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ick\Downloads\Statistical Analysis\"/>
    </mc:Choice>
  </mc:AlternateContent>
  <xr:revisionPtr revIDLastSave="0" documentId="13_ncr:1_{CE270313-826B-4010-8887-45A7647F1676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emplate" sheetId="1" r:id="rId1"/>
    <sheet name="Control Constants" sheetId="2" r:id="rId2"/>
    <sheet name="Standard Values" sheetId="3" r:id="rId3"/>
    <sheet name="Information" sheetId="4" r:id="rId4"/>
  </sheets>
  <definedNames>
    <definedName name="_xlnm._FilterDatabase" localSheetId="0" hidden="1">Template!$K$88:$O$1588</definedName>
  </definedNames>
  <calcPr calcId="191029"/>
  <pivotCaches>
    <pivotCache cacheId="0" r:id="rId5"/>
    <pivotCache cacheId="1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89" i="1" l="1"/>
  <c r="L90" i="1" l="1"/>
  <c r="K90" i="1" s="1"/>
  <c r="K89" i="1" l="1"/>
  <c r="L91" i="1"/>
  <c r="K91" i="1" s="1"/>
  <c r="L92" i="1"/>
  <c r="K92" i="1" s="1"/>
  <c r="L93" i="1"/>
  <c r="K93" i="1" s="1"/>
  <c r="L94" i="1"/>
  <c r="K94" i="1" s="1"/>
  <c r="L95" i="1"/>
  <c r="K95" i="1" s="1"/>
  <c r="L96" i="1"/>
  <c r="K96" i="1" s="1"/>
  <c r="L97" i="1"/>
  <c r="K97" i="1" s="1"/>
  <c r="L98" i="1"/>
  <c r="K98" i="1" s="1"/>
  <c r="L99" i="1"/>
  <c r="K99" i="1" s="1"/>
  <c r="L100" i="1"/>
  <c r="K100" i="1" s="1"/>
  <c r="L101" i="1"/>
  <c r="K101" i="1" s="1"/>
  <c r="L102" i="1"/>
  <c r="K102" i="1" s="1"/>
  <c r="L103" i="1"/>
  <c r="K103" i="1" s="1"/>
  <c r="L104" i="1"/>
  <c r="K104" i="1" s="1"/>
  <c r="L105" i="1"/>
  <c r="K105" i="1" s="1"/>
  <c r="L106" i="1"/>
  <c r="K106" i="1" s="1"/>
  <c r="L107" i="1"/>
  <c r="K107" i="1" s="1"/>
  <c r="L108" i="1"/>
  <c r="K108" i="1" s="1"/>
  <c r="L109" i="1"/>
  <c r="K109" i="1" s="1"/>
  <c r="L110" i="1"/>
  <c r="K110" i="1" s="1"/>
  <c r="L111" i="1"/>
  <c r="K111" i="1" s="1"/>
  <c r="L112" i="1"/>
  <c r="K112" i="1" s="1"/>
  <c r="L113" i="1"/>
  <c r="K113" i="1" s="1"/>
  <c r="L114" i="1"/>
  <c r="K114" i="1" s="1"/>
  <c r="L115" i="1"/>
  <c r="K115" i="1" s="1"/>
  <c r="L116" i="1"/>
  <c r="K116" i="1" s="1"/>
  <c r="L117" i="1"/>
  <c r="K117" i="1" s="1"/>
  <c r="L118" i="1"/>
  <c r="K118" i="1" s="1"/>
  <c r="L119" i="1"/>
  <c r="K119" i="1" s="1"/>
  <c r="L120" i="1"/>
  <c r="K120" i="1" s="1"/>
  <c r="L121" i="1"/>
  <c r="K121" i="1" s="1"/>
  <c r="L122" i="1"/>
  <c r="K122" i="1" s="1"/>
  <c r="L123" i="1"/>
  <c r="K123" i="1" s="1"/>
  <c r="L124" i="1"/>
  <c r="K124" i="1" s="1"/>
  <c r="L125" i="1"/>
  <c r="K125" i="1" s="1"/>
  <c r="L126" i="1"/>
  <c r="K126" i="1" s="1"/>
  <c r="L127" i="1"/>
  <c r="K127" i="1" s="1"/>
  <c r="L128" i="1"/>
  <c r="K128" i="1" s="1"/>
  <c r="L129" i="1"/>
  <c r="K129" i="1" s="1"/>
  <c r="L130" i="1"/>
  <c r="K130" i="1" s="1"/>
  <c r="L131" i="1"/>
  <c r="K131" i="1" s="1"/>
  <c r="L132" i="1"/>
  <c r="K132" i="1" s="1"/>
  <c r="L133" i="1"/>
  <c r="K133" i="1" s="1"/>
  <c r="L134" i="1"/>
  <c r="K134" i="1" s="1"/>
  <c r="L135" i="1"/>
  <c r="K135" i="1" s="1"/>
  <c r="L136" i="1"/>
  <c r="K136" i="1" s="1"/>
  <c r="L137" i="1"/>
  <c r="K137" i="1" s="1"/>
  <c r="L138" i="1"/>
  <c r="K138" i="1" s="1"/>
  <c r="L139" i="1"/>
  <c r="K139" i="1" s="1"/>
  <c r="L140" i="1"/>
  <c r="K140" i="1" s="1"/>
  <c r="L141" i="1"/>
  <c r="K141" i="1" s="1"/>
  <c r="L142" i="1"/>
  <c r="K142" i="1" s="1"/>
  <c r="L143" i="1"/>
  <c r="K143" i="1" s="1"/>
  <c r="L144" i="1"/>
  <c r="K144" i="1" s="1"/>
  <c r="L145" i="1"/>
  <c r="K145" i="1" s="1"/>
  <c r="L146" i="1"/>
  <c r="K146" i="1" s="1"/>
  <c r="L147" i="1"/>
  <c r="K147" i="1" s="1"/>
  <c r="L148" i="1"/>
  <c r="K148" i="1" s="1"/>
  <c r="L149" i="1"/>
  <c r="K149" i="1" s="1"/>
  <c r="L150" i="1"/>
  <c r="K150" i="1" s="1"/>
  <c r="L151" i="1"/>
  <c r="K151" i="1" s="1"/>
  <c r="L152" i="1"/>
  <c r="K152" i="1" s="1"/>
  <c r="L153" i="1"/>
  <c r="K153" i="1" s="1"/>
  <c r="L154" i="1"/>
  <c r="K154" i="1" s="1"/>
  <c r="L155" i="1"/>
  <c r="K155" i="1" s="1"/>
  <c r="L156" i="1"/>
  <c r="K156" i="1" s="1"/>
  <c r="L157" i="1"/>
  <c r="K157" i="1" s="1"/>
  <c r="L158" i="1"/>
  <c r="K158" i="1" s="1"/>
  <c r="L159" i="1"/>
  <c r="K159" i="1" s="1"/>
  <c r="L160" i="1"/>
  <c r="K160" i="1" s="1"/>
  <c r="L161" i="1"/>
  <c r="K161" i="1" s="1"/>
  <c r="L162" i="1"/>
  <c r="K162" i="1" s="1"/>
  <c r="L163" i="1"/>
  <c r="K163" i="1" s="1"/>
  <c r="L164" i="1"/>
  <c r="K164" i="1" s="1"/>
  <c r="L165" i="1"/>
  <c r="K165" i="1" s="1"/>
  <c r="L166" i="1"/>
  <c r="K166" i="1" s="1"/>
  <c r="L167" i="1"/>
  <c r="K167" i="1" s="1"/>
  <c r="L168" i="1"/>
  <c r="K168" i="1" s="1"/>
  <c r="L169" i="1"/>
  <c r="K169" i="1" s="1"/>
  <c r="L170" i="1"/>
  <c r="K170" i="1" s="1"/>
  <c r="L171" i="1"/>
  <c r="K171" i="1" s="1"/>
  <c r="L172" i="1"/>
  <c r="K172" i="1" s="1"/>
  <c r="L173" i="1"/>
  <c r="K173" i="1" s="1"/>
  <c r="L174" i="1"/>
  <c r="K174" i="1" s="1"/>
  <c r="L175" i="1"/>
  <c r="K175" i="1" s="1"/>
  <c r="L176" i="1"/>
  <c r="K176" i="1" s="1"/>
  <c r="L177" i="1"/>
  <c r="K177" i="1" s="1"/>
  <c r="L178" i="1"/>
  <c r="K178" i="1" s="1"/>
  <c r="L179" i="1"/>
  <c r="K179" i="1" s="1"/>
  <c r="L180" i="1"/>
  <c r="K180" i="1" s="1"/>
  <c r="L181" i="1"/>
  <c r="K181" i="1" s="1"/>
  <c r="L182" i="1"/>
  <c r="K182" i="1" s="1"/>
  <c r="L183" i="1"/>
  <c r="K183" i="1" s="1"/>
  <c r="L184" i="1"/>
  <c r="K184" i="1" s="1"/>
  <c r="L185" i="1"/>
  <c r="K185" i="1" s="1"/>
  <c r="L186" i="1"/>
  <c r="K186" i="1" s="1"/>
  <c r="L187" i="1"/>
  <c r="K187" i="1" s="1"/>
  <c r="L188" i="1"/>
  <c r="K188" i="1" s="1"/>
  <c r="L189" i="1"/>
  <c r="K189" i="1" s="1"/>
  <c r="L190" i="1"/>
  <c r="K190" i="1" s="1"/>
  <c r="L191" i="1"/>
  <c r="K191" i="1" s="1"/>
  <c r="L192" i="1"/>
  <c r="K192" i="1" s="1"/>
  <c r="L193" i="1"/>
  <c r="K193" i="1" s="1"/>
  <c r="L194" i="1"/>
  <c r="K194" i="1" s="1"/>
  <c r="L195" i="1"/>
  <c r="K195" i="1" s="1"/>
  <c r="L196" i="1"/>
  <c r="K196" i="1" s="1"/>
  <c r="L197" i="1"/>
  <c r="K197" i="1" s="1"/>
  <c r="L198" i="1"/>
  <c r="K198" i="1" s="1"/>
  <c r="L199" i="1"/>
  <c r="K199" i="1" s="1"/>
  <c r="L200" i="1"/>
  <c r="K200" i="1" s="1"/>
  <c r="L201" i="1"/>
  <c r="K201" i="1" s="1"/>
  <c r="L202" i="1"/>
  <c r="K202" i="1" s="1"/>
  <c r="L203" i="1"/>
  <c r="K203" i="1" s="1"/>
  <c r="L204" i="1"/>
  <c r="K204" i="1" s="1"/>
  <c r="L205" i="1"/>
  <c r="K205" i="1" s="1"/>
  <c r="L206" i="1"/>
  <c r="K206" i="1" s="1"/>
  <c r="L207" i="1"/>
  <c r="K207" i="1" s="1"/>
  <c r="L208" i="1"/>
  <c r="K208" i="1" s="1"/>
  <c r="L209" i="1"/>
  <c r="K209" i="1" s="1"/>
  <c r="L210" i="1"/>
  <c r="K210" i="1" s="1"/>
  <c r="L211" i="1"/>
  <c r="K211" i="1" s="1"/>
  <c r="L212" i="1"/>
  <c r="K212" i="1" s="1"/>
  <c r="L213" i="1"/>
  <c r="K213" i="1" s="1"/>
  <c r="L214" i="1"/>
  <c r="K214" i="1" s="1"/>
  <c r="L215" i="1"/>
  <c r="K215" i="1" s="1"/>
  <c r="L216" i="1"/>
  <c r="K216" i="1" s="1"/>
  <c r="L217" i="1"/>
  <c r="K217" i="1" s="1"/>
  <c r="L218" i="1"/>
  <c r="K218" i="1" s="1"/>
  <c r="T89" i="1" l="1"/>
  <c r="T98" i="1"/>
  <c r="T93" i="1"/>
  <c r="T100" i="1"/>
  <c r="T101" i="1"/>
  <c r="T99" i="1"/>
  <c r="T95" i="1"/>
  <c r="T96" i="1"/>
  <c r="T94" i="1"/>
  <c r="W89" i="1"/>
  <c r="T90" i="1"/>
  <c r="T97" i="1"/>
  <c r="T91" i="1"/>
  <c r="T92" i="1"/>
  <c r="M90" i="1"/>
  <c r="W91" i="1"/>
  <c r="W93" i="1"/>
  <c r="W95" i="1"/>
  <c r="W97" i="1"/>
  <c r="W99" i="1"/>
  <c r="W101" i="1"/>
  <c r="X91" i="1"/>
  <c r="X93" i="1"/>
  <c r="X95" i="1"/>
  <c r="X97" i="1"/>
  <c r="X99" i="1"/>
  <c r="X101" i="1"/>
  <c r="M89" i="1"/>
  <c r="W90" i="1"/>
  <c r="W92" i="1"/>
  <c r="W94" i="1"/>
  <c r="W96" i="1"/>
  <c r="W98" i="1"/>
  <c r="W100" i="1"/>
  <c r="X89" i="1"/>
  <c r="X90" i="1"/>
  <c r="X92" i="1"/>
  <c r="X94" i="1"/>
  <c r="X96" i="1"/>
  <c r="X98" i="1"/>
  <c r="X100" i="1"/>
  <c r="N90" i="1"/>
  <c r="M206" i="1"/>
  <c r="M142" i="1"/>
  <c r="M190" i="1"/>
  <c r="M158" i="1"/>
  <c r="M126" i="1"/>
  <c r="M94" i="1"/>
  <c r="M213" i="1"/>
  <c r="M201" i="1"/>
  <c r="M189" i="1"/>
  <c r="M181" i="1"/>
  <c r="M173" i="1"/>
  <c r="M165" i="1"/>
  <c r="M157" i="1"/>
  <c r="M145" i="1"/>
  <c r="M137" i="1"/>
  <c r="M125" i="1"/>
  <c r="M117" i="1"/>
  <c r="M105" i="1"/>
  <c r="M93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217" i="1"/>
  <c r="M209" i="1"/>
  <c r="M205" i="1"/>
  <c r="M197" i="1"/>
  <c r="M193" i="1"/>
  <c r="M185" i="1"/>
  <c r="M177" i="1"/>
  <c r="M169" i="1"/>
  <c r="M161" i="1"/>
  <c r="M153" i="1"/>
  <c r="M149" i="1"/>
  <c r="M141" i="1"/>
  <c r="M133" i="1"/>
  <c r="M129" i="1"/>
  <c r="M121" i="1"/>
  <c r="M113" i="1"/>
  <c r="M109" i="1"/>
  <c r="M101" i="1"/>
  <c r="M97" i="1"/>
  <c r="M174" i="1"/>
  <c r="M110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218" i="1"/>
  <c r="M214" i="1"/>
  <c r="M210" i="1"/>
  <c r="M202" i="1"/>
  <c r="M198" i="1"/>
  <c r="M194" i="1"/>
  <c r="M186" i="1"/>
  <c r="M182" i="1"/>
  <c r="M178" i="1"/>
  <c r="M170" i="1"/>
  <c r="M166" i="1"/>
  <c r="M162" i="1"/>
  <c r="M154" i="1"/>
  <c r="M150" i="1"/>
  <c r="M146" i="1"/>
  <c r="M138" i="1"/>
  <c r="M134" i="1"/>
  <c r="M130" i="1"/>
  <c r="M122" i="1"/>
  <c r="M118" i="1"/>
  <c r="M114" i="1"/>
  <c r="M106" i="1"/>
  <c r="M102" i="1"/>
  <c r="M98" i="1"/>
  <c r="V89" i="1" l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N89" i="1"/>
  <c r="U89" i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N98" i="1"/>
  <c r="N138" i="1"/>
  <c r="N182" i="1"/>
  <c r="N91" i="1"/>
  <c r="N123" i="1"/>
  <c r="N155" i="1"/>
  <c r="N187" i="1"/>
  <c r="N129" i="1"/>
  <c r="N185" i="1"/>
  <c r="N100" i="1"/>
  <c r="N132" i="1"/>
  <c r="N164" i="1"/>
  <c r="N196" i="1"/>
  <c r="N105" i="1"/>
  <c r="N181" i="1"/>
  <c r="N142" i="1"/>
  <c r="N102" i="1"/>
  <c r="N146" i="1"/>
  <c r="N186" i="1"/>
  <c r="N95" i="1"/>
  <c r="N127" i="1"/>
  <c r="N159" i="1"/>
  <c r="N191" i="1"/>
  <c r="N110" i="1"/>
  <c r="N133" i="1"/>
  <c r="N193" i="1"/>
  <c r="N104" i="1"/>
  <c r="N136" i="1"/>
  <c r="N168" i="1"/>
  <c r="N200" i="1"/>
  <c r="N117" i="1"/>
  <c r="N189" i="1"/>
  <c r="N206" i="1"/>
  <c r="N106" i="1"/>
  <c r="N130" i="1"/>
  <c r="N150" i="1"/>
  <c r="N170" i="1"/>
  <c r="N194" i="1"/>
  <c r="N214" i="1"/>
  <c r="N99" i="1"/>
  <c r="N115" i="1"/>
  <c r="N131" i="1"/>
  <c r="N147" i="1"/>
  <c r="N163" i="1"/>
  <c r="N179" i="1"/>
  <c r="N195" i="1"/>
  <c r="N211" i="1"/>
  <c r="N174" i="1"/>
  <c r="N113" i="1"/>
  <c r="N141" i="1"/>
  <c r="N169" i="1"/>
  <c r="N197" i="1"/>
  <c r="N92" i="1"/>
  <c r="N108" i="1"/>
  <c r="N124" i="1"/>
  <c r="N140" i="1"/>
  <c r="N156" i="1"/>
  <c r="N172" i="1"/>
  <c r="N188" i="1"/>
  <c r="N204" i="1"/>
  <c r="N125" i="1"/>
  <c r="N165" i="1"/>
  <c r="N201" i="1"/>
  <c r="N158" i="1"/>
  <c r="N114" i="1"/>
  <c r="N134" i="1"/>
  <c r="N154" i="1"/>
  <c r="N178" i="1"/>
  <c r="N198" i="1"/>
  <c r="N218" i="1"/>
  <c r="N103" i="1"/>
  <c r="N119" i="1"/>
  <c r="N135" i="1"/>
  <c r="N151" i="1"/>
  <c r="N167" i="1"/>
  <c r="N183" i="1"/>
  <c r="N199" i="1"/>
  <c r="N215" i="1"/>
  <c r="N97" i="1"/>
  <c r="N121" i="1"/>
  <c r="N149" i="1"/>
  <c r="N177" i="1"/>
  <c r="N205" i="1"/>
  <c r="N96" i="1"/>
  <c r="N112" i="1"/>
  <c r="N128" i="1"/>
  <c r="N144" i="1"/>
  <c r="N160" i="1"/>
  <c r="N176" i="1"/>
  <c r="N192" i="1"/>
  <c r="N208" i="1"/>
  <c r="N93" i="1"/>
  <c r="N137" i="1"/>
  <c r="N173" i="1"/>
  <c r="N213" i="1"/>
  <c r="N190" i="1"/>
  <c r="N118" i="1"/>
  <c r="N162" i="1"/>
  <c r="N202" i="1"/>
  <c r="N107" i="1"/>
  <c r="N139" i="1"/>
  <c r="N171" i="1"/>
  <c r="N203" i="1"/>
  <c r="N101" i="1"/>
  <c r="N153" i="1"/>
  <c r="N209" i="1"/>
  <c r="N116" i="1"/>
  <c r="N148" i="1"/>
  <c r="N180" i="1"/>
  <c r="N212" i="1"/>
  <c r="N145" i="1"/>
  <c r="N94" i="1"/>
  <c r="N122" i="1"/>
  <c r="N166" i="1"/>
  <c r="N210" i="1"/>
  <c r="N111" i="1"/>
  <c r="N143" i="1"/>
  <c r="N175" i="1"/>
  <c r="N207" i="1"/>
  <c r="N109" i="1"/>
  <c r="N161" i="1"/>
  <c r="N217" i="1"/>
  <c r="N120" i="1"/>
  <c r="N152" i="1"/>
  <c r="N184" i="1"/>
  <c r="N216" i="1"/>
  <c r="N157" i="1"/>
  <c r="N126" i="1"/>
  <c r="AJ6" i="2"/>
  <c r="U59" i="1" l="1"/>
  <c r="W44" i="1"/>
  <c r="S55" i="1"/>
  <c r="BY12" i="1" l="1"/>
  <c r="BY13" i="1" s="1"/>
  <c r="BY14" i="1" s="1"/>
  <c r="BY15" i="1" s="1"/>
  <c r="BY16" i="1" s="1"/>
  <c r="BY17" i="1" s="1"/>
  <c r="BY18" i="1" s="1"/>
  <c r="BY19" i="1" s="1"/>
  <c r="BY20" i="1" s="1"/>
  <c r="BY21" i="1" s="1"/>
  <c r="BY22" i="1" s="1"/>
  <c r="BY23" i="1" s="1"/>
  <c r="BY24" i="1" s="1"/>
  <c r="BY25" i="1" s="1"/>
  <c r="BY26" i="1" s="1"/>
  <c r="BY27" i="1" s="1"/>
  <c r="BY28" i="1" s="1"/>
  <c r="BY29" i="1" s="1"/>
  <c r="BY30" i="1" s="1"/>
  <c r="BY31" i="1" s="1"/>
  <c r="BY32" i="1" s="1"/>
  <c r="BY33" i="1" s="1"/>
  <c r="BY34" i="1" s="1"/>
  <c r="BY35" i="1" s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11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W63" i="1"/>
  <c r="W62" i="1"/>
  <c r="S54" i="1"/>
  <c r="W59" i="1"/>
  <c r="C11" i="1"/>
  <c r="Q59" i="1" l="1"/>
  <c r="H9" i="1"/>
  <c r="N25" i="1" s="1"/>
  <c r="E9" i="1"/>
  <c r="BR10" i="1" l="1"/>
  <c r="BS30" i="1"/>
  <c r="BS11" i="1" l="1"/>
  <c r="BU11" i="1" s="1"/>
  <c r="BS14" i="1"/>
  <c r="BS27" i="1"/>
  <c r="BS23" i="1"/>
  <c r="BS19" i="1"/>
  <c r="BS15" i="1"/>
  <c r="BS22" i="1"/>
  <c r="BS18" i="1"/>
  <c r="BS12" i="1"/>
  <c r="BS25" i="1"/>
  <c r="BS21" i="1"/>
  <c r="BS17" i="1"/>
  <c r="BS13" i="1"/>
  <c r="BS26" i="1"/>
  <c r="BS28" i="1"/>
  <c r="BS24" i="1"/>
  <c r="BS20" i="1"/>
  <c r="BS16" i="1"/>
  <c r="BS29" i="1"/>
  <c r="BT30" i="1" s="1"/>
  <c r="AI11" i="1"/>
  <c r="AQ11" i="1"/>
  <c r="AM11" i="1"/>
  <c r="P59" i="1"/>
  <c r="AR11" i="1"/>
  <c r="AN11" i="1"/>
  <c r="AJ11" i="1"/>
  <c r="BU30" i="1" l="1"/>
  <c r="BU27" i="1"/>
  <c r="BU25" i="1"/>
  <c r="BU18" i="1"/>
  <c r="BT15" i="1"/>
  <c r="BT28" i="1"/>
  <c r="BT22" i="1"/>
  <c r="BT27" i="1"/>
  <c r="BT14" i="1"/>
  <c r="BT12" i="1"/>
  <c r="BT25" i="1"/>
  <c r="BT19" i="1"/>
  <c r="BT23" i="1"/>
  <c r="BT26" i="1"/>
  <c r="BT21" i="1"/>
  <c r="BT29" i="1"/>
  <c r="BT11" i="1"/>
  <c r="BT24" i="1"/>
  <c r="BT18" i="1"/>
  <c r="BT16" i="1"/>
  <c r="BT13" i="1"/>
  <c r="BT20" i="1"/>
  <c r="BT17" i="1"/>
  <c r="S53" i="1"/>
  <c r="BU24" i="1"/>
  <c r="BU19" i="1"/>
  <c r="BU13" i="1"/>
  <c r="BU26" i="1"/>
  <c r="BU28" i="1"/>
  <c r="BU14" i="1"/>
  <c r="BU15" i="1"/>
  <c r="BU22" i="1"/>
  <c r="BU17" i="1"/>
  <c r="BU29" i="1"/>
  <c r="BU21" i="1"/>
  <c r="BU16" i="1"/>
  <c r="BU23" i="1"/>
  <c r="BU12" i="1"/>
  <c r="BU20" i="1"/>
  <c r="AI6" i="2" l="1"/>
  <c r="AJ7" i="2"/>
  <c r="AI7" i="2" s="1"/>
  <c r="AC7" i="2"/>
  <c r="AB7" i="2" s="1"/>
  <c r="AC6" i="2"/>
  <c r="AB6" i="2" s="1"/>
  <c r="U60" i="1"/>
  <c r="U56" i="1"/>
  <c r="AD6" i="2" l="1"/>
  <c r="AA6" i="2" s="1"/>
  <c r="AD7" i="2"/>
  <c r="AA7" i="2" s="1"/>
  <c r="AK6" i="2"/>
  <c r="AH6" i="2" s="1"/>
  <c r="AK7" i="2"/>
  <c r="AH7" i="2" s="1"/>
  <c r="F29" i="2" l="1"/>
  <c r="U51" i="1" l="1"/>
  <c r="U50" i="1"/>
  <c r="U52" i="1" l="1"/>
  <c r="U46" i="1" l="1"/>
  <c r="U45" i="1"/>
  <c r="U47" i="1"/>
  <c r="U49" i="1"/>
  <c r="L104" i="2"/>
  <c r="W104" i="2" s="1"/>
  <c r="D104" i="2"/>
  <c r="L103" i="2"/>
  <c r="W103" i="2" s="1"/>
  <c r="D103" i="2"/>
  <c r="L102" i="2"/>
  <c r="H102" i="2" s="1"/>
  <c r="D102" i="2"/>
  <c r="L101" i="2"/>
  <c r="I101" i="2" s="1"/>
  <c r="D101" i="2"/>
  <c r="L100" i="2"/>
  <c r="J100" i="2" s="1"/>
  <c r="D100" i="2"/>
  <c r="L99" i="2"/>
  <c r="K99" i="2" s="1"/>
  <c r="D99" i="2"/>
  <c r="L98" i="2"/>
  <c r="K98" i="2" s="1"/>
  <c r="D98" i="2"/>
  <c r="L97" i="2"/>
  <c r="M97" i="2" s="1"/>
  <c r="D97" i="2"/>
  <c r="L96" i="2"/>
  <c r="W96" i="2" s="1"/>
  <c r="D96" i="2"/>
  <c r="L95" i="2"/>
  <c r="W95" i="2" s="1"/>
  <c r="D95" i="2"/>
  <c r="L94" i="2"/>
  <c r="H94" i="2" s="1"/>
  <c r="D94" i="2"/>
  <c r="L93" i="2"/>
  <c r="I93" i="2" s="1"/>
  <c r="D93" i="2"/>
  <c r="L92" i="2"/>
  <c r="J92" i="2" s="1"/>
  <c r="D92" i="2"/>
  <c r="L91" i="2"/>
  <c r="K91" i="2" s="1"/>
  <c r="D91" i="2"/>
  <c r="L90" i="2"/>
  <c r="K90" i="2" s="1"/>
  <c r="D90" i="2"/>
  <c r="L89" i="2"/>
  <c r="M89" i="2" s="1"/>
  <c r="D89" i="2"/>
  <c r="L88" i="2"/>
  <c r="W88" i="2" s="1"/>
  <c r="D88" i="2"/>
  <c r="L87" i="2"/>
  <c r="W87" i="2" s="1"/>
  <c r="D87" i="2"/>
  <c r="L86" i="2"/>
  <c r="H86" i="2" s="1"/>
  <c r="D86" i="2"/>
  <c r="L85" i="2"/>
  <c r="I85" i="2" s="1"/>
  <c r="D85" i="2"/>
  <c r="L84" i="2"/>
  <c r="J84" i="2" s="1"/>
  <c r="D84" i="2"/>
  <c r="L83" i="2"/>
  <c r="K83" i="2" s="1"/>
  <c r="D83" i="2"/>
  <c r="L82" i="2"/>
  <c r="I82" i="2" s="1"/>
  <c r="D82" i="2"/>
  <c r="L81" i="2"/>
  <c r="M81" i="2" s="1"/>
  <c r="D81" i="2"/>
  <c r="L80" i="2"/>
  <c r="W80" i="2" s="1"/>
  <c r="D80" i="2"/>
  <c r="L79" i="2"/>
  <c r="W79" i="2" s="1"/>
  <c r="D79" i="2"/>
  <c r="L78" i="2"/>
  <c r="H78" i="2" s="1"/>
  <c r="D78" i="2"/>
  <c r="L77" i="2"/>
  <c r="I77" i="2" s="1"/>
  <c r="D77" i="2"/>
  <c r="L76" i="2"/>
  <c r="J76" i="2" s="1"/>
  <c r="D76" i="2"/>
  <c r="L75" i="2"/>
  <c r="K75" i="2" s="1"/>
  <c r="D75" i="2"/>
  <c r="L74" i="2"/>
  <c r="K74" i="2" s="1"/>
  <c r="D74" i="2"/>
  <c r="L73" i="2"/>
  <c r="M73" i="2" s="1"/>
  <c r="D73" i="2"/>
  <c r="L72" i="2"/>
  <c r="W72" i="2" s="1"/>
  <c r="D72" i="2"/>
  <c r="L71" i="2"/>
  <c r="G71" i="2" s="1"/>
  <c r="D71" i="2"/>
  <c r="L70" i="2"/>
  <c r="H70" i="2" s="1"/>
  <c r="D70" i="2"/>
  <c r="L69" i="2"/>
  <c r="I69" i="2" s="1"/>
  <c r="D69" i="2"/>
  <c r="L68" i="2"/>
  <c r="J68" i="2" s="1"/>
  <c r="D68" i="2"/>
  <c r="L67" i="2"/>
  <c r="K67" i="2" s="1"/>
  <c r="D67" i="2"/>
  <c r="L66" i="2"/>
  <c r="K66" i="2" s="1"/>
  <c r="D66" i="2"/>
  <c r="L65" i="2"/>
  <c r="M65" i="2" s="1"/>
  <c r="D65" i="2"/>
  <c r="L64" i="2"/>
  <c r="W64" i="2" s="1"/>
  <c r="D64" i="2"/>
  <c r="L63" i="2"/>
  <c r="G63" i="2" s="1"/>
  <c r="D63" i="2"/>
  <c r="L62" i="2"/>
  <c r="H62" i="2" s="1"/>
  <c r="D62" i="2"/>
  <c r="L61" i="2"/>
  <c r="I61" i="2" s="1"/>
  <c r="D61" i="2"/>
  <c r="L60" i="2"/>
  <c r="J60" i="2" s="1"/>
  <c r="D60" i="2"/>
  <c r="L59" i="2"/>
  <c r="K59" i="2" s="1"/>
  <c r="D59" i="2"/>
  <c r="L58" i="2"/>
  <c r="K58" i="2" s="1"/>
  <c r="D58" i="2"/>
  <c r="L57" i="2"/>
  <c r="M57" i="2" s="1"/>
  <c r="D57" i="2"/>
  <c r="L56" i="2"/>
  <c r="W56" i="2" s="1"/>
  <c r="D56" i="2"/>
  <c r="L55" i="2"/>
  <c r="K55" i="2" s="1"/>
  <c r="D55" i="2"/>
  <c r="V54" i="2"/>
  <c r="Q54" i="2"/>
  <c r="P54" i="2"/>
  <c r="U54" i="2" s="1"/>
  <c r="L54" i="2"/>
  <c r="K54" i="2" s="1"/>
  <c r="F54" i="2"/>
  <c r="D54" i="2"/>
  <c r="V53" i="2"/>
  <c r="Q53" i="2"/>
  <c r="P53" i="2"/>
  <c r="U53" i="2" s="1"/>
  <c r="L53" i="2"/>
  <c r="W53" i="2" s="1"/>
  <c r="F53" i="2"/>
  <c r="D53" i="2"/>
  <c r="V52" i="2"/>
  <c r="Q52" i="2"/>
  <c r="P52" i="2"/>
  <c r="S52" i="2" s="1"/>
  <c r="L52" i="2"/>
  <c r="I52" i="2" s="1"/>
  <c r="F52" i="2"/>
  <c r="D52" i="2"/>
  <c r="V51" i="2"/>
  <c r="Q51" i="2"/>
  <c r="P51" i="2"/>
  <c r="U51" i="2" s="1"/>
  <c r="L51" i="2"/>
  <c r="J51" i="2" s="1"/>
  <c r="F51" i="2"/>
  <c r="D51" i="2"/>
  <c r="V50" i="2"/>
  <c r="Q50" i="2"/>
  <c r="P50" i="2"/>
  <c r="U50" i="2" s="1"/>
  <c r="L50" i="2"/>
  <c r="M50" i="2" s="1"/>
  <c r="F50" i="2"/>
  <c r="D50" i="2"/>
  <c r="V49" i="2"/>
  <c r="Q49" i="2"/>
  <c r="P49" i="2"/>
  <c r="T49" i="2" s="1"/>
  <c r="L49" i="2"/>
  <c r="W49" i="2" s="1"/>
  <c r="F49" i="2"/>
  <c r="D49" i="2"/>
  <c r="V48" i="2"/>
  <c r="Q48" i="2"/>
  <c r="P48" i="2"/>
  <c r="S48" i="2" s="1"/>
  <c r="L48" i="2"/>
  <c r="W48" i="2" s="1"/>
  <c r="F48" i="2"/>
  <c r="D48" i="2"/>
  <c r="V47" i="2"/>
  <c r="Q47" i="2"/>
  <c r="P47" i="2"/>
  <c r="U47" i="2" s="1"/>
  <c r="L47" i="2"/>
  <c r="K47" i="2" s="1"/>
  <c r="F47" i="2"/>
  <c r="D47" i="2"/>
  <c r="V46" i="2"/>
  <c r="Q46" i="2"/>
  <c r="P46" i="2"/>
  <c r="U46" i="2" s="1"/>
  <c r="L46" i="2"/>
  <c r="J46" i="2" s="1"/>
  <c r="F46" i="2"/>
  <c r="D46" i="2"/>
  <c r="V45" i="2"/>
  <c r="Q45" i="2"/>
  <c r="P45" i="2"/>
  <c r="T45" i="2" s="1"/>
  <c r="L45" i="2"/>
  <c r="W45" i="2" s="1"/>
  <c r="F45" i="2"/>
  <c r="D45" i="2"/>
  <c r="V44" i="2"/>
  <c r="Q44" i="2"/>
  <c r="P44" i="2"/>
  <c r="T44" i="2" s="1"/>
  <c r="L44" i="2"/>
  <c r="G44" i="2" s="1"/>
  <c r="F44" i="2"/>
  <c r="D44" i="2"/>
  <c r="V43" i="2"/>
  <c r="Q43" i="2"/>
  <c r="P43" i="2"/>
  <c r="R43" i="2" s="1"/>
  <c r="L43" i="2"/>
  <c r="H43" i="2" s="1"/>
  <c r="F43" i="2"/>
  <c r="D43" i="2"/>
  <c r="V42" i="2"/>
  <c r="Q42" i="2"/>
  <c r="P42" i="2"/>
  <c r="S42" i="2" s="1"/>
  <c r="L42" i="2"/>
  <c r="I42" i="2" s="1"/>
  <c r="F42" i="2"/>
  <c r="D42" i="2"/>
  <c r="V41" i="2"/>
  <c r="Q41" i="2"/>
  <c r="P41" i="2"/>
  <c r="T41" i="2" s="1"/>
  <c r="L41" i="2"/>
  <c r="K41" i="2" s="1"/>
  <c r="F41" i="2"/>
  <c r="D41" i="2"/>
  <c r="V40" i="2"/>
  <c r="Q40" i="2"/>
  <c r="P40" i="2"/>
  <c r="U40" i="2" s="1"/>
  <c r="L40" i="2"/>
  <c r="K40" i="2" s="1"/>
  <c r="F40" i="2"/>
  <c r="D40" i="2"/>
  <c r="V39" i="2"/>
  <c r="Q39" i="2"/>
  <c r="P39" i="2"/>
  <c r="U39" i="2" s="1"/>
  <c r="L39" i="2"/>
  <c r="K39" i="2" s="1"/>
  <c r="F39" i="2"/>
  <c r="D39" i="2"/>
  <c r="V38" i="2"/>
  <c r="Q38" i="2"/>
  <c r="P38" i="2"/>
  <c r="U38" i="2" s="1"/>
  <c r="L38" i="2"/>
  <c r="K38" i="2" s="1"/>
  <c r="F38" i="2"/>
  <c r="D38" i="2"/>
  <c r="V37" i="2"/>
  <c r="Q37" i="2"/>
  <c r="P37" i="2"/>
  <c r="T37" i="2" s="1"/>
  <c r="L37" i="2"/>
  <c r="W37" i="2" s="1"/>
  <c r="F37" i="2"/>
  <c r="D37" i="2"/>
  <c r="V36" i="2"/>
  <c r="Q36" i="2"/>
  <c r="P36" i="2"/>
  <c r="T36" i="2" s="1"/>
  <c r="L36" i="2"/>
  <c r="G36" i="2" s="1"/>
  <c r="F36" i="2"/>
  <c r="D36" i="2"/>
  <c r="V35" i="2"/>
  <c r="Q35" i="2"/>
  <c r="P35" i="2"/>
  <c r="R35" i="2" s="1"/>
  <c r="L35" i="2"/>
  <c r="H35" i="2" s="1"/>
  <c r="F35" i="2"/>
  <c r="D35" i="2"/>
  <c r="V34" i="2"/>
  <c r="Q34" i="2"/>
  <c r="P34" i="2"/>
  <c r="S34" i="2" s="1"/>
  <c r="L34" i="2"/>
  <c r="I34" i="2" s="1"/>
  <c r="F34" i="2"/>
  <c r="D34" i="2"/>
  <c r="V33" i="2"/>
  <c r="Q33" i="2"/>
  <c r="P33" i="2"/>
  <c r="T33" i="2" s="1"/>
  <c r="L33" i="2"/>
  <c r="K33" i="2" s="1"/>
  <c r="F33" i="2"/>
  <c r="D33" i="2"/>
  <c r="V32" i="2"/>
  <c r="Q32" i="2"/>
  <c r="P32" i="2"/>
  <c r="U32" i="2" s="1"/>
  <c r="L32" i="2"/>
  <c r="K32" i="2" s="1"/>
  <c r="F32" i="2"/>
  <c r="D32" i="2"/>
  <c r="V31" i="2"/>
  <c r="Q31" i="2"/>
  <c r="P31" i="2"/>
  <c r="U31" i="2" s="1"/>
  <c r="L31" i="2"/>
  <c r="K31" i="2" s="1"/>
  <c r="F31" i="2"/>
  <c r="D31" i="2"/>
  <c r="V30" i="2"/>
  <c r="Q30" i="2"/>
  <c r="P30" i="2"/>
  <c r="U30" i="2" s="1"/>
  <c r="L30" i="2"/>
  <c r="K30" i="2" s="1"/>
  <c r="F30" i="2"/>
  <c r="D30" i="2"/>
  <c r="V29" i="2"/>
  <c r="U29" i="2"/>
  <c r="T29" i="2"/>
  <c r="S29" i="2"/>
  <c r="R29" i="2"/>
  <c r="L29" i="2"/>
  <c r="W29" i="2" s="1"/>
  <c r="D29" i="2"/>
  <c r="W28" i="2"/>
  <c r="V28" i="2"/>
  <c r="M28" i="2"/>
  <c r="K28" i="2"/>
  <c r="J28" i="2"/>
  <c r="D28" i="2"/>
  <c r="W27" i="2"/>
  <c r="V27" i="2"/>
  <c r="M27" i="2"/>
  <c r="K27" i="2"/>
  <c r="J27" i="2"/>
  <c r="D27" i="2"/>
  <c r="W26" i="2"/>
  <c r="V26" i="2"/>
  <c r="M26" i="2"/>
  <c r="K26" i="2"/>
  <c r="J26" i="2"/>
  <c r="D26" i="2"/>
  <c r="W25" i="2"/>
  <c r="V25" i="2"/>
  <c r="M25" i="2"/>
  <c r="K25" i="2"/>
  <c r="J25" i="2"/>
  <c r="D25" i="2"/>
  <c r="W24" i="2"/>
  <c r="V24" i="2"/>
  <c r="M24" i="2"/>
  <c r="K24" i="2"/>
  <c r="J24" i="2"/>
  <c r="D24" i="2"/>
  <c r="W23" i="2"/>
  <c r="V23" i="2"/>
  <c r="M23" i="2"/>
  <c r="K23" i="2"/>
  <c r="J23" i="2"/>
  <c r="D23" i="2"/>
  <c r="W22" i="2"/>
  <c r="V22" i="2"/>
  <c r="M22" i="2"/>
  <c r="K22" i="2"/>
  <c r="J22" i="2"/>
  <c r="D22" i="2"/>
  <c r="W21" i="2"/>
  <c r="V21" i="2"/>
  <c r="M21" i="2"/>
  <c r="K21" i="2"/>
  <c r="J21" i="2"/>
  <c r="D21" i="2"/>
  <c r="W20" i="2"/>
  <c r="V20" i="2"/>
  <c r="M20" i="2"/>
  <c r="K20" i="2"/>
  <c r="J20" i="2"/>
  <c r="D20" i="2"/>
  <c r="W19" i="2"/>
  <c r="V19" i="2"/>
  <c r="M19" i="2"/>
  <c r="K19" i="2"/>
  <c r="J19" i="2"/>
  <c r="D19" i="2"/>
  <c r="W18" i="2"/>
  <c r="V18" i="2"/>
  <c r="M18" i="2"/>
  <c r="K18" i="2"/>
  <c r="J18" i="2"/>
  <c r="D18" i="2"/>
  <c r="W17" i="2"/>
  <c r="V17" i="2"/>
  <c r="M17" i="2"/>
  <c r="K17" i="2"/>
  <c r="J17" i="2"/>
  <c r="D17" i="2"/>
  <c r="W16" i="2"/>
  <c r="V16" i="2"/>
  <c r="M16" i="2"/>
  <c r="K16" i="2"/>
  <c r="J16" i="2"/>
  <c r="D16" i="2"/>
  <c r="W15" i="2"/>
  <c r="V15" i="2"/>
  <c r="M15" i="2"/>
  <c r="K15" i="2"/>
  <c r="J15" i="2"/>
  <c r="D15" i="2"/>
  <c r="W14" i="2"/>
  <c r="V14" i="2"/>
  <c r="M14" i="2"/>
  <c r="K14" i="2"/>
  <c r="J14" i="2"/>
  <c r="D14" i="2"/>
  <c r="W13" i="2"/>
  <c r="V13" i="2"/>
  <c r="M13" i="2"/>
  <c r="K13" i="2"/>
  <c r="J13" i="2"/>
  <c r="E13" i="2"/>
  <c r="D13" i="2"/>
  <c r="W12" i="2"/>
  <c r="V12" i="2"/>
  <c r="M12" i="2"/>
  <c r="K12" i="2"/>
  <c r="J12" i="2"/>
  <c r="E12" i="2"/>
  <c r="D12" i="2"/>
  <c r="W11" i="2"/>
  <c r="V11" i="2"/>
  <c r="M11" i="2"/>
  <c r="K11" i="2"/>
  <c r="J11" i="2"/>
  <c r="E11" i="2"/>
  <c r="D11" i="2"/>
  <c r="W10" i="2"/>
  <c r="V10" i="2"/>
  <c r="M10" i="2"/>
  <c r="K10" i="2"/>
  <c r="J10" i="2"/>
  <c r="E10" i="2"/>
  <c r="D10" i="2"/>
  <c r="W9" i="2"/>
  <c r="V9" i="2"/>
  <c r="M9" i="2"/>
  <c r="K9" i="2"/>
  <c r="J9" i="2"/>
  <c r="E9" i="2"/>
  <c r="D9" i="2"/>
  <c r="W8" i="2"/>
  <c r="V8" i="2"/>
  <c r="M8" i="2"/>
  <c r="K8" i="2"/>
  <c r="J8" i="2"/>
  <c r="E8" i="2"/>
  <c r="D8" i="2"/>
  <c r="W7" i="2"/>
  <c r="V7" i="2"/>
  <c r="M7" i="2"/>
  <c r="K7" i="2"/>
  <c r="J7" i="2"/>
  <c r="E7" i="2"/>
  <c r="D7" i="2"/>
  <c r="W6" i="2"/>
  <c r="V6" i="2"/>
  <c r="M6" i="2"/>
  <c r="K6" i="2"/>
  <c r="J6" i="2"/>
  <c r="E6" i="2"/>
  <c r="D6" i="2"/>
  <c r="U66" i="1" l="1"/>
  <c r="U67" i="1"/>
  <c r="S59" i="1"/>
  <c r="U48" i="1"/>
  <c r="Y52" i="1"/>
  <c r="S60" i="1"/>
  <c r="H46" i="2"/>
  <c r="H39" i="2"/>
  <c r="H36" i="2"/>
  <c r="K43" i="2"/>
  <c r="M46" i="2"/>
  <c r="W46" i="2"/>
  <c r="K34" i="2"/>
  <c r="I36" i="2"/>
  <c r="I43" i="2"/>
  <c r="G46" i="2"/>
  <c r="H90" i="2"/>
  <c r="K79" i="2"/>
  <c r="S45" i="2"/>
  <c r="K77" i="2"/>
  <c r="G80" i="2"/>
  <c r="M99" i="2"/>
  <c r="M39" i="2"/>
  <c r="W39" i="2"/>
  <c r="M40" i="2"/>
  <c r="W40" i="2"/>
  <c r="K52" i="2"/>
  <c r="I64" i="2"/>
  <c r="H80" i="2"/>
  <c r="T35" i="2"/>
  <c r="G39" i="2"/>
  <c r="J42" i="2"/>
  <c r="J43" i="2"/>
  <c r="H44" i="2"/>
  <c r="H49" i="2"/>
  <c r="J80" i="2"/>
  <c r="K97" i="2"/>
  <c r="M38" i="2"/>
  <c r="W38" i="2"/>
  <c r="S43" i="2"/>
  <c r="I46" i="2"/>
  <c r="R51" i="2"/>
  <c r="M59" i="2"/>
  <c r="W71" i="2"/>
  <c r="G81" i="2"/>
  <c r="W81" i="2"/>
  <c r="M36" i="2"/>
  <c r="H38" i="2"/>
  <c r="K46" i="2"/>
  <c r="G79" i="2"/>
  <c r="M79" i="2"/>
  <c r="H81" i="2"/>
  <c r="G87" i="2"/>
  <c r="G88" i="2"/>
  <c r="W90" i="2"/>
  <c r="J94" i="2"/>
  <c r="G97" i="2"/>
  <c r="W97" i="2"/>
  <c r="H104" i="2"/>
  <c r="I38" i="2"/>
  <c r="H47" i="2"/>
  <c r="H50" i="2"/>
  <c r="G59" i="2"/>
  <c r="G64" i="2"/>
  <c r="J71" i="2"/>
  <c r="H79" i="2"/>
  <c r="K81" i="2"/>
  <c r="G82" i="2"/>
  <c r="I87" i="2"/>
  <c r="I88" i="2"/>
  <c r="I96" i="2"/>
  <c r="H97" i="2"/>
  <c r="I103" i="2"/>
  <c r="U36" i="2"/>
  <c r="G53" i="2"/>
  <c r="I29" i="2"/>
  <c r="J35" i="2"/>
  <c r="S36" i="2"/>
  <c r="U45" i="2"/>
  <c r="G47" i="2"/>
  <c r="M47" i="2"/>
  <c r="W47" i="2"/>
  <c r="K53" i="2"/>
  <c r="R53" i="2"/>
  <c r="G56" i="2"/>
  <c r="I57" i="2"/>
  <c r="J63" i="2"/>
  <c r="G67" i="2"/>
  <c r="I72" i="2"/>
  <c r="H87" i="2"/>
  <c r="M87" i="2"/>
  <c r="G95" i="2"/>
  <c r="K95" i="2"/>
  <c r="G96" i="2"/>
  <c r="J98" i="2"/>
  <c r="K102" i="2"/>
  <c r="G103" i="2"/>
  <c r="G104" i="2"/>
  <c r="H95" i="2"/>
  <c r="K36" i="2"/>
  <c r="H37" i="2"/>
  <c r="S37" i="2"/>
  <c r="J38" i="2"/>
  <c r="I39" i="2"/>
  <c r="J44" i="2"/>
  <c r="S44" i="2"/>
  <c r="R45" i="2"/>
  <c r="J47" i="2"/>
  <c r="J49" i="2"/>
  <c r="J50" i="2"/>
  <c r="S51" i="2"/>
  <c r="H53" i="2"/>
  <c r="W63" i="2"/>
  <c r="M67" i="2"/>
  <c r="H71" i="2"/>
  <c r="I79" i="2"/>
  <c r="I81" i="2"/>
  <c r="K85" i="2"/>
  <c r="K87" i="2"/>
  <c r="G89" i="2"/>
  <c r="W91" i="2"/>
  <c r="K93" i="2"/>
  <c r="I95" i="2"/>
  <c r="M95" i="2"/>
  <c r="I97" i="2"/>
  <c r="M98" i="2"/>
  <c r="W102" i="2"/>
  <c r="I104" i="2"/>
  <c r="R36" i="2"/>
  <c r="W36" i="2"/>
  <c r="U37" i="2"/>
  <c r="G38" i="2"/>
  <c r="J39" i="2"/>
  <c r="U41" i="2"/>
  <c r="U42" i="2"/>
  <c r="U44" i="2"/>
  <c r="W50" i="2"/>
  <c r="J53" i="2"/>
  <c r="R54" i="2"/>
  <c r="G57" i="2"/>
  <c r="H63" i="2"/>
  <c r="G72" i="2"/>
  <c r="J95" i="2"/>
  <c r="G98" i="2"/>
  <c r="I102" i="2"/>
  <c r="G31" i="2"/>
  <c r="T52" i="2"/>
  <c r="H55" i="2"/>
  <c r="G73" i="2"/>
  <c r="H74" i="2"/>
  <c r="J29" i="2"/>
  <c r="I30" i="2"/>
  <c r="M30" i="2"/>
  <c r="W30" i="2"/>
  <c r="H31" i="2"/>
  <c r="M31" i="2"/>
  <c r="W31" i="2"/>
  <c r="U33" i="2"/>
  <c r="J34" i="2"/>
  <c r="K35" i="2"/>
  <c r="S35" i="2"/>
  <c r="J36" i="2"/>
  <c r="I37" i="2"/>
  <c r="R37" i="2"/>
  <c r="K42" i="2"/>
  <c r="T42" i="2"/>
  <c r="T43" i="2"/>
  <c r="K44" i="2"/>
  <c r="R44" i="2"/>
  <c r="H45" i="2"/>
  <c r="I47" i="2"/>
  <c r="U48" i="2"/>
  <c r="G49" i="2"/>
  <c r="K49" i="2"/>
  <c r="U49" i="2"/>
  <c r="G50" i="2"/>
  <c r="K50" i="2"/>
  <c r="T51" i="2"/>
  <c r="H52" i="2"/>
  <c r="U52" i="2"/>
  <c r="S53" i="2"/>
  <c r="I54" i="2"/>
  <c r="M54" i="2"/>
  <c r="S54" i="2"/>
  <c r="W54" i="2"/>
  <c r="I55" i="2"/>
  <c r="M55" i="2"/>
  <c r="H56" i="2"/>
  <c r="K57" i="2"/>
  <c r="G58" i="2"/>
  <c r="M58" i="2"/>
  <c r="K63" i="2"/>
  <c r="J64" i="2"/>
  <c r="H65" i="2"/>
  <c r="W65" i="2"/>
  <c r="I66" i="2"/>
  <c r="M66" i="2"/>
  <c r="K71" i="2"/>
  <c r="J72" i="2"/>
  <c r="H73" i="2"/>
  <c r="W73" i="2"/>
  <c r="I74" i="2"/>
  <c r="M74" i="2"/>
  <c r="M75" i="2"/>
  <c r="I78" i="2"/>
  <c r="J79" i="2"/>
  <c r="I80" i="2"/>
  <c r="H82" i="2"/>
  <c r="M82" i="2"/>
  <c r="M83" i="2"/>
  <c r="I86" i="2"/>
  <c r="J87" i="2"/>
  <c r="J88" i="2"/>
  <c r="H89" i="2"/>
  <c r="W89" i="2"/>
  <c r="J90" i="2"/>
  <c r="K94" i="2"/>
  <c r="H96" i="2"/>
  <c r="H98" i="2"/>
  <c r="W98" i="2"/>
  <c r="W99" i="2"/>
  <c r="K101" i="2"/>
  <c r="J102" i="2"/>
  <c r="J103" i="2"/>
  <c r="H54" i="2"/>
  <c r="G29" i="2"/>
  <c r="J30" i="2"/>
  <c r="U43" i="2"/>
  <c r="I45" i="2"/>
  <c r="R48" i="2"/>
  <c r="T50" i="2"/>
  <c r="R52" i="2"/>
  <c r="T53" i="2"/>
  <c r="J54" i="2"/>
  <c r="T54" i="2"/>
  <c r="J55" i="2"/>
  <c r="W55" i="2"/>
  <c r="I56" i="2"/>
  <c r="H58" i="2"/>
  <c r="W58" i="2"/>
  <c r="J62" i="2"/>
  <c r="I65" i="2"/>
  <c r="J66" i="2"/>
  <c r="W66" i="2"/>
  <c r="J70" i="2"/>
  <c r="I73" i="2"/>
  <c r="J74" i="2"/>
  <c r="W74" i="2"/>
  <c r="W75" i="2"/>
  <c r="J78" i="2"/>
  <c r="J82" i="2"/>
  <c r="W82" i="2"/>
  <c r="W83" i="2"/>
  <c r="J86" i="2"/>
  <c r="I89" i="2"/>
  <c r="H30" i="2"/>
  <c r="G45" i="2"/>
  <c r="T48" i="2"/>
  <c r="G65" i="2"/>
  <c r="H66" i="2"/>
  <c r="I31" i="2"/>
  <c r="T34" i="2"/>
  <c r="H29" i="2"/>
  <c r="M29" i="2"/>
  <c r="G30" i="2"/>
  <c r="J31" i="2"/>
  <c r="U34" i="2"/>
  <c r="I35" i="2"/>
  <c r="U35" i="2"/>
  <c r="G37" i="2"/>
  <c r="I44" i="2"/>
  <c r="J45" i="2"/>
  <c r="I49" i="2"/>
  <c r="I50" i="2"/>
  <c r="I51" i="2"/>
  <c r="G54" i="2"/>
  <c r="G55" i="2"/>
  <c r="J56" i="2"/>
  <c r="H57" i="2"/>
  <c r="W57" i="2"/>
  <c r="J58" i="2"/>
  <c r="W59" i="2"/>
  <c r="K61" i="2"/>
  <c r="K62" i="2"/>
  <c r="I63" i="2"/>
  <c r="M63" i="2"/>
  <c r="H64" i="2"/>
  <c r="K65" i="2"/>
  <c r="G66" i="2"/>
  <c r="W67" i="2"/>
  <c r="K69" i="2"/>
  <c r="K70" i="2"/>
  <c r="I71" i="2"/>
  <c r="M71" i="2"/>
  <c r="H72" i="2"/>
  <c r="K73" i="2"/>
  <c r="G74" i="2"/>
  <c r="K78" i="2"/>
  <c r="K82" i="2"/>
  <c r="K86" i="2"/>
  <c r="H88" i="2"/>
  <c r="K89" i="2"/>
  <c r="G90" i="2"/>
  <c r="M90" i="2"/>
  <c r="M91" i="2"/>
  <c r="I94" i="2"/>
  <c r="H103" i="2"/>
  <c r="M103" i="2"/>
  <c r="M33" i="2"/>
  <c r="W33" i="2"/>
  <c r="R38" i="2"/>
  <c r="M41" i="2"/>
  <c r="W41" i="2"/>
  <c r="R46" i="2"/>
  <c r="M49" i="2"/>
  <c r="K51" i="2"/>
  <c r="J52" i="2"/>
  <c r="I53" i="2"/>
  <c r="K60" i="2"/>
  <c r="J61" i="2"/>
  <c r="I62" i="2"/>
  <c r="K68" i="2"/>
  <c r="J69" i="2"/>
  <c r="I70" i="2"/>
  <c r="K76" i="2"/>
  <c r="J77" i="2"/>
  <c r="K84" i="2"/>
  <c r="J85" i="2"/>
  <c r="K92" i="2"/>
  <c r="J93" i="2"/>
  <c r="K100" i="2"/>
  <c r="J101" i="2"/>
  <c r="S30" i="2"/>
  <c r="R31" i="2"/>
  <c r="G32" i="2"/>
  <c r="M34" i="2"/>
  <c r="W34" i="2"/>
  <c r="J37" i="2"/>
  <c r="S38" i="2"/>
  <c r="R39" i="2"/>
  <c r="G40" i="2"/>
  <c r="M42" i="2"/>
  <c r="W42" i="2"/>
  <c r="S46" i="2"/>
  <c r="R47" i="2"/>
  <c r="G48" i="2"/>
  <c r="M32" i="2"/>
  <c r="R30" i="2"/>
  <c r="T30" i="2"/>
  <c r="S31" i="2"/>
  <c r="H32" i="2"/>
  <c r="R32" i="2"/>
  <c r="G33" i="2"/>
  <c r="M35" i="2"/>
  <c r="W35" i="2"/>
  <c r="K37" i="2"/>
  <c r="T38" i="2"/>
  <c r="S39" i="2"/>
  <c r="H40" i="2"/>
  <c r="R40" i="2"/>
  <c r="G41" i="2"/>
  <c r="M43" i="2"/>
  <c r="W43" i="2"/>
  <c r="K45" i="2"/>
  <c r="T46" i="2"/>
  <c r="S47" i="2"/>
  <c r="H48" i="2"/>
  <c r="M51" i="2"/>
  <c r="W51" i="2"/>
  <c r="M60" i="2"/>
  <c r="M68" i="2"/>
  <c r="M76" i="2"/>
  <c r="M84" i="2"/>
  <c r="M92" i="2"/>
  <c r="M100" i="2"/>
  <c r="T39" i="2"/>
  <c r="I40" i="2"/>
  <c r="S40" i="2"/>
  <c r="H41" i="2"/>
  <c r="R41" i="2"/>
  <c r="G42" i="2"/>
  <c r="M44" i="2"/>
  <c r="W44" i="2"/>
  <c r="T47" i="2"/>
  <c r="I48" i="2"/>
  <c r="R49" i="2"/>
  <c r="M52" i="2"/>
  <c r="W52" i="2"/>
  <c r="W60" i="2"/>
  <c r="M61" i="2"/>
  <c r="W68" i="2"/>
  <c r="M69" i="2"/>
  <c r="G75" i="2"/>
  <c r="W76" i="2"/>
  <c r="M77" i="2"/>
  <c r="G83" i="2"/>
  <c r="W84" i="2"/>
  <c r="M85" i="2"/>
  <c r="G91" i="2"/>
  <c r="W92" i="2"/>
  <c r="M93" i="2"/>
  <c r="J96" i="2"/>
  <c r="G99" i="2"/>
  <c r="W100" i="2"/>
  <c r="M101" i="2"/>
  <c r="K103" i="2"/>
  <c r="J104" i="2"/>
  <c r="W32" i="2"/>
  <c r="T31" i="2"/>
  <c r="S32" i="2"/>
  <c r="K29" i="2"/>
  <c r="J32" i="2"/>
  <c r="T32" i="2"/>
  <c r="I33" i="2"/>
  <c r="S33" i="2"/>
  <c r="H34" i="2"/>
  <c r="R34" i="2"/>
  <c r="G35" i="2"/>
  <c r="M37" i="2"/>
  <c r="J40" i="2"/>
  <c r="T40" i="2"/>
  <c r="I41" i="2"/>
  <c r="S41" i="2"/>
  <c r="H42" i="2"/>
  <c r="R42" i="2"/>
  <c r="G43" i="2"/>
  <c r="M45" i="2"/>
  <c r="J48" i="2"/>
  <c r="S49" i="2"/>
  <c r="R50" i="2"/>
  <c r="G51" i="2"/>
  <c r="M53" i="2"/>
  <c r="K56" i="2"/>
  <c r="J57" i="2"/>
  <c r="I58" i="2"/>
  <c r="H59" i="2"/>
  <c r="G60" i="2"/>
  <c r="W61" i="2"/>
  <c r="M62" i="2"/>
  <c r="K64" i="2"/>
  <c r="J65" i="2"/>
  <c r="H67" i="2"/>
  <c r="G68" i="2"/>
  <c r="W69" i="2"/>
  <c r="M70" i="2"/>
  <c r="K72" i="2"/>
  <c r="J73" i="2"/>
  <c r="H75" i="2"/>
  <c r="G76" i="2"/>
  <c r="W77" i="2"/>
  <c r="M78" i="2"/>
  <c r="K80" i="2"/>
  <c r="J81" i="2"/>
  <c r="H83" i="2"/>
  <c r="G84" i="2"/>
  <c r="W85" i="2"/>
  <c r="M86" i="2"/>
  <c r="K88" i="2"/>
  <c r="J89" i="2"/>
  <c r="I90" i="2"/>
  <c r="H91" i="2"/>
  <c r="G92" i="2"/>
  <c r="W93" i="2"/>
  <c r="M94" i="2"/>
  <c r="K96" i="2"/>
  <c r="J97" i="2"/>
  <c r="I98" i="2"/>
  <c r="H99" i="2"/>
  <c r="G100" i="2"/>
  <c r="W101" i="2"/>
  <c r="M102" i="2"/>
  <c r="K104" i="2"/>
  <c r="I32" i="2"/>
  <c r="H33" i="2"/>
  <c r="R33" i="2"/>
  <c r="G34" i="2"/>
  <c r="J33" i="2"/>
  <c r="J41" i="2"/>
  <c r="K48" i="2"/>
  <c r="S50" i="2"/>
  <c r="H51" i="2"/>
  <c r="G52" i="2"/>
  <c r="I59" i="2"/>
  <c r="H60" i="2"/>
  <c r="G61" i="2"/>
  <c r="W62" i="2"/>
  <c r="I67" i="2"/>
  <c r="H68" i="2"/>
  <c r="G69" i="2"/>
  <c r="W70" i="2"/>
  <c r="I75" i="2"/>
  <c r="H76" i="2"/>
  <c r="G77" i="2"/>
  <c r="W78" i="2"/>
  <c r="I83" i="2"/>
  <c r="H84" i="2"/>
  <c r="G85" i="2"/>
  <c r="W86" i="2"/>
  <c r="I91" i="2"/>
  <c r="H92" i="2"/>
  <c r="G93" i="2"/>
  <c r="W94" i="2"/>
  <c r="I99" i="2"/>
  <c r="H100" i="2"/>
  <c r="G101" i="2"/>
  <c r="M56" i="2"/>
  <c r="J59" i="2"/>
  <c r="I60" i="2"/>
  <c r="H61" i="2"/>
  <c r="G62" i="2"/>
  <c r="M64" i="2"/>
  <c r="J67" i="2"/>
  <c r="I68" i="2"/>
  <c r="H69" i="2"/>
  <c r="G70" i="2"/>
  <c r="M72" i="2"/>
  <c r="J75" i="2"/>
  <c r="I76" i="2"/>
  <c r="H77" i="2"/>
  <c r="G78" i="2"/>
  <c r="M80" i="2"/>
  <c r="J83" i="2"/>
  <c r="I84" i="2"/>
  <c r="H85" i="2"/>
  <c r="G86" i="2"/>
  <c r="M88" i="2"/>
  <c r="J91" i="2"/>
  <c r="I92" i="2"/>
  <c r="H93" i="2"/>
  <c r="G94" i="2"/>
  <c r="M96" i="2"/>
  <c r="J99" i="2"/>
  <c r="I100" i="2"/>
  <c r="H101" i="2"/>
  <c r="G102" i="2"/>
  <c r="M104" i="2"/>
  <c r="M48" i="2"/>
  <c r="U61" i="1" l="1"/>
  <c r="BZ14" i="1"/>
  <c r="BZ18" i="1"/>
  <c r="BZ22" i="1"/>
  <c r="BZ26" i="1"/>
  <c r="BZ30" i="1"/>
  <c r="BZ34" i="1"/>
  <c r="BZ23" i="1"/>
  <c r="BZ31" i="1"/>
  <c r="BZ13" i="1"/>
  <c r="BZ17" i="1"/>
  <c r="BZ21" i="1"/>
  <c r="BZ25" i="1"/>
  <c r="BZ29" i="1"/>
  <c r="BZ33" i="1"/>
  <c r="BZ15" i="1"/>
  <c r="BZ19" i="1"/>
  <c r="BZ27" i="1"/>
  <c r="BZ35" i="1"/>
  <c r="BZ12" i="1"/>
  <c r="BZ16" i="1"/>
  <c r="BZ20" i="1"/>
  <c r="BZ24" i="1"/>
  <c r="BZ28" i="1"/>
  <c r="BZ32" i="1"/>
  <c r="BZ11" i="1"/>
  <c r="C12" i="1"/>
  <c r="C13" i="1" l="1"/>
  <c r="C14" i="1" l="1"/>
  <c r="C15" i="1" l="1"/>
  <c r="C16" i="1" l="1"/>
  <c r="C17" i="1" l="1"/>
  <c r="C18" i="1" l="1"/>
  <c r="C19" i="1" l="1"/>
  <c r="C20" i="1" l="1"/>
  <c r="C21" i="1" l="1"/>
  <c r="C22" i="1" l="1"/>
  <c r="C23" i="1" l="1"/>
  <c r="C24" i="1" l="1"/>
  <c r="C25" i="1" l="1"/>
  <c r="C26" i="1" l="1"/>
  <c r="N8" i="1"/>
  <c r="C27" i="1" l="1"/>
  <c r="C28" i="1" l="1"/>
  <c r="C29" i="1" l="1"/>
  <c r="C30" i="1" l="1"/>
  <c r="C31" i="1" l="1"/>
  <c r="C32" i="1" l="1"/>
  <c r="C33" i="1" l="1"/>
  <c r="C34" i="1" l="1"/>
  <c r="C35" i="1" l="1"/>
  <c r="C36" i="1" l="1"/>
  <c r="C37" i="1" l="1"/>
  <c r="C38" i="1" l="1"/>
  <c r="C39" i="1" l="1"/>
  <c r="C40" i="1" l="1"/>
  <c r="C41" i="1" l="1"/>
  <c r="C42" i="1" l="1"/>
  <c r="C43" i="1" l="1"/>
  <c r="C44" i="1" l="1"/>
  <c r="C45" i="1" l="1"/>
  <c r="C46" i="1" l="1"/>
  <c r="C47" i="1" l="1"/>
  <c r="C48" i="1" l="1"/>
  <c r="C49" i="1" l="1"/>
  <c r="C50" i="1" l="1"/>
  <c r="C51" i="1" l="1"/>
  <c r="C52" i="1" l="1"/>
  <c r="C53" i="1" l="1"/>
  <c r="C54" i="1" l="1"/>
  <c r="C55" i="1" l="1"/>
  <c r="C56" i="1" l="1"/>
  <c r="C57" i="1" l="1"/>
  <c r="C58" i="1" l="1"/>
  <c r="C59" i="1" l="1"/>
  <c r="C60" i="1" l="1"/>
  <c r="C61" i="1" l="1"/>
  <c r="C62" i="1" l="1"/>
  <c r="C63" i="1" l="1"/>
  <c r="C64" i="1" l="1"/>
  <c r="C65" i="1" l="1"/>
  <c r="C66" i="1" l="1"/>
  <c r="C67" i="1" l="1"/>
  <c r="C68" i="1" l="1"/>
  <c r="C69" i="1" l="1"/>
  <c r="C70" i="1" l="1"/>
  <c r="C71" i="1" l="1"/>
  <c r="C72" i="1" l="1"/>
  <c r="C73" i="1" l="1"/>
  <c r="C74" i="1" l="1"/>
  <c r="C75" i="1" l="1"/>
  <c r="C76" i="1" l="1"/>
  <c r="C77" i="1" l="1"/>
  <c r="C78" i="1" l="1"/>
  <c r="C79" i="1" l="1"/>
  <c r="C80" i="1" l="1"/>
  <c r="C81" i="1" l="1"/>
  <c r="C82" i="1" l="1"/>
  <c r="C83" i="1" l="1"/>
  <c r="C84" i="1" l="1"/>
  <c r="C85" i="1" l="1"/>
  <c r="C86" i="1" l="1"/>
  <c r="C87" i="1" l="1"/>
  <c r="C88" i="1" l="1"/>
  <c r="C89" i="1" l="1"/>
  <c r="C90" i="1" l="1"/>
  <c r="C91" i="1" l="1"/>
  <c r="C92" i="1" l="1"/>
  <c r="C93" i="1" l="1"/>
  <c r="C94" i="1" l="1"/>
  <c r="C95" i="1" l="1"/>
  <c r="C96" i="1" l="1"/>
  <c r="C97" i="1" l="1"/>
  <c r="C98" i="1" l="1"/>
  <c r="C99" i="1" l="1"/>
  <c r="C100" i="1" l="1"/>
  <c r="C101" i="1" l="1"/>
  <c r="C102" i="1" l="1"/>
  <c r="C103" i="1" l="1"/>
  <c r="C104" i="1" l="1"/>
  <c r="C105" i="1" l="1"/>
  <c r="C106" i="1" l="1"/>
  <c r="C107" i="1" l="1"/>
  <c r="C108" i="1" l="1"/>
  <c r="C109" i="1" l="1"/>
  <c r="C110" i="1" l="1"/>
  <c r="C111" i="1" l="1"/>
  <c r="C112" i="1" l="1"/>
  <c r="C113" i="1" l="1"/>
  <c r="C114" i="1" l="1"/>
  <c r="C115" i="1" l="1"/>
  <c r="C116" i="1" l="1"/>
  <c r="C117" i="1" l="1"/>
  <c r="C118" i="1" l="1"/>
  <c r="C119" i="1" l="1"/>
  <c r="C120" i="1" l="1"/>
  <c r="C121" i="1" l="1"/>
  <c r="C122" i="1" l="1"/>
  <c r="C123" i="1" l="1"/>
  <c r="C124" i="1" l="1"/>
  <c r="C125" i="1" l="1"/>
  <c r="C126" i="1" l="1"/>
  <c r="C127" i="1" l="1"/>
  <c r="C128" i="1" l="1"/>
  <c r="C129" i="1" l="1"/>
  <c r="C130" i="1" l="1"/>
  <c r="C131" i="1" l="1"/>
  <c r="C132" i="1" l="1"/>
  <c r="C133" i="1" l="1"/>
  <c r="C134" i="1" l="1"/>
  <c r="C135" i="1" l="1"/>
  <c r="C136" i="1" l="1"/>
  <c r="C137" i="1" l="1"/>
  <c r="C138" i="1" l="1"/>
  <c r="C139" i="1" l="1"/>
  <c r="C140" i="1" l="1"/>
  <c r="C141" i="1" l="1"/>
  <c r="C142" i="1" l="1"/>
  <c r="C143" i="1" l="1"/>
  <c r="C144" i="1" l="1"/>
  <c r="C145" i="1" l="1"/>
  <c r="C146" i="1" l="1"/>
  <c r="C147" i="1" l="1"/>
  <c r="C148" i="1" l="1"/>
  <c r="C149" i="1" l="1"/>
  <c r="C150" i="1" l="1"/>
  <c r="C151" i="1" l="1"/>
  <c r="C152" i="1" l="1"/>
  <c r="C153" i="1" l="1"/>
  <c r="C154" i="1" l="1"/>
  <c r="C155" i="1" l="1"/>
  <c r="C156" i="1" l="1"/>
  <c r="C157" i="1" l="1"/>
  <c r="C158" i="1" l="1"/>
  <c r="C159" i="1" l="1"/>
  <c r="C160" i="1" l="1"/>
  <c r="C161" i="1" l="1"/>
  <c r="C162" i="1" l="1"/>
  <c r="C163" i="1" l="1"/>
  <c r="C164" i="1" l="1"/>
  <c r="C165" i="1" l="1"/>
  <c r="C166" i="1" l="1"/>
  <c r="C167" i="1" l="1"/>
  <c r="C168" i="1" l="1"/>
  <c r="C169" i="1" l="1"/>
  <c r="C170" i="1" l="1"/>
  <c r="C171" i="1" l="1"/>
  <c r="C172" i="1" l="1"/>
  <c r="C173" i="1" l="1"/>
  <c r="C174" i="1" l="1"/>
  <c r="C175" i="1" l="1"/>
  <c r="C176" i="1" l="1"/>
  <c r="C177" i="1" l="1"/>
  <c r="C178" i="1" l="1"/>
  <c r="C179" i="1" l="1"/>
  <c r="C180" i="1" l="1"/>
  <c r="C181" i="1" l="1"/>
  <c r="C182" i="1" l="1"/>
  <c r="C183" i="1" l="1"/>
  <c r="C184" i="1" l="1"/>
  <c r="C185" i="1" l="1"/>
  <c r="C186" i="1" l="1"/>
  <c r="C187" i="1" l="1"/>
  <c r="C188" i="1" l="1"/>
  <c r="C189" i="1" l="1"/>
  <c r="C190" i="1" l="1"/>
  <c r="C191" i="1" l="1"/>
  <c r="C192" i="1" l="1"/>
  <c r="C193" i="1" l="1"/>
  <c r="C194" i="1" l="1"/>
  <c r="C195" i="1" l="1"/>
  <c r="C196" i="1" l="1"/>
  <c r="C197" i="1" l="1"/>
  <c r="C198" i="1" l="1"/>
  <c r="C199" i="1" l="1"/>
  <c r="C200" i="1" l="1"/>
  <c r="C201" i="1" l="1"/>
  <c r="C202" i="1" l="1"/>
  <c r="C203" i="1" l="1"/>
  <c r="C204" i="1" l="1"/>
  <c r="C205" i="1" l="1"/>
  <c r="C206" i="1" l="1"/>
  <c r="C207" i="1" l="1"/>
  <c r="C208" i="1" l="1"/>
  <c r="C209" i="1" l="1"/>
  <c r="C210" i="1" l="1"/>
  <c r="C211" i="1" l="1"/>
  <c r="C212" i="1" l="1"/>
  <c r="C213" i="1" l="1"/>
  <c r="C214" i="1" l="1"/>
  <c r="C215" i="1" l="1"/>
  <c r="C216" i="1" l="1"/>
  <c r="C217" i="1" l="1"/>
  <c r="C218" i="1" l="1"/>
  <c r="C219" i="1" l="1"/>
  <c r="C220" i="1" l="1"/>
  <c r="C221" i="1" l="1"/>
  <c r="C222" i="1" l="1"/>
  <c r="C223" i="1" l="1"/>
  <c r="C224" i="1" l="1"/>
  <c r="C225" i="1" l="1"/>
  <c r="C226" i="1" l="1"/>
  <c r="C227" i="1" l="1"/>
  <c r="C228" i="1" l="1"/>
  <c r="C229" i="1" l="1"/>
  <c r="C230" i="1" l="1"/>
  <c r="C231" i="1" l="1"/>
  <c r="C232" i="1" l="1"/>
  <c r="C233" i="1" l="1"/>
  <c r="C234" i="1" l="1"/>
  <c r="C235" i="1" l="1"/>
  <c r="C236" i="1" l="1"/>
  <c r="C237" i="1" l="1"/>
  <c r="C238" i="1" l="1"/>
  <c r="C239" i="1" l="1"/>
  <c r="C240" i="1" l="1"/>
  <c r="C241" i="1" l="1"/>
  <c r="C242" i="1" l="1"/>
  <c r="C243" i="1" l="1"/>
  <c r="C244" i="1" l="1"/>
  <c r="C245" i="1" l="1"/>
  <c r="C246" i="1" l="1"/>
  <c r="C247" i="1" l="1"/>
  <c r="C248" i="1" l="1"/>
  <c r="C249" i="1" l="1"/>
  <c r="C250" i="1" l="1"/>
  <c r="C251" i="1" l="1"/>
  <c r="C252" i="1" l="1"/>
  <c r="C253" i="1" l="1"/>
  <c r="C254" i="1" l="1"/>
  <c r="C255" i="1" l="1"/>
  <c r="C256" i="1" l="1"/>
  <c r="C257" i="1" l="1"/>
  <c r="C258" i="1" l="1"/>
  <c r="C259" i="1" l="1"/>
  <c r="C260" i="1" l="1"/>
  <c r="C261" i="1" l="1"/>
  <c r="C262" i="1" l="1"/>
  <c r="C263" i="1" l="1"/>
  <c r="C264" i="1" l="1"/>
  <c r="C265" i="1" l="1"/>
  <c r="C266" i="1" l="1"/>
  <c r="C267" i="1" l="1"/>
  <c r="C268" i="1" l="1"/>
  <c r="C269" i="1" l="1"/>
  <c r="C270" i="1" l="1"/>
  <c r="C271" i="1" l="1"/>
  <c r="C272" i="1" l="1"/>
  <c r="C273" i="1" l="1"/>
  <c r="C274" i="1" l="1"/>
  <c r="C275" i="1" l="1"/>
  <c r="C276" i="1" l="1"/>
  <c r="C277" i="1" l="1"/>
  <c r="C278" i="1" l="1"/>
  <c r="C279" i="1" l="1"/>
  <c r="C280" i="1" l="1"/>
  <c r="C281" i="1" l="1"/>
  <c r="C282" i="1" l="1"/>
  <c r="C283" i="1" l="1"/>
  <c r="C284" i="1" l="1"/>
  <c r="C285" i="1" l="1"/>
  <c r="C286" i="1" l="1"/>
  <c r="C287" i="1" l="1"/>
  <c r="C288" i="1" l="1"/>
  <c r="C289" i="1" l="1"/>
  <c r="C290" i="1" l="1"/>
  <c r="C291" i="1" l="1"/>
  <c r="C292" i="1" l="1"/>
  <c r="C293" i="1" l="1"/>
  <c r="C294" i="1" l="1"/>
  <c r="C295" i="1" l="1"/>
  <c r="C296" i="1" l="1"/>
  <c r="C297" i="1" l="1"/>
  <c r="C298" i="1" l="1"/>
  <c r="C299" i="1" l="1"/>
  <c r="C300" i="1" l="1"/>
  <c r="C301" i="1" l="1"/>
  <c r="C302" i="1" l="1"/>
  <c r="C303" i="1" l="1"/>
  <c r="C304" i="1" l="1"/>
  <c r="C305" i="1" l="1"/>
  <c r="C306" i="1" l="1"/>
  <c r="C307" i="1" l="1"/>
  <c r="C308" i="1" l="1"/>
  <c r="C309" i="1" l="1"/>
  <c r="C310" i="1" l="1"/>
  <c r="C311" i="1" l="1"/>
  <c r="C312" i="1" l="1"/>
  <c r="C313" i="1" l="1"/>
  <c r="C314" i="1" l="1"/>
  <c r="C315" i="1" l="1"/>
  <c r="C316" i="1" l="1"/>
  <c r="C317" i="1" l="1"/>
  <c r="C318" i="1" l="1"/>
  <c r="C319" i="1" l="1"/>
  <c r="C320" i="1" l="1"/>
  <c r="C321" i="1" l="1"/>
  <c r="C322" i="1" l="1"/>
  <c r="C323" i="1" l="1"/>
  <c r="C324" i="1" l="1"/>
  <c r="C325" i="1" l="1"/>
  <c r="C326" i="1" l="1"/>
  <c r="C327" i="1" l="1"/>
  <c r="C328" i="1" l="1"/>
  <c r="C329" i="1" l="1"/>
  <c r="C330" i="1" l="1"/>
  <c r="C331" i="1" l="1"/>
  <c r="C332" i="1" l="1"/>
  <c r="C333" i="1" l="1"/>
  <c r="C334" i="1" l="1"/>
  <c r="C335" i="1" l="1"/>
  <c r="C336" i="1" l="1"/>
  <c r="C337" i="1" l="1"/>
  <c r="C338" i="1" l="1"/>
  <c r="C339" i="1" l="1"/>
  <c r="C340" i="1" l="1"/>
  <c r="C341" i="1" l="1"/>
  <c r="C342" i="1" l="1"/>
  <c r="C343" i="1" l="1"/>
  <c r="C344" i="1" l="1"/>
  <c r="C345" i="1" l="1"/>
  <c r="C346" i="1" l="1"/>
  <c r="C347" i="1" l="1"/>
  <c r="C348" i="1" l="1"/>
  <c r="C349" i="1" l="1"/>
  <c r="C350" i="1" l="1"/>
  <c r="C351" i="1" l="1"/>
  <c r="C352" i="1" l="1"/>
  <c r="C353" i="1" l="1"/>
  <c r="C354" i="1" l="1"/>
  <c r="C355" i="1" l="1"/>
  <c r="C356" i="1" l="1"/>
  <c r="C357" i="1" l="1"/>
  <c r="C358" i="1" l="1"/>
  <c r="C359" i="1" l="1"/>
  <c r="C360" i="1" l="1"/>
  <c r="C361" i="1" l="1"/>
  <c r="C362" i="1" l="1"/>
  <c r="C363" i="1" l="1"/>
  <c r="C364" i="1" l="1"/>
  <c r="C365" i="1" l="1"/>
  <c r="C366" i="1" l="1"/>
  <c r="C367" i="1" l="1"/>
  <c r="C368" i="1" l="1"/>
  <c r="C369" i="1" l="1"/>
  <c r="C370" i="1" l="1"/>
  <c r="C371" i="1" l="1"/>
  <c r="C372" i="1" l="1"/>
  <c r="C373" i="1" l="1"/>
  <c r="C374" i="1" l="1"/>
  <c r="C375" i="1" l="1"/>
  <c r="C376" i="1" l="1"/>
  <c r="C377" i="1" l="1"/>
  <c r="C378" i="1" l="1"/>
  <c r="C379" i="1" l="1"/>
  <c r="C380" i="1" l="1"/>
  <c r="C381" i="1" l="1"/>
  <c r="C382" i="1" l="1"/>
  <c r="C383" i="1" l="1"/>
  <c r="C384" i="1" l="1"/>
  <c r="C385" i="1" l="1"/>
  <c r="C386" i="1" l="1"/>
  <c r="C387" i="1" l="1"/>
  <c r="C388" i="1" l="1"/>
  <c r="C389" i="1" l="1"/>
  <c r="C390" i="1" l="1"/>
  <c r="C391" i="1" l="1"/>
  <c r="C392" i="1" l="1"/>
  <c r="C393" i="1" l="1"/>
  <c r="C394" i="1" l="1"/>
  <c r="C395" i="1" l="1"/>
  <c r="C396" i="1" l="1"/>
  <c r="C397" i="1" l="1"/>
  <c r="C398" i="1" l="1"/>
  <c r="C399" i="1" l="1"/>
  <c r="C400" i="1" l="1"/>
  <c r="C401" i="1" l="1"/>
  <c r="C402" i="1" l="1"/>
  <c r="C403" i="1" l="1"/>
  <c r="C404" i="1" l="1"/>
  <c r="C405" i="1" l="1"/>
  <c r="C406" i="1" l="1"/>
  <c r="C407" i="1" l="1"/>
  <c r="C408" i="1" l="1"/>
  <c r="C409" i="1" l="1"/>
  <c r="C410" i="1" l="1"/>
  <c r="C411" i="1" l="1"/>
  <c r="C412" i="1" l="1"/>
  <c r="C413" i="1" l="1"/>
  <c r="C414" i="1" l="1"/>
  <c r="C415" i="1" l="1"/>
  <c r="C416" i="1" l="1"/>
  <c r="C417" i="1" l="1"/>
  <c r="C418" i="1" l="1"/>
  <c r="C419" i="1" l="1"/>
  <c r="C420" i="1" l="1"/>
  <c r="C421" i="1" l="1"/>
  <c r="C422" i="1" l="1"/>
  <c r="C423" i="1" l="1"/>
  <c r="C424" i="1" l="1"/>
  <c r="C425" i="1" l="1"/>
  <c r="C426" i="1" l="1"/>
  <c r="C427" i="1" l="1"/>
  <c r="C428" i="1" l="1"/>
  <c r="C429" i="1" l="1"/>
  <c r="C430" i="1" l="1"/>
  <c r="C431" i="1" l="1"/>
  <c r="C432" i="1" l="1"/>
  <c r="C433" i="1" l="1"/>
  <c r="C434" i="1" l="1"/>
  <c r="C435" i="1" l="1"/>
  <c r="C436" i="1" l="1"/>
  <c r="C437" i="1" l="1"/>
  <c r="C438" i="1" l="1"/>
  <c r="C439" i="1" l="1"/>
  <c r="C440" i="1" l="1"/>
  <c r="C441" i="1" l="1"/>
  <c r="C442" i="1" l="1"/>
  <c r="C443" i="1" l="1"/>
  <c r="C444" i="1" l="1"/>
  <c r="C445" i="1" l="1"/>
  <c r="C446" i="1" l="1"/>
  <c r="C447" i="1" l="1"/>
  <c r="C448" i="1" l="1"/>
  <c r="C449" i="1" l="1"/>
  <c r="C450" i="1" l="1"/>
  <c r="C451" i="1" l="1"/>
  <c r="C452" i="1" l="1"/>
  <c r="C453" i="1" l="1"/>
  <c r="C454" i="1" l="1"/>
  <c r="C455" i="1" l="1"/>
  <c r="C456" i="1" l="1"/>
  <c r="C457" i="1" l="1"/>
  <c r="C458" i="1" l="1"/>
  <c r="C459" i="1" l="1"/>
  <c r="C460" i="1" l="1"/>
  <c r="C461" i="1" l="1"/>
  <c r="C462" i="1" l="1"/>
  <c r="C463" i="1" l="1"/>
  <c r="C464" i="1" l="1"/>
  <c r="C465" i="1" l="1"/>
  <c r="C466" i="1" l="1"/>
  <c r="C467" i="1" l="1"/>
  <c r="C468" i="1" l="1"/>
  <c r="C469" i="1" l="1"/>
  <c r="C470" i="1" l="1"/>
  <c r="C471" i="1" l="1"/>
  <c r="C472" i="1" l="1"/>
  <c r="C473" i="1" l="1"/>
  <c r="C474" i="1" l="1"/>
  <c r="C475" i="1" l="1"/>
  <c r="C476" i="1" l="1"/>
  <c r="C477" i="1" l="1"/>
  <c r="C478" i="1" l="1"/>
  <c r="C479" i="1" l="1"/>
  <c r="C480" i="1" l="1"/>
  <c r="C481" i="1" l="1"/>
  <c r="C482" i="1" l="1"/>
  <c r="C483" i="1" l="1"/>
  <c r="C484" i="1" l="1"/>
  <c r="C485" i="1" l="1"/>
  <c r="C486" i="1" l="1"/>
  <c r="C487" i="1" l="1"/>
  <c r="C488" i="1" l="1"/>
  <c r="C489" i="1" l="1"/>
  <c r="C490" i="1" l="1"/>
  <c r="C491" i="1" l="1"/>
  <c r="C492" i="1" l="1"/>
  <c r="C493" i="1" l="1"/>
  <c r="C494" i="1" l="1"/>
  <c r="C495" i="1" l="1"/>
  <c r="C496" i="1" l="1"/>
  <c r="C497" i="1" l="1"/>
  <c r="C498" i="1" l="1"/>
  <c r="C499" i="1" l="1"/>
  <c r="C500" i="1" l="1"/>
  <c r="C501" i="1" l="1"/>
  <c r="C502" i="1" l="1"/>
  <c r="C503" i="1" l="1"/>
  <c r="C504" i="1" l="1"/>
  <c r="C505" i="1" l="1"/>
  <c r="C506" i="1" l="1"/>
  <c r="C507" i="1" l="1"/>
  <c r="C508" i="1" l="1"/>
  <c r="C509" i="1" l="1"/>
  <c r="C510" i="1" l="1"/>
  <c r="C511" i="1" l="1"/>
  <c r="C512" i="1" l="1"/>
  <c r="C513" i="1" l="1"/>
  <c r="C514" i="1" l="1"/>
  <c r="C515" i="1" l="1"/>
  <c r="C516" i="1" l="1"/>
  <c r="C517" i="1" l="1"/>
  <c r="C518" i="1" l="1"/>
  <c r="C519" i="1" l="1"/>
  <c r="C520" i="1" l="1"/>
  <c r="C521" i="1" l="1"/>
  <c r="C522" i="1" l="1"/>
  <c r="C523" i="1" l="1"/>
  <c r="C524" i="1" l="1"/>
  <c r="C525" i="1" l="1"/>
  <c r="C526" i="1" l="1"/>
  <c r="C527" i="1" l="1"/>
  <c r="C528" i="1" l="1"/>
  <c r="C529" i="1" l="1"/>
  <c r="C530" i="1" l="1"/>
  <c r="C531" i="1" l="1"/>
  <c r="C532" i="1" l="1"/>
  <c r="C533" i="1" l="1"/>
  <c r="C534" i="1" l="1"/>
  <c r="C535" i="1" l="1"/>
  <c r="C536" i="1" l="1"/>
  <c r="C537" i="1" l="1"/>
  <c r="C538" i="1" l="1"/>
  <c r="C539" i="1" l="1"/>
  <c r="C540" i="1" l="1"/>
  <c r="C541" i="1" l="1"/>
  <c r="C542" i="1" l="1"/>
  <c r="C543" i="1" l="1"/>
  <c r="C544" i="1" l="1"/>
  <c r="C545" i="1" l="1"/>
  <c r="C546" i="1" l="1"/>
  <c r="C547" i="1" l="1"/>
  <c r="C548" i="1" l="1"/>
  <c r="C549" i="1" l="1"/>
  <c r="C550" i="1" l="1"/>
  <c r="C551" i="1" l="1"/>
  <c r="C552" i="1" l="1"/>
  <c r="C553" i="1" l="1"/>
  <c r="C554" i="1" l="1"/>
  <c r="C555" i="1" l="1"/>
  <c r="C556" i="1" l="1"/>
  <c r="C557" i="1" l="1"/>
  <c r="C558" i="1" l="1"/>
  <c r="C559" i="1" l="1"/>
  <c r="C560" i="1" l="1"/>
  <c r="C561" i="1" l="1"/>
  <c r="C562" i="1" l="1"/>
  <c r="C563" i="1" l="1"/>
  <c r="C564" i="1" l="1"/>
  <c r="C565" i="1" l="1"/>
  <c r="C566" i="1" l="1"/>
  <c r="C567" i="1" l="1"/>
  <c r="C568" i="1" l="1"/>
  <c r="C569" i="1" l="1"/>
  <c r="C570" i="1" l="1"/>
  <c r="C571" i="1" l="1"/>
  <c r="C572" i="1" l="1"/>
  <c r="C573" i="1" l="1"/>
  <c r="C574" i="1" l="1"/>
  <c r="C575" i="1" l="1"/>
  <c r="C576" i="1" l="1"/>
  <c r="C577" i="1" l="1"/>
  <c r="C578" i="1" l="1"/>
  <c r="C579" i="1" l="1"/>
  <c r="C580" i="1" l="1"/>
  <c r="C581" i="1" l="1"/>
  <c r="C582" i="1" l="1"/>
  <c r="C583" i="1" l="1"/>
  <c r="C584" i="1" l="1"/>
  <c r="C585" i="1" l="1"/>
  <c r="C586" i="1" l="1"/>
  <c r="C587" i="1" l="1"/>
  <c r="C588" i="1" l="1"/>
  <c r="C589" i="1" l="1"/>
  <c r="C590" i="1" l="1"/>
  <c r="C591" i="1" l="1"/>
  <c r="C592" i="1" l="1"/>
  <c r="C593" i="1" l="1"/>
  <c r="C594" i="1" l="1"/>
  <c r="C595" i="1" l="1"/>
  <c r="C596" i="1" l="1"/>
  <c r="C597" i="1" l="1"/>
  <c r="C598" i="1" l="1"/>
  <c r="C599" i="1" l="1"/>
  <c r="C600" i="1" l="1"/>
  <c r="C601" i="1" l="1"/>
  <c r="C602" i="1" l="1"/>
  <c r="C603" i="1" l="1"/>
  <c r="C604" i="1" l="1"/>
  <c r="C605" i="1" l="1"/>
  <c r="C606" i="1" l="1"/>
  <c r="C607" i="1" l="1"/>
  <c r="C608" i="1" l="1"/>
  <c r="C609" i="1" l="1"/>
  <c r="C610" i="1" l="1"/>
  <c r="C611" i="1" l="1"/>
  <c r="C612" i="1" l="1"/>
  <c r="C613" i="1" l="1"/>
  <c r="C614" i="1" l="1"/>
  <c r="C615" i="1" l="1"/>
  <c r="C616" i="1" l="1"/>
  <c r="C617" i="1" l="1"/>
  <c r="C618" i="1" l="1"/>
  <c r="C619" i="1" l="1"/>
  <c r="C620" i="1" l="1"/>
  <c r="C621" i="1" l="1"/>
  <c r="C622" i="1" l="1"/>
  <c r="C623" i="1" l="1"/>
  <c r="C624" i="1" l="1"/>
  <c r="C625" i="1" l="1"/>
  <c r="C626" i="1" l="1"/>
  <c r="C627" i="1" l="1"/>
  <c r="C628" i="1" l="1"/>
  <c r="C629" i="1" l="1"/>
  <c r="C630" i="1" l="1"/>
  <c r="C631" i="1" l="1"/>
  <c r="C632" i="1" l="1"/>
  <c r="C633" i="1" l="1"/>
  <c r="C634" i="1" l="1"/>
  <c r="C635" i="1" l="1"/>
  <c r="C636" i="1" l="1"/>
  <c r="C637" i="1" l="1"/>
  <c r="C638" i="1" l="1"/>
  <c r="C639" i="1" l="1"/>
  <c r="C640" i="1" l="1"/>
  <c r="C641" i="1" l="1"/>
  <c r="C642" i="1" l="1"/>
  <c r="C643" i="1" l="1"/>
  <c r="C644" i="1" l="1"/>
  <c r="C645" i="1" l="1"/>
  <c r="C646" i="1" l="1"/>
  <c r="C647" i="1" l="1"/>
  <c r="C648" i="1" l="1"/>
  <c r="C649" i="1" l="1"/>
  <c r="C650" i="1" l="1"/>
  <c r="C651" i="1" l="1"/>
  <c r="C652" i="1" l="1"/>
  <c r="C653" i="1" l="1"/>
  <c r="C654" i="1" l="1"/>
  <c r="C655" i="1" l="1"/>
  <c r="C656" i="1" l="1"/>
  <c r="C657" i="1" l="1"/>
  <c r="C658" i="1" l="1"/>
  <c r="C659" i="1" l="1"/>
  <c r="C660" i="1" l="1"/>
  <c r="C661" i="1" l="1"/>
  <c r="C662" i="1" l="1"/>
  <c r="C663" i="1" l="1"/>
  <c r="C664" i="1" l="1"/>
  <c r="C665" i="1" l="1"/>
  <c r="C666" i="1" l="1"/>
  <c r="C667" i="1" l="1"/>
  <c r="C668" i="1" l="1"/>
  <c r="C669" i="1" l="1"/>
  <c r="C670" i="1" l="1"/>
  <c r="C671" i="1" l="1"/>
  <c r="C672" i="1" l="1"/>
  <c r="C673" i="1" l="1"/>
  <c r="C674" i="1" l="1"/>
  <c r="C675" i="1" l="1"/>
  <c r="C676" i="1" l="1"/>
  <c r="C677" i="1" l="1"/>
  <c r="C678" i="1" l="1"/>
  <c r="C679" i="1" l="1"/>
  <c r="C680" i="1" l="1"/>
  <c r="C681" i="1" l="1"/>
  <c r="C682" i="1" l="1"/>
  <c r="C683" i="1" l="1"/>
  <c r="C684" i="1" l="1"/>
  <c r="C685" i="1" l="1"/>
  <c r="C686" i="1" l="1"/>
  <c r="C687" i="1" l="1"/>
  <c r="C688" i="1" l="1"/>
  <c r="C689" i="1" l="1"/>
  <c r="C690" i="1" l="1"/>
  <c r="C691" i="1" l="1"/>
  <c r="C692" i="1" l="1"/>
  <c r="C693" i="1" l="1"/>
  <c r="C694" i="1" l="1"/>
  <c r="C695" i="1" l="1"/>
  <c r="C696" i="1" l="1"/>
  <c r="C697" i="1" l="1"/>
  <c r="C698" i="1" l="1"/>
  <c r="C699" i="1" l="1"/>
  <c r="C700" i="1" l="1"/>
  <c r="C701" i="1" l="1"/>
  <c r="C702" i="1" l="1"/>
  <c r="C703" i="1" l="1"/>
  <c r="C704" i="1" l="1"/>
  <c r="C705" i="1" l="1"/>
  <c r="C706" i="1" l="1"/>
  <c r="C707" i="1" l="1"/>
  <c r="C708" i="1" l="1"/>
  <c r="C709" i="1" l="1"/>
  <c r="C710" i="1" l="1"/>
  <c r="C711" i="1" l="1"/>
  <c r="C712" i="1" l="1"/>
  <c r="C713" i="1" l="1"/>
  <c r="C714" i="1" l="1"/>
  <c r="C715" i="1" l="1"/>
  <c r="C716" i="1" l="1"/>
  <c r="C717" i="1" l="1"/>
  <c r="C718" i="1" l="1"/>
  <c r="C719" i="1" l="1"/>
  <c r="C720" i="1" l="1"/>
  <c r="C721" i="1" l="1"/>
  <c r="C722" i="1" l="1"/>
  <c r="C723" i="1" l="1"/>
  <c r="C724" i="1" l="1"/>
  <c r="C725" i="1" l="1"/>
  <c r="C726" i="1" l="1"/>
  <c r="C727" i="1" l="1"/>
  <c r="C728" i="1" l="1"/>
  <c r="C729" i="1" l="1"/>
  <c r="C730" i="1" l="1"/>
  <c r="C731" i="1" l="1"/>
  <c r="C732" i="1" l="1"/>
  <c r="C733" i="1" l="1"/>
  <c r="C734" i="1" l="1"/>
  <c r="C735" i="1" l="1"/>
  <c r="C736" i="1" l="1"/>
  <c r="C737" i="1" l="1"/>
  <c r="C738" i="1" l="1"/>
  <c r="C739" i="1" l="1"/>
  <c r="C740" i="1" l="1"/>
  <c r="C741" i="1" l="1"/>
  <c r="C742" i="1" l="1"/>
  <c r="C743" i="1" l="1"/>
  <c r="C744" i="1" l="1"/>
  <c r="C745" i="1" l="1"/>
  <c r="C746" i="1" l="1"/>
  <c r="C747" i="1" l="1"/>
  <c r="C748" i="1" l="1"/>
  <c r="C749" i="1" l="1"/>
  <c r="C750" i="1" l="1"/>
  <c r="C751" i="1" l="1"/>
  <c r="C752" i="1" l="1"/>
  <c r="C753" i="1" l="1"/>
  <c r="C754" i="1" l="1"/>
  <c r="C755" i="1" l="1"/>
  <c r="C756" i="1" l="1"/>
  <c r="C757" i="1" l="1"/>
  <c r="C758" i="1" l="1"/>
  <c r="C759" i="1" l="1"/>
  <c r="C760" i="1" l="1"/>
  <c r="C761" i="1" l="1"/>
  <c r="C762" i="1" l="1"/>
  <c r="C763" i="1" l="1"/>
  <c r="C764" i="1" l="1"/>
  <c r="C765" i="1" l="1"/>
  <c r="C766" i="1" l="1"/>
  <c r="C767" i="1" l="1"/>
  <c r="C768" i="1" l="1"/>
  <c r="C769" i="1" l="1"/>
  <c r="C770" i="1" l="1"/>
  <c r="C771" i="1" l="1"/>
  <c r="C772" i="1" l="1"/>
  <c r="C773" i="1" l="1"/>
  <c r="C774" i="1" l="1"/>
  <c r="C775" i="1" l="1"/>
  <c r="C776" i="1" l="1"/>
  <c r="C777" i="1" l="1"/>
  <c r="C778" i="1" l="1"/>
  <c r="C779" i="1" l="1"/>
  <c r="C780" i="1" l="1"/>
  <c r="C781" i="1" l="1"/>
  <c r="C782" i="1" l="1"/>
  <c r="C783" i="1" l="1"/>
  <c r="C784" i="1" l="1"/>
  <c r="C785" i="1" l="1"/>
  <c r="C786" i="1" l="1"/>
  <c r="C787" i="1" l="1"/>
  <c r="C788" i="1" l="1"/>
  <c r="C789" i="1" l="1"/>
  <c r="C790" i="1" l="1"/>
  <c r="C791" i="1" l="1"/>
  <c r="C792" i="1" l="1"/>
  <c r="C793" i="1" l="1"/>
  <c r="C794" i="1" l="1"/>
  <c r="C795" i="1" l="1"/>
  <c r="C796" i="1" l="1"/>
  <c r="C797" i="1" l="1"/>
  <c r="C798" i="1" l="1"/>
  <c r="C799" i="1" l="1"/>
  <c r="C800" i="1" l="1"/>
  <c r="C801" i="1" l="1"/>
  <c r="C802" i="1" l="1"/>
  <c r="C803" i="1" l="1"/>
  <c r="C804" i="1" l="1"/>
  <c r="C805" i="1" l="1"/>
  <c r="C806" i="1" l="1"/>
  <c r="C807" i="1" l="1"/>
  <c r="C808" i="1" l="1"/>
  <c r="C809" i="1" l="1"/>
  <c r="C810" i="1" l="1"/>
  <c r="C811" i="1" l="1"/>
  <c r="C812" i="1" l="1"/>
  <c r="C813" i="1" l="1"/>
  <c r="C814" i="1" l="1"/>
  <c r="C815" i="1" l="1"/>
  <c r="C816" i="1" l="1"/>
  <c r="C817" i="1" l="1"/>
  <c r="C818" i="1" l="1"/>
  <c r="C819" i="1" l="1"/>
  <c r="C820" i="1" l="1"/>
  <c r="C821" i="1" l="1"/>
  <c r="C822" i="1" l="1"/>
  <c r="C823" i="1" l="1"/>
  <c r="C824" i="1" l="1"/>
  <c r="C825" i="1" l="1"/>
  <c r="C826" i="1" l="1"/>
  <c r="C827" i="1" l="1"/>
  <c r="C828" i="1" l="1"/>
  <c r="C829" i="1" l="1"/>
  <c r="C830" i="1" l="1"/>
  <c r="C831" i="1" l="1"/>
  <c r="C832" i="1" l="1"/>
  <c r="C833" i="1" l="1"/>
  <c r="C834" i="1" l="1"/>
  <c r="C835" i="1" l="1"/>
  <c r="C836" i="1" l="1"/>
  <c r="C837" i="1" l="1"/>
  <c r="C838" i="1" l="1"/>
  <c r="C839" i="1" l="1"/>
  <c r="C840" i="1" l="1"/>
  <c r="C841" i="1" l="1"/>
  <c r="C842" i="1" l="1"/>
  <c r="C843" i="1" l="1"/>
  <c r="C844" i="1" l="1"/>
  <c r="C845" i="1" l="1"/>
  <c r="C846" i="1" l="1"/>
  <c r="C847" i="1" l="1"/>
  <c r="C848" i="1" l="1"/>
  <c r="C849" i="1" l="1"/>
  <c r="C850" i="1" l="1"/>
  <c r="C851" i="1" l="1"/>
  <c r="C852" i="1" l="1"/>
  <c r="C853" i="1" l="1"/>
  <c r="C854" i="1" l="1"/>
  <c r="C855" i="1" l="1"/>
  <c r="C856" i="1" l="1"/>
  <c r="C857" i="1" l="1"/>
  <c r="C858" i="1" l="1"/>
  <c r="C859" i="1" l="1"/>
  <c r="C860" i="1" l="1"/>
  <c r="C861" i="1" l="1"/>
  <c r="C862" i="1" l="1"/>
  <c r="C863" i="1" l="1"/>
  <c r="C864" i="1" l="1"/>
  <c r="C865" i="1" l="1"/>
  <c r="C866" i="1" l="1"/>
  <c r="C867" i="1" l="1"/>
  <c r="C868" i="1" l="1"/>
  <c r="C869" i="1" l="1"/>
  <c r="C870" i="1" l="1"/>
  <c r="C871" i="1" l="1"/>
  <c r="C872" i="1" l="1"/>
  <c r="C873" i="1" l="1"/>
  <c r="C874" i="1" l="1"/>
  <c r="C875" i="1" l="1"/>
  <c r="C876" i="1" l="1"/>
  <c r="C877" i="1" l="1"/>
  <c r="C878" i="1" l="1"/>
  <c r="C879" i="1" l="1"/>
  <c r="C880" i="1" l="1"/>
  <c r="C881" i="1" l="1"/>
  <c r="C882" i="1" l="1"/>
  <c r="C883" i="1" l="1"/>
  <c r="C884" i="1" l="1"/>
  <c r="C885" i="1" l="1"/>
  <c r="C886" i="1" l="1"/>
  <c r="C887" i="1" l="1"/>
  <c r="C888" i="1" l="1"/>
  <c r="C889" i="1" l="1"/>
  <c r="C890" i="1" l="1"/>
  <c r="C891" i="1" l="1"/>
  <c r="C892" i="1" l="1"/>
  <c r="C893" i="1" l="1"/>
  <c r="C894" i="1" l="1"/>
  <c r="C895" i="1" l="1"/>
  <c r="C896" i="1" l="1"/>
  <c r="C897" i="1" l="1"/>
  <c r="C898" i="1" l="1"/>
  <c r="C899" i="1" l="1"/>
  <c r="C900" i="1" l="1"/>
  <c r="C901" i="1" l="1"/>
  <c r="C902" i="1" l="1"/>
  <c r="C903" i="1" l="1"/>
  <c r="C904" i="1" l="1"/>
  <c r="C905" i="1" l="1"/>
  <c r="C906" i="1" l="1"/>
  <c r="C907" i="1" l="1"/>
  <c r="C908" i="1" l="1"/>
  <c r="C909" i="1" l="1"/>
  <c r="C910" i="1" l="1"/>
  <c r="C911" i="1" l="1"/>
  <c r="C912" i="1" l="1"/>
  <c r="C913" i="1" l="1"/>
  <c r="C914" i="1" l="1"/>
  <c r="C915" i="1" l="1"/>
  <c r="C916" i="1" l="1"/>
  <c r="C917" i="1" l="1"/>
  <c r="C918" i="1" l="1"/>
  <c r="C919" i="1" l="1"/>
  <c r="C920" i="1" l="1"/>
  <c r="C921" i="1" l="1"/>
  <c r="C922" i="1" l="1"/>
  <c r="C923" i="1" l="1"/>
  <c r="C924" i="1" l="1"/>
  <c r="C925" i="1" l="1"/>
  <c r="C926" i="1" l="1"/>
  <c r="C927" i="1" l="1"/>
  <c r="C928" i="1" l="1"/>
  <c r="C929" i="1" l="1"/>
  <c r="C930" i="1" l="1"/>
  <c r="C931" i="1" l="1"/>
  <c r="C932" i="1" l="1"/>
  <c r="C933" i="1" l="1"/>
  <c r="C934" i="1" l="1"/>
  <c r="C935" i="1" l="1"/>
  <c r="C936" i="1" l="1"/>
  <c r="C937" i="1" l="1"/>
  <c r="C938" i="1" l="1"/>
  <c r="C939" i="1" l="1"/>
  <c r="C940" i="1" l="1"/>
  <c r="C941" i="1" l="1"/>
  <c r="C942" i="1" l="1"/>
  <c r="C943" i="1" l="1"/>
  <c r="C944" i="1" l="1"/>
  <c r="C945" i="1" l="1"/>
  <c r="C946" i="1" l="1"/>
  <c r="C947" i="1" l="1"/>
  <c r="C948" i="1" l="1"/>
  <c r="C949" i="1" l="1"/>
  <c r="C950" i="1" l="1"/>
  <c r="C951" i="1" l="1"/>
  <c r="C952" i="1" l="1"/>
  <c r="C953" i="1" l="1"/>
  <c r="C954" i="1" l="1"/>
  <c r="C955" i="1" l="1"/>
  <c r="C956" i="1" l="1"/>
  <c r="C957" i="1" l="1"/>
  <c r="C958" i="1" l="1"/>
  <c r="C959" i="1" l="1"/>
  <c r="C960" i="1" l="1"/>
  <c r="C961" i="1" l="1"/>
  <c r="C962" i="1" l="1"/>
  <c r="C963" i="1" l="1"/>
  <c r="C964" i="1" l="1"/>
  <c r="C965" i="1" l="1"/>
  <c r="C966" i="1" l="1"/>
  <c r="C967" i="1" l="1"/>
  <c r="C968" i="1" l="1"/>
  <c r="C969" i="1" l="1"/>
  <c r="C970" i="1" l="1"/>
  <c r="C971" i="1" l="1"/>
  <c r="C972" i="1" l="1"/>
  <c r="C973" i="1" l="1"/>
  <c r="C974" i="1" l="1"/>
  <c r="C975" i="1" l="1"/>
  <c r="C976" i="1" l="1"/>
  <c r="C977" i="1" l="1"/>
  <c r="C978" i="1" l="1"/>
  <c r="C979" i="1" l="1"/>
  <c r="C980" i="1" l="1"/>
  <c r="C981" i="1" l="1"/>
  <c r="C982" i="1" l="1"/>
  <c r="C983" i="1" l="1"/>
  <c r="C984" i="1" l="1"/>
  <c r="C985" i="1" l="1"/>
  <c r="C986" i="1" l="1"/>
  <c r="C987" i="1" l="1"/>
  <c r="C988" i="1" l="1"/>
  <c r="C989" i="1" l="1"/>
  <c r="C990" i="1" l="1"/>
  <c r="C991" i="1" l="1"/>
  <c r="C992" i="1" l="1"/>
  <c r="C993" i="1" l="1"/>
  <c r="C994" i="1" l="1"/>
  <c r="C995" i="1" l="1"/>
  <c r="C996" i="1" l="1"/>
  <c r="C997" i="1" l="1"/>
  <c r="C998" i="1" l="1"/>
  <c r="C999" i="1" l="1"/>
  <c r="C1000" i="1" l="1"/>
  <c r="C1001" i="1" l="1"/>
  <c r="C1002" i="1" l="1"/>
  <c r="C1003" i="1" l="1"/>
  <c r="C1004" i="1" l="1"/>
  <c r="C1005" i="1" l="1"/>
  <c r="C1006" i="1" l="1"/>
  <c r="C1007" i="1" l="1"/>
  <c r="C1008" i="1" l="1"/>
  <c r="C1009" i="1" l="1"/>
  <c r="C1010" i="1" l="1"/>
  <c r="C1011" i="1" l="1"/>
  <c r="C1012" i="1" l="1"/>
  <c r="C1013" i="1" l="1"/>
  <c r="C1014" i="1" l="1"/>
  <c r="C1015" i="1" l="1"/>
  <c r="C1016" i="1" l="1"/>
  <c r="C1017" i="1" l="1"/>
  <c r="C1018" i="1" l="1"/>
  <c r="C1019" i="1" l="1"/>
  <c r="C1020" i="1" l="1"/>
  <c r="C1021" i="1" l="1"/>
  <c r="C1022" i="1" l="1"/>
  <c r="C1023" i="1" l="1"/>
  <c r="C1024" i="1" l="1"/>
  <c r="C1025" i="1" l="1"/>
  <c r="C1026" i="1" l="1"/>
  <c r="C1027" i="1" l="1"/>
  <c r="C1028" i="1" l="1"/>
  <c r="C1029" i="1" l="1"/>
  <c r="C1030" i="1" l="1"/>
  <c r="C1031" i="1" l="1"/>
  <c r="C1032" i="1" l="1"/>
  <c r="C1033" i="1" l="1"/>
  <c r="C1034" i="1" l="1"/>
  <c r="C1035" i="1" l="1"/>
  <c r="C1036" i="1" l="1"/>
  <c r="C1037" i="1" l="1"/>
  <c r="C1038" i="1" l="1"/>
  <c r="C1039" i="1" l="1"/>
  <c r="C1040" i="1" l="1"/>
  <c r="C1041" i="1" l="1"/>
  <c r="C1042" i="1" l="1"/>
  <c r="C1043" i="1" l="1"/>
  <c r="C1044" i="1" l="1"/>
  <c r="C1045" i="1" l="1"/>
  <c r="C1046" i="1" l="1"/>
  <c r="C1047" i="1" l="1"/>
  <c r="C1048" i="1" l="1"/>
  <c r="C1049" i="1" l="1"/>
  <c r="C1050" i="1" l="1"/>
  <c r="C1051" i="1" l="1"/>
  <c r="C1052" i="1" l="1"/>
  <c r="C1053" i="1" l="1"/>
  <c r="C1054" i="1" l="1"/>
  <c r="C1055" i="1" l="1"/>
  <c r="C1056" i="1" l="1"/>
  <c r="C1057" i="1" l="1"/>
  <c r="C1058" i="1" l="1"/>
  <c r="C1059" i="1" l="1"/>
  <c r="C1060" i="1" l="1"/>
  <c r="C1061" i="1" l="1"/>
  <c r="C1062" i="1" l="1"/>
  <c r="C1063" i="1" l="1"/>
  <c r="C1064" i="1" l="1"/>
  <c r="C1065" i="1" l="1"/>
  <c r="C1066" i="1" l="1"/>
  <c r="C1067" i="1" l="1"/>
  <c r="C1068" i="1" l="1"/>
  <c r="C1069" i="1" l="1"/>
  <c r="C1070" i="1" l="1"/>
  <c r="C1071" i="1" l="1"/>
  <c r="C1072" i="1" l="1"/>
  <c r="C1073" i="1" l="1"/>
  <c r="C1074" i="1" l="1"/>
  <c r="C1075" i="1" l="1"/>
  <c r="C1076" i="1" l="1"/>
  <c r="C1077" i="1" l="1"/>
  <c r="C1078" i="1" l="1"/>
  <c r="C1079" i="1" l="1"/>
  <c r="C1080" i="1" l="1"/>
  <c r="C1081" i="1" l="1"/>
  <c r="C1082" i="1" l="1"/>
  <c r="C1083" i="1" l="1"/>
  <c r="C1084" i="1" l="1"/>
  <c r="C1085" i="1" l="1"/>
  <c r="C1086" i="1" l="1"/>
  <c r="C1087" i="1" l="1"/>
  <c r="C1088" i="1" l="1"/>
  <c r="C1089" i="1" l="1"/>
  <c r="C1090" i="1" l="1"/>
  <c r="C1091" i="1" l="1"/>
  <c r="C1092" i="1" l="1"/>
  <c r="C1093" i="1" l="1"/>
  <c r="C1094" i="1" l="1"/>
  <c r="C1095" i="1" l="1"/>
  <c r="C1096" i="1" l="1"/>
  <c r="C1097" i="1" l="1"/>
  <c r="C1098" i="1" l="1"/>
  <c r="C1099" i="1" l="1"/>
  <c r="C1100" i="1" l="1"/>
  <c r="C1101" i="1" l="1"/>
  <c r="C1102" i="1" l="1"/>
  <c r="C1103" i="1" l="1"/>
  <c r="C1104" i="1" l="1"/>
  <c r="C1105" i="1" l="1"/>
  <c r="C1106" i="1" l="1"/>
  <c r="C1107" i="1" l="1"/>
  <c r="C1108" i="1" l="1"/>
  <c r="C1109" i="1" l="1"/>
  <c r="C1110" i="1" l="1"/>
  <c r="C1111" i="1" l="1"/>
  <c r="C1112" i="1" l="1"/>
  <c r="C1113" i="1" l="1"/>
  <c r="C1114" i="1" l="1"/>
  <c r="C1115" i="1" l="1"/>
  <c r="C1116" i="1" l="1"/>
  <c r="C1117" i="1" l="1"/>
  <c r="C1118" i="1" l="1"/>
  <c r="C1119" i="1" l="1"/>
  <c r="C1120" i="1" l="1"/>
  <c r="C1121" i="1" l="1"/>
  <c r="C1122" i="1" l="1"/>
  <c r="C1123" i="1" l="1"/>
  <c r="C1124" i="1" l="1"/>
  <c r="C1125" i="1" l="1"/>
  <c r="C1126" i="1" l="1"/>
  <c r="C1127" i="1" l="1"/>
  <c r="C1128" i="1" l="1"/>
  <c r="C1129" i="1" l="1"/>
  <c r="C1130" i="1" l="1"/>
  <c r="C1131" i="1" l="1"/>
  <c r="C1132" i="1" l="1"/>
  <c r="C1133" i="1" l="1"/>
  <c r="C1134" i="1" l="1"/>
  <c r="C1135" i="1" l="1"/>
  <c r="C1136" i="1" l="1"/>
  <c r="C1137" i="1" l="1"/>
  <c r="C1138" i="1" l="1"/>
  <c r="C1139" i="1" l="1"/>
  <c r="C1140" i="1" l="1"/>
  <c r="C1141" i="1" l="1"/>
  <c r="C1142" i="1" l="1"/>
  <c r="C1143" i="1" l="1"/>
  <c r="C1144" i="1" l="1"/>
  <c r="C1145" i="1" l="1"/>
  <c r="C1146" i="1" l="1"/>
  <c r="C1147" i="1" l="1"/>
  <c r="C1148" i="1" l="1"/>
  <c r="C1149" i="1" l="1"/>
  <c r="C1150" i="1" l="1"/>
  <c r="C1151" i="1" l="1"/>
  <c r="C1152" i="1" l="1"/>
  <c r="C1153" i="1" l="1"/>
  <c r="C1154" i="1" l="1"/>
  <c r="C1155" i="1" l="1"/>
  <c r="C1156" i="1" l="1"/>
  <c r="C1157" i="1" l="1"/>
  <c r="C1158" i="1" l="1"/>
  <c r="C1159" i="1" l="1"/>
  <c r="C1160" i="1" l="1"/>
  <c r="C1161" i="1" l="1"/>
  <c r="C1162" i="1" l="1"/>
  <c r="C1163" i="1" l="1"/>
  <c r="C1164" i="1" l="1"/>
  <c r="C1165" i="1" l="1"/>
  <c r="C1166" i="1" l="1"/>
  <c r="C1167" i="1" l="1"/>
  <c r="C1168" i="1" l="1"/>
  <c r="C1169" i="1" l="1"/>
  <c r="C1170" i="1" l="1"/>
  <c r="C1171" i="1" l="1"/>
  <c r="C1172" i="1" l="1"/>
  <c r="C1173" i="1" l="1"/>
  <c r="C1174" i="1" l="1"/>
  <c r="C1175" i="1" l="1"/>
  <c r="C1176" i="1" l="1"/>
  <c r="C1177" i="1" l="1"/>
  <c r="C1178" i="1" l="1"/>
  <c r="C1179" i="1" l="1"/>
  <c r="C1180" i="1" l="1"/>
  <c r="C1181" i="1" l="1"/>
  <c r="C1182" i="1" l="1"/>
  <c r="C1183" i="1" l="1"/>
  <c r="C1184" i="1" l="1"/>
  <c r="C1185" i="1" l="1"/>
  <c r="C1186" i="1" l="1"/>
  <c r="C1187" i="1" l="1"/>
  <c r="C1188" i="1" l="1"/>
  <c r="C1189" i="1" l="1"/>
  <c r="C1190" i="1" l="1"/>
  <c r="C1191" i="1" l="1"/>
  <c r="C1192" i="1" l="1"/>
  <c r="C1193" i="1" l="1"/>
  <c r="C1194" i="1" l="1"/>
  <c r="C1195" i="1" l="1"/>
  <c r="C1196" i="1" l="1"/>
  <c r="C1197" i="1" l="1"/>
  <c r="C1198" i="1" l="1"/>
  <c r="C1199" i="1" l="1"/>
  <c r="C1200" i="1" l="1"/>
  <c r="C1201" i="1" l="1"/>
  <c r="C1202" i="1" l="1"/>
  <c r="C1203" i="1" l="1"/>
  <c r="C1204" i="1" l="1"/>
  <c r="C1205" i="1" l="1"/>
  <c r="C1206" i="1" l="1"/>
  <c r="C1207" i="1" l="1"/>
  <c r="C1208" i="1" l="1"/>
  <c r="C1209" i="1" l="1"/>
  <c r="C1210" i="1" l="1"/>
  <c r="C1211" i="1" l="1"/>
  <c r="C1212" i="1" l="1"/>
  <c r="C1213" i="1" l="1"/>
  <c r="C1214" i="1" l="1"/>
  <c r="C1215" i="1" l="1"/>
  <c r="C1216" i="1" l="1"/>
  <c r="C1217" i="1" l="1"/>
  <c r="C1218" i="1" l="1"/>
  <c r="C1219" i="1" l="1"/>
  <c r="C1220" i="1" l="1"/>
  <c r="C1221" i="1" l="1"/>
  <c r="C1222" i="1" l="1"/>
  <c r="C1223" i="1" l="1"/>
  <c r="C1224" i="1" l="1"/>
  <c r="C1225" i="1" l="1"/>
  <c r="C1226" i="1" l="1"/>
  <c r="C1227" i="1" l="1"/>
  <c r="C1228" i="1" l="1"/>
  <c r="C1229" i="1" l="1"/>
  <c r="C1230" i="1" l="1"/>
  <c r="C1231" i="1" l="1"/>
  <c r="C1232" i="1" l="1"/>
  <c r="C1233" i="1" l="1"/>
  <c r="C1234" i="1" l="1"/>
  <c r="C1235" i="1" l="1"/>
  <c r="C1236" i="1" l="1"/>
  <c r="C1237" i="1" l="1"/>
  <c r="C1238" i="1" l="1"/>
  <c r="C1239" i="1" l="1"/>
  <c r="C1240" i="1" l="1"/>
  <c r="C1241" i="1" l="1"/>
  <c r="C1242" i="1" l="1"/>
  <c r="C1243" i="1" l="1"/>
  <c r="C1244" i="1" l="1"/>
  <c r="C1245" i="1" l="1"/>
  <c r="C1246" i="1" l="1"/>
  <c r="C1247" i="1" l="1"/>
  <c r="C1248" i="1" l="1"/>
  <c r="C1249" i="1" l="1"/>
  <c r="C1250" i="1" l="1"/>
  <c r="C1251" i="1" l="1"/>
  <c r="C1252" i="1" l="1"/>
  <c r="C1253" i="1" l="1"/>
  <c r="C1254" i="1" l="1"/>
  <c r="C1255" i="1" l="1"/>
  <c r="C1256" i="1" l="1"/>
  <c r="C1257" i="1" l="1"/>
  <c r="C1258" i="1" l="1"/>
  <c r="C1259" i="1" l="1"/>
  <c r="C1260" i="1" l="1"/>
  <c r="C1261" i="1" l="1"/>
  <c r="C1262" i="1" l="1"/>
  <c r="C1263" i="1" l="1"/>
  <c r="C1264" i="1" l="1"/>
  <c r="C1265" i="1" l="1"/>
  <c r="C1266" i="1" l="1"/>
  <c r="C1267" i="1" l="1"/>
  <c r="C1268" i="1" l="1"/>
  <c r="C1269" i="1" l="1"/>
  <c r="C1270" i="1" l="1"/>
  <c r="C1271" i="1" l="1"/>
  <c r="C1272" i="1" l="1"/>
  <c r="C1273" i="1" l="1"/>
  <c r="C1274" i="1" l="1"/>
  <c r="C1275" i="1" l="1"/>
  <c r="C1276" i="1" l="1"/>
  <c r="C1277" i="1" l="1"/>
  <c r="C1278" i="1" l="1"/>
  <c r="C1279" i="1" l="1"/>
  <c r="C1280" i="1" l="1"/>
  <c r="C1281" i="1" l="1"/>
  <c r="C1282" i="1" l="1"/>
  <c r="C1283" i="1" l="1"/>
  <c r="C1284" i="1" l="1"/>
  <c r="C1285" i="1" l="1"/>
  <c r="C1286" i="1" l="1"/>
  <c r="C1287" i="1" l="1"/>
  <c r="C1288" i="1" l="1"/>
  <c r="C1289" i="1" l="1"/>
  <c r="C1290" i="1" l="1"/>
  <c r="C1291" i="1" l="1"/>
  <c r="C1292" i="1" l="1"/>
  <c r="C1293" i="1" l="1"/>
  <c r="C1294" i="1" l="1"/>
  <c r="C1295" i="1" l="1"/>
  <c r="C1296" i="1" l="1"/>
  <c r="C1297" i="1" l="1"/>
  <c r="C1298" i="1" l="1"/>
  <c r="C1299" i="1" l="1"/>
  <c r="C1300" i="1" l="1"/>
  <c r="C1301" i="1" l="1"/>
  <c r="C1302" i="1" l="1"/>
  <c r="C1303" i="1" l="1"/>
  <c r="C1304" i="1" l="1"/>
  <c r="C1305" i="1" l="1"/>
  <c r="C1306" i="1" l="1"/>
  <c r="C1307" i="1" l="1"/>
  <c r="C1308" i="1" l="1"/>
  <c r="C1309" i="1" l="1"/>
  <c r="C1310" i="1" l="1"/>
  <c r="C1311" i="1" l="1"/>
  <c r="C1312" i="1" l="1"/>
  <c r="C1313" i="1" l="1"/>
  <c r="C1314" i="1" l="1"/>
  <c r="C1315" i="1" l="1"/>
  <c r="C1316" i="1" l="1"/>
  <c r="C1317" i="1" l="1"/>
  <c r="C1318" i="1" l="1"/>
  <c r="C1319" i="1" l="1"/>
  <c r="C1320" i="1" l="1"/>
  <c r="C1321" i="1" l="1"/>
  <c r="C1322" i="1" l="1"/>
  <c r="C1323" i="1" l="1"/>
  <c r="C1324" i="1" l="1"/>
  <c r="C1325" i="1" l="1"/>
  <c r="C1326" i="1" l="1"/>
  <c r="C1327" i="1" l="1"/>
  <c r="C1328" i="1" l="1"/>
  <c r="C1329" i="1" l="1"/>
  <c r="C1330" i="1" l="1"/>
  <c r="C1331" i="1" l="1"/>
  <c r="C1332" i="1" l="1"/>
  <c r="C1333" i="1" l="1"/>
  <c r="C1334" i="1" l="1"/>
  <c r="C1335" i="1" l="1"/>
  <c r="C1336" i="1" l="1"/>
  <c r="C1337" i="1" l="1"/>
  <c r="C1338" i="1" l="1"/>
  <c r="C1339" i="1" l="1"/>
  <c r="C1340" i="1" l="1"/>
  <c r="C1341" i="1" l="1"/>
  <c r="C1342" i="1" l="1"/>
  <c r="C1343" i="1" l="1"/>
  <c r="C1344" i="1" l="1"/>
  <c r="C1345" i="1" l="1"/>
  <c r="C1346" i="1" l="1"/>
  <c r="C1347" i="1" l="1"/>
  <c r="C1348" i="1" l="1"/>
  <c r="C1349" i="1" l="1"/>
  <c r="C1350" i="1" l="1"/>
  <c r="C1351" i="1" l="1"/>
  <c r="C1352" i="1" l="1"/>
  <c r="C1353" i="1" l="1"/>
  <c r="C1354" i="1" l="1"/>
  <c r="C1355" i="1" l="1"/>
  <c r="C1356" i="1" l="1"/>
  <c r="C1357" i="1" l="1"/>
  <c r="C1358" i="1" l="1"/>
  <c r="C1359" i="1" l="1"/>
  <c r="C1360" i="1" l="1"/>
  <c r="C1361" i="1" l="1"/>
  <c r="C1362" i="1" l="1"/>
  <c r="C1363" i="1" l="1"/>
  <c r="C1364" i="1" l="1"/>
  <c r="C1365" i="1" l="1"/>
  <c r="C1366" i="1" l="1"/>
  <c r="C1367" i="1" l="1"/>
  <c r="C1368" i="1" l="1"/>
  <c r="C1369" i="1" l="1"/>
  <c r="C1370" i="1" l="1"/>
  <c r="C1371" i="1" l="1"/>
  <c r="C1372" i="1" l="1"/>
  <c r="C1373" i="1" l="1"/>
  <c r="C1374" i="1" l="1"/>
  <c r="C1375" i="1" l="1"/>
  <c r="C1376" i="1" l="1"/>
  <c r="C1377" i="1" l="1"/>
  <c r="C1378" i="1" l="1"/>
  <c r="C1379" i="1" l="1"/>
  <c r="C1380" i="1" l="1"/>
  <c r="C1381" i="1" l="1"/>
  <c r="C1382" i="1" l="1"/>
  <c r="C1383" i="1" l="1"/>
  <c r="C1384" i="1" l="1"/>
  <c r="C1385" i="1" l="1"/>
  <c r="C1386" i="1" l="1"/>
  <c r="C1387" i="1" l="1"/>
  <c r="C1388" i="1" l="1"/>
  <c r="C1389" i="1" l="1"/>
  <c r="C1390" i="1" l="1"/>
  <c r="C1391" i="1" l="1"/>
  <c r="C1392" i="1" l="1"/>
  <c r="C1393" i="1" l="1"/>
  <c r="C1394" i="1" l="1"/>
  <c r="C1395" i="1" l="1"/>
  <c r="C1396" i="1" l="1"/>
  <c r="C1397" i="1" l="1"/>
  <c r="C1398" i="1" l="1"/>
  <c r="C1399" i="1" l="1"/>
  <c r="C1400" i="1" l="1"/>
  <c r="C1401" i="1" l="1"/>
  <c r="C1402" i="1" l="1"/>
  <c r="C1403" i="1" l="1"/>
  <c r="C1404" i="1" l="1"/>
  <c r="C1405" i="1" l="1"/>
  <c r="C1406" i="1" l="1"/>
  <c r="C1407" i="1" l="1"/>
  <c r="C1408" i="1" l="1"/>
  <c r="C1409" i="1" l="1"/>
  <c r="C1410" i="1" l="1"/>
  <c r="C1411" i="1" l="1"/>
  <c r="C1412" i="1" l="1"/>
  <c r="C1413" i="1" l="1"/>
  <c r="C1414" i="1" l="1"/>
  <c r="C1415" i="1" l="1"/>
  <c r="C1416" i="1" l="1"/>
  <c r="C1417" i="1" l="1"/>
  <c r="C1418" i="1" l="1"/>
  <c r="C1419" i="1" l="1"/>
  <c r="C1420" i="1" l="1"/>
  <c r="C1421" i="1" l="1"/>
  <c r="C1422" i="1" l="1"/>
  <c r="C1423" i="1" l="1"/>
  <c r="C1424" i="1" l="1"/>
  <c r="C1425" i="1" l="1"/>
  <c r="C1426" i="1" l="1"/>
  <c r="C1427" i="1" l="1"/>
  <c r="C1428" i="1" l="1"/>
  <c r="C1429" i="1" l="1"/>
  <c r="C1430" i="1" l="1"/>
  <c r="C1431" i="1" l="1"/>
  <c r="C1432" i="1" l="1"/>
  <c r="C1433" i="1" l="1"/>
  <c r="C1434" i="1" l="1"/>
  <c r="C1435" i="1" l="1"/>
  <c r="C1436" i="1" l="1"/>
  <c r="C1437" i="1" l="1"/>
  <c r="C1438" i="1" l="1"/>
  <c r="C1439" i="1" l="1"/>
  <c r="C1440" i="1" l="1"/>
  <c r="C1441" i="1" l="1"/>
  <c r="C1442" i="1" l="1"/>
  <c r="C1443" i="1" l="1"/>
  <c r="C1444" i="1" l="1"/>
  <c r="C1445" i="1" l="1"/>
  <c r="C1446" i="1" l="1"/>
  <c r="C1447" i="1" l="1"/>
  <c r="C1448" i="1" l="1"/>
  <c r="C1449" i="1" l="1"/>
  <c r="C1450" i="1" l="1"/>
  <c r="C1451" i="1" l="1"/>
  <c r="C1452" i="1" l="1"/>
  <c r="C1453" i="1" l="1"/>
  <c r="C1454" i="1" l="1"/>
  <c r="C1455" i="1" l="1"/>
  <c r="C1456" i="1" l="1"/>
  <c r="C1457" i="1" l="1"/>
  <c r="C1458" i="1" l="1"/>
  <c r="C1459" i="1" l="1"/>
  <c r="C1460" i="1" l="1"/>
  <c r="C1461" i="1" l="1"/>
  <c r="C1462" i="1" l="1"/>
  <c r="C1463" i="1" l="1"/>
  <c r="C1464" i="1" l="1"/>
  <c r="C1465" i="1" l="1"/>
  <c r="C1466" i="1" l="1"/>
  <c r="C1467" i="1" l="1"/>
  <c r="C1468" i="1" l="1"/>
  <c r="C1469" i="1" l="1"/>
  <c r="C1470" i="1" l="1"/>
  <c r="C1471" i="1" l="1"/>
  <c r="C1472" i="1" l="1"/>
  <c r="C1473" i="1" l="1"/>
  <c r="C1474" i="1" l="1"/>
  <c r="C1475" i="1" l="1"/>
  <c r="C1476" i="1" l="1"/>
  <c r="C1477" i="1" l="1"/>
  <c r="C1478" i="1" l="1"/>
  <c r="C1479" i="1" l="1"/>
  <c r="C1480" i="1" l="1"/>
  <c r="C1481" i="1" l="1"/>
  <c r="C1482" i="1" l="1"/>
  <c r="C1483" i="1" l="1"/>
  <c r="C1484" i="1" l="1"/>
  <c r="C1485" i="1" l="1"/>
  <c r="C1486" i="1" l="1"/>
  <c r="C1487" i="1" l="1"/>
  <c r="C1488" i="1" l="1"/>
  <c r="C1489" i="1" l="1"/>
  <c r="C1490" i="1" l="1"/>
  <c r="C1491" i="1" l="1"/>
  <c r="C1492" i="1" l="1"/>
  <c r="C1493" i="1" l="1"/>
  <c r="C1494" i="1" l="1"/>
  <c r="C1495" i="1" l="1"/>
  <c r="C1496" i="1" l="1"/>
  <c r="C1497" i="1" l="1"/>
  <c r="C1498" i="1" l="1"/>
  <c r="C1499" i="1" l="1"/>
  <c r="C1500" i="1" l="1"/>
  <c r="C1501" i="1" l="1"/>
  <c r="C1502" i="1" l="1"/>
  <c r="C1503" i="1" l="1"/>
  <c r="C1504" i="1" l="1"/>
  <c r="C1505" i="1" l="1"/>
  <c r="C1506" i="1" l="1"/>
  <c r="C1507" i="1" l="1"/>
  <c r="C1508" i="1" l="1"/>
  <c r="C1509" i="1" l="1"/>
  <c r="C1510" i="1" l="1"/>
  <c r="F367" i="1" l="1"/>
  <c r="F171" i="1"/>
  <c r="F1060" i="1"/>
  <c r="F111" i="1"/>
  <c r="F1217" i="1"/>
  <c r="F515" i="1"/>
  <c r="F547" i="1"/>
  <c r="F253" i="1"/>
  <c r="F1252" i="1"/>
  <c r="F757" i="1"/>
  <c r="F143" i="1"/>
  <c r="F1079" i="1"/>
  <c r="F1288" i="1"/>
  <c r="F113" i="1"/>
  <c r="F709" i="1"/>
  <c r="F1335" i="1"/>
  <c r="F867" i="1"/>
  <c r="F332" i="1"/>
  <c r="F598" i="1"/>
  <c r="F1176" i="1"/>
  <c r="F405" i="1"/>
  <c r="F1168" i="1"/>
  <c r="F978" i="1"/>
  <c r="F86" i="1"/>
  <c r="F292" i="1"/>
  <c r="F368" i="1"/>
  <c r="F1131" i="1"/>
  <c r="F458" i="1"/>
  <c r="F224" i="1"/>
  <c r="F352" i="1"/>
  <c r="F151" i="1"/>
  <c r="F422" i="1"/>
  <c r="F1340" i="1"/>
  <c r="F357" i="1"/>
  <c r="F418" i="1"/>
  <c r="F959" i="1"/>
  <c r="F1429" i="1"/>
  <c r="F1472" i="1"/>
  <c r="F870" i="1"/>
  <c r="F377" i="1"/>
  <c r="F1304" i="1"/>
  <c r="F300" i="1"/>
  <c r="F1381" i="1"/>
  <c r="F110" i="1"/>
  <c r="F230" i="1"/>
  <c r="F727" i="1"/>
  <c r="F317" i="1"/>
  <c r="F175" i="1"/>
  <c r="F1009" i="1"/>
  <c r="F156" i="1"/>
  <c r="F904" i="1"/>
  <c r="F1226" i="1"/>
  <c r="F614" i="1"/>
  <c r="F1147" i="1"/>
  <c r="F1013" i="1"/>
  <c r="F1499" i="1"/>
  <c r="F1056" i="1"/>
  <c r="F1097" i="1"/>
  <c r="F652" i="1"/>
  <c r="F1370" i="1"/>
  <c r="F972" i="1"/>
  <c r="F738" i="1"/>
  <c r="F551" i="1"/>
  <c r="F985" i="1"/>
  <c r="F69" i="1"/>
  <c r="F466" i="1"/>
  <c r="F196" i="1"/>
  <c r="F421" i="1"/>
  <c r="F265" i="1"/>
  <c r="F1296" i="1"/>
  <c r="F1089" i="1"/>
  <c r="F1310" i="1"/>
  <c r="F468" i="1"/>
  <c r="F1029" i="1"/>
  <c r="F1312" i="1"/>
  <c r="F1386" i="1"/>
  <c r="F474" i="1"/>
  <c r="F654" i="1"/>
  <c r="F724" i="1"/>
  <c r="F191" i="1"/>
  <c r="F1459" i="1"/>
  <c r="F797" i="1"/>
  <c r="F814" i="1"/>
  <c r="F243" i="1"/>
  <c r="F28" i="1"/>
  <c r="F445" i="1"/>
  <c r="F1361" i="1"/>
  <c r="F1449" i="1"/>
  <c r="F358" i="1"/>
  <c r="F1033" i="1"/>
  <c r="F221" i="1"/>
  <c r="F739" i="1"/>
  <c r="F1506" i="1"/>
  <c r="F507" i="1"/>
  <c r="F100" i="1"/>
  <c r="F1228" i="1"/>
  <c r="F659" i="1"/>
  <c r="F683" i="1"/>
  <c r="F1028" i="1"/>
  <c r="F1401" i="1"/>
  <c r="F76" i="1"/>
  <c r="F83" i="1"/>
  <c r="F1031" i="1"/>
  <c r="F687" i="1"/>
  <c r="F189" i="1"/>
  <c r="F1231" i="1"/>
  <c r="F1163" i="1"/>
  <c r="F239" i="1"/>
  <c r="F1197" i="1"/>
  <c r="F768" i="1"/>
  <c r="F1389" i="1"/>
  <c r="F1352" i="1"/>
  <c r="F1073" i="1"/>
  <c r="F433" i="1"/>
  <c r="F849" i="1"/>
  <c r="F513" i="1"/>
  <c r="F908" i="1"/>
  <c r="F919" i="1"/>
  <c r="F794" i="1"/>
  <c r="F500" i="1"/>
  <c r="F511" i="1"/>
  <c r="F697" i="1"/>
  <c r="F462" i="1"/>
  <c r="F1466" i="1"/>
  <c r="F353" i="1"/>
  <c r="F1200" i="1"/>
  <c r="F376" i="1"/>
  <c r="F1438" i="1"/>
  <c r="F1337" i="1"/>
  <c r="F343" i="1"/>
  <c r="F1436" i="1"/>
  <c r="F1290" i="1"/>
  <c r="F635" i="1"/>
  <c r="F791" i="1"/>
  <c r="F801" i="1"/>
  <c r="F163" i="1"/>
  <c r="F60" i="1"/>
  <c r="F346" i="1"/>
  <c r="F759" i="1"/>
  <c r="F692" i="1"/>
  <c r="F929" i="1"/>
  <c r="F795" i="1"/>
  <c r="F208" i="1"/>
  <c r="F826" i="1"/>
  <c r="F712" i="1"/>
  <c r="F1434" i="1"/>
  <c r="F1319" i="1"/>
  <c r="F1214" i="1"/>
  <c r="F1475" i="1"/>
  <c r="F1320" i="1"/>
  <c r="F719" i="1"/>
  <c r="F827" i="1"/>
  <c r="F402" i="1"/>
  <c r="F1292" i="1"/>
  <c r="F639" i="1"/>
  <c r="F348" i="1"/>
  <c r="F1196" i="1"/>
  <c r="F613" i="1"/>
  <c r="F1390" i="1"/>
  <c r="F954" i="1"/>
  <c r="F177" i="1"/>
  <c r="F815" i="1"/>
  <c r="F1471" i="1"/>
  <c r="F946" i="1"/>
  <c r="F26" i="1"/>
  <c r="F1455" i="1"/>
  <c r="F364" i="1"/>
  <c r="F979" i="1"/>
  <c r="F558" i="1"/>
  <c r="F984" i="1"/>
  <c r="F1266" i="1"/>
  <c r="F136" i="1"/>
  <c r="F415" i="1"/>
  <c r="F1428" i="1"/>
  <c r="F1025" i="1"/>
  <c r="F40" i="1"/>
  <c r="F481" i="1"/>
  <c r="F764" i="1"/>
  <c r="F95" i="1"/>
  <c r="F1255" i="1"/>
  <c r="F866" i="1"/>
  <c r="F1448" i="1"/>
  <c r="F393" i="1"/>
  <c r="F1078" i="1"/>
  <c r="F291" i="1"/>
  <c r="F1359" i="1"/>
  <c r="F939" i="1"/>
  <c r="F1169" i="1"/>
  <c r="F844" i="1"/>
  <c r="F524" i="1"/>
  <c r="F987" i="1"/>
  <c r="F1048" i="1"/>
  <c r="F922" i="1"/>
  <c r="F989" i="1"/>
  <c r="F750" i="1"/>
  <c r="F618" i="1"/>
  <c r="F577" i="1"/>
  <c r="F765" i="1"/>
  <c r="F720" i="1"/>
  <c r="F1068" i="1"/>
  <c r="F574" i="1"/>
  <c r="F600" i="1"/>
  <c r="F1110" i="1"/>
  <c r="F87" i="1"/>
  <c r="F388" i="1"/>
  <c r="F891" i="1"/>
  <c r="F926" i="1"/>
  <c r="F170" i="1"/>
  <c r="F476" i="1"/>
  <c r="F261" i="1"/>
  <c r="F1485" i="1"/>
  <c r="F181" i="1"/>
  <c r="F321" i="1"/>
  <c r="F1377" i="1"/>
  <c r="F1435" i="1"/>
  <c r="F1116" i="1"/>
  <c r="F1349" i="1"/>
  <c r="F1469" i="1"/>
  <c r="F859" i="1"/>
  <c r="F517" i="1"/>
  <c r="F1325" i="1"/>
  <c r="F631" i="1"/>
  <c r="F803" i="1"/>
  <c r="F818" i="1"/>
  <c r="F892" i="1"/>
  <c r="F1130" i="1"/>
  <c r="F1001" i="1"/>
  <c r="F401" i="1"/>
  <c r="F1493" i="1"/>
  <c r="F1236" i="1"/>
  <c r="F773" i="1"/>
  <c r="F779" i="1"/>
  <c r="F624" i="1"/>
  <c r="F589" i="1"/>
  <c r="F1109" i="1"/>
  <c r="F1489" i="1"/>
  <c r="F1227" i="1"/>
  <c r="F704" i="1"/>
  <c r="F852" i="1"/>
  <c r="F936" i="1"/>
  <c r="F1015" i="1"/>
  <c r="F299" i="1"/>
  <c r="F323" i="1"/>
  <c r="F441" i="1"/>
  <c r="F1034" i="1"/>
  <c r="F1164" i="1"/>
  <c r="F310" i="1"/>
  <c r="F1382" i="1"/>
  <c r="F459" i="1"/>
  <c r="F257" i="1"/>
  <c r="F1191" i="1"/>
  <c r="F114" i="1"/>
  <c r="F1356" i="1"/>
  <c r="F1363" i="1"/>
  <c r="F57" i="1"/>
  <c r="F865" i="1"/>
  <c r="F1044" i="1"/>
  <c r="F1187" i="1"/>
  <c r="F855" i="1"/>
  <c r="F1184" i="1"/>
  <c r="F460" i="1"/>
  <c r="F1063" i="1"/>
  <c r="F1261" i="1"/>
  <c r="F1417" i="1"/>
  <c r="F160" i="1"/>
  <c r="F1023" i="1"/>
  <c r="F971" i="1"/>
  <c r="F790" i="1"/>
  <c r="F973" i="1"/>
  <c r="F1061" i="1"/>
  <c r="F1155" i="1"/>
  <c r="F603" i="1"/>
  <c r="F840" i="1"/>
  <c r="F571" i="1"/>
  <c r="F406" i="1"/>
  <c r="F710" i="1"/>
  <c r="F594" i="1"/>
  <c r="F324" i="1"/>
  <c r="F93" i="1"/>
  <c r="F713" i="1"/>
  <c r="F1301" i="1"/>
  <c r="F328" i="1"/>
  <c r="F1175" i="1"/>
  <c r="F499" i="1"/>
  <c r="F619" i="1"/>
  <c r="F215" i="1"/>
  <c r="F1018" i="1"/>
  <c r="F981" i="1"/>
  <c r="F38" i="1"/>
  <c r="F475" i="1"/>
  <c r="F686" i="1"/>
  <c r="F836" i="1"/>
  <c r="F1465" i="1"/>
  <c r="F1039" i="1"/>
  <c r="F548" i="1"/>
  <c r="F1343" i="1"/>
  <c r="F1213" i="1"/>
  <c r="F948" i="1"/>
  <c r="F1016" i="1"/>
  <c r="F1286" i="1"/>
  <c r="F1158" i="1"/>
  <c r="F657" i="1"/>
  <c r="F1030" i="1"/>
  <c r="F72" i="1"/>
  <c r="F1003" i="1"/>
  <c r="F518" i="1"/>
  <c r="F375" i="1"/>
  <c r="F1414" i="1"/>
  <c r="F1235" i="1"/>
  <c r="F44" i="1"/>
  <c r="F1433" i="1"/>
  <c r="F645" i="1"/>
  <c r="F783" i="1"/>
  <c r="F1332" i="1"/>
  <c r="F247" i="1"/>
  <c r="F663" i="1"/>
  <c r="F1212" i="1"/>
  <c r="F106" i="1"/>
  <c r="F667" i="1"/>
  <c r="F1430" i="1"/>
  <c r="F419" i="1"/>
  <c r="F1423" i="1"/>
  <c r="F187" i="1"/>
  <c r="F464" i="1"/>
  <c r="F23" i="1"/>
  <c r="F1490" i="1"/>
  <c r="F1494" i="1"/>
  <c r="F1210" i="1"/>
  <c r="F1141" i="1"/>
  <c r="F489" i="1"/>
  <c r="F557" i="1"/>
  <c r="F999" i="1"/>
  <c r="F277" i="1"/>
  <c r="F1046" i="1"/>
  <c r="F575" i="1"/>
  <c r="F483" i="1"/>
  <c r="F1183" i="1"/>
  <c r="F769" i="1"/>
  <c r="F807" i="1"/>
  <c r="F316" i="1"/>
  <c r="F308" i="1"/>
  <c r="F561" i="1"/>
  <c r="F318" i="1"/>
  <c r="F1064" i="1"/>
  <c r="F350" i="1"/>
  <c r="F176" i="1"/>
  <c r="F512" i="1"/>
  <c r="F97" i="1"/>
  <c r="F452" i="1"/>
  <c r="F31" i="1"/>
  <c r="F831" i="1"/>
  <c r="F228" i="1"/>
  <c r="F1050" i="1"/>
  <c r="F154" i="1"/>
  <c r="F822" i="1"/>
  <c r="F883" i="1"/>
  <c r="F1373" i="1"/>
  <c r="F1160" i="1"/>
  <c r="F914" i="1"/>
  <c r="F1189" i="1"/>
  <c r="F907" i="1"/>
  <c r="F1402" i="1"/>
  <c r="F1454" i="1"/>
  <c r="F1305" i="1"/>
  <c r="F1397" i="1"/>
  <c r="F819" i="1"/>
  <c r="F1162" i="1"/>
  <c r="F504" i="1"/>
  <c r="F581" i="1"/>
  <c r="F878" i="1"/>
  <c r="F56" i="1"/>
  <c r="F66" i="1"/>
  <c r="F453" i="1"/>
  <c r="F1143" i="1"/>
  <c r="F250" i="1"/>
  <c r="F1314" i="1"/>
  <c r="F455" i="1"/>
  <c r="F1069" i="1"/>
  <c r="F771" i="1"/>
  <c r="F1313" i="1"/>
  <c r="F15" i="1"/>
  <c r="F394" i="1"/>
  <c r="F785" i="1"/>
  <c r="F1019" i="1"/>
  <c r="F1431" i="1"/>
  <c r="F1194" i="1"/>
  <c r="F1248" i="1"/>
  <c r="F266" i="1"/>
  <c r="F770" i="1"/>
  <c r="F1182" i="1"/>
  <c r="F1264" i="1"/>
  <c r="F777" i="1"/>
  <c r="F772" i="1"/>
  <c r="F127" i="1"/>
  <c r="F463" i="1"/>
  <c r="F1076" i="1"/>
  <c r="F212" i="1"/>
  <c r="F886" i="1"/>
  <c r="F564" i="1"/>
  <c r="F1451" i="1"/>
  <c r="F1195" i="1"/>
  <c r="F680" i="1"/>
  <c r="F643" i="1"/>
  <c r="F307" i="1"/>
  <c r="F887" i="1"/>
  <c r="F1053" i="1"/>
  <c r="F554" i="1"/>
  <c r="F523" i="1"/>
  <c r="F986" i="1"/>
  <c r="F417" i="1"/>
  <c r="F1480" i="1"/>
  <c r="F812" i="1"/>
  <c r="F837" i="1"/>
  <c r="F34" i="1"/>
  <c r="F1369" i="1"/>
  <c r="F1121" i="1"/>
  <c r="F673" i="1"/>
  <c r="F747" i="1"/>
  <c r="F77" i="1"/>
  <c r="F941" i="1"/>
  <c r="F161" i="1"/>
  <c r="F653" i="1"/>
  <c r="F802" i="1"/>
  <c r="F166" i="1"/>
  <c r="F1300" i="1"/>
  <c r="F520" i="1"/>
  <c r="F1042" i="1"/>
  <c r="F233" i="1"/>
  <c r="F742" i="1"/>
  <c r="F902" i="1"/>
  <c r="F379" i="1"/>
  <c r="F732" i="1"/>
  <c r="F20" i="1"/>
  <c r="F682" i="1"/>
  <c r="F993" i="1"/>
  <c r="F1347" i="1"/>
  <c r="F1450" i="1"/>
  <c r="F714" i="1"/>
  <c r="F1509" i="1"/>
  <c r="F1218" i="1"/>
  <c r="F268" i="1"/>
  <c r="F666" i="1"/>
  <c r="F392" i="1"/>
  <c r="F1467" i="1"/>
  <c r="F832" i="1"/>
  <c r="F1249" i="1"/>
  <c r="F1317" i="1"/>
  <c r="F94" i="1"/>
  <c r="F1275" i="1"/>
  <c r="F30" i="1"/>
  <c r="F248" i="1"/>
  <c r="F927" i="1"/>
  <c r="F471" i="1"/>
  <c r="F702" i="1"/>
  <c r="F901" i="1"/>
  <c r="F121" i="1"/>
  <c r="F626" i="1"/>
  <c r="F846" i="1"/>
  <c r="F220" i="1"/>
  <c r="F427" i="1"/>
  <c r="F185" i="1"/>
  <c r="F640" i="1"/>
  <c r="F553" i="1"/>
  <c r="F998" i="1"/>
  <c r="F1146" i="1"/>
  <c r="F685" i="1"/>
  <c r="F1508" i="1"/>
  <c r="F580" i="1"/>
  <c r="F124" i="1"/>
  <c r="F1173" i="1"/>
  <c r="F988" i="1"/>
  <c r="F431" i="1"/>
  <c r="F1256" i="1"/>
  <c r="F64" i="1"/>
  <c r="F1299" i="1"/>
  <c r="F365" i="1"/>
  <c r="F602" i="1"/>
  <c r="F1206" i="1"/>
  <c r="F96" i="1"/>
  <c r="F1263" i="1"/>
  <c r="F1126" i="1"/>
  <c r="F502" i="1"/>
  <c r="F708" i="1"/>
  <c r="F24" i="1"/>
  <c r="F1077" i="1"/>
  <c r="F1083" i="1"/>
  <c r="F382" i="1"/>
  <c r="F67" i="1"/>
  <c r="F258" i="1"/>
  <c r="F192" i="1"/>
  <c r="F641" i="1"/>
  <c r="F37" i="1"/>
  <c r="F1055" i="1"/>
  <c r="F1085" i="1"/>
  <c r="F319" i="1"/>
  <c r="F227" i="1"/>
  <c r="F510" i="1"/>
  <c r="F691" i="1"/>
  <c r="F604" i="1"/>
  <c r="F109" i="1"/>
  <c r="I110" i="1" s="1" a="1"/>
  <c r="F838" i="1"/>
  <c r="F172" i="1"/>
  <c r="F384" i="1"/>
  <c r="F84" i="1"/>
  <c r="F755" i="1"/>
  <c r="F255" i="1"/>
  <c r="F958" i="1"/>
  <c r="F1265" i="1"/>
  <c r="F404" i="1"/>
  <c r="F130" i="1"/>
  <c r="F207" i="1"/>
  <c r="F1239" i="1"/>
  <c r="F545" i="1"/>
  <c r="F1487" i="1"/>
  <c r="F990" i="1"/>
  <c r="F256" i="1"/>
  <c r="F582" i="1"/>
  <c r="F1161" i="1"/>
  <c r="F634" i="1"/>
  <c r="F817" i="1"/>
  <c r="F396" i="1"/>
  <c r="F237" i="1"/>
  <c r="F1178" i="1"/>
  <c r="F274" i="1"/>
  <c r="F62" i="1"/>
  <c r="F751" i="1"/>
  <c r="F707" i="1"/>
  <c r="F217" i="1"/>
  <c r="F1094" i="1"/>
  <c r="F1071" i="1"/>
  <c r="F1209" i="1"/>
  <c r="F923" i="1"/>
  <c r="F1108" i="1"/>
  <c r="F85" i="1"/>
  <c r="F1272" i="1"/>
  <c r="F190" i="1"/>
  <c r="F882" i="1"/>
  <c r="F43" i="1"/>
  <c r="F1105" i="1"/>
  <c r="F213" i="1"/>
  <c r="F1201" i="1"/>
  <c r="F688" i="1"/>
  <c r="F369" i="1"/>
  <c r="F1117" i="1"/>
  <c r="F876" i="1"/>
  <c r="F137" i="1"/>
  <c r="F1154" i="1"/>
  <c r="F302" i="1"/>
  <c r="F1309" i="1"/>
  <c r="F1237" i="1"/>
  <c r="F722" i="1"/>
  <c r="F861" i="1"/>
  <c r="F1283" i="1"/>
  <c r="F1333" i="1"/>
  <c r="F309" i="1"/>
  <c r="F533" i="1"/>
  <c r="F606" i="1"/>
  <c r="F29" i="1"/>
  <c r="F327" i="1"/>
  <c r="F629" i="1"/>
  <c r="F285" i="1"/>
  <c r="F1080" i="1"/>
  <c r="F132" i="1"/>
  <c r="F65" i="1"/>
  <c r="F531" i="1"/>
  <c r="F140" i="1"/>
  <c r="F1461" i="1"/>
  <c r="F905" i="1"/>
  <c r="F1038" i="1"/>
  <c r="F962" i="1"/>
  <c r="F214" i="1"/>
  <c r="F662" i="1"/>
  <c r="F583" i="1"/>
  <c r="F931" i="1"/>
  <c r="F88" i="1"/>
  <c r="F1017" i="1"/>
  <c r="F508" i="1"/>
  <c r="F41" i="1"/>
  <c r="F1004" i="1"/>
  <c r="F1398" i="1"/>
  <c r="F1058" i="1"/>
  <c r="F1406" i="1"/>
  <c r="F479" i="1"/>
  <c r="F596" i="1"/>
  <c r="F1062" i="1"/>
  <c r="F36" i="1"/>
  <c r="F555" i="1"/>
  <c r="F1099" i="1"/>
  <c r="F726" i="1"/>
  <c r="F351" i="1"/>
  <c r="F204" i="1"/>
  <c r="F599" i="1"/>
  <c r="F398" i="1"/>
  <c r="F1262" i="1"/>
  <c r="F1148" i="1"/>
  <c r="F871" i="1"/>
  <c r="F1444" i="1"/>
  <c r="F957" i="1"/>
  <c r="F1328" i="1"/>
  <c r="F808" i="1"/>
  <c r="F484" i="1"/>
  <c r="F924" i="1"/>
  <c r="F1041" i="1"/>
  <c r="F1412" i="1"/>
  <c r="F1464" i="1"/>
  <c r="F122" i="1"/>
  <c r="F942" i="1"/>
  <c r="F937" i="1"/>
  <c r="F616" i="1"/>
  <c r="F79" i="1"/>
  <c r="F473" i="1"/>
  <c r="F1510" i="1"/>
  <c r="F1193" i="1"/>
  <c r="F1132" i="1"/>
  <c r="F1247" i="1"/>
  <c r="F446" i="1"/>
  <c r="F758" i="1"/>
  <c r="F1233" i="1"/>
  <c r="F681" i="1"/>
  <c r="F916" i="1"/>
  <c r="F1331" i="1"/>
  <c r="F1115" i="1"/>
  <c r="F89" i="1"/>
  <c r="F1257" i="1"/>
  <c r="F994" i="1"/>
  <c r="F884" i="1"/>
  <c r="F674" i="1"/>
  <c r="F879" i="1"/>
  <c r="F584" i="1"/>
  <c r="F728" i="1"/>
  <c r="F279" i="1"/>
  <c r="F567" i="1"/>
  <c r="F717" i="1"/>
  <c r="F563" i="1"/>
  <c r="F1427" i="1"/>
  <c r="F90" i="1"/>
  <c r="F147" i="1"/>
  <c r="F134" i="1"/>
  <c r="F587" i="1"/>
  <c r="F326" i="1"/>
  <c r="F1443" i="1"/>
  <c r="F1364" i="1"/>
  <c r="F1500" i="1"/>
  <c r="F894" i="1"/>
  <c r="F590" i="1"/>
  <c r="F1118" i="1"/>
  <c r="F1354" i="1"/>
  <c r="F486" i="1"/>
  <c r="F995" i="1"/>
  <c r="F854" i="1"/>
  <c r="F366" i="1"/>
  <c r="F730" i="1"/>
  <c r="F1505" i="1"/>
  <c r="F485" i="1"/>
  <c r="F138" i="1"/>
  <c r="F718" i="1"/>
  <c r="F969" i="1"/>
  <c r="F306" i="1"/>
  <c r="F482" i="1"/>
  <c r="F142" i="1"/>
  <c r="F403" i="1"/>
  <c r="F1246" i="1"/>
  <c r="F295" i="1"/>
  <c r="F339" i="1"/>
  <c r="F470" i="1"/>
  <c r="F50" i="1"/>
  <c r="F297" i="1"/>
  <c r="F980" i="1"/>
  <c r="F1353" i="1"/>
  <c r="F231" i="1"/>
  <c r="F1054" i="1"/>
  <c r="F930" i="1"/>
  <c r="F1221" i="1"/>
  <c r="F1190" i="1"/>
  <c r="F315" i="1"/>
  <c r="F80" i="1"/>
  <c r="F1334" i="1"/>
  <c r="F344" i="1"/>
  <c r="F633" i="1"/>
  <c r="F1219" i="1"/>
  <c r="F341" i="1"/>
  <c r="F1223" i="1"/>
  <c r="F197" i="1"/>
  <c r="F25" i="1"/>
  <c r="F672" i="1"/>
  <c r="F78" i="1"/>
  <c r="F1462" i="1"/>
  <c r="F75" i="1"/>
  <c r="F1134" i="1"/>
  <c r="F141" i="1"/>
  <c r="F810" i="1"/>
  <c r="F593" i="1"/>
  <c r="F282" i="1"/>
  <c r="F275" i="1"/>
  <c r="F414" i="1"/>
  <c r="F1388" i="1"/>
  <c r="F361" i="1"/>
  <c r="F1418" i="1"/>
  <c r="F754" i="1"/>
  <c r="F503" i="1"/>
  <c r="F705" i="1"/>
  <c r="F1473" i="1"/>
  <c r="F1122" i="1"/>
  <c r="F715" i="1"/>
  <c r="F1035" i="1"/>
  <c r="F1251" i="1"/>
  <c r="F1024" i="1"/>
  <c r="F780" i="1"/>
  <c r="F222" i="1"/>
  <c r="F562" i="1"/>
  <c r="F1440" i="1"/>
  <c r="F1114" i="1"/>
  <c r="F22" i="1"/>
  <c r="F858" i="1"/>
  <c r="F646" i="1"/>
  <c r="F800" i="1"/>
  <c r="F1139" i="1"/>
  <c r="F1081" i="1"/>
  <c r="F609" i="1"/>
  <c r="F889" i="1"/>
  <c r="F505" i="1"/>
  <c r="F1368" i="1"/>
  <c r="F1378" i="1"/>
  <c r="F449" i="1"/>
  <c r="F647" i="1"/>
  <c r="F612" i="1"/>
  <c r="F390" i="1"/>
  <c r="F173" i="1"/>
  <c r="F82" i="1"/>
  <c r="F1059" i="1"/>
  <c r="F752" i="1"/>
  <c r="F219" i="1"/>
  <c r="F1277" i="1"/>
  <c r="F1127" i="1"/>
  <c r="F182" i="1"/>
  <c r="F1232" i="1"/>
  <c r="F335" i="1"/>
  <c r="F909" i="1"/>
  <c r="F1179" i="1"/>
  <c r="F572" i="1"/>
  <c r="F435" i="1"/>
  <c r="F1374" i="1"/>
  <c r="F330" i="1"/>
  <c r="F1281" i="1"/>
  <c r="F1483" i="1"/>
  <c r="F542" i="1"/>
  <c r="F1090" i="1"/>
  <c r="F897" i="1"/>
  <c r="F200" i="1"/>
  <c r="F543" i="1"/>
  <c r="F1186" i="1"/>
  <c r="F1216" i="1"/>
  <c r="F1180" i="1"/>
  <c r="F873" i="1"/>
  <c r="F371" i="1"/>
  <c r="F963" i="1"/>
  <c r="F1091" i="1"/>
  <c r="F496" i="1"/>
  <c r="F848" i="1"/>
  <c r="F955" i="1"/>
  <c r="F605" i="1"/>
  <c r="F565" i="1"/>
  <c r="F723" i="1"/>
  <c r="F1269" i="1"/>
  <c r="F938" i="1"/>
  <c r="F677" i="1"/>
  <c r="F945" i="1"/>
  <c r="F514" i="1"/>
  <c r="F538" i="1"/>
  <c r="F269" i="1"/>
  <c r="F1404" i="1"/>
  <c r="F903" i="1"/>
  <c r="F1211" i="1"/>
  <c r="F284" i="1"/>
  <c r="F1271" i="1"/>
  <c r="F53" i="1"/>
  <c r="F264" i="1"/>
  <c r="F298" i="1"/>
  <c r="F934" i="1"/>
  <c r="F447" i="1"/>
  <c r="F409" i="1"/>
  <c r="F209" i="1"/>
  <c r="F642" i="1"/>
  <c r="F519" i="1"/>
  <c r="F497" i="1"/>
  <c r="F912" i="1"/>
  <c r="F108" i="1"/>
  <c r="F1366" i="1"/>
  <c r="F105" i="1"/>
  <c r="F623" i="1"/>
  <c r="F17" i="1"/>
  <c r="F1474" i="1"/>
  <c r="F1075" i="1"/>
  <c r="F1040" i="1"/>
  <c r="F1415" i="1"/>
  <c r="F1322" i="1"/>
  <c r="F956" i="1"/>
  <c r="F1496" i="1"/>
  <c r="F1207" i="1"/>
  <c r="F1501" i="1"/>
  <c r="F1101" i="1"/>
  <c r="F689" i="1"/>
  <c r="F1037" i="1"/>
  <c r="F11" i="1"/>
  <c r="F1394" i="1"/>
  <c r="F637" i="1"/>
  <c r="F1303" i="1"/>
  <c r="F900" i="1"/>
  <c r="F592" i="1"/>
  <c r="F1129" i="1"/>
  <c r="F1177" i="1"/>
  <c r="F1276" i="1"/>
  <c r="F656" i="1"/>
  <c r="F1308" i="1"/>
  <c r="F12" i="1"/>
  <c r="F1342" i="1"/>
  <c r="F21" i="1"/>
  <c r="F1413" i="1"/>
  <c r="F568" i="1"/>
  <c r="F559" i="1"/>
  <c r="F627" i="1"/>
  <c r="F179" i="1"/>
  <c r="F1298" i="1"/>
  <c r="F1027" i="1"/>
  <c r="F1204" i="1"/>
  <c r="F950" i="1"/>
  <c r="F621" i="1"/>
  <c r="F183" i="1"/>
  <c r="F287" i="1"/>
  <c r="F678" i="1"/>
  <c r="F347" i="1"/>
  <c r="F1507" i="1"/>
  <c r="F1400" i="1"/>
  <c r="F1220" i="1"/>
  <c r="F202" i="1"/>
  <c r="F1012" i="1"/>
  <c r="F273" i="1"/>
  <c r="F595" i="1"/>
  <c r="F1070" i="1"/>
  <c r="F1477" i="1"/>
  <c r="F411" i="1"/>
  <c r="F788" i="1"/>
  <c r="F104" i="1"/>
  <c r="F967" i="1"/>
  <c r="F1289" i="1"/>
  <c r="F1488" i="1"/>
  <c r="F1447" i="1"/>
  <c r="F781" i="1"/>
  <c r="F1421" i="1"/>
  <c r="F168" i="1"/>
  <c r="F615" i="1"/>
  <c r="F522" i="1"/>
  <c r="F525" i="1"/>
  <c r="F617" i="1"/>
  <c r="F756" i="1"/>
  <c r="F54" i="1"/>
  <c r="F665" i="1"/>
  <c r="F289" i="1"/>
  <c r="F1005" i="1"/>
  <c r="F996" i="1"/>
  <c r="F1253" i="1"/>
  <c r="F35" i="1"/>
  <c r="F1222" i="1"/>
  <c r="F1137" i="1"/>
  <c r="F1150" i="1"/>
  <c r="F1442" i="1"/>
  <c r="F991" i="1"/>
  <c r="F1142" i="1"/>
  <c r="F949" i="1"/>
  <c r="F493" i="1"/>
  <c r="F33" i="1"/>
  <c r="F288" i="1"/>
  <c r="F495" i="1"/>
  <c r="F585" i="1"/>
  <c r="F313" i="1"/>
  <c r="F1202" i="1"/>
  <c r="F1007" i="1"/>
  <c r="F1098" i="1"/>
  <c r="F178" i="1"/>
  <c r="F1107" i="1"/>
  <c r="F850" i="1"/>
  <c r="F312" i="1"/>
  <c r="F796" i="1"/>
  <c r="F1074" i="1"/>
  <c r="F1383" i="1"/>
  <c r="F576" i="1"/>
  <c r="F761" i="1"/>
  <c r="F428" i="1"/>
  <c r="F349" i="1"/>
  <c r="F1254" i="1"/>
  <c r="F1437" i="1"/>
  <c r="F1287" i="1"/>
  <c r="F1326" i="1"/>
  <c r="F488" i="1"/>
  <c r="F1032" i="1"/>
  <c r="F566" i="1"/>
  <c r="F851" i="1"/>
  <c r="F210" i="1"/>
  <c r="F246" i="1"/>
  <c r="F1021" i="1"/>
  <c r="F174" i="1"/>
  <c r="F601" i="1"/>
  <c r="F389" i="1"/>
  <c r="F857" i="1"/>
  <c r="F169" i="1"/>
  <c r="F658" i="1"/>
  <c r="F283" i="1"/>
  <c r="F1104" i="1"/>
  <c r="F101" i="1"/>
  <c r="F397" i="1"/>
  <c r="F1419" i="1"/>
  <c r="F1082" i="1"/>
  <c r="F630" i="1"/>
  <c r="F782" i="1"/>
  <c r="F805" i="1"/>
  <c r="F537" i="1"/>
  <c r="F68" i="1"/>
  <c r="F1095" i="1"/>
  <c r="F968" i="1"/>
  <c r="F501" i="1"/>
  <c r="F1362" i="1"/>
  <c r="F811" i="1"/>
  <c r="F960" i="1"/>
  <c r="F1453" i="1"/>
  <c r="F1297" i="1"/>
  <c r="F152" i="1"/>
  <c r="F19" i="1"/>
  <c r="F824" i="1"/>
  <c r="F139" i="1"/>
  <c r="F262" i="1"/>
  <c r="F821" i="1"/>
  <c r="F953" i="1"/>
  <c r="F133" i="1"/>
  <c r="F18" i="1"/>
  <c r="F1270" i="1"/>
  <c r="F864" i="1"/>
  <c r="F314" i="1"/>
  <c r="F835" i="1"/>
  <c r="F1140" i="1"/>
  <c r="F119" i="1"/>
  <c r="F1100" i="1"/>
  <c r="F1482" i="1"/>
  <c r="F1284" i="1"/>
  <c r="F1185" i="1"/>
  <c r="F290" i="1"/>
  <c r="F1379" i="1"/>
  <c r="F281" i="1"/>
  <c r="F325" i="1"/>
  <c r="F549" i="1"/>
  <c r="F129" i="1"/>
  <c r="F1240" i="1"/>
  <c r="F1355" i="1"/>
  <c r="F853" i="1"/>
  <c r="F516" i="1"/>
  <c r="F644" i="1"/>
  <c r="F125" i="1"/>
  <c r="F1170" i="1"/>
  <c r="F1022" i="1"/>
  <c r="F400" i="1"/>
  <c r="F337" i="1"/>
  <c r="F167" i="1"/>
  <c r="F898" i="1"/>
  <c r="F184" i="1"/>
  <c r="F494" i="1"/>
  <c r="F899" i="1"/>
  <c r="F320" i="1"/>
  <c r="F386" i="1"/>
  <c r="F448" i="1"/>
  <c r="F1424" i="1"/>
  <c r="F550" i="1"/>
  <c r="F947" i="1"/>
  <c r="F509" i="1"/>
  <c r="F1092" i="1"/>
  <c r="F252" i="1"/>
  <c r="F706" i="1"/>
  <c r="F128" i="1"/>
  <c r="F454" i="1"/>
  <c r="F660" i="1"/>
  <c r="F286" i="1"/>
  <c r="F380" i="1"/>
  <c r="F1351" i="1"/>
  <c r="F1407" i="1"/>
  <c r="F280" i="1"/>
  <c r="F940" i="1"/>
  <c r="F112" i="1"/>
  <c r="F58" i="1"/>
  <c r="F1380" i="1"/>
  <c r="F407" i="1"/>
  <c r="F1208" i="1"/>
  <c r="F238" i="1"/>
  <c r="F426" i="1"/>
  <c r="F305" i="1"/>
  <c r="F997" i="1"/>
  <c r="F579" i="1"/>
  <c r="F1495" i="1"/>
  <c r="F1445" i="1"/>
  <c r="F918" i="1"/>
  <c r="F655" i="1"/>
  <c r="F201" i="1"/>
  <c r="F1446" i="1"/>
  <c r="F249" i="1"/>
  <c r="F235" i="1"/>
  <c r="F240" i="1"/>
  <c r="F442" i="1"/>
  <c r="F1385" i="1"/>
  <c r="F622" i="1"/>
  <c r="F1346" i="1"/>
  <c r="F975" i="1"/>
  <c r="F976" i="1"/>
  <c r="F1144" i="1"/>
  <c r="F569" i="1"/>
  <c r="F55" i="1"/>
  <c r="F1416" i="1"/>
  <c r="F830" i="1"/>
  <c r="F244" i="1"/>
  <c r="F1498" i="1"/>
  <c r="F1103" i="1"/>
  <c r="F159" i="1"/>
  <c r="F856" i="1"/>
  <c r="F1011" i="1"/>
  <c r="F1344" i="1"/>
  <c r="F679" i="1"/>
  <c r="F194" i="1"/>
  <c r="F408" i="1"/>
  <c r="F456" i="1"/>
  <c r="F552" i="1"/>
  <c r="F983" i="1"/>
  <c r="F961" i="1"/>
  <c r="F863" i="1"/>
  <c r="F928" i="1"/>
  <c r="F1410" i="1"/>
  <c r="F1358" i="1"/>
  <c r="F1224" i="1"/>
  <c r="F1330" i="1"/>
  <c r="F1367" i="1"/>
  <c r="F1280" i="1"/>
  <c r="F180" i="1"/>
  <c r="F625" i="1"/>
  <c r="F648" i="1"/>
  <c r="F469" i="1"/>
  <c r="F1302" i="1"/>
  <c r="F1403" i="1"/>
  <c r="F99" i="1"/>
  <c r="F437" i="1"/>
  <c r="F276" i="1"/>
  <c r="F381" i="1"/>
  <c r="F203" i="1"/>
  <c r="F1045" i="1"/>
  <c r="F146" i="1"/>
  <c r="F1174" i="1"/>
  <c r="F1119" i="1"/>
  <c r="F556" i="1"/>
  <c r="F749" i="1"/>
  <c r="F532" i="1"/>
  <c r="F115" i="1"/>
  <c r="F27" i="1"/>
  <c r="F356" i="1"/>
  <c r="F741" i="1"/>
  <c r="F534" i="1"/>
  <c r="F527" i="1"/>
  <c r="F296" i="1"/>
  <c r="F1159" i="1"/>
  <c r="F195" i="1"/>
  <c r="F816" i="1"/>
  <c r="F1138" i="1"/>
  <c r="F539" i="1"/>
  <c r="F748" i="1"/>
  <c r="F1229" i="1"/>
  <c r="F267" i="1"/>
  <c r="F675" i="1"/>
  <c r="F740" i="1"/>
  <c r="F744" i="1"/>
  <c r="F205" i="1"/>
  <c r="F721" i="1"/>
  <c r="F492" i="1"/>
  <c r="F964" i="1"/>
  <c r="F1230" i="1"/>
  <c r="F432" i="1"/>
  <c r="F762" i="1"/>
  <c r="F1479" i="1"/>
  <c r="F877" i="1"/>
  <c r="F260" i="1"/>
  <c r="F1087" i="1"/>
  <c r="F1497" i="1"/>
  <c r="F270" i="1"/>
  <c r="F530" i="1"/>
  <c r="F869" i="1"/>
  <c r="F150" i="1"/>
  <c r="F1339" i="1"/>
  <c r="F1470" i="1"/>
  <c r="F842" i="1"/>
  <c r="F793" i="1"/>
  <c r="F148" i="1"/>
  <c r="F1491" i="1"/>
  <c r="F982" i="1"/>
  <c r="F1422" i="1"/>
  <c r="F966" i="1"/>
  <c r="F135" i="1"/>
  <c r="F1294" i="1"/>
  <c r="F943" i="1"/>
  <c r="F664" i="1"/>
  <c r="F970" i="1"/>
  <c r="F1387" i="1"/>
  <c r="F164" i="1"/>
  <c r="F893" i="1"/>
  <c r="F81" i="1"/>
  <c r="F461" i="1"/>
  <c r="F98" i="1"/>
  <c r="F763" i="1"/>
  <c r="F529" i="1"/>
  <c r="F872" i="1"/>
  <c r="F766" i="1"/>
  <c r="F223" i="1"/>
  <c r="F229" i="1"/>
  <c r="F354" i="1"/>
  <c r="F338" i="1"/>
  <c r="F1043" i="1"/>
  <c r="F1172" i="1"/>
  <c r="F610" i="1"/>
  <c r="F731" i="1"/>
  <c r="F736" i="1"/>
  <c r="F1345" i="1"/>
  <c r="F63" i="1"/>
  <c r="F429" i="1"/>
  <c r="F753" i="1"/>
  <c r="F1274" i="1"/>
  <c r="F14" i="1"/>
  <c r="F378" i="1"/>
  <c r="F116" i="1"/>
  <c r="F932" i="1"/>
  <c r="F216" i="1"/>
  <c r="F952" i="1"/>
  <c r="F725" i="1"/>
  <c r="F1504" i="1"/>
  <c r="F1481" i="1"/>
  <c r="F1327" i="1"/>
  <c r="F1215" i="1"/>
  <c r="F1234" i="1"/>
  <c r="F39" i="1"/>
  <c r="F965" i="1"/>
  <c r="F211" i="1"/>
  <c r="F430" i="1"/>
  <c r="F395" i="1"/>
  <c r="F1372" i="1"/>
  <c r="F1181" i="1"/>
  <c r="F51" i="1"/>
  <c r="F620" i="1"/>
  <c r="F1279" i="1"/>
  <c r="F743" i="1"/>
  <c r="F1149" i="1"/>
  <c r="F1426" i="1"/>
  <c r="F131" i="1"/>
  <c r="F359" i="1"/>
  <c r="F1151" i="1"/>
  <c r="F784" i="1"/>
  <c r="F1460" i="1"/>
  <c r="F1258" i="1"/>
  <c r="F915" i="1"/>
  <c r="F1371" i="1"/>
  <c r="F951" i="1"/>
  <c r="F611" i="1"/>
  <c r="F1278" i="1"/>
  <c r="F734" i="1"/>
  <c r="F632" i="1"/>
  <c r="F906" i="1"/>
  <c r="F52" i="1"/>
  <c r="F798" i="1"/>
  <c r="F374" i="1"/>
  <c r="F372" i="1"/>
  <c r="F701" i="1"/>
  <c r="F362" i="1"/>
  <c r="F145" i="1"/>
  <c r="F1375" i="1"/>
  <c r="F333" i="1"/>
  <c r="F1225" i="1"/>
  <c r="F385" i="1"/>
  <c r="F1323" i="1"/>
  <c r="F443" i="1"/>
  <c r="F933" i="1"/>
  <c r="F1273" i="1"/>
  <c r="F729" i="1"/>
  <c r="F451" i="1"/>
  <c r="F1307" i="1"/>
  <c r="F363" i="1"/>
  <c r="F860" i="1"/>
  <c r="F13" i="1"/>
  <c r="F809" i="1"/>
  <c r="F304" i="1"/>
  <c r="F896" i="1"/>
  <c r="F236" i="1"/>
  <c r="F242" i="1"/>
  <c r="F491" i="1"/>
  <c r="F1486" i="1"/>
  <c r="F1166" i="1"/>
  <c r="F144" i="1"/>
  <c r="F117" i="1"/>
  <c r="F737" i="1"/>
  <c r="F890" i="1"/>
  <c r="F73" i="1"/>
  <c r="F331" i="1"/>
  <c r="F92" i="1"/>
  <c r="F1242" i="1"/>
  <c r="F1008" i="1"/>
  <c r="F1348" i="1"/>
  <c r="F875" i="1"/>
  <c r="F1336" i="1"/>
  <c r="F1329" i="1"/>
  <c r="F1503" i="1"/>
  <c r="F608" i="1"/>
  <c r="F868" i="1"/>
  <c r="F671" i="1"/>
  <c r="F477" i="1"/>
  <c r="F16" i="1"/>
  <c r="F1395" i="1"/>
  <c r="F845" i="1"/>
  <c r="F478" i="1"/>
  <c r="F760" i="1"/>
  <c r="F1057" i="1"/>
  <c r="F1306" i="1"/>
  <c r="F586" i="1"/>
  <c r="F1026" i="1"/>
  <c r="F910" i="1"/>
  <c r="F226" i="1"/>
  <c r="F1106" i="1"/>
  <c r="F1321" i="1"/>
  <c r="F820" i="1"/>
  <c r="F834" i="1"/>
  <c r="F1350" i="1"/>
  <c r="F342" i="1"/>
  <c r="F699" i="1"/>
  <c r="F1124" i="1"/>
  <c r="F1205" i="1"/>
  <c r="F573" i="1"/>
  <c r="F1067" i="1"/>
  <c r="F880" i="1"/>
  <c r="F123" i="1"/>
  <c r="F935" i="1"/>
  <c r="F498" i="1"/>
  <c r="F155" i="1"/>
  <c r="F1396" i="1"/>
  <c r="F1441" i="1"/>
  <c r="F650" i="1"/>
  <c r="F690" i="1"/>
  <c r="F1112" i="1"/>
  <c r="F1049" i="1"/>
  <c r="F881" i="1"/>
  <c r="F153" i="1"/>
  <c r="F974" i="1"/>
  <c r="F1243" i="1"/>
  <c r="F776" i="1"/>
  <c r="F703" i="1"/>
  <c r="F1047" i="1"/>
  <c r="F789" i="1"/>
  <c r="F245" i="1"/>
  <c r="F944" i="1"/>
  <c r="F693" i="1"/>
  <c r="F32" i="1"/>
  <c r="F294" i="1"/>
  <c r="F1088" i="1"/>
  <c r="F1399" i="1"/>
  <c r="F1165" i="1"/>
  <c r="F977" i="1"/>
  <c r="F225" i="1"/>
  <c r="F293" i="1"/>
  <c r="F1010" i="1"/>
  <c r="F528" i="1"/>
  <c r="F570" i="1"/>
  <c r="F921" i="1"/>
  <c r="F440" i="1"/>
  <c r="F1128" i="1"/>
  <c r="F698" i="1"/>
  <c r="F457" i="1"/>
  <c r="F370" i="1"/>
  <c r="F1478" i="1"/>
  <c r="F1051" i="1"/>
  <c r="F578" i="1"/>
  <c r="F1425" i="1"/>
  <c r="F1285" i="1"/>
  <c r="F588" i="1"/>
  <c r="F1199" i="1"/>
  <c r="F1338" i="1"/>
  <c r="F833" i="1"/>
  <c r="F251" i="1"/>
  <c r="F1133" i="1"/>
  <c r="F506" i="1"/>
  <c r="F1052" i="1"/>
  <c r="F1002" i="1"/>
  <c r="F1468" i="1"/>
  <c r="F399" i="1"/>
  <c r="F1238" i="1"/>
  <c r="F521" i="1"/>
  <c r="F1152" i="1"/>
  <c r="F917" i="1"/>
  <c r="F1125" i="1"/>
  <c r="F541" i="1"/>
  <c r="F193" i="1"/>
  <c r="F162" i="1"/>
  <c r="F198" i="1"/>
  <c r="F786" i="1"/>
  <c r="F416" i="1"/>
  <c r="F301" i="1"/>
  <c r="F843" i="1"/>
  <c r="F165" i="1"/>
  <c r="F628" i="1"/>
  <c r="F1020" i="1"/>
  <c r="F234" i="1"/>
  <c r="F218" i="1"/>
  <c r="F186" i="1"/>
  <c r="F540" i="1"/>
  <c r="F1135" i="1"/>
  <c r="F373" i="1"/>
  <c r="F434" i="1"/>
  <c r="F913" i="1"/>
  <c r="F1120" i="1"/>
  <c r="F661" i="1"/>
  <c r="F254" i="1"/>
  <c r="F1093" i="1"/>
  <c r="F828" i="1"/>
  <c r="F778" i="1"/>
  <c r="F334" i="1"/>
  <c r="F535" i="1"/>
  <c r="F232" i="1"/>
  <c r="F895" i="1"/>
  <c r="F487" i="1"/>
  <c r="F263" i="1"/>
  <c r="F59" i="1"/>
  <c r="F992" i="1"/>
  <c r="F1357" i="1"/>
  <c r="F1244" i="1"/>
  <c r="F91" i="1"/>
  <c r="F670" i="1"/>
  <c r="F1458" i="1"/>
  <c r="F450" i="1"/>
  <c r="F259" i="1"/>
  <c r="F241" i="1"/>
  <c r="F336" i="1"/>
  <c r="F745" i="1"/>
  <c r="F544" i="1"/>
  <c r="F391" i="1"/>
  <c r="F597" i="1"/>
  <c r="F813" i="1"/>
  <c r="F1267" i="1"/>
  <c r="F126" i="1"/>
  <c r="F1156" i="1"/>
  <c r="F413" i="1"/>
  <c r="F874" i="1"/>
  <c r="F841" i="1"/>
  <c r="F74" i="1"/>
  <c r="F733" i="1"/>
  <c r="F420" i="1"/>
  <c r="F787" i="1"/>
  <c r="F103" i="1"/>
  <c r="F1203" i="1"/>
  <c r="F1341" i="1"/>
  <c r="F490" i="1"/>
  <c r="F1411" i="1"/>
  <c r="F48" i="1"/>
  <c r="F716" i="1"/>
  <c r="F669" i="1"/>
  <c r="F1318" i="1"/>
  <c r="F1245" i="1"/>
  <c r="F1502" i="1"/>
  <c r="F387" i="1"/>
  <c r="F42" i="1"/>
  <c r="F806" i="1"/>
  <c r="F1123" i="1"/>
  <c r="F560" i="1"/>
  <c r="F444" i="1"/>
  <c r="F735" i="1"/>
  <c r="F47" i="1"/>
  <c r="F607" i="1"/>
  <c r="F1167" i="1"/>
  <c r="F472" i="1"/>
  <c r="F1113" i="1"/>
  <c r="F71" i="1"/>
  <c r="F1096" i="1"/>
  <c r="F1250" i="1"/>
  <c r="F1086" i="1"/>
  <c r="F1463" i="1"/>
  <c r="F1393" i="1"/>
  <c r="F668" i="1"/>
  <c r="F467" i="1"/>
  <c r="F825" i="1"/>
  <c r="F199" i="1"/>
  <c r="F1259" i="1"/>
  <c r="F1102" i="1"/>
  <c r="F1476" i="1"/>
  <c r="F439" i="1"/>
  <c r="F1316" i="1"/>
  <c r="F436" i="1"/>
  <c r="F49" i="1"/>
  <c r="F711" i="1"/>
  <c r="F278" i="1"/>
  <c r="F1293" i="1"/>
  <c r="F271" i="1"/>
  <c r="F1014" i="1"/>
  <c r="F829" i="1"/>
  <c r="F1376" i="1"/>
  <c r="F1171" i="1"/>
  <c r="F1384" i="1"/>
  <c r="F157" i="1"/>
  <c r="F1324" i="1"/>
  <c r="F1439" i="1"/>
  <c r="F1145" i="1"/>
  <c r="F1072" i="1"/>
  <c r="F340" i="1"/>
  <c r="F1295" i="1"/>
  <c r="F345" i="1"/>
  <c r="F792" i="1"/>
  <c r="F839" i="1"/>
  <c r="F746" i="1"/>
  <c r="F1311" i="1"/>
  <c r="F1153" i="1"/>
  <c r="F1457" i="1"/>
  <c r="F412" i="1"/>
  <c r="F438" i="1"/>
  <c r="F1084" i="1"/>
  <c r="F536" i="1"/>
  <c r="F70" i="1"/>
  <c r="F823" i="1"/>
  <c r="F1036" i="1"/>
  <c r="F591" i="1"/>
  <c r="F847" i="1"/>
  <c r="F206" i="1"/>
  <c r="F774" i="1"/>
  <c r="F526" i="1"/>
  <c r="F303" i="1"/>
  <c r="F311" i="1"/>
  <c r="F694" i="1"/>
  <c r="F1006" i="1"/>
  <c r="F1315" i="1"/>
  <c r="F425" i="1"/>
  <c r="F1111" i="1"/>
  <c r="F1188" i="1"/>
  <c r="F1420" i="1"/>
  <c r="F767" i="1"/>
  <c r="F885" i="1"/>
  <c r="F424" i="1"/>
  <c r="F1452" i="1"/>
  <c r="F1066" i="1"/>
  <c r="F775" i="1"/>
  <c r="F1409" i="1"/>
  <c r="F862" i="1"/>
  <c r="F1000" i="1"/>
  <c r="F1432" i="1"/>
  <c r="F696" i="1"/>
  <c r="F423" i="1"/>
  <c r="F700" i="1"/>
  <c r="F410" i="1"/>
  <c r="F1456" i="1"/>
  <c r="F158" i="1"/>
  <c r="F1157" i="1"/>
  <c r="F465" i="1"/>
  <c r="F45" i="1"/>
  <c r="F480" i="1"/>
  <c r="F1365" i="1"/>
  <c r="F1198" i="1"/>
  <c r="F651" i="1"/>
  <c r="F1136" i="1"/>
  <c r="F107" i="1"/>
  <c r="F1260" i="1"/>
  <c r="F1065" i="1"/>
  <c r="F272" i="1"/>
  <c r="F1192" i="1"/>
  <c r="F804" i="1"/>
  <c r="F61" i="1"/>
  <c r="F925" i="1"/>
  <c r="F1484" i="1"/>
  <c r="F695" i="1"/>
  <c r="F329" i="1"/>
  <c r="F888" i="1"/>
  <c r="F638" i="1"/>
  <c r="F684" i="1"/>
  <c r="F649" i="1"/>
  <c r="F1360" i="1"/>
  <c r="F636" i="1"/>
  <c r="F1291" i="1"/>
  <c r="F1241" i="1"/>
  <c r="F1392" i="1"/>
  <c r="F1492" i="1"/>
  <c r="F149" i="1"/>
  <c r="F46" i="1"/>
  <c r="F102" i="1"/>
  <c r="F1391" i="1"/>
  <c r="F546" i="1"/>
  <c r="F920" i="1"/>
  <c r="F799" i="1"/>
  <c r="F676" i="1"/>
  <c r="F383" i="1"/>
  <c r="F118" i="1"/>
  <c r="F1408" i="1"/>
  <c r="F120" i="1"/>
  <c r="F360" i="1"/>
  <c r="F355" i="1"/>
  <c r="F1405" i="1"/>
  <c r="F1282" i="1"/>
  <c r="F188" i="1"/>
  <c r="F911" i="1"/>
  <c r="F1268" i="1"/>
  <c r="F322" i="1"/>
  <c r="I143" i="1" a="1"/>
  <c r="I96" i="1" a="1"/>
  <c r="I38" i="1" a="1"/>
  <c r="I23" i="1" a="1"/>
  <c r="I87" i="1" a="1"/>
  <c r="I114" i="1" a="1"/>
  <c r="I24" i="1" a="1"/>
  <c r="I37" i="1" a="1"/>
  <c r="I95" i="1" l="1" a="1"/>
  <c r="I66" i="1" a="1"/>
  <c r="I66" i="1" s="1"/>
  <c r="I88" i="1" a="1"/>
  <c r="I94" i="1" a="1"/>
  <c r="I86" i="1" a="1"/>
  <c r="I86" i="1" s="1"/>
  <c r="I65" i="1" a="1"/>
  <c r="I65" i="1" s="1"/>
  <c r="BG355" i="1"/>
  <c r="BF355" i="1"/>
  <c r="BF649" i="1"/>
  <c r="BG649" i="1"/>
  <c r="BF61" i="1"/>
  <c r="BG61" i="1"/>
  <c r="BF1456" i="1"/>
  <c r="BG1456" i="1"/>
  <c r="BF526" i="1"/>
  <c r="BG526" i="1"/>
  <c r="BF1457" i="1"/>
  <c r="BG1457" i="1"/>
  <c r="BF920" i="1"/>
  <c r="BG920" i="1"/>
  <c r="BF329" i="1"/>
  <c r="BG329" i="1"/>
  <c r="BF696" i="1"/>
  <c r="BG696" i="1"/>
  <c r="BF1188" i="1"/>
  <c r="BG1188" i="1"/>
  <c r="BF591" i="1"/>
  <c r="BG591" i="1"/>
  <c r="BF911" i="1"/>
  <c r="BG911" i="1"/>
  <c r="BF118" i="1"/>
  <c r="BG118" i="1"/>
  <c r="BF46" i="1"/>
  <c r="BG46" i="1"/>
  <c r="BG651" i="1"/>
  <c r="BF651" i="1"/>
  <c r="BF45" i="1"/>
  <c r="BG45" i="1"/>
  <c r="BF1006" i="1"/>
  <c r="BG1006" i="1"/>
  <c r="BF839" i="1"/>
  <c r="BG839" i="1"/>
  <c r="BF1241" i="1"/>
  <c r="BG1241" i="1"/>
  <c r="BF1065" i="1"/>
  <c r="BG1065" i="1"/>
  <c r="BF1409" i="1"/>
  <c r="BG1409" i="1"/>
  <c r="BF424" i="1"/>
  <c r="BG424" i="1"/>
  <c r="BF536" i="1"/>
  <c r="BG536" i="1"/>
  <c r="BF1376" i="1"/>
  <c r="BG1376" i="1"/>
  <c r="BF1086" i="1"/>
  <c r="BG1086" i="1"/>
  <c r="BG1123" i="1"/>
  <c r="BF1123" i="1"/>
  <c r="BF874" i="1"/>
  <c r="BG874" i="1"/>
  <c r="BF91" i="1"/>
  <c r="BG91" i="1"/>
  <c r="BF1120" i="1"/>
  <c r="BG1120" i="1"/>
  <c r="BF1125" i="1"/>
  <c r="BG1125" i="1"/>
  <c r="BF1285" i="1"/>
  <c r="BG1285" i="1"/>
  <c r="BF977" i="1"/>
  <c r="BG977" i="1"/>
  <c r="BF650" i="1"/>
  <c r="BG650" i="1"/>
  <c r="BG1067" i="1"/>
  <c r="BF1067" i="1"/>
  <c r="BF1057" i="1"/>
  <c r="BG1057" i="1"/>
  <c r="BF890" i="1"/>
  <c r="BG890" i="1"/>
  <c r="BF701" i="1"/>
  <c r="BG701" i="1"/>
  <c r="BF1151" i="1"/>
  <c r="BG1151" i="1"/>
  <c r="BF1234" i="1"/>
  <c r="BG1234" i="1"/>
  <c r="BF1345" i="1"/>
  <c r="BG1345" i="1"/>
  <c r="BF229" i="1"/>
  <c r="BG229" i="1"/>
  <c r="BF530" i="1"/>
  <c r="BG530" i="1"/>
  <c r="BF432" i="1"/>
  <c r="BG432" i="1"/>
  <c r="BF741" i="1"/>
  <c r="BG741" i="1"/>
  <c r="BG1403" i="1"/>
  <c r="BF1403" i="1"/>
  <c r="BF552" i="1"/>
  <c r="BG552" i="1"/>
  <c r="BF1144" i="1"/>
  <c r="BG1144" i="1"/>
  <c r="BG235" i="1"/>
  <c r="BF235" i="1"/>
  <c r="BF660" i="1"/>
  <c r="BG660" i="1"/>
  <c r="BF1022" i="1"/>
  <c r="BG1022" i="1"/>
  <c r="BF1482" i="1"/>
  <c r="BG1482" i="1"/>
  <c r="BF262" i="1"/>
  <c r="BG262" i="1"/>
  <c r="BF782" i="1"/>
  <c r="BG782" i="1"/>
  <c r="BF210" i="1"/>
  <c r="BG210" i="1"/>
  <c r="BF188" i="1"/>
  <c r="BG188" i="1"/>
  <c r="BF383" i="1"/>
  <c r="BG383" i="1"/>
  <c r="BF684" i="1"/>
  <c r="BG684" i="1"/>
  <c r="BF1260" i="1"/>
  <c r="BG1260" i="1"/>
  <c r="BF410" i="1"/>
  <c r="BG410" i="1"/>
  <c r="BF885" i="1"/>
  <c r="BG885" i="1"/>
  <c r="BF774" i="1"/>
  <c r="BG774" i="1"/>
  <c r="BF792" i="1"/>
  <c r="BG792" i="1"/>
  <c r="BF157" i="1"/>
  <c r="BG157" i="1"/>
  <c r="BF1316" i="1"/>
  <c r="BG1316" i="1"/>
  <c r="BF1250" i="1"/>
  <c r="BG1250" i="1"/>
  <c r="BF806" i="1"/>
  <c r="BG806" i="1"/>
  <c r="BF733" i="1"/>
  <c r="BG733" i="1"/>
  <c r="BF745" i="1"/>
  <c r="BG745" i="1"/>
  <c r="BF535" i="1"/>
  <c r="BG535" i="1"/>
  <c r="BF540" i="1"/>
  <c r="BG540" i="1"/>
  <c r="BG162" i="1"/>
  <c r="BF162" i="1"/>
  <c r="BF506" i="1"/>
  <c r="BG506" i="1"/>
  <c r="BF370" i="1"/>
  <c r="BG370" i="1"/>
  <c r="BF1165" i="1"/>
  <c r="BG1165" i="1"/>
  <c r="BG1243" i="1"/>
  <c r="BF1243" i="1"/>
  <c r="BF935" i="1"/>
  <c r="BG935" i="1"/>
  <c r="BF1321" i="1"/>
  <c r="BG1321" i="1"/>
  <c r="BF608" i="1"/>
  <c r="BG608" i="1"/>
  <c r="BF737" i="1"/>
  <c r="BG737" i="1"/>
  <c r="BF322" i="1"/>
  <c r="BG322" i="1"/>
  <c r="BF676" i="1"/>
  <c r="BG676" i="1"/>
  <c r="BF1492" i="1"/>
  <c r="BG1492" i="1"/>
  <c r="BF638" i="1"/>
  <c r="BG638" i="1"/>
  <c r="BF1192" i="1"/>
  <c r="BG1192" i="1"/>
  <c r="BF1365" i="1"/>
  <c r="BG1365" i="1"/>
  <c r="BF700" i="1"/>
  <c r="BG700" i="1"/>
  <c r="BF767" i="1"/>
  <c r="BG767" i="1"/>
  <c r="BF311" i="1"/>
  <c r="BG311" i="1"/>
  <c r="BF206" i="1"/>
  <c r="BG206" i="1"/>
  <c r="BF438" i="1"/>
  <c r="BG438" i="1"/>
  <c r="BF345" i="1"/>
  <c r="BG345" i="1"/>
  <c r="BF1384" i="1"/>
  <c r="BG1384" i="1"/>
  <c r="BF711" i="1"/>
  <c r="BG711" i="1"/>
  <c r="BF199" i="1"/>
  <c r="BG199" i="1"/>
  <c r="BF1096" i="1"/>
  <c r="BG1096" i="1"/>
  <c r="BF444" i="1"/>
  <c r="BG444" i="1"/>
  <c r="BG42" i="1"/>
  <c r="BF42" i="1"/>
  <c r="BG1411" i="1"/>
  <c r="BF1411" i="1"/>
  <c r="BF1156" i="1"/>
  <c r="BG1156" i="1"/>
  <c r="BF336" i="1"/>
  <c r="BG336" i="1"/>
  <c r="BF1357" i="1"/>
  <c r="BG1357" i="1"/>
  <c r="BF334" i="1"/>
  <c r="BG334" i="1"/>
  <c r="BF254" i="1"/>
  <c r="BG254" i="1"/>
  <c r="BG186" i="1"/>
  <c r="BF186" i="1"/>
  <c r="BF416" i="1"/>
  <c r="BG416" i="1"/>
  <c r="BF1152" i="1"/>
  <c r="BG1152" i="1"/>
  <c r="BF1133" i="1"/>
  <c r="BG1133" i="1"/>
  <c r="BF1199" i="1"/>
  <c r="BG1199" i="1"/>
  <c r="BF578" i="1"/>
  <c r="BG578" i="1"/>
  <c r="BF457" i="1"/>
  <c r="BG457" i="1"/>
  <c r="BF921" i="1"/>
  <c r="BG921" i="1"/>
  <c r="BF293" i="1"/>
  <c r="BG293" i="1"/>
  <c r="BF1399" i="1"/>
  <c r="BG1399" i="1"/>
  <c r="BF693" i="1"/>
  <c r="BG693" i="1"/>
  <c r="BF1047" i="1"/>
  <c r="BG1047" i="1"/>
  <c r="BF974" i="1"/>
  <c r="BG974" i="1"/>
  <c r="BF1112" i="1"/>
  <c r="BG1112" i="1"/>
  <c r="BF1396" i="1"/>
  <c r="BG1396" i="1"/>
  <c r="BF123" i="1"/>
  <c r="BG123" i="1"/>
  <c r="BF1205" i="1"/>
  <c r="BG1205" i="1"/>
  <c r="BF1350" i="1"/>
  <c r="BG1350" i="1"/>
  <c r="BF1106" i="1"/>
  <c r="BG1106" i="1"/>
  <c r="BF586" i="1"/>
  <c r="BG586" i="1"/>
  <c r="BF478" i="1"/>
  <c r="BG478" i="1"/>
  <c r="BF477" i="1"/>
  <c r="BG477" i="1"/>
  <c r="BF1503" i="1"/>
  <c r="BG1503" i="1"/>
  <c r="BF1348" i="1"/>
  <c r="BG1348" i="1"/>
  <c r="BG331" i="1"/>
  <c r="BF331" i="1"/>
  <c r="BF117" i="1"/>
  <c r="BG117" i="1"/>
  <c r="BG491" i="1"/>
  <c r="BF491" i="1"/>
  <c r="BF304" i="1"/>
  <c r="BG304" i="1"/>
  <c r="BG363" i="1"/>
  <c r="BF363" i="1"/>
  <c r="BF1273" i="1"/>
  <c r="BG1273" i="1"/>
  <c r="BF385" i="1"/>
  <c r="BG385" i="1"/>
  <c r="BF145" i="1"/>
  <c r="BG145" i="1"/>
  <c r="BF374" i="1"/>
  <c r="BG374" i="1"/>
  <c r="BF632" i="1"/>
  <c r="BG632" i="1"/>
  <c r="BF951" i="1"/>
  <c r="BG951" i="1"/>
  <c r="BF1460" i="1"/>
  <c r="BG1460" i="1"/>
  <c r="BF131" i="1"/>
  <c r="BG131" i="1"/>
  <c r="BF1279" i="1"/>
  <c r="BG1279" i="1"/>
  <c r="BF1372" i="1"/>
  <c r="BG1372" i="1"/>
  <c r="BF965" i="1"/>
  <c r="BG965" i="1"/>
  <c r="BF1327" i="1"/>
  <c r="BG1327" i="1"/>
  <c r="BF952" i="1"/>
  <c r="BG952" i="1"/>
  <c r="BF378" i="1"/>
  <c r="BG378" i="1"/>
  <c r="BF429" i="1"/>
  <c r="BG429" i="1"/>
  <c r="BG731" i="1"/>
  <c r="BF731" i="1"/>
  <c r="BF338" i="1"/>
  <c r="BG338" i="1"/>
  <c r="BF766" i="1"/>
  <c r="BG766" i="1"/>
  <c r="BG98" i="1"/>
  <c r="BF98" i="1"/>
  <c r="BF164" i="1"/>
  <c r="BG164" i="1"/>
  <c r="BF943" i="1"/>
  <c r="BG943" i="1"/>
  <c r="BF1422" i="1"/>
  <c r="BG1422" i="1"/>
  <c r="BF793" i="1"/>
  <c r="BG793" i="1"/>
  <c r="BF150" i="1"/>
  <c r="BG150" i="1"/>
  <c r="BF1497" i="1"/>
  <c r="BG1497" i="1"/>
  <c r="BF1479" i="1"/>
  <c r="BG1479" i="1"/>
  <c r="BF964" i="1"/>
  <c r="BG964" i="1"/>
  <c r="BF744" i="1"/>
  <c r="BG744" i="1"/>
  <c r="BF1229" i="1"/>
  <c r="BG1229" i="1"/>
  <c r="BF816" i="1"/>
  <c r="BG816" i="1"/>
  <c r="BF527" i="1"/>
  <c r="BG527" i="1"/>
  <c r="BF27" i="1"/>
  <c r="BG27" i="1"/>
  <c r="BF556" i="1"/>
  <c r="BG556" i="1"/>
  <c r="BF1045" i="1"/>
  <c r="BG1045" i="1"/>
  <c r="BF437" i="1"/>
  <c r="BG437" i="1"/>
  <c r="BF469" i="1"/>
  <c r="BG469" i="1"/>
  <c r="BF1280" i="1"/>
  <c r="BG1280" i="1"/>
  <c r="BF1358" i="1"/>
  <c r="BG1358" i="1"/>
  <c r="BF961" i="1"/>
  <c r="BG961" i="1"/>
  <c r="BF408" i="1"/>
  <c r="BG408" i="1"/>
  <c r="BG1011" i="1"/>
  <c r="BF1011" i="1"/>
  <c r="BF1498" i="1"/>
  <c r="BG1498" i="1"/>
  <c r="BF55" i="1"/>
  <c r="BG55" i="1"/>
  <c r="BF975" i="1"/>
  <c r="BG975" i="1"/>
  <c r="BF442" i="1"/>
  <c r="BG442" i="1"/>
  <c r="BF1446" i="1"/>
  <c r="BG1446" i="1"/>
  <c r="BF1445" i="1"/>
  <c r="BG1445" i="1"/>
  <c r="BF305" i="1"/>
  <c r="BG305" i="1"/>
  <c r="BF407" i="1"/>
  <c r="BG407" i="1"/>
  <c r="BF940" i="1"/>
  <c r="BG940" i="1"/>
  <c r="BF380" i="1"/>
  <c r="BG380" i="1"/>
  <c r="BF128" i="1"/>
  <c r="BG128" i="1"/>
  <c r="BF509" i="1"/>
  <c r="BG509" i="1"/>
  <c r="BF448" i="1"/>
  <c r="BG448" i="1"/>
  <c r="BF494" i="1"/>
  <c r="BG494" i="1"/>
  <c r="BF337" i="1"/>
  <c r="BG337" i="1"/>
  <c r="BF125" i="1"/>
  <c r="BG125" i="1"/>
  <c r="BG1355" i="1"/>
  <c r="BF1355" i="1"/>
  <c r="BF325" i="1"/>
  <c r="BG325" i="1"/>
  <c r="BF1185" i="1"/>
  <c r="BG1185" i="1"/>
  <c r="BF119" i="1"/>
  <c r="BG119" i="1"/>
  <c r="BF864" i="1"/>
  <c r="BG864" i="1"/>
  <c r="BF953" i="1"/>
  <c r="BG953" i="1"/>
  <c r="BF824" i="1"/>
  <c r="BG824" i="1"/>
  <c r="BF1453" i="1"/>
  <c r="BG1453" i="1"/>
  <c r="BF501" i="1"/>
  <c r="BG501" i="1"/>
  <c r="BF537" i="1"/>
  <c r="BG537" i="1"/>
  <c r="BF1082" i="1"/>
  <c r="BG1082" i="1"/>
  <c r="BF1104" i="1"/>
  <c r="BG1104" i="1"/>
  <c r="BF857" i="1"/>
  <c r="BG857" i="1"/>
  <c r="BF1021" i="1"/>
  <c r="BG1021" i="1"/>
  <c r="BF566" i="1"/>
  <c r="BG566" i="1"/>
  <c r="BF1287" i="1"/>
  <c r="BG1287" i="1"/>
  <c r="BF428" i="1"/>
  <c r="BG428" i="1"/>
  <c r="BF1074" i="1"/>
  <c r="BG1074" i="1"/>
  <c r="BG1107" i="1"/>
  <c r="BF1107" i="1"/>
  <c r="BF1202" i="1"/>
  <c r="BG1202" i="1"/>
  <c r="BF288" i="1"/>
  <c r="BG288" i="1"/>
  <c r="BF1142" i="1"/>
  <c r="BG1142" i="1"/>
  <c r="BF1137" i="1"/>
  <c r="BG1137" i="1"/>
  <c r="BF996" i="1"/>
  <c r="BG996" i="1"/>
  <c r="BF54" i="1"/>
  <c r="BG54" i="1"/>
  <c r="BF522" i="1"/>
  <c r="BG522" i="1"/>
  <c r="BF781" i="1"/>
  <c r="BG781" i="1"/>
  <c r="BF967" i="1"/>
  <c r="BG967" i="1"/>
  <c r="BF1477" i="1"/>
  <c r="BG1477" i="1"/>
  <c r="BF1012" i="1"/>
  <c r="BG1012" i="1"/>
  <c r="BG1507" i="1"/>
  <c r="BF1507" i="1"/>
  <c r="BF183" i="1"/>
  <c r="BG183" i="1"/>
  <c r="BG1027" i="1"/>
  <c r="BF1027" i="1"/>
  <c r="BF559" i="1"/>
  <c r="BG559" i="1"/>
  <c r="BF1342" i="1"/>
  <c r="BG1342" i="1"/>
  <c r="BF1276" i="1"/>
  <c r="BG1276" i="1"/>
  <c r="BF900" i="1"/>
  <c r="BG900" i="1"/>
  <c r="BF11" i="1"/>
  <c r="BG11" i="1"/>
  <c r="BF1501" i="1"/>
  <c r="BG1501" i="1"/>
  <c r="BF1322" i="1"/>
  <c r="BG1322" i="1"/>
  <c r="BF1474" i="1"/>
  <c r="BG1474" i="1"/>
  <c r="BF1366" i="1"/>
  <c r="BG1366" i="1"/>
  <c r="BF519" i="1"/>
  <c r="BG519" i="1"/>
  <c r="BF447" i="1"/>
  <c r="BG447" i="1"/>
  <c r="BF53" i="1"/>
  <c r="BG53" i="1"/>
  <c r="BF903" i="1"/>
  <c r="BG903" i="1"/>
  <c r="BF514" i="1"/>
  <c r="BG514" i="1"/>
  <c r="BF1269" i="1"/>
  <c r="BG1269" i="1"/>
  <c r="BG955" i="1"/>
  <c r="BF955" i="1"/>
  <c r="BG963" i="1"/>
  <c r="BF963" i="1"/>
  <c r="BF1216" i="1"/>
  <c r="BG1216" i="1"/>
  <c r="BF897" i="1"/>
  <c r="BG897" i="1"/>
  <c r="BF1281" i="1"/>
  <c r="BG1281" i="1"/>
  <c r="BF572" i="1"/>
  <c r="BG572" i="1"/>
  <c r="BF1232" i="1"/>
  <c r="BG1232" i="1"/>
  <c r="BG219" i="1"/>
  <c r="BF219" i="1"/>
  <c r="BF173" i="1"/>
  <c r="BG173" i="1"/>
  <c r="BF449" i="1"/>
  <c r="BG449" i="1"/>
  <c r="BF889" i="1"/>
  <c r="BG889" i="1"/>
  <c r="BF800" i="1"/>
  <c r="BG800" i="1"/>
  <c r="BF1114" i="1"/>
  <c r="BG1114" i="1"/>
  <c r="BF780" i="1"/>
  <c r="BG780" i="1"/>
  <c r="BG715" i="1"/>
  <c r="BF715" i="1"/>
  <c r="BF503" i="1"/>
  <c r="BG503" i="1"/>
  <c r="BF1388" i="1"/>
  <c r="BG1388" i="1"/>
  <c r="BF593" i="1"/>
  <c r="BG593" i="1"/>
  <c r="BF75" i="1"/>
  <c r="BG75" i="1"/>
  <c r="BF25" i="1"/>
  <c r="BG25" i="1"/>
  <c r="BG1219" i="1"/>
  <c r="BF1219" i="1"/>
  <c r="BF80" i="1"/>
  <c r="BG80" i="1"/>
  <c r="BF930" i="1"/>
  <c r="BG930" i="1"/>
  <c r="BF980" i="1"/>
  <c r="BG980" i="1"/>
  <c r="BG339" i="1"/>
  <c r="BF339" i="1"/>
  <c r="BF142" i="1"/>
  <c r="BG142" i="1"/>
  <c r="BF718" i="1"/>
  <c r="BG718" i="1"/>
  <c r="BF730" i="1"/>
  <c r="BG730" i="1"/>
  <c r="BF486" i="1"/>
  <c r="BG486" i="1"/>
  <c r="BF894" i="1"/>
  <c r="BG894" i="1"/>
  <c r="BF326" i="1"/>
  <c r="BG326" i="1"/>
  <c r="BG90" i="1"/>
  <c r="BF90" i="1"/>
  <c r="BF567" i="1"/>
  <c r="BG567" i="1"/>
  <c r="BF879" i="1"/>
  <c r="BG879" i="1"/>
  <c r="BF1257" i="1"/>
  <c r="BG1257" i="1"/>
  <c r="BF916" i="1"/>
  <c r="BG916" i="1"/>
  <c r="BF446" i="1"/>
  <c r="BG446" i="1"/>
  <c r="BF1510" i="1"/>
  <c r="BG1510" i="1"/>
  <c r="BF937" i="1"/>
  <c r="BG937" i="1"/>
  <c r="BF1412" i="1"/>
  <c r="BG1412" i="1"/>
  <c r="BF808" i="1"/>
  <c r="BG808" i="1"/>
  <c r="BF871" i="1"/>
  <c r="BG871" i="1"/>
  <c r="BF599" i="1"/>
  <c r="BG599" i="1"/>
  <c r="BG1099" i="1"/>
  <c r="BF1099" i="1"/>
  <c r="BF596" i="1"/>
  <c r="BG596" i="1"/>
  <c r="BF1398" i="1"/>
  <c r="BG1398" i="1"/>
  <c r="BF1017" i="1"/>
  <c r="BG1017" i="1"/>
  <c r="BF662" i="1"/>
  <c r="BG662" i="1"/>
  <c r="BF905" i="1"/>
  <c r="BG905" i="1"/>
  <c r="BF65" i="1"/>
  <c r="BG65" i="1"/>
  <c r="BF629" i="1"/>
  <c r="BG629" i="1"/>
  <c r="BF533" i="1"/>
  <c r="BG533" i="1"/>
  <c r="BF861" i="1"/>
  <c r="BG861" i="1"/>
  <c r="BF302" i="1"/>
  <c r="BG302" i="1"/>
  <c r="BF1117" i="1"/>
  <c r="BG1117" i="1"/>
  <c r="BF213" i="1"/>
  <c r="BG213" i="1"/>
  <c r="BF190" i="1"/>
  <c r="BG190" i="1"/>
  <c r="BG923" i="1"/>
  <c r="BF923" i="1"/>
  <c r="BF217" i="1"/>
  <c r="BG217" i="1"/>
  <c r="BF274" i="1"/>
  <c r="BG274" i="1"/>
  <c r="BF817" i="1"/>
  <c r="BG817" i="1"/>
  <c r="BF256" i="1"/>
  <c r="BG256" i="1"/>
  <c r="BF1239" i="1"/>
  <c r="BG1239" i="1"/>
  <c r="BF1265" i="1"/>
  <c r="BG1265" i="1"/>
  <c r="BG84" i="1"/>
  <c r="BF84" i="1"/>
  <c r="BF109" i="1"/>
  <c r="BG109" i="1"/>
  <c r="BG227" i="1"/>
  <c r="BF227" i="1"/>
  <c r="BF37" i="1"/>
  <c r="BG37" i="1"/>
  <c r="BF67" i="1"/>
  <c r="BG67" i="1"/>
  <c r="BF24" i="1"/>
  <c r="BG24" i="1"/>
  <c r="BF1263" i="1"/>
  <c r="BG1263" i="1"/>
  <c r="BF365" i="1"/>
  <c r="BG365" i="1"/>
  <c r="BF431" i="1"/>
  <c r="BG431" i="1"/>
  <c r="BF580" i="1"/>
  <c r="BG580" i="1"/>
  <c r="BF998" i="1"/>
  <c r="BG998" i="1"/>
  <c r="BG427" i="1"/>
  <c r="BF427" i="1"/>
  <c r="BF121" i="1"/>
  <c r="BG121" i="1"/>
  <c r="BF927" i="1"/>
  <c r="BG927" i="1"/>
  <c r="BF94" i="1"/>
  <c r="BG94" i="1"/>
  <c r="BG1467" i="1"/>
  <c r="BF1467" i="1"/>
  <c r="BF1218" i="1"/>
  <c r="BG1218" i="1"/>
  <c r="BG1347" i="1"/>
  <c r="BF1347" i="1"/>
  <c r="BF732" i="1"/>
  <c r="BG732" i="1"/>
  <c r="BF233" i="1"/>
  <c r="BG233" i="1"/>
  <c r="BG166" i="1"/>
  <c r="BF166" i="1"/>
  <c r="BF941" i="1"/>
  <c r="BG941" i="1"/>
  <c r="BF1121" i="1"/>
  <c r="BG1121" i="1"/>
  <c r="BF812" i="1"/>
  <c r="BG812" i="1"/>
  <c r="BG523" i="1"/>
  <c r="BF523" i="1"/>
  <c r="BG307" i="1"/>
  <c r="BF307" i="1"/>
  <c r="BG1451" i="1"/>
  <c r="BF1451" i="1"/>
  <c r="BF1076" i="1"/>
  <c r="BG1076" i="1"/>
  <c r="BF777" i="1"/>
  <c r="BG777" i="1"/>
  <c r="BF266" i="1"/>
  <c r="BG266" i="1"/>
  <c r="BG1019" i="1"/>
  <c r="BF1019" i="1"/>
  <c r="BF1313" i="1"/>
  <c r="BG1313" i="1"/>
  <c r="BF1314" i="1"/>
  <c r="BG1314" i="1"/>
  <c r="BG66" i="1"/>
  <c r="BF66" i="1"/>
  <c r="BF504" i="1"/>
  <c r="BG504" i="1"/>
  <c r="BF1305" i="1"/>
  <c r="BG1305" i="1"/>
  <c r="BF1189" i="1"/>
  <c r="BG1189" i="1"/>
  <c r="BG883" i="1"/>
  <c r="BF883" i="1"/>
  <c r="BF228" i="1"/>
  <c r="BG228" i="1"/>
  <c r="BF97" i="1"/>
  <c r="BG97" i="1"/>
  <c r="BF1064" i="1"/>
  <c r="BG1064" i="1"/>
  <c r="BF316" i="1"/>
  <c r="BG316" i="1"/>
  <c r="BG483" i="1"/>
  <c r="BF483" i="1"/>
  <c r="BF999" i="1"/>
  <c r="BG999" i="1"/>
  <c r="BF1210" i="1"/>
  <c r="BG1210" i="1"/>
  <c r="BF464" i="1"/>
  <c r="BG464" i="1"/>
  <c r="BF1430" i="1"/>
  <c r="BG1430" i="1"/>
  <c r="BF663" i="1"/>
  <c r="BG663" i="1"/>
  <c r="BF645" i="1"/>
  <c r="BG645" i="1"/>
  <c r="BF1414" i="1"/>
  <c r="BG1414" i="1"/>
  <c r="BF72" i="1"/>
  <c r="BG72" i="1"/>
  <c r="BF1286" i="1"/>
  <c r="BG1286" i="1"/>
  <c r="BF1343" i="1"/>
  <c r="BG1343" i="1"/>
  <c r="BF836" i="1"/>
  <c r="BG836" i="1"/>
  <c r="BF981" i="1"/>
  <c r="BG981" i="1"/>
  <c r="BG499" i="1"/>
  <c r="BF499" i="1"/>
  <c r="BF713" i="1"/>
  <c r="BG713" i="1"/>
  <c r="BF710" i="1"/>
  <c r="BG710" i="1"/>
  <c r="BG603" i="1"/>
  <c r="BF603" i="1"/>
  <c r="BF790" i="1"/>
  <c r="BG790" i="1"/>
  <c r="BF1417" i="1"/>
  <c r="BG1417" i="1"/>
  <c r="BF1184" i="1"/>
  <c r="BG1184" i="1"/>
  <c r="BF865" i="1"/>
  <c r="BG865" i="1"/>
  <c r="BG114" i="1"/>
  <c r="BF114" i="1"/>
  <c r="BF1382" i="1"/>
  <c r="BG1382" i="1"/>
  <c r="BF441" i="1"/>
  <c r="BG441" i="1"/>
  <c r="BF936" i="1"/>
  <c r="BG936" i="1"/>
  <c r="BF1489" i="1"/>
  <c r="BG1489" i="1"/>
  <c r="BG779" i="1"/>
  <c r="BF779" i="1"/>
  <c r="BF401" i="1"/>
  <c r="BG401" i="1"/>
  <c r="BF818" i="1"/>
  <c r="BG818" i="1"/>
  <c r="BF517" i="1"/>
  <c r="BG517" i="1"/>
  <c r="BF1116" i="1"/>
  <c r="BG1116" i="1"/>
  <c r="BF181" i="1"/>
  <c r="BG181" i="1"/>
  <c r="BG170" i="1"/>
  <c r="BF170" i="1"/>
  <c r="BF87" i="1"/>
  <c r="BG87" i="1"/>
  <c r="BF1068" i="1"/>
  <c r="BG1068" i="1"/>
  <c r="BF618" i="1"/>
  <c r="BG618" i="1"/>
  <c r="BF1048" i="1"/>
  <c r="BG1048" i="1"/>
  <c r="BF1169" i="1"/>
  <c r="BG1169" i="1"/>
  <c r="BF1078" i="1"/>
  <c r="BG1078" i="1"/>
  <c r="BF1255" i="1"/>
  <c r="BG1255" i="1"/>
  <c r="BF40" i="1"/>
  <c r="BG40" i="1"/>
  <c r="BF136" i="1"/>
  <c r="BG136" i="1"/>
  <c r="BG979" i="1"/>
  <c r="BF979" i="1"/>
  <c r="BF946" i="1"/>
  <c r="BG946" i="1"/>
  <c r="BF954" i="1"/>
  <c r="BG954" i="1"/>
  <c r="BF348" i="1"/>
  <c r="BG348" i="1"/>
  <c r="BG827" i="1"/>
  <c r="BF827" i="1"/>
  <c r="BF1214" i="1"/>
  <c r="BG1214" i="1"/>
  <c r="BF826" i="1"/>
  <c r="BG826" i="1"/>
  <c r="BF692" i="1"/>
  <c r="BG692" i="1"/>
  <c r="BF163" i="1"/>
  <c r="BG163" i="1"/>
  <c r="BF1290" i="1"/>
  <c r="BG1290" i="1"/>
  <c r="BF1438" i="1"/>
  <c r="BG1438" i="1"/>
  <c r="BF1466" i="1"/>
  <c r="BG1466" i="1"/>
  <c r="BF500" i="1"/>
  <c r="BG500" i="1"/>
  <c r="BF513" i="1"/>
  <c r="BG513" i="1"/>
  <c r="BF1352" i="1"/>
  <c r="BG1352" i="1"/>
  <c r="BF239" i="1"/>
  <c r="BG239" i="1"/>
  <c r="BF687" i="1"/>
  <c r="BG687" i="1"/>
  <c r="BF1401" i="1"/>
  <c r="BG1401" i="1"/>
  <c r="BF1228" i="1"/>
  <c r="BG1228" i="1"/>
  <c r="BG739" i="1"/>
  <c r="BF739" i="1"/>
  <c r="BF1449" i="1"/>
  <c r="BG1449" i="1"/>
  <c r="BG243" i="1"/>
  <c r="BF243" i="1"/>
  <c r="BF191" i="1"/>
  <c r="BG191" i="1"/>
  <c r="BF1386" i="1"/>
  <c r="BG1386" i="1"/>
  <c r="BF1310" i="1"/>
  <c r="BG1310" i="1"/>
  <c r="BF421" i="1"/>
  <c r="BG421" i="1"/>
  <c r="BF985" i="1"/>
  <c r="BG985" i="1"/>
  <c r="BF1370" i="1"/>
  <c r="BG1370" i="1"/>
  <c r="BG1499" i="1"/>
  <c r="BF1499" i="1"/>
  <c r="BF1226" i="1"/>
  <c r="BG1226" i="1"/>
  <c r="BF175" i="1"/>
  <c r="BG175" i="1"/>
  <c r="BF110" i="1"/>
  <c r="BG110" i="1"/>
  <c r="BF377" i="1"/>
  <c r="BG377" i="1"/>
  <c r="BF959" i="1"/>
  <c r="BG959" i="1"/>
  <c r="BF422" i="1"/>
  <c r="BG422" i="1"/>
  <c r="BF458" i="1"/>
  <c r="BG458" i="1"/>
  <c r="BF86" i="1"/>
  <c r="BG86" i="1"/>
  <c r="BF1176" i="1"/>
  <c r="BG1176" i="1"/>
  <c r="BF1335" i="1"/>
  <c r="BG1335" i="1"/>
  <c r="BF1079" i="1"/>
  <c r="BG1079" i="1"/>
  <c r="BF253" i="1"/>
  <c r="BG253" i="1"/>
  <c r="BF111" i="1"/>
  <c r="BG111" i="1"/>
  <c r="BF340" i="1"/>
  <c r="BG340" i="1"/>
  <c r="BF436" i="1"/>
  <c r="BG436" i="1"/>
  <c r="BF1113" i="1"/>
  <c r="BG1113" i="1"/>
  <c r="BF1502" i="1"/>
  <c r="BG1502" i="1"/>
  <c r="BF420" i="1"/>
  <c r="BG420" i="1"/>
  <c r="BG259" i="1"/>
  <c r="BF259" i="1"/>
  <c r="BF59" i="1"/>
  <c r="BG59" i="1"/>
  <c r="BF1135" i="1"/>
  <c r="BG1135" i="1"/>
  <c r="BG198" i="1"/>
  <c r="BF198" i="1"/>
  <c r="BF1052" i="1"/>
  <c r="BG1052" i="1"/>
  <c r="BF528" i="1"/>
  <c r="BG528" i="1"/>
  <c r="BF881" i="1"/>
  <c r="BG881" i="1"/>
  <c r="BF820" i="1"/>
  <c r="BG820" i="1"/>
  <c r="BG1395" i="1"/>
  <c r="BF1395" i="1"/>
  <c r="BF1242" i="1"/>
  <c r="BG1242" i="1"/>
  <c r="BF13" i="1"/>
  <c r="BG13" i="1"/>
  <c r="AQ13" i="1"/>
  <c r="BF333" i="1"/>
  <c r="BG333" i="1"/>
  <c r="BF1278" i="1"/>
  <c r="BG1278" i="1"/>
  <c r="BF430" i="1"/>
  <c r="BG430" i="1"/>
  <c r="BF1274" i="1"/>
  <c r="BG1274" i="1"/>
  <c r="BF970" i="1"/>
  <c r="BG970" i="1"/>
  <c r="BF135" i="1"/>
  <c r="BG135" i="1"/>
  <c r="BF721" i="1"/>
  <c r="BG721" i="1"/>
  <c r="BF532" i="1"/>
  <c r="BG532" i="1"/>
  <c r="BF381" i="1"/>
  <c r="BG381" i="1"/>
  <c r="BF928" i="1"/>
  <c r="BG928" i="1"/>
  <c r="BF159" i="1"/>
  <c r="BG159" i="1"/>
  <c r="BF655" i="1"/>
  <c r="BG655" i="1"/>
  <c r="BF1407" i="1"/>
  <c r="BG1407" i="1"/>
  <c r="BF898" i="1"/>
  <c r="BG898" i="1"/>
  <c r="BG1379" i="1"/>
  <c r="BF1379" i="1"/>
  <c r="BG18" i="1"/>
  <c r="BF18" i="1"/>
  <c r="I152" i="1" a="1"/>
  <c r="I152" i="1" s="1"/>
  <c r="BF152" i="1"/>
  <c r="BG152" i="1"/>
  <c r="BF658" i="1"/>
  <c r="BG658" i="1"/>
  <c r="BF488" i="1"/>
  <c r="BG488" i="1"/>
  <c r="BF546" i="1"/>
  <c r="BG546" i="1"/>
  <c r="BF149" i="1"/>
  <c r="BG149" i="1"/>
  <c r="BF695" i="1"/>
  <c r="BG695" i="1"/>
  <c r="BF1198" i="1"/>
  <c r="BG1198" i="1"/>
  <c r="BF775" i="1"/>
  <c r="BG775" i="1"/>
  <c r="BF694" i="1"/>
  <c r="BG694" i="1"/>
  <c r="BF1084" i="1"/>
  <c r="BG1084" i="1"/>
  <c r="BF1072" i="1"/>
  <c r="BG1072" i="1"/>
  <c r="BF278" i="1"/>
  <c r="BG278" i="1"/>
  <c r="BG1259" i="1"/>
  <c r="BF1259" i="1"/>
  <c r="BF472" i="1"/>
  <c r="BG472" i="1"/>
  <c r="BF1245" i="1"/>
  <c r="BG1245" i="1"/>
  <c r="BF48" i="1"/>
  <c r="BG48" i="1"/>
  <c r="BF813" i="1"/>
  <c r="BG813" i="1"/>
  <c r="BF1244" i="1"/>
  <c r="BG1244" i="1"/>
  <c r="BF1093" i="1"/>
  <c r="BG1093" i="1"/>
  <c r="BF1020" i="1"/>
  <c r="BG1020" i="1"/>
  <c r="BF917" i="1"/>
  <c r="BG917" i="1"/>
  <c r="BF1338" i="1"/>
  <c r="BG1338" i="1"/>
  <c r="BF440" i="1"/>
  <c r="BG440" i="1"/>
  <c r="BF789" i="1"/>
  <c r="BG789" i="1"/>
  <c r="BF1441" i="1"/>
  <c r="BG1441" i="1"/>
  <c r="BF342" i="1"/>
  <c r="BG342" i="1"/>
  <c r="BF760" i="1"/>
  <c r="BG760" i="1"/>
  <c r="I15" i="1" a="1"/>
  <c r="I15" i="1" s="1"/>
  <c r="BF16" i="1"/>
  <c r="BG16" i="1"/>
  <c r="BF92" i="1"/>
  <c r="BG92" i="1"/>
  <c r="BF1486" i="1"/>
  <c r="BG1486" i="1"/>
  <c r="BF1282" i="1"/>
  <c r="BG1282" i="1"/>
  <c r="BF120" i="1"/>
  <c r="BG120" i="1"/>
  <c r="BF1391" i="1"/>
  <c r="BG1391" i="1"/>
  <c r="BF636" i="1"/>
  <c r="BG636" i="1"/>
  <c r="BF1484" i="1"/>
  <c r="BG1484" i="1"/>
  <c r="BF107" i="1"/>
  <c r="BG107" i="1"/>
  <c r="BF1157" i="1"/>
  <c r="BG1157" i="1"/>
  <c r="BF1000" i="1"/>
  <c r="BG1000" i="1"/>
  <c r="BF1066" i="1"/>
  <c r="BG1066" i="1"/>
  <c r="BF425" i="1"/>
  <c r="BG425" i="1"/>
  <c r="BF823" i="1"/>
  <c r="BG823" i="1"/>
  <c r="BF1311" i="1"/>
  <c r="BG1311" i="1"/>
  <c r="BF1145" i="1"/>
  <c r="BG1145" i="1"/>
  <c r="BF1014" i="1"/>
  <c r="BG1014" i="1"/>
  <c r="BF439" i="1"/>
  <c r="BG439" i="1"/>
  <c r="BF1393" i="1"/>
  <c r="BG1393" i="1"/>
  <c r="BF1167" i="1"/>
  <c r="BG1167" i="1"/>
  <c r="BF1318" i="1"/>
  <c r="BG1318" i="1"/>
  <c r="BF103" i="1"/>
  <c r="BG103" i="1"/>
  <c r="BG74" i="1"/>
  <c r="BF74" i="1"/>
  <c r="BF597" i="1"/>
  <c r="BG597" i="1"/>
  <c r="BF1458" i="1"/>
  <c r="BG1458" i="1"/>
  <c r="BF487" i="1"/>
  <c r="BG487" i="1"/>
  <c r="BF434" i="1"/>
  <c r="BG434" i="1"/>
  <c r="BF628" i="1"/>
  <c r="BG628" i="1"/>
  <c r="BF193" i="1"/>
  <c r="BG193" i="1"/>
  <c r="BF1468" i="1"/>
  <c r="BG1468" i="1"/>
  <c r="BF1268" i="1"/>
  <c r="BG1268" i="1"/>
  <c r="BF1405" i="1"/>
  <c r="BG1405" i="1"/>
  <c r="BF1408" i="1"/>
  <c r="BG1408" i="1"/>
  <c r="BF799" i="1"/>
  <c r="BG799" i="1"/>
  <c r="BG102" i="1"/>
  <c r="BF102" i="1"/>
  <c r="BF1392" i="1"/>
  <c r="BG1392" i="1"/>
  <c r="BF1360" i="1"/>
  <c r="BG1360" i="1"/>
  <c r="BF888" i="1"/>
  <c r="BG888" i="1"/>
  <c r="BF925" i="1"/>
  <c r="BG925" i="1"/>
  <c r="BF272" i="1"/>
  <c r="BG272" i="1"/>
  <c r="BF1136" i="1"/>
  <c r="BG1136" i="1"/>
  <c r="BF480" i="1"/>
  <c r="BG480" i="1"/>
  <c r="BF158" i="1"/>
  <c r="BG158" i="1"/>
  <c r="BF423" i="1"/>
  <c r="BG423" i="1"/>
  <c r="BF862" i="1"/>
  <c r="BG862" i="1"/>
  <c r="BF1452" i="1"/>
  <c r="BG1452" i="1"/>
  <c r="BF1420" i="1"/>
  <c r="BG1420" i="1"/>
  <c r="BG1315" i="1"/>
  <c r="BF1315" i="1"/>
  <c r="BF303" i="1"/>
  <c r="BG303" i="1"/>
  <c r="BF847" i="1"/>
  <c r="BG847" i="1"/>
  <c r="BG70" i="1"/>
  <c r="BF70" i="1"/>
  <c r="BF412" i="1"/>
  <c r="BG412" i="1"/>
  <c r="BF746" i="1"/>
  <c r="BG746" i="1"/>
  <c r="BF1295" i="1"/>
  <c r="BG1295" i="1"/>
  <c r="BF1439" i="1"/>
  <c r="BG1439" i="1"/>
  <c r="BG1171" i="1"/>
  <c r="BF1171" i="1"/>
  <c r="BF271" i="1"/>
  <c r="BG271" i="1"/>
  <c r="BF49" i="1"/>
  <c r="BG49" i="1"/>
  <c r="BF1476" i="1"/>
  <c r="BG1476" i="1"/>
  <c r="BF825" i="1"/>
  <c r="BG825" i="1"/>
  <c r="BF1463" i="1"/>
  <c r="BG1463" i="1"/>
  <c r="BF71" i="1"/>
  <c r="BG71" i="1"/>
  <c r="BF607" i="1"/>
  <c r="BG607" i="1"/>
  <c r="BF560" i="1"/>
  <c r="BG560" i="1"/>
  <c r="BG387" i="1"/>
  <c r="BF387" i="1"/>
  <c r="BF669" i="1"/>
  <c r="BG669" i="1"/>
  <c r="BF490" i="1"/>
  <c r="BG490" i="1"/>
  <c r="BG787" i="1"/>
  <c r="BF787" i="1"/>
  <c r="BF841" i="1"/>
  <c r="BG841" i="1"/>
  <c r="BF126" i="1"/>
  <c r="BG126" i="1"/>
  <c r="BF391" i="1"/>
  <c r="BG391" i="1"/>
  <c r="BF241" i="1"/>
  <c r="BG241" i="1"/>
  <c r="BF670" i="1"/>
  <c r="BG670" i="1"/>
  <c r="BF992" i="1"/>
  <c r="BG992" i="1"/>
  <c r="BF895" i="1"/>
  <c r="BG895" i="1"/>
  <c r="BF778" i="1"/>
  <c r="BG778" i="1"/>
  <c r="BF661" i="1"/>
  <c r="BG661" i="1"/>
  <c r="BF373" i="1"/>
  <c r="BG373" i="1"/>
  <c r="BF218" i="1"/>
  <c r="BG218" i="1"/>
  <c r="BF165" i="1"/>
  <c r="BG165" i="1"/>
  <c r="BF786" i="1"/>
  <c r="BG786" i="1"/>
  <c r="BF541" i="1"/>
  <c r="BG541" i="1"/>
  <c r="BF521" i="1"/>
  <c r="BG521" i="1"/>
  <c r="BF1002" i="1"/>
  <c r="BG1002" i="1"/>
  <c r="BG251" i="1"/>
  <c r="BF251" i="1"/>
  <c r="BF588" i="1"/>
  <c r="BG588" i="1"/>
  <c r="BG1051" i="1"/>
  <c r="BF1051" i="1"/>
  <c r="BF698" i="1"/>
  <c r="BG698" i="1"/>
  <c r="BF570" i="1"/>
  <c r="BG570" i="1"/>
  <c r="BF225" i="1"/>
  <c r="BG225" i="1"/>
  <c r="BF1088" i="1"/>
  <c r="BG1088" i="1"/>
  <c r="BF944" i="1"/>
  <c r="BG944" i="1"/>
  <c r="BF703" i="1"/>
  <c r="BG703" i="1"/>
  <c r="BF153" i="1"/>
  <c r="BG153" i="1"/>
  <c r="BF690" i="1"/>
  <c r="BG690" i="1"/>
  <c r="BF155" i="1"/>
  <c r="BG155" i="1"/>
  <c r="BF880" i="1"/>
  <c r="BG880" i="1"/>
  <c r="BF1124" i="1"/>
  <c r="BG1124" i="1"/>
  <c r="BF834" i="1"/>
  <c r="BG834" i="1"/>
  <c r="BF226" i="1"/>
  <c r="BG226" i="1"/>
  <c r="BF1306" i="1"/>
  <c r="BG1306" i="1"/>
  <c r="BF845" i="1"/>
  <c r="BG845" i="1"/>
  <c r="BF671" i="1"/>
  <c r="BG671" i="1"/>
  <c r="BF1329" i="1"/>
  <c r="BG1329" i="1"/>
  <c r="BF1008" i="1"/>
  <c r="BG1008" i="1"/>
  <c r="BF73" i="1"/>
  <c r="BG73" i="1"/>
  <c r="BF144" i="1"/>
  <c r="BG144" i="1"/>
  <c r="BF242" i="1"/>
  <c r="BG242" i="1"/>
  <c r="BF809" i="1"/>
  <c r="BG809" i="1"/>
  <c r="BG1307" i="1"/>
  <c r="BF1307" i="1"/>
  <c r="BF933" i="1"/>
  <c r="BG933" i="1"/>
  <c r="BF1225" i="1"/>
  <c r="BG1225" i="1"/>
  <c r="BF362" i="1"/>
  <c r="BG362" i="1"/>
  <c r="BF798" i="1"/>
  <c r="BG798" i="1"/>
  <c r="BF734" i="1"/>
  <c r="BG734" i="1"/>
  <c r="BG1371" i="1"/>
  <c r="BF1371" i="1"/>
  <c r="BF784" i="1"/>
  <c r="BG784" i="1"/>
  <c r="BF1426" i="1"/>
  <c r="BG1426" i="1"/>
  <c r="BF620" i="1"/>
  <c r="BG620" i="1"/>
  <c r="BG395" i="1"/>
  <c r="BF395" i="1"/>
  <c r="BF39" i="1"/>
  <c r="BG39" i="1"/>
  <c r="BF1481" i="1"/>
  <c r="BG1481" i="1"/>
  <c r="BF216" i="1"/>
  <c r="BG216" i="1"/>
  <c r="BF14" i="1"/>
  <c r="BG14" i="1"/>
  <c r="BF63" i="1"/>
  <c r="BG63" i="1"/>
  <c r="BF610" i="1"/>
  <c r="BG610" i="1"/>
  <c r="BF354" i="1"/>
  <c r="BG354" i="1"/>
  <c r="BF872" i="1"/>
  <c r="BG872" i="1"/>
  <c r="BF461" i="1"/>
  <c r="BG461" i="1"/>
  <c r="BG1387" i="1"/>
  <c r="BF1387" i="1"/>
  <c r="BF1294" i="1"/>
  <c r="BG1294" i="1"/>
  <c r="BF982" i="1"/>
  <c r="BG982" i="1"/>
  <c r="BF842" i="1"/>
  <c r="BG842" i="1"/>
  <c r="BF869" i="1"/>
  <c r="BG869" i="1"/>
  <c r="BF1087" i="1"/>
  <c r="BG1087" i="1"/>
  <c r="BF762" i="1"/>
  <c r="BG762" i="1"/>
  <c r="BF492" i="1"/>
  <c r="BG492" i="1"/>
  <c r="BF740" i="1"/>
  <c r="BG740" i="1"/>
  <c r="BF748" i="1"/>
  <c r="BG748" i="1"/>
  <c r="BF195" i="1"/>
  <c r="BG195" i="1"/>
  <c r="BF534" i="1"/>
  <c r="BG534" i="1"/>
  <c r="BF115" i="1"/>
  <c r="BG115" i="1"/>
  <c r="BF1119" i="1"/>
  <c r="BG1119" i="1"/>
  <c r="BF203" i="1"/>
  <c r="BG203" i="1"/>
  <c r="BF99" i="1"/>
  <c r="BG99" i="1"/>
  <c r="BF648" i="1"/>
  <c r="BG648" i="1"/>
  <c r="BF1367" i="1"/>
  <c r="BG1367" i="1"/>
  <c r="BF1410" i="1"/>
  <c r="BG1410" i="1"/>
  <c r="BF983" i="1"/>
  <c r="BG983" i="1"/>
  <c r="BG194" i="1"/>
  <c r="BF194" i="1"/>
  <c r="BF856" i="1"/>
  <c r="BG856" i="1"/>
  <c r="BF244" i="1"/>
  <c r="BG244" i="1"/>
  <c r="BF569" i="1"/>
  <c r="BG569" i="1"/>
  <c r="BF1346" i="1"/>
  <c r="BG1346" i="1"/>
  <c r="BF240" i="1"/>
  <c r="BG240" i="1"/>
  <c r="BF201" i="1"/>
  <c r="BG201" i="1"/>
  <c r="BF1495" i="1"/>
  <c r="BG1495" i="1"/>
  <c r="BF426" i="1"/>
  <c r="BG426" i="1"/>
  <c r="BF1380" i="1"/>
  <c r="BG1380" i="1"/>
  <c r="BF280" i="1"/>
  <c r="BG280" i="1"/>
  <c r="BF286" i="1"/>
  <c r="BG286" i="1"/>
  <c r="BF706" i="1"/>
  <c r="BG706" i="1"/>
  <c r="BG947" i="1"/>
  <c r="BF947" i="1"/>
  <c r="BF386" i="1"/>
  <c r="BG386" i="1"/>
  <c r="BF184" i="1"/>
  <c r="BG184" i="1"/>
  <c r="BF400" i="1"/>
  <c r="BG400" i="1"/>
  <c r="BF644" i="1"/>
  <c r="BG644" i="1"/>
  <c r="BF1240" i="1"/>
  <c r="BG1240" i="1"/>
  <c r="BF281" i="1"/>
  <c r="BG281" i="1"/>
  <c r="BF1284" i="1"/>
  <c r="BG1284" i="1"/>
  <c r="BF1140" i="1"/>
  <c r="BG1140" i="1"/>
  <c r="BF1270" i="1"/>
  <c r="BG1270" i="1"/>
  <c r="BF821" i="1"/>
  <c r="BG821" i="1"/>
  <c r="BF19" i="1"/>
  <c r="BG19" i="1"/>
  <c r="BF960" i="1"/>
  <c r="BG960" i="1"/>
  <c r="BF968" i="1"/>
  <c r="BG968" i="1"/>
  <c r="BF805" i="1"/>
  <c r="BG805" i="1"/>
  <c r="BG1419" i="1"/>
  <c r="BF1419" i="1"/>
  <c r="BG283" i="1"/>
  <c r="BF283" i="1"/>
  <c r="BF389" i="1"/>
  <c r="BG389" i="1"/>
  <c r="BF246" i="1"/>
  <c r="BG246" i="1"/>
  <c r="BF1032" i="1"/>
  <c r="BG1032" i="1"/>
  <c r="BF1437" i="1"/>
  <c r="BG1437" i="1"/>
  <c r="BF761" i="1"/>
  <c r="BG761" i="1"/>
  <c r="BF796" i="1"/>
  <c r="BG796" i="1"/>
  <c r="BG178" i="1"/>
  <c r="BF178" i="1"/>
  <c r="BF313" i="1"/>
  <c r="BG313" i="1"/>
  <c r="BF33" i="1"/>
  <c r="BG33" i="1"/>
  <c r="BF991" i="1"/>
  <c r="BG991" i="1"/>
  <c r="BF1222" i="1"/>
  <c r="BG1222" i="1"/>
  <c r="BF1005" i="1"/>
  <c r="BG1005" i="1"/>
  <c r="BF756" i="1"/>
  <c r="BG756" i="1"/>
  <c r="BF615" i="1"/>
  <c r="BG615" i="1"/>
  <c r="BF1447" i="1"/>
  <c r="BG1447" i="1"/>
  <c r="BF104" i="1"/>
  <c r="BG104" i="1"/>
  <c r="BF1070" i="1"/>
  <c r="BG1070" i="1"/>
  <c r="BG202" i="1"/>
  <c r="BF202" i="1"/>
  <c r="BG347" i="1"/>
  <c r="BF347" i="1"/>
  <c r="BF621" i="1"/>
  <c r="BG621" i="1"/>
  <c r="BF1298" i="1"/>
  <c r="BG1298" i="1"/>
  <c r="BF568" i="1"/>
  <c r="BG568" i="1"/>
  <c r="AQ12" i="1"/>
  <c r="AM12" i="1"/>
  <c r="AI12" i="1"/>
  <c r="BF12" i="1"/>
  <c r="BG12" i="1"/>
  <c r="BF1177" i="1"/>
  <c r="BG1177" i="1"/>
  <c r="BF1303" i="1"/>
  <c r="BG1303" i="1"/>
  <c r="BF1037" i="1"/>
  <c r="BG1037" i="1"/>
  <c r="BF1207" i="1"/>
  <c r="BG1207" i="1"/>
  <c r="BF1415" i="1"/>
  <c r="BG1415" i="1"/>
  <c r="BF17" i="1"/>
  <c r="BG17" i="1"/>
  <c r="BF108" i="1"/>
  <c r="BG108" i="1"/>
  <c r="BF642" i="1"/>
  <c r="BG642" i="1"/>
  <c r="BF934" i="1"/>
  <c r="BG934" i="1"/>
  <c r="BF1271" i="1"/>
  <c r="BG1271" i="1"/>
  <c r="BF1404" i="1"/>
  <c r="BG1404" i="1"/>
  <c r="BF945" i="1"/>
  <c r="BG945" i="1"/>
  <c r="BG723" i="1"/>
  <c r="BF723" i="1"/>
  <c r="BF848" i="1"/>
  <c r="BG848" i="1"/>
  <c r="BG371" i="1"/>
  <c r="BF371" i="1"/>
  <c r="BF1186" i="1"/>
  <c r="BG1186" i="1"/>
  <c r="BF1090" i="1"/>
  <c r="BG1090" i="1"/>
  <c r="BF330" i="1"/>
  <c r="BG330" i="1"/>
  <c r="BG1179" i="1"/>
  <c r="BF1179" i="1"/>
  <c r="BF182" i="1"/>
  <c r="BG182" i="1"/>
  <c r="BF752" i="1"/>
  <c r="BG752" i="1"/>
  <c r="BF390" i="1"/>
  <c r="BG390" i="1"/>
  <c r="BF1378" i="1"/>
  <c r="BG1378" i="1"/>
  <c r="BF609" i="1"/>
  <c r="BG609" i="1"/>
  <c r="BF646" i="1"/>
  <c r="BG646" i="1"/>
  <c r="BF1440" i="1"/>
  <c r="BG1440" i="1"/>
  <c r="BF1024" i="1"/>
  <c r="BG1024" i="1"/>
  <c r="BF1122" i="1"/>
  <c r="BG1122" i="1"/>
  <c r="BF754" i="1"/>
  <c r="BG754" i="1"/>
  <c r="BF414" i="1"/>
  <c r="BG414" i="1"/>
  <c r="BF810" i="1"/>
  <c r="BG810" i="1"/>
  <c r="BF1462" i="1"/>
  <c r="BG1462" i="1"/>
  <c r="BF197" i="1"/>
  <c r="BG197" i="1"/>
  <c r="BF633" i="1"/>
  <c r="BG633" i="1"/>
  <c r="BG315" i="1"/>
  <c r="BF315" i="1"/>
  <c r="BF1054" i="1"/>
  <c r="BG1054" i="1"/>
  <c r="BF297" i="1"/>
  <c r="BG297" i="1"/>
  <c r="BF295" i="1"/>
  <c r="BG295" i="1"/>
  <c r="BF482" i="1"/>
  <c r="BG482" i="1"/>
  <c r="BG138" i="1"/>
  <c r="BF138" i="1"/>
  <c r="BF366" i="1"/>
  <c r="BG366" i="1"/>
  <c r="BF1354" i="1"/>
  <c r="BG1354" i="1"/>
  <c r="BF1500" i="1"/>
  <c r="BG1500" i="1"/>
  <c r="BG587" i="1"/>
  <c r="BF587" i="1"/>
  <c r="BG1427" i="1"/>
  <c r="BF1427" i="1"/>
  <c r="BF279" i="1"/>
  <c r="BG279" i="1"/>
  <c r="BF674" i="1"/>
  <c r="BG674" i="1"/>
  <c r="BF89" i="1"/>
  <c r="BG89" i="1"/>
  <c r="BF681" i="1"/>
  <c r="BG681" i="1"/>
  <c r="BF1247" i="1"/>
  <c r="BG1247" i="1"/>
  <c r="BF473" i="1"/>
  <c r="BG473" i="1"/>
  <c r="BF942" i="1"/>
  <c r="BG942" i="1"/>
  <c r="BF1041" i="1"/>
  <c r="BG1041" i="1"/>
  <c r="BF1328" i="1"/>
  <c r="BG1328" i="1"/>
  <c r="BF1148" i="1"/>
  <c r="BG1148" i="1"/>
  <c r="BF204" i="1"/>
  <c r="BG204" i="1"/>
  <c r="BG555" i="1"/>
  <c r="BF555" i="1"/>
  <c r="BF479" i="1"/>
  <c r="BG479" i="1"/>
  <c r="BF1004" i="1"/>
  <c r="BG1004" i="1"/>
  <c r="BF88" i="1"/>
  <c r="BG88" i="1"/>
  <c r="BF214" i="1"/>
  <c r="BG214" i="1"/>
  <c r="BF1461" i="1"/>
  <c r="BG1461" i="1"/>
  <c r="BF132" i="1"/>
  <c r="BG132" i="1"/>
  <c r="BF327" i="1"/>
  <c r="BG327" i="1"/>
  <c r="BF309" i="1"/>
  <c r="BG309" i="1"/>
  <c r="BF722" i="1"/>
  <c r="BG722" i="1"/>
  <c r="BF1154" i="1"/>
  <c r="BG1154" i="1"/>
  <c r="BF369" i="1"/>
  <c r="BG369" i="1"/>
  <c r="BF1105" i="1"/>
  <c r="BG1105" i="1"/>
  <c r="BF1272" i="1"/>
  <c r="BG1272" i="1"/>
  <c r="BF1209" i="1"/>
  <c r="BG1209" i="1"/>
  <c r="BG707" i="1"/>
  <c r="BF707" i="1"/>
  <c r="BF1178" i="1"/>
  <c r="BG1178" i="1"/>
  <c r="BF634" i="1"/>
  <c r="BG634" i="1"/>
  <c r="BF990" i="1"/>
  <c r="BG990" i="1"/>
  <c r="BF207" i="1"/>
  <c r="BG207" i="1"/>
  <c r="BF958" i="1"/>
  <c r="BG958" i="1"/>
  <c r="BF384" i="1"/>
  <c r="BG384" i="1"/>
  <c r="BF604" i="1"/>
  <c r="BG604" i="1"/>
  <c r="BF319" i="1"/>
  <c r="BG319" i="1"/>
  <c r="BF641" i="1"/>
  <c r="BG641" i="1"/>
  <c r="BF382" i="1"/>
  <c r="BG382" i="1"/>
  <c r="BF708" i="1"/>
  <c r="BG708" i="1"/>
  <c r="BF96" i="1"/>
  <c r="BG96" i="1"/>
  <c r="BG1299" i="1"/>
  <c r="BF1299" i="1"/>
  <c r="BF988" i="1"/>
  <c r="BG988" i="1"/>
  <c r="BF1508" i="1"/>
  <c r="BG1508" i="1"/>
  <c r="BF553" i="1"/>
  <c r="BG553" i="1"/>
  <c r="BF220" i="1"/>
  <c r="BG220" i="1"/>
  <c r="BF901" i="1"/>
  <c r="BG901" i="1"/>
  <c r="BF248" i="1"/>
  <c r="BG248" i="1"/>
  <c r="BF1317" i="1"/>
  <c r="BG1317" i="1"/>
  <c r="BF392" i="1"/>
  <c r="BG392" i="1"/>
  <c r="BF1509" i="1"/>
  <c r="BG1509" i="1"/>
  <c r="BF993" i="1"/>
  <c r="BG993" i="1"/>
  <c r="BG379" i="1"/>
  <c r="BF379" i="1"/>
  <c r="BF1042" i="1"/>
  <c r="BG1042" i="1"/>
  <c r="BF802" i="1"/>
  <c r="BG802" i="1"/>
  <c r="BF77" i="1"/>
  <c r="BG77" i="1"/>
  <c r="BF1369" i="1"/>
  <c r="BG1369" i="1"/>
  <c r="BF1480" i="1"/>
  <c r="BG1480" i="1"/>
  <c r="BF554" i="1"/>
  <c r="BG554" i="1"/>
  <c r="BG643" i="1"/>
  <c r="BF643" i="1"/>
  <c r="BF564" i="1"/>
  <c r="BG564" i="1"/>
  <c r="BF463" i="1"/>
  <c r="BG463" i="1"/>
  <c r="BF1264" i="1"/>
  <c r="BG1264" i="1"/>
  <c r="BF1248" i="1"/>
  <c r="BG1248" i="1"/>
  <c r="BF785" i="1"/>
  <c r="BG785" i="1"/>
  <c r="BG771" i="1"/>
  <c r="BF771" i="1"/>
  <c r="BF250" i="1"/>
  <c r="BG250" i="1"/>
  <c r="BF56" i="1"/>
  <c r="BG56" i="1"/>
  <c r="BF1162" i="1"/>
  <c r="BG1162" i="1"/>
  <c r="BF1454" i="1"/>
  <c r="BG1454" i="1"/>
  <c r="BF914" i="1"/>
  <c r="BG914" i="1"/>
  <c r="BF822" i="1"/>
  <c r="BG822" i="1"/>
  <c r="BF831" i="1"/>
  <c r="BG831" i="1"/>
  <c r="BF512" i="1"/>
  <c r="BG512" i="1"/>
  <c r="BF318" i="1"/>
  <c r="BG318" i="1"/>
  <c r="BF807" i="1"/>
  <c r="BG807" i="1"/>
  <c r="BF575" i="1"/>
  <c r="BG575" i="1"/>
  <c r="BF557" i="1"/>
  <c r="BG557" i="1"/>
  <c r="BF1494" i="1"/>
  <c r="BG1494" i="1"/>
  <c r="BF187" i="1"/>
  <c r="BG187" i="1"/>
  <c r="BG667" i="1"/>
  <c r="BF667" i="1"/>
  <c r="BF247" i="1"/>
  <c r="BG247" i="1"/>
  <c r="BF1433" i="1"/>
  <c r="BG1433" i="1"/>
  <c r="BF375" i="1"/>
  <c r="BG375" i="1"/>
  <c r="BF1030" i="1"/>
  <c r="BG1030" i="1"/>
  <c r="BF1016" i="1"/>
  <c r="BG1016" i="1"/>
  <c r="BF548" i="1"/>
  <c r="BG548" i="1"/>
  <c r="BF686" i="1"/>
  <c r="BG686" i="1"/>
  <c r="BF1018" i="1"/>
  <c r="BG1018" i="1"/>
  <c r="BF1175" i="1"/>
  <c r="BG1175" i="1"/>
  <c r="BF93" i="1"/>
  <c r="BG93" i="1"/>
  <c r="BF406" i="1"/>
  <c r="BG406" i="1"/>
  <c r="BG1155" i="1"/>
  <c r="BF1155" i="1"/>
  <c r="BG971" i="1"/>
  <c r="BF971" i="1"/>
  <c r="BF1261" i="1"/>
  <c r="BG1261" i="1"/>
  <c r="BF855" i="1"/>
  <c r="BG855" i="1"/>
  <c r="BF57" i="1"/>
  <c r="BG57" i="1"/>
  <c r="BF1191" i="1"/>
  <c r="BG1191" i="1"/>
  <c r="BF310" i="1"/>
  <c r="BG310" i="1"/>
  <c r="BG323" i="1"/>
  <c r="BF323" i="1"/>
  <c r="BF852" i="1"/>
  <c r="BG852" i="1"/>
  <c r="BF1109" i="1"/>
  <c r="BG1109" i="1"/>
  <c r="BF773" i="1"/>
  <c r="BG773" i="1"/>
  <c r="BF1001" i="1"/>
  <c r="BG1001" i="1"/>
  <c r="BG803" i="1"/>
  <c r="BF803" i="1"/>
  <c r="BG859" i="1"/>
  <c r="BF859" i="1"/>
  <c r="BG1435" i="1"/>
  <c r="BF1435" i="1"/>
  <c r="BF1485" i="1"/>
  <c r="BG1485" i="1"/>
  <c r="BF926" i="1"/>
  <c r="BG926" i="1"/>
  <c r="BF1110" i="1"/>
  <c r="BG1110" i="1"/>
  <c r="BF720" i="1"/>
  <c r="BG720" i="1"/>
  <c r="BF750" i="1"/>
  <c r="BG750" i="1"/>
  <c r="BG987" i="1"/>
  <c r="BF987" i="1"/>
  <c r="BG939" i="1"/>
  <c r="BF939" i="1"/>
  <c r="BF393" i="1"/>
  <c r="BG393" i="1"/>
  <c r="BF95" i="1"/>
  <c r="BG95" i="1"/>
  <c r="BF1025" i="1"/>
  <c r="BG1025" i="1"/>
  <c r="BF1266" i="1"/>
  <c r="BG1266" i="1"/>
  <c r="BF364" i="1"/>
  <c r="BG364" i="1"/>
  <c r="BF1471" i="1"/>
  <c r="BG1471" i="1"/>
  <c r="BF1390" i="1"/>
  <c r="BG1390" i="1"/>
  <c r="BF639" i="1"/>
  <c r="BG639" i="1"/>
  <c r="BF719" i="1"/>
  <c r="BG719" i="1"/>
  <c r="BF1319" i="1"/>
  <c r="BG1319" i="1"/>
  <c r="BF208" i="1"/>
  <c r="BG208" i="1"/>
  <c r="BF759" i="1"/>
  <c r="BG759" i="1"/>
  <c r="BF801" i="1"/>
  <c r="BG801" i="1"/>
  <c r="BF1436" i="1"/>
  <c r="BG1436" i="1"/>
  <c r="BF376" i="1"/>
  <c r="BG376" i="1"/>
  <c r="BF462" i="1"/>
  <c r="BG462" i="1"/>
  <c r="BF794" i="1"/>
  <c r="BG794" i="1"/>
  <c r="BF849" i="1"/>
  <c r="BG849" i="1"/>
  <c r="BF1389" i="1"/>
  <c r="BG1389" i="1"/>
  <c r="BG1163" i="1"/>
  <c r="BF1163" i="1"/>
  <c r="BF1031" i="1"/>
  <c r="BG1031" i="1"/>
  <c r="BF1028" i="1"/>
  <c r="BG1028" i="1"/>
  <c r="BF100" i="1"/>
  <c r="BG100" i="1"/>
  <c r="BF221" i="1"/>
  <c r="BG221" i="1"/>
  <c r="BF1361" i="1"/>
  <c r="BG1361" i="1"/>
  <c r="BF814" i="1"/>
  <c r="BG814" i="1"/>
  <c r="BF724" i="1"/>
  <c r="BG724" i="1"/>
  <c r="BF1312" i="1"/>
  <c r="BG1312" i="1"/>
  <c r="BF1089" i="1"/>
  <c r="BG1089" i="1"/>
  <c r="BF196" i="1"/>
  <c r="BG196" i="1"/>
  <c r="BF551" i="1"/>
  <c r="BG551" i="1"/>
  <c r="BF652" i="1"/>
  <c r="BG652" i="1"/>
  <c r="BF1013" i="1"/>
  <c r="BG1013" i="1"/>
  <c r="BF904" i="1"/>
  <c r="BG904" i="1"/>
  <c r="BF317" i="1"/>
  <c r="BG317" i="1"/>
  <c r="BF1381" i="1"/>
  <c r="BG1381" i="1"/>
  <c r="BF870" i="1"/>
  <c r="BG870" i="1"/>
  <c r="BF418" i="1"/>
  <c r="BG418" i="1"/>
  <c r="BF151" i="1"/>
  <c r="BG151" i="1"/>
  <c r="BG1131" i="1"/>
  <c r="BF1131" i="1"/>
  <c r="BF978" i="1"/>
  <c r="BG978" i="1"/>
  <c r="BF598" i="1"/>
  <c r="BG598" i="1"/>
  <c r="BF709" i="1"/>
  <c r="BG709" i="1"/>
  <c r="BF143" i="1"/>
  <c r="BG143" i="1"/>
  <c r="BG547" i="1"/>
  <c r="BF547" i="1"/>
  <c r="BF1060" i="1"/>
  <c r="BG1060" i="1"/>
  <c r="BF1293" i="1"/>
  <c r="BG1293" i="1"/>
  <c r="BG467" i="1"/>
  <c r="BF467" i="1"/>
  <c r="BF47" i="1"/>
  <c r="BG47" i="1"/>
  <c r="BF1341" i="1"/>
  <c r="BG1341" i="1"/>
  <c r="BG1267" i="1"/>
  <c r="BF1267" i="1"/>
  <c r="BF828" i="1"/>
  <c r="BG828" i="1"/>
  <c r="BF234" i="1"/>
  <c r="BG234" i="1"/>
  <c r="BF1238" i="1"/>
  <c r="BG1238" i="1"/>
  <c r="BF1478" i="1"/>
  <c r="BG1478" i="1"/>
  <c r="BF294" i="1"/>
  <c r="BG294" i="1"/>
  <c r="BF245" i="1"/>
  <c r="BG245" i="1"/>
  <c r="BF498" i="1"/>
  <c r="BG498" i="1"/>
  <c r="BF910" i="1"/>
  <c r="BG910" i="1"/>
  <c r="BF1336" i="1"/>
  <c r="BG1336" i="1"/>
  <c r="BF236" i="1"/>
  <c r="BG236" i="1"/>
  <c r="BG443" i="1"/>
  <c r="BF443" i="1"/>
  <c r="BG52" i="1"/>
  <c r="BF52" i="1"/>
  <c r="BF1149" i="1"/>
  <c r="BG1149" i="1"/>
  <c r="BF932" i="1"/>
  <c r="BG932" i="1"/>
  <c r="BF529" i="1"/>
  <c r="BG529" i="1"/>
  <c r="BF1470" i="1"/>
  <c r="BG1470" i="1"/>
  <c r="BG675" i="1"/>
  <c r="BF675" i="1"/>
  <c r="BF1159" i="1"/>
  <c r="BG1159" i="1"/>
  <c r="BF625" i="1"/>
  <c r="BG625" i="1"/>
  <c r="BF679" i="1"/>
  <c r="BG679" i="1"/>
  <c r="BF622" i="1"/>
  <c r="BG622" i="1"/>
  <c r="BF238" i="1"/>
  <c r="BG238" i="1"/>
  <c r="BF550" i="1"/>
  <c r="BG550" i="1"/>
  <c r="BF516" i="1"/>
  <c r="BG516" i="1"/>
  <c r="I128" i="1" a="1"/>
  <c r="I128" i="1" s="1"/>
  <c r="BF129" i="1"/>
  <c r="BG129" i="1"/>
  <c r="BG811" i="1"/>
  <c r="BF811" i="1"/>
  <c r="BF601" i="1"/>
  <c r="BG601" i="1"/>
  <c r="BF576" i="1"/>
  <c r="BG576" i="1"/>
  <c r="BF312" i="1"/>
  <c r="BG312" i="1"/>
  <c r="BF1098" i="1"/>
  <c r="BG1098" i="1"/>
  <c r="BF585" i="1"/>
  <c r="BG585" i="1"/>
  <c r="BF493" i="1"/>
  <c r="BG493" i="1"/>
  <c r="BF1442" i="1"/>
  <c r="BG1442" i="1"/>
  <c r="BF35" i="1"/>
  <c r="BG35" i="1"/>
  <c r="BF289" i="1"/>
  <c r="BG289" i="1"/>
  <c r="BF617" i="1"/>
  <c r="BG617" i="1"/>
  <c r="BF168" i="1"/>
  <c r="BG168" i="1"/>
  <c r="BF1488" i="1"/>
  <c r="BG1488" i="1"/>
  <c r="BF788" i="1"/>
  <c r="BG788" i="1"/>
  <c r="BG595" i="1"/>
  <c r="BF595" i="1"/>
  <c r="BF1220" i="1"/>
  <c r="BG1220" i="1"/>
  <c r="BF678" i="1"/>
  <c r="BG678" i="1"/>
  <c r="BF950" i="1"/>
  <c r="BG950" i="1"/>
  <c r="BF179" i="1"/>
  <c r="BG179" i="1"/>
  <c r="BF1413" i="1"/>
  <c r="BG1413" i="1"/>
  <c r="BF1308" i="1"/>
  <c r="BG1308" i="1"/>
  <c r="BF1129" i="1"/>
  <c r="BG1129" i="1"/>
  <c r="BF637" i="1"/>
  <c r="BG637" i="1"/>
  <c r="BF689" i="1"/>
  <c r="BG689" i="1"/>
  <c r="BF1496" i="1"/>
  <c r="BG1496" i="1"/>
  <c r="BF1040" i="1"/>
  <c r="BG1040" i="1"/>
  <c r="BF623" i="1"/>
  <c r="BG623" i="1"/>
  <c r="BF912" i="1"/>
  <c r="BG912" i="1"/>
  <c r="BF209" i="1"/>
  <c r="BG209" i="1"/>
  <c r="BF298" i="1"/>
  <c r="BG298" i="1"/>
  <c r="BF284" i="1"/>
  <c r="BG284" i="1"/>
  <c r="BF269" i="1"/>
  <c r="BG269" i="1"/>
  <c r="BF677" i="1"/>
  <c r="BG677" i="1"/>
  <c r="BF565" i="1"/>
  <c r="BG565" i="1"/>
  <c r="BF496" i="1"/>
  <c r="BG496" i="1"/>
  <c r="BF873" i="1"/>
  <c r="BG873" i="1"/>
  <c r="BF543" i="1"/>
  <c r="BG543" i="1"/>
  <c r="BF542" i="1"/>
  <c r="BG542" i="1"/>
  <c r="BF1374" i="1"/>
  <c r="BG1374" i="1"/>
  <c r="BF909" i="1"/>
  <c r="BG909" i="1"/>
  <c r="BF1127" i="1"/>
  <c r="BG1127" i="1"/>
  <c r="BG1059" i="1"/>
  <c r="BF1059" i="1"/>
  <c r="BF612" i="1"/>
  <c r="BG612" i="1"/>
  <c r="BF1368" i="1"/>
  <c r="BG1368" i="1"/>
  <c r="BF1081" i="1"/>
  <c r="BG1081" i="1"/>
  <c r="BF858" i="1"/>
  <c r="BG858" i="1"/>
  <c r="BF562" i="1"/>
  <c r="BG562" i="1"/>
  <c r="BG1251" i="1"/>
  <c r="BF1251" i="1"/>
  <c r="BF1473" i="1"/>
  <c r="BG1473" i="1"/>
  <c r="BF1418" i="1"/>
  <c r="BG1418" i="1"/>
  <c r="BG275" i="1"/>
  <c r="BF275" i="1"/>
  <c r="BF141" i="1"/>
  <c r="BG141" i="1"/>
  <c r="BF78" i="1"/>
  <c r="BG78" i="1"/>
  <c r="BF1223" i="1"/>
  <c r="BG1223" i="1"/>
  <c r="BF344" i="1"/>
  <c r="BG344" i="1"/>
  <c r="BF1190" i="1"/>
  <c r="BG1190" i="1"/>
  <c r="BF231" i="1"/>
  <c r="BG231" i="1"/>
  <c r="BG50" i="1"/>
  <c r="BF50" i="1"/>
  <c r="BF1246" i="1"/>
  <c r="BG1246" i="1"/>
  <c r="BF306" i="1"/>
  <c r="BG306" i="1"/>
  <c r="BF485" i="1"/>
  <c r="BG485" i="1"/>
  <c r="BF854" i="1"/>
  <c r="BG854" i="1"/>
  <c r="BF1118" i="1"/>
  <c r="BG1118" i="1"/>
  <c r="BF1364" i="1"/>
  <c r="BG1364" i="1"/>
  <c r="BG134" i="1"/>
  <c r="BF134" i="1"/>
  <c r="BG563" i="1"/>
  <c r="BF563" i="1"/>
  <c r="BF728" i="1"/>
  <c r="BG728" i="1"/>
  <c r="BF884" i="1"/>
  <c r="BG884" i="1"/>
  <c r="BG1115" i="1"/>
  <c r="BF1115" i="1"/>
  <c r="BF1233" i="1"/>
  <c r="BG1233" i="1"/>
  <c r="BF1132" i="1"/>
  <c r="BG1132" i="1"/>
  <c r="BF79" i="1"/>
  <c r="BG79" i="1"/>
  <c r="BG122" i="1"/>
  <c r="BF122" i="1"/>
  <c r="BF924" i="1"/>
  <c r="BG924" i="1"/>
  <c r="BF957" i="1"/>
  <c r="BG957" i="1"/>
  <c r="BF1262" i="1"/>
  <c r="BG1262" i="1"/>
  <c r="BF351" i="1"/>
  <c r="BG351" i="1"/>
  <c r="BF36" i="1"/>
  <c r="BG36" i="1"/>
  <c r="BF1406" i="1"/>
  <c r="BG1406" i="1"/>
  <c r="BF41" i="1"/>
  <c r="BG41" i="1"/>
  <c r="BG931" i="1"/>
  <c r="BF931" i="1"/>
  <c r="BF962" i="1"/>
  <c r="BG962" i="1"/>
  <c r="BF140" i="1"/>
  <c r="BG140" i="1"/>
  <c r="BF1080" i="1"/>
  <c r="BG1080" i="1"/>
  <c r="BF29" i="1"/>
  <c r="BG29" i="1"/>
  <c r="BF1333" i="1"/>
  <c r="BG1333" i="1"/>
  <c r="BF1237" i="1"/>
  <c r="BG1237" i="1"/>
  <c r="BF137" i="1"/>
  <c r="BG137" i="1"/>
  <c r="BF688" i="1"/>
  <c r="BG688" i="1"/>
  <c r="BF43" i="1"/>
  <c r="BG43" i="1"/>
  <c r="I85" i="1" a="1"/>
  <c r="I85" i="1" s="1"/>
  <c r="BF85" i="1"/>
  <c r="BG85" i="1"/>
  <c r="BF1071" i="1"/>
  <c r="BG1071" i="1"/>
  <c r="BF751" i="1"/>
  <c r="BG751" i="1"/>
  <c r="BF237" i="1"/>
  <c r="BG237" i="1"/>
  <c r="BF1161" i="1"/>
  <c r="BG1161" i="1"/>
  <c r="BF1487" i="1"/>
  <c r="BG1487" i="1"/>
  <c r="BG130" i="1"/>
  <c r="BF130" i="1"/>
  <c r="BF255" i="1"/>
  <c r="BG255" i="1"/>
  <c r="BF172" i="1"/>
  <c r="BG172" i="1"/>
  <c r="BG691" i="1"/>
  <c r="BF691" i="1"/>
  <c r="BF1085" i="1"/>
  <c r="BG1085" i="1"/>
  <c r="BF192" i="1"/>
  <c r="BG192" i="1"/>
  <c r="BG1083" i="1"/>
  <c r="BF1083" i="1"/>
  <c r="BF502" i="1"/>
  <c r="BG502" i="1"/>
  <c r="BF1206" i="1"/>
  <c r="BG1206" i="1"/>
  <c r="BF64" i="1"/>
  <c r="BG64" i="1"/>
  <c r="BF1173" i="1"/>
  <c r="BG1173" i="1"/>
  <c r="BF685" i="1"/>
  <c r="BG685" i="1"/>
  <c r="BF640" i="1"/>
  <c r="BG640" i="1"/>
  <c r="BF846" i="1"/>
  <c r="BG846" i="1"/>
  <c r="BF702" i="1"/>
  <c r="BG702" i="1"/>
  <c r="I30" i="1" a="1"/>
  <c r="I30" i="1" s="1"/>
  <c r="BF30" i="1"/>
  <c r="BG30" i="1"/>
  <c r="BF1249" i="1"/>
  <c r="BG1249" i="1"/>
  <c r="BF666" i="1"/>
  <c r="BG666" i="1"/>
  <c r="BF714" i="1"/>
  <c r="BG714" i="1"/>
  <c r="BF682" i="1"/>
  <c r="BG682" i="1"/>
  <c r="BF902" i="1"/>
  <c r="BG902" i="1"/>
  <c r="BF520" i="1"/>
  <c r="BG520" i="1"/>
  <c r="BF653" i="1"/>
  <c r="BG653" i="1"/>
  <c r="BG747" i="1"/>
  <c r="BF747" i="1"/>
  <c r="BG34" i="1"/>
  <c r="BF34" i="1"/>
  <c r="BF417" i="1"/>
  <c r="BG417" i="1"/>
  <c r="BF1053" i="1"/>
  <c r="BG1053" i="1"/>
  <c r="BF680" i="1"/>
  <c r="BG680" i="1"/>
  <c r="BF886" i="1"/>
  <c r="BG886" i="1"/>
  <c r="BF127" i="1"/>
  <c r="BG127" i="1"/>
  <c r="BF1182" i="1"/>
  <c r="BG1182" i="1"/>
  <c r="BF1194" i="1"/>
  <c r="BG1194" i="1"/>
  <c r="BF394" i="1"/>
  <c r="BG394" i="1"/>
  <c r="BF1069" i="1"/>
  <c r="BG1069" i="1"/>
  <c r="BF1143" i="1"/>
  <c r="BG1143" i="1"/>
  <c r="BF878" i="1"/>
  <c r="BG878" i="1"/>
  <c r="BG819" i="1"/>
  <c r="BF819" i="1"/>
  <c r="BF1402" i="1"/>
  <c r="BG1402" i="1"/>
  <c r="BF1160" i="1"/>
  <c r="BG1160" i="1"/>
  <c r="BG154" i="1"/>
  <c r="BF154" i="1"/>
  <c r="BF31" i="1"/>
  <c r="BG31" i="1"/>
  <c r="BF176" i="1"/>
  <c r="BG176" i="1"/>
  <c r="BF561" i="1"/>
  <c r="BG561" i="1"/>
  <c r="BF769" i="1"/>
  <c r="BG769" i="1"/>
  <c r="BF1046" i="1"/>
  <c r="BG1046" i="1"/>
  <c r="BF489" i="1"/>
  <c r="BG489" i="1"/>
  <c r="BF1490" i="1"/>
  <c r="BG1490" i="1"/>
  <c r="BF1423" i="1"/>
  <c r="BG1423" i="1"/>
  <c r="BG106" i="1"/>
  <c r="BF106" i="1"/>
  <c r="BF1332" i="1"/>
  <c r="BG1332" i="1"/>
  <c r="BF44" i="1"/>
  <c r="BG44" i="1"/>
  <c r="BF518" i="1"/>
  <c r="BG518" i="1"/>
  <c r="BF657" i="1"/>
  <c r="BG657" i="1"/>
  <c r="BF948" i="1"/>
  <c r="BG948" i="1"/>
  <c r="BF1039" i="1"/>
  <c r="BG1039" i="1"/>
  <c r="BG475" i="1"/>
  <c r="BF475" i="1"/>
  <c r="BF215" i="1"/>
  <c r="BG215" i="1"/>
  <c r="BF328" i="1"/>
  <c r="BG328" i="1"/>
  <c r="BF324" i="1"/>
  <c r="BG324" i="1"/>
  <c r="BG571" i="1"/>
  <c r="BF571" i="1"/>
  <c r="BF1061" i="1"/>
  <c r="BG1061" i="1"/>
  <c r="BF1023" i="1"/>
  <c r="BG1023" i="1"/>
  <c r="BF1063" i="1"/>
  <c r="BG1063" i="1"/>
  <c r="BG1187" i="1"/>
  <c r="BF1187" i="1"/>
  <c r="BG1363" i="1"/>
  <c r="BF1363" i="1"/>
  <c r="BF257" i="1"/>
  <c r="BG257" i="1"/>
  <c r="BF1164" i="1"/>
  <c r="BG1164" i="1"/>
  <c r="BG299" i="1"/>
  <c r="BF299" i="1"/>
  <c r="BF704" i="1"/>
  <c r="BG704" i="1"/>
  <c r="BF589" i="1"/>
  <c r="BG589" i="1"/>
  <c r="BF1236" i="1"/>
  <c r="BG1236" i="1"/>
  <c r="BF1130" i="1"/>
  <c r="BG1130" i="1"/>
  <c r="BF631" i="1"/>
  <c r="BG631" i="1"/>
  <c r="BF1469" i="1"/>
  <c r="BG1469" i="1"/>
  <c r="BF1377" i="1"/>
  <c r="BG1377" i="1"/>
  <c r="BF261" i="1"/>
  <c r="BG261" i="1"/>
  <c r="BG891" i="1"/>
  <c r="BF891" i="1"/>
  <c r="BF600" i="1"/>
  <c r="BG600" i="1"/>
  <c r="BF765" i="1"/>
  <c r="BG765" i="1"/>
  <c r="BF989" i="1"/>
  <c r="BG989" i="1"/>
  <c r="BF524" i="1"/>
  <c r="BG524" i="1"/>
  <c r="BF1359" i="1"/>
  <c r="BG1359" i="1"/>
  <c r="BF1448" i="1"/>
  <c r="BG1448" i="1"/>
  <c r="BF764" i="1"/>
  <c r="BG764" i="1"/>
  <c r="BF1428" i="1"/>
  <c r="BG1428" i="1"/>
  <c r="BF984" i="1"/>
  <c r="BG984" i="1"/>
  <c r="BF1455" i="1"/>
  <c r="BG1455" i="1"/>
  <c r="BF815" i="1"/>
  <c r="BG815" i="1"/>
  <c r="BF613" i="1"/>
  <c r="BG613" i="1"/>
  <c r="BF1292" i="1"/>
  <c r="BG1292" i="1"/>
  <c r="BF1320" i="1"/>
  <c r="BG1320" i="1"/>
  <c r="BF1434" i="1"/>
  <c r="BG1434" i="1"/>
  <c r="BG795" i="1"/>
  <c r="BF795" i="1"/>
  <c r="BF346" i="1"/>
  <c r="BG346" i="1"/>
  <c r="BF791" i="1"/>
  <c r="BG791" i="1"/>
  <c r="BF343" i="1"/>
  <c r="BG343" i="1"/>
  <c r="BF1200" i="1"/>
  <c r="BG1200" i="1"/>
  <c r="BF697" i="1"/>
  <c r="BG697" i="1"/>
  <c r="BF919" i="1"/>
  <c r="BG919" i="1"/>
  <c r="BF433" i="1"/>
  <c r="BG433" i="1"/>
  <c r="BF768" i="1"/>
  <c r="BG768" i="1"/>
  <c r="BF1231" i="1"/>
  <c r="BG1231" i="1"/>
  <c r="BF83" i="1"/>
  <c r="BG83" i="1"/>
  <c r="BG683" i="1"/>
  <c r="BF683" i="1"/>
  <c r="BG507" i="1"/>
  <c r="BF507" i="1"/>
  <c r="BF1033" i="1"/>
  <c r="BG1033" i="1"/>
  <c r="BF445" i="1"/>
  <c r="BG445" i="1"/>
  <c r="BF797" i="1"/>
  <c r="BG797" i="1"/>
  <c r="BF654" i="1"/>
  <c r="BG654" i="1"/>
  <c r="BF1029" i="1"/>
  <c r="BG1029" i="1"/>
  <c r="BF1296" i="1"/>
  <c r="BG1296" i="1"/>
  <c r="BF466" i="1"/>
  <c r="BG466" i="1"/>
  <c r="BF738" i="1"/>
  <c r="BG738" i="1"/>
  <c r="BF1097" i="1"/>
  <c r="BG1097" i="1"/>
  <c r="BG1147" i="1"/>
  <c r="BF1147" i="1"/>
  <c r="BF156" i="1"/>
  <c r="BG156" i="1"/>
  <c r="BF727" i="1"/>
  <c r="BG727" i="1"/>
  <c r="BF300" i="1"/>
  <c r="BG300" i="1"/>
  <c r="BF1472" i="1"/>
  <c r="BG1472" i="1"/>
  <c r="BF357" i="1"/>
  <c r="BG357" i="1"/>
  <c r="BF352" i="1"/>
  <c r="BG352" i="1"/>
  <c r="BF368" i="1"/>
  <c r="BG368" i="1"/>
  <c r="BF1168" i="1"/>
  <c r="BG1168" i="1"/>
  <c r="BF332" i="1"/>
  <c r="BG332" i="1"/>
  <c r="BF113" i="1"/>
  <c r="BG113" i="1"/>
  <c r="BF757" i="1"/>
  <c r="BG757" i="1"/>
  <c r="BG515" i="1"/>
  <c r="BF515" i="1"/>
  <c r="BF171" i="1"/>
  <c r="BG171" i="1"/>
  <c r="BF1324" i="1"/>
  <c r="BG1324" i="1"/>
  <c r="BF1102" i="1"/>
  <c r="BG1102" i="1"/>
  <c r="BF716" i="1"/>
  <c r="BG716" i="1"/>
  <c r="BF544" i="1"/>
  <c r="BG544" i="1"/>
  <c r="BF232" i="1"/>
  <c r="BG232" i="1"/>
  <c r="BG843" i="1"/>
  <c r="BF843" i="1"/>
  <c r="BF833" i="1"/>
  <c r="BG833" i="1"/>
  <c r="BF1128" i="1"/>
  <c r="BG1128" i="1"/>
  <c r="BF776" i="1"/>
  <c r="BG776" i="1"/>
  <c r="BG699" i="1"/>
  <c r="BF699" i="1"/>
  <c r="BF868" i="1"/>
  <c r="BG868" i="1"/>
  <c r="BF1166" i="1"/>
  <c r="BG1166" i="1"/>
  <c r="BG451" i="1"/>
  <c r="BF451" i="1"/>
  <c r="BG915" i="1"/>
  <c r="BF915" i="1"/>
  <c r="BF51" i="1"/>
  <c r="BG51" i="1"/>
  <c r="BF1504" i="1"/>
  <c r="BG1504" i="1"/>
  <c r="BF1172" i="1"/>
  <c r="BG1172" i="1"/>
  <c r="BF81" i="1"/>
  <c r="BG81" i="1"/>
  <c r="BG1491" i="1"/>
  <c r="BF1491" i="1"/>
  <c r="BF260" i="1"/>
  <c r="BG260" i="1"/>
  <c r="BG539" i="1"/>
  <c r="BF539" i="1"/>
  <c r="BF1174" i="1"/>
  <c r="BG1174" i="1"/>
  <c r="BF1330" i="1"/>
  <c r="BG1330" i="1"/>
  <c r="BF830" i="1"/>
  <c r="BG830" i="1"/>
  <c r="BG579" i="1"/>
  <c r="BF579" i="1"/>
  <c r="BG58" i="1"/>
  <c r="BF58" i="1"/>
  <c r="BF252" i="1"/>
  <c r="BG252" i="1"/>
  <c r="BF320" i="1"/>
  <c r="BG320" i="1"/>
  <c r="BG835" i="1"/>
  <c r="BF835" i="1"/>
  <c r="BF1095" i="1"/>
  <c r="BG1095" i="1"/>
  <c r="BF397" i="1"/>
  <c r="BG397" i="1"/>
  <c r="BF1254" i="1"/>
  <c r="BG1254" i="1"/>
  <c r="BF360" i="1"/>
  <c r="BG360" i="1"/>
  <c r="BG1291" i="1"/>
  <c r="BF1291" i="1"/>
  <c r="BF804" i="1"/>
  <c r="BG804" i="1"/>
  <c r="BF465" i="1"/>
  <c r="BG465" i="1"/>
  <c r="BF1432" i="1"/>
  <c r="BG1432" i="1"/>
  <c r="BF1111" i="1"/>
  <c r="BG1111" i="1"/>
  <c r="BF1036" i="1"/>
  <c r="BG1036" i="1"/>
  <c r="BF1153" i="1"/>
  <c r="BG1153" i="1"/>
  <c r="BF829" i="1"/>
  <c r="BG829" i="1"/>
  <c r="BF668" i="1"/>
  <c r="BG668" i="1"/>
  <c r="BF735" i="1"/>
  <c r="BG735" i="1"/>
  <c r="BG1203" i="1"/>
  <c r="BF1203" i="1"/>
  <c r="BF413" i="1"/>
  <c r="BG413" i="1"/>
  <c r="BF450" i="1"/>
  <c r="BG450" i="1"/>
  <c r="BF263" i="1"/>
  <c r="BG263" i="1"/>
  <c r="BF913" i="1"/>
  <c r="BG913" i="1"/>
  <c r="BF301" i="1"/>
  <c r="BG301" i="1"/>
  <c r="BF399" i="1"/>
  <c r="BG399" i="1"/>
  <c r="BF1425" i="1"/>
  <c r="BG1425" i="1"/>
  <c r="BF1010" i="1"/>
  <c r="BG1010" i="1"/>
  <c r="BF32" i="1"/>
  <c r="BG32" i="1"/>
  <c r="BF1049" i="1"/>
  <c r="BG1049" i="1"/>
  <c r="BF573" i="1"/>
  <c r="BG573" i="1"/>
  <c r="BF1026" i="1"/>
  <c r="BG1026" i="1"/>
  <c r="BG875" i="1"/>
  <c r="BF875" i="1"/>
  <c r="BF896" i="1"/>
  <c r="BG896" i="1"/>
  <c r="BF860" i="1"/>
  <c r="BG860" i="1"/>
  <c r="BF729" i="1"/>
  <c r="BG729" i="1"/>
  <c r="BG1323" i="1"/>
  <c r="BF1323" i="1"/>
  <c r="BF1375" i="1"/>
  <c r="BG1375" i="1"/>
  <c r="BF372" i="1"/>
  <c r="BG372" i="1"/>
  <c r="BF906" i="1"/>
  <c r="BG906" i="1"/>
  <c r="BG611" i="1"/>
  <c r="BF611" i="1"/>
  <c r="BF1258" i="1"/>
  <c r="BG1258" i="1"/>
  <c r="BF359" i="1"/>
  <c r="BG359" i="1"/>
  <c r="BF743" i="1"/>
  <c r="BG743" i="1"/>
  <c r="BF1181" i="1"/>
  <c r="BG1181" i="1"/>
  <c r="BG211" i="1"/>
  <c r="BF211" i="1"/>
  <c r="BF1215" i="1"/>
  <c r="BG1215" i="1"/>
  <c r="BF725" i="1"/>
  <c r="BG725" i="1"/>
  <c r="BG116" i="1"/>
  <c r="BF116" i="1"/>
  <c r="BF753" i="1"/>
  <c r="BG753" i="1"/>
  <c r="BF736" i="1"/>
  <c r="BG736" i="1"/>
  <c r="BG1043" i="1"/>
  <c r="BF1043" i="1"/>
  <c r="BF223" i="1"/>
  <c r="BG223" i="1"/>
  <c r="BG763" i="1"/>
  <c r="BF763" i="1"/>
  <c r="BF893" i="1"/>
  <c r="BG893" i="1"/>
  <c r="BF664" i="1"/>
  <c r="BG664" i="1"/>
  <c r="BF966" i="1"/>
  <c r="BG966" i="1"/>
  <c r="BG148" i="1"/>
  <c r="BF148" i="1"/>
  <c r="BG1339" i="1"/>
  <c r="BF1339" i="1"/>
  <c r="BF270" i="1"/>
  <c r="BG270" i="1"/>
  <c r="BF877" i="1"/>
  <c r="BG877" i="1"/>
  <c r="BF1230" i="1"/>
  <c r="BG1230" i="1"/>
  <c r="BF205" i="1"/>
  <c r="BG205" i="1"/>
  <c r="BG267" i="1"/>
  <c r="BF267" i="1"/>
  <c r="BF1138" i="1"/>
  <c r="BG1138" i="1"/>
  <c r="BF296" i="1"/>
  <c r="BG296" i="1"/>
  <c r="BF356" i="1"/>
  <c r="BG356" i="1"/>
  <c r="BF749" i="1"/>
  <c r="BG749" i="1"/>
  <c r="BG146" i="1"/>
  <c r="BF146" i="1"/>
  <c r="BF276" i="1"/>
  <c r="BG276" i="1"/>
  <c r="BF1302" i="1"/>
  <c r="BG1302" i="1"/>
  <c r="BG180" i="1"/>
  <c r="BF180" i="1"/>
  <c r="BF1224" i="1"/>
  <c r="BG1224" i="1"/>
  <c r="BF863" i="1"/>
  <c r="BG863" i="1"/>
  <c r="BF456" i="1"/>
  <c r="BG456" i="1"/>
  <c r="BF1344" i="1"/>
  <c r="BG1344" i="1"/>
  <c r="BF1103" i="1"/>
  <c r="BG1103" i="1"/>
  <c r="BF1416" i="1"/>
  <c r="BG1416" i="1"/>
  <c r="BF976" i="1"/>
  <c r="BG976" i="1"/>
  <c r="BF1385" i="1"/>
  <c r="BG1385" i="1"/>
  <c r="BF249" i="1"/>
  <c r="BG249" i="1"/>
  <c r="BF918" i="1"/>
  <c r="BG918" i="1"/>
  <c r="BF997" i="1"/>
  <c r="BG997" i="1"/>
  <c r="BF1208" i="1"/>
  <c r="BG1208" i="1"/>
  <c r="I111" i="1" a="1"/>
  <c r="I111" i="1" s="1"/>
  <c r="BF112" i="1"/>
  <c r="BG112" i="1"/>
  <c r="BF1351" i="1"/>
  <c r="BG1351" i="1"/>
  <c r="BF454" i="1"/>
  <c r="BG454" i="1"/>
  <c r="BF1092" i="1"/>
  <c r="BG1092" i="1"/>
  <c r="BF1424" i="1"/>
  <c r="BG1424" i="1"/>
  <c r="BG899" i="1"/>
  <c r="BF899" i="1"/>
  <c r="BF167" i="1"/>
  <c r="BG167" i="1"/>
  <c r="BF1170" i="1"/>
  <c r="BG1170" i="1"/>
  <c r="BF853" i="1"/>
  <c r="BG853" i="1"/>
  <c r="BF549" i="1"/>
  <c r="BG549" i="1"/>
  <c r="BF290" i="1"/>
  <c r="BG290" i="1"/>
  <c r="BF1100" i="1"/>
  <c r="BG1100" i="1"/>
  <c r="BF314" i="1"/>
  <c r="BG314" i="1"/>
  <c r="BF133" i="1"/>
  <c r="BG133" i="1"/>
  <c r="BF139" i="1"/>
  <c r="BG139" i="1"/>
  <c r="BF1297" i="1"/>
  <c r="BG1297" i="1"/>
  <c r="BF1362" i="1"/>
  <c r="BG1362" i="1"/>
  <c r="I67" i="1" a="1"/>
  <c r="I67" i="1" s="1"/>
  <c r="BF68" i="1"/>
  <c r="BG68" i="1"/>
  <c r="BF630" i="1"/>
  <c r="BG630" i="1"/>
  <c r="BF101" i="1"/>
  <c r="BG101" i="1"/>
  <c r="BF169" i="1"/>
  <c r="BG169" i="1"/>
  <c r="BF174" i="1"/>
  <c r="BG174" i="1"/>
  <c r="BG851" i="1"/>
  <c r="BF851" i="1"/>
  <c r="BF1326" i="1"/>
  <c r="BG1326" i="1"/>
  <c r="BF349" i="1"/>
  <c r="BG349" i="1"/>
  <c r="BF1383" i="1"/>
  <c r="BG1383" i="1"/>
  <c r="BF850" i="1"/>
  <c r="BG850" i="1"/>
  <c r="BF1007" i="1"/>
  <c r="BG1007" i="1"/>
  <c r="BF495" i="1"/>
  <c r="BG495" i="1"/>
  <c r="BF949" i="1"/>
  <c r="BG949" i="1"/>
  <c r="BF1150" i="1"/>
  <c r="BG1150" i="1"/>
  <c r="BF1253" i="1"/>
  <c r="BG1253" i="1"/>
  <c r="BF665" i="1"/>
  <c r="BG665" i="1"/>
  <c r="BF525" i="1"/>
  <c r="BG525" i="1"/>
  <c r="BF1421" i="1"/>
  <c r="BG1421" i="1"/>
  <c r="BF1289" i="1"/>
  <c r="BG1289" i="1"/>
  <c r="BG411" i="1"/>
  <c r="BF411" i="1"/>
  <c r="BF273" i="1"/>
  <c r="BG273" i="1"/>
  <c r="BF1400" i="1"/>
  <c r="BG1400" i="1"/>
  <c r="BF287" i="1"/>
  <c r="BG287" i="1"/>
  <c r="BF1204" i="1"/>
  <c r="BG1204" i="1"/>
  <c r="BG627" i="1"/>
  <c r="BF627" i="1"/>
  <c r="I21" i="1" a="1"/>
  <c r="I21" i="1" s="1"/>
  <c r="BF21" i="1"/>
  <c r="BG21" i="1"/>
  <c r="BF656" i="1"/>
  <c r="BG656" i="1"/>
  <c r="BF592" i="1"/>
  <c r="BG592" i="1"/>
  <c r="BF1394" i="1"/>
  <c r="BG1394" i="1"/>
  <c r="BF1101" i="1"/>
  <c r="BG1101" i="1"/>
  <c r="BF956" i="1"/>
  <c r="BG956" i="1"/>
  <c r="BG1075" i="1"/>
  <c r="BF1075" i="1"/>
  <c r="BF105" i="1"/>
  <c r="BG105" i="1"/>
  <c r="BF497" i="1"/>
  <c r="BG497" i="1"/>
  <c r="BF409" i="1"/>
  <c r="BG409" i="1"/>
  <c r="BF264" i="1"/>
  <c r="BG264" i="1"/>
  <c r="BG1211" i="1"/>
  <c r="BF1211" i="1"/>
  <c r="BF538" i="1"/>
  <c r="BG538" i="1"/>
  <c r="BF938" i="1"/>
  <c r="BG938" i="1"/>
  <c r="BF605" i="1"/>
  <c r="BG605" i="1"/>
  <c r="BG1091" i="1"/>
  <c r="BF1091" i="1"/>
  <c r="BF1180" i="1"/>
  <c r="BG1180" i="1"/>
  <c r="BF200" i="1"/>
  <c r="BG200" i="1"/>
  <c r="BG1483" i="1"/>
  <c r="BF1483" i="1"/>
  <c r="BG435" i="1"/>
  <c r="BF435" i="1"/>
  <c r="BF335" i="1"/>
  <c r="BG335" i="1"/>
  <c r="BF1277" i="1"/>
  <c r="BG1277" i="1"/>
  <c r="BG82" i="1"/>
  <c r="BF82" i="1"/>
  <c r="BF647" i="1"/>
  <c r="BG647" i="1"/>
  <c r="BF505" i="1"/>
  <c r="BG505" i="1"/>
  <c r="BG1139" i="1"/>
  <c r="BF1139" i="1"/>
  <c r="BF22" i="1"/>
  <c r="BG22" i="1"/>
  <c r="BF222" i="1"/>
  <c r="BG222" i="1"/>
  <c r="BG1035" i="1"/>
  <c r="BF1035" i="1"/>
  <c r="BF705" i="1"/>
  <c r="BG705" i="1"/>
  <c r="BF361" i="1"/>
  <c r="BG361" i="1"/>
  <c r="BF282" i="1"/>
  <c r="BG282" i="1"/>
  <c r="BF1134" i="1"/>
  <c r="BG1134" i="1"/>
  <c r="BF672" i="1"/>
  <c r="BG672" i="1"/>
  <c r="BF341" i="1"/>
  <c r="BG341" i="1"/>
  <c r="BF1334" i="1"/>
  <c r="BG1334" i="1"/>
  <c r="BF1221" i="1"/>
  <c r="BG1221" i="1"/>
  <c r="BF1353" i="1"/>
  <c r="BG1353" i="1"/>
  <c r="BF470" i="1"/>
  <c r="BG470" i="1"/>
  <c r="BG403" i="1"/>
  <c r="BF403" i="1"/>
  <c r="BF969" i="1"/>
  <c r="BG969" i="1"/>
  <c r="BF1505" i="1"/>
  <c r="BG1505" i="1"/>
  <c r="BG995" i="1"/>
  <c r="BF995" i="1"/>
  <c r="BF590" i="1"/>
  <c r="BG590" i="1"/>
  <c r="BG1443" i="1"/>
  <c r="BF1443" i="1"/>
  <c r="BF147" i="1"/>
  <c r="BG147" i="1"/>
  <c r="BF717" i="1"/>
  <c r="BG717" i="1"/>
  <c r="BF584" i="1"/>
  <c r="BG584" i="1"/>
  <c r="BF994" i="1"/>
  <c r="BG994" i="1"/>
  <c r="BG1331" i="1"/>
  <c r="BF1331" i="1"/>
  <c r="BF758" i="1"/>
  <c r="BG758" i="1"/>
  <c r="BF1193" i="1"/>
  <c r="BG1193" i="1"/>
  <c r="BF616" i="1"/>
  <c r="BG616" i="1"/>
  <c r="BF1464" i="1"/>
  <c r="BG1464" i="1"/>
  <c r="BF484" i="1"/>
  <c r="BG484" i="1"/>
  <c r="BF1444" i="1"/>
  <c r="BG1444" i="1"/>
  <c r="BF398" i="1"/>
  <c r="BG398" i="1"/>
  <c r="BF726" i="1"/>
  <c r="BG726" i="1"/>
  <c r="BF1062" i="1"/>
  <c r="BG1062" i="1"/>
  <c r="BF1058" i="1"/>
  <c r="BG1058" i="1"/>
  <c r="BF508" i="1"/>
  <c r="BG508" i="1"/>
  <c r="BF583" i="1"/>
  <c r="BG583" i="1"/>
  <c r="BF1038" i="1"/>
  <c r="BG1038" i="1"/>
  <c r="BG531" i="1"/>
  <c r="BF531" i="1"/>
  <c r="BF285" i="1"/>
  <c r="BG285" i="1"/>
  <c r="BF606" i="1"/>
  <c r="BG606" i="1"/>
  <c r="BG1283" i="1"/>
  <c r="BF1283" i="1"/>
  <c r="BF1309" i="1"/>
  <c r="BG1309" i="1"/>
  <c r="BF876" i="1"/>
  <c r="BG876" i="1"/>
  <c r="BF1201" i="1"/>
  <c r="BG1201" i="1"/>
  <c r="BF882" i="1"/>
  <c r="BG882" i="1"/>
  <c r="BF1108" i="1"/>
  <c r="BG1108" i="1"/>
  <c r="BF1094" i="1"/>
  <c r="BG1094" i="1"/>
  <c r="BF62" i="1"/>
  <c r="BG62" i="1"/>
  <c r="BF396" i="1"/>
  <c r="BG396" i="1"/>
  <c r="BF582" i="1"/>
  <c r="BG582" i="1"/>
  <c r="BF545" i="1"/>
  <c r="BG545" i="1"/>
  <c r="BF404" i="1"/>
  <c r="BG404" i="1"/>
  <c r="BG755" i="1"/>
  <c r="BF755" i="1"/>
  <c r="BF838" i="1"/>
  <c r="BG838" i="1"/>
  <c r="BF510" i="1"/>
  <c r="BG510" i="1"/>
  <c r="BF1055" i="1"/>
  <c r="BG1055" i="1"/>
  <c r="BF258" i="1"/>
  <c r="BG258" i="1"/>
  <c r="BF1077" i="1"/>
  <c r="BG1077" i="1"/>
  <c r="BF1126" i="1"/>
  <c r="BG1126" i="1"/>
  <c r="BF602" i="1"/>
  <c r="BG602" i="1"/>
  <c r="BF1256" i="1"/>
  <c r="BG1256" i="1"/>
  <c r="BF124" i="1"/>
  <c r="BG124" i="1"/>
  <c r="BF1146" i="1"/>
  <c r="BG1146" i="1"/>
  <c r="BF185" i="1"/>
  <c r="BG185" i="1"/>
  <c r="BF626" i="1"/>
  <c r="BG626" i="1"/>
  <c r="BF471" i="1"/>
  <c r="BG471" i="1"/>
  <c r="BG1275" i="1"/>
  <c r="BF1275" i="1"/>
  <c r="BF832" i="1"/>
  <c r="BG832" i="1"/>
  <c r="BF268" i="1"/>
  <c r="BG268" i="1"/>
  <c r="BF1450" i="1"/>
  <c r="BG1450" i="1"/>
  <c r="BG20" i="1"/>
  <c r="BF20" i="1"/>
  <c r="BF742" i="1"/>
  <c r="BG742" i="1"/>
  <c r="BF1300" i="1"/>
  <c r="BG1300" i="1"/>
  <c r="BF161" i="1"/>
  <c r="BG161" i="1"/>
  <c r="BF673" i="1"/>
  <c r="BG673" i="1"/>
  <c r="BF837" i="1"/>
  <c r="BG837" i="1"/>
  <c r="BF986" i="1"/>
  <c r="BG986" i="1"/>
  <c r="BF887" i="1"/>
  <c r="BG887" i="1"/>
  <c r="BG1195" i="1"/>
  <c r="BF1195" i="1"/>
  <c r="BF212" i="1"/>
  <c r="BG212" i="1"/>
  <c r="BF772" i="1"/>
  <c r="BG772" i="1"/>
  <c r="BF770" i="1"/>
  <c r="BG770" i="1"/>
  <c r="BF1431" i="1"/>
  <c r="BG1431" i="1"/>
  <c r="BF15" i="1"/>
  <c r="BG15" i="1"/>
  <c r="BF455" i="1"/>
  <c r="BG455" i="1"/>
  <c r="BF453" i="1"/>
  <c r="BG453" i="1"/>
  <c r="BF581" i="1"/>
  <c r="BG581" i="1"/>
  <c r="BF1397" i="1"/>
  <c r="BG1397" i="1"/>
  <c r="BG907" i="1"/>
  <c r="BF907" i="1"/>
  <c r="BF1373" i="1"/>
  <c r="BG1373" i="1"/>
  <c r="BF1050" i="1"/>
  <c r="BG1050" i="1"/>
  <c r="BF452" i="1"/>
  <c r="BG452" i="1"/>
  <c r="BF350" i="1"/>
  <c r="BG350" i="1"/>
  <c r="BF308" i="1"/>
  <c r="BG308" i="1"/>
  <c r="BF1183" i="1"/>
  <c r="BG1183" i="1"/>
  <c r="BF277" i="1"/>
  <c r="BG277" i="1"/>
  <c r="BF1141" i="1"/>
  <c r="BG1141" i="1"/>
  <c r="BF23" i="1"/>
  <c r="BG23" i="1"/>
  <c r="BG419" i="1"/>
  <c r="BF419" i="1"/>
  <c r="BF1212" i="1"/>
  <c r="BG1212" i="1"/>
  <c r="BF783" i="1"/>
  <c r="BG783" i="1"/>
  <c r="BG1235" i="1"/>
  <c r="BF1235" i="1"/>
  <c r="BG1003" i="1"/>
  <c r="BF1003" i="1"/>
  <c r="BF1158" i="1"/>
  <c r="BG1158" i="1"/>
  <c r="BF1213" i="1"/>
  <c r="BG1213" i="1"/>
  <c r="BF1465" i="1"/>
  <c r="BG1465" i="1"/>
  <c r="BG38" i="1"/>
  <c r="BF38" i="1"/>
  <c r="BG619" i="1"/>
  <c r="BF619" i="1"/>
  <c r="BF1301" i="1"/>
  <c r="BG1301" i="1"/>
  <c r="BF594" i="1"/>
  <c r="BG594" i="1"/>
  <c r="BF840" i="1"/>
  <c r="BG840" i="1"/>
  <c r="BF973" i="1"/>
  <c r="BG973" i="1"/>
  <c r="BF160" i="1"/>
  <c r="BG160" i="1"/>
  <c r="BF460" i="1"/>
  <c r="BG460" i="1"/>
  <c r="BF1044" i="1"/>
  <c r="BG1044" i="1"/>
  <c r="BF1356" i="1"/>
  <c r="BG1356" i="1"/>
  <c r="BG459" i="1"/>
  <c r="BF459" i="1"/>
  <c r="BF1034" i="1"/>
  <c r="BG1034" i="1"/>
  <c r="BF1015" i="1"/>
  <c r="BG1015" i="1"/>
  <c r="BG1227" i="1"/>
  <c r="BF1227" i="1"/>
  <c r="BF624" i="1"/>
  <c r="BG624" i="1"/>
  <c r="BF1493" i="1"/>
  <c r="BG1493" i="1"/>
  <c r="BF892" i="1"/>
  <c r="BG892" i="1"/>
  <c r="BF1325" i="1"/>
  <c r="BG1325" i="1"/>
  <c r="BF1349" i="1"/>
  <c r="BG1349" i="1"/>
  <c r="BF321" i="1"/>
  <c r="BG321" i="1"/>
  <c r="BF476" i="1"/>
  <c r="BG476" i="1"/>
  <c r="BF388" i="1"/>
  <c r="BG388" i="1"/>
  <c r="BF574" i="1"/>
  <c r="BG574" i="1"/>
  <c r="BF577" i="1"/>
  <c r="BG577" i="1"/>
  <c r="BF922" i="1"/>
  <c r="BG922" i="1"/>
  <c r="BF844" i="1"/>
  <c r="BG844" i="1"/>
  <c r="BG291" i="1"/>
  <c r="BF291" i="1"/>
  <c r="BF866" i="1"/>
  <c r="BG866" i="1"/>
  <c r="BF481" i="1"/>
  <c r="BG481" i="1"/>
  <c r="BF415" i="1"/>
  <c r="BG415" i="1"/>
  <c r="BF558" i="1"/>
  <c r="BG558" i="1"/>
  <c r="I25" i="1" a="1"/>
  <c r="I25" i="1" s="1"/>
  <c r="BG26" i="1"/>
  <c r="BF26" i="1"/>
  <c r="BF177" i="1"/>
  <c r="BG177" i="1"/>
  <c r="BF1196" i="1"/>
  <c r="BG1196" i="1"/>
  <c r="BF402" i="1"/>
  <c r="BG402" i="1"/>
  <c r="BG1475" i="1"/>
  <c r="BF1475" i="1"/>
  <c r="BF712" i="1"/>
  <c r="BG712" i="1"/>
  <c r="BF929" i="1"/>
  <c r="BG929" i="1"/>
  <c r="BF60" i="1"/>
  <c r="BG60" i="1"/>
  <c r="BG635" i="1"/>
  <c r="BF635" i="1"/>
  <c r="BF1337" i="1"/>
  <c r="BG1337" i="1"/>
  <c r="BF353" i="1"/>
  <c r="BG353" i="1"/>
  <c r="BF511" i="1"/>
  <c r="BG511" i="1"/>
  <c r="BF908" i="1"/>
  <c r="BG908" i="1"/>
  <c r="BF1073" i="1"/>
  <c r="BG1073" i="1"/>
  <c r="BF1197" i="1"/>
  <c r="BG1197" i="1"/>
  <c r="BF189" i="1"/>
  <c r="BG189" i="1"/>
  <c r="BF76" i="1"/>
  <c r="BG76" i="1"/>
  <c r="BG659" i="1"/>
  <c r="BF659" i="1"/>
  <c r="BF1506" i="1"/>
  <c r="BG1506" i="1"/>
  <c r="BF358" i="1"/>
  <c r="BG358" i="1"/>
  <c r="I27" i="1" a="1"/>
  <c r="I27" i="1" s="1"/>
  <c r="BF28" i="1"/>
  <c r="BG28" i="1"/>
  <c r="BG1459" i="1"/>
  <c r="BF1459" i="1"/>
  <c r="BF474" i="1"/>
  <c r="BG474" i="1"/>
  <c r="BF468" i="1"/>
  <c r="BG468" i="1"/>
  <c r="BF265" i="1"/>
  <c r="BG265" i="1"/>
  <c r="BF69" i="1"/>
  <c r="BG69" i="1"/>
  <c r="BF972" i="1"/>
  <c r="BG972" i="1"/>
  <c r="BF1056" i="1"/>
  <c r="BG1056" i="1"/>
  <c r="BF614" i="1"/>
  <c r="BG614" i="1"/>
  <c r="BF1009" i="1"/>
  <c r="BG1009" i="1"/>
  <c r="BF230" i="1"/>
  <c r="BG230" i="1"/>
  <c r="BF1304" i="1"/>
  <c r="BG1304" i="1"/>
  <c r="BF1429" i="1"/>
  <c r="BG1429" i="1"/>
  <c r="BF1340" i="1"/>
  <c r="BG1340" i="1"/>
  <c r="BF224" i="1"/>
  <c r="BG224" i="1"/>
  <c r="BF292" i="1"/>
  <c r="BG292" i="1"/>
  <c r="BF405" i="1"/>
  <c r="BG405" i="1"/>
  <c r="BG867" i="1"/>
  <c r="BF867" i="1"/>
  <c r="BF1288" i="1"/>
  <c r="BG1288" i="1"/>
  <c r="BF1252" i="1"/>
  <c r="BG1252" i="1"/>
  <c r="BF1217" i="1"/>
  <c r="BG1217" i="1"/>
  <c r="BF367" i="1"/>
  <c r="BG367" i="1"/>
  <c r="I20" i="1" a="1"/>
  <c r="I20" i="1" s="1"/>
  <c r="I122" i="1" a="1"/>
  <c r="I122" i="1" s="1"/>
  <c r="I28" i="1" a="1"/>
  <c r="I28" i="1" s="1"/>
  <c r="I83" i="1" a="1"/>
  <c r="I83" i="1" s="1"/>
  <c r="I54" i="1" a="1"/>
  <c r="I54" i="1" s="1"/>
  <c r="I108" i="1" a="1"/>
  <c r="I108" i="1" s="1"/>
  <c r="I41" i="1" a="1"/>
  <c r="I41" i="1" s="1"/>
  <c r="I104" i="1" a="1"/>
  <c r="I104" i="1" s="1"/>
  <c r="I75" i="1" a="1"/>
  <c r="I75" i="1" s="1"/>
  <c r="I124" i="1" a="1"/>
  <c r="I124" i="1" s="1"/>
  <c r="I98" i="1" a="1"/>
  <c r="I98" i="1" s="1"/>
  <c r="I26" i="1" a="1"/>
  <c r="I26" i="1" s="1"/>
  <c r="I70" i="1" a="1"/>
  <c r="I70" i="1" s="1"/>
  <c r="I72" i="1" a="1"/>
  <c r="I72" i="1" s="1"/>
  <c r="I39" i="1" a="1"/>
  <c r="I39" i="1" s="1"/>
  <c r="I155" i="1" a="1"/>
  <c r="I155" i="1" s="1"/>
  <c r="I43" i="1" a="1"/>
  <c r="I43" i="1" s="1"/>
  <c r="I138" i="1" a="1"/>
  <c r="I138" i="1" s="1"/>
  <c r="I118" i="1" a="1"/>
  <c r="I118" i="1" s="1"/>
  <c r="I46" i="1" a="1"/>
  <c r="I46" i="1" s="1"/>
  <c r="I62" i="1" a="1"/>
  <c r="I62" i="1" s="1"/>
  <c r="I52" i="1" a="1"/>
  <c r="I52" i="1" s="1"/>
  <c r="I82" i="1" a="1"/>
  <c r="I82" i="1" s="1"/>
  <c r="I135" i="1" a="1"/>
  <c r="I135" i="1" s="1"/>
  <c r="I90" i="1" a="1"/>
  <c r="I90" i="1" s="1"/>
  <c r="I13" i="1" a="1"/>
  <c r="I13" i="1" s="1"/>
  <c r="I123" i="1" a="1"/>
  <c r="I109" i="1" a="1"/>
  <c r="I109" i="1" s="1"/>
  <c r="I40" i="1" a="1"/>
  <c r="I40" i="1" s="1"/>
  <c r="I89" i="1" a="1"/>
  <c r="I89" i="1" s="1"/>
  <c r="I56" i="1" a="1"/>
  <c r="I56" i="1" s="1"/>
  <c r="I11" i="1" a="1"/>
  <c r="I11" i="1" s="1"/>
  <c r="I76" i="1" a="1"/>
  <c r="I76" i="1" s="1"/>
  <c r="I160" i="1" a="1"/>
  <c r="I160" i="1" s="1"/>
  <c r="I57" i="1" a="1"/>
  <c r="I57" i="1" s="1"/>
  <c r="I18" i="1" a="1"/>
  <c r="I18" i="1" s="1"/>
  <c r="I36" i="1" a="1"/>
  <c r="I36" i="1" s="1"/>
  <c r="I141" i="1" a="1"/>
  <c r="I141" i="1" s="1"/>
  <c r="I77" i="1" a="1"/>
  <c r="I77" i="1" s="1"/>
  <c r="I29" i="1" a="1"/>
  <c r="I29" i="1" s="1"/>
  <c r="I137" i="1" a="1"/>
  <c r="I137" i="1" s="1"/>
  <c r="I84" i="1" a="1"/>
  <c r="I84" i="1" s="1"/>
  <c r="I33" i="1" a="1"/>
  <c r="I33" i="1" s="1"/>
  <c r="I93" i="1" a="1"/>
  <c r="I93" i="1" s="1"/>
  <c r="I113" i="1" a="1"/>
  <c r="I113" i="1" s="1"/>
  <c r="I68" i="1" a="1"/>
  <c r="I68" i="1" s="1"/>
  <c r="I22" i="1" a="1"/>
  <c r="I22" i="1" s="1"/>
  <c r="I80" i="1" a="1"/>
  <c r="I80" i="1" s="1"/>
  <c r="I97" i="1" a="1"/>
  <c r="I97" i="1" s="1"/>
  <c r="I149" i="1" a="1"/>
  <c r="I149" i="1" s="1"/>
  <c r="I115" i="1" a="1"/>
  <c r="I115" i="1" s="1"/>
  <c r="I157" i="1" a="1"/>
  <c r="I157" i="1" s="1"/>
  <c r="I79" i="1" a="1"/>
  <c r="I79" i="1" s="1"/>
  <c r="I130" i="1" a="1"/>
  <c r="I130" i="1" s="1"/>
  <c r="I64" i="1" a="1"/>
  <c r="I64" i="1" s="1"/>
  <c r="I154" i="1" a="1"/>
  <c r="I154" i="1" s="1"/>
  <c r="I44" i="1" a="1"/>
  <c r="I44" i="1" s="1"/>
  <c r="I17" i="1" a="1"/>
  <c r="I17" i="1" s="1"/>
  <c r="I78" i="1" a="1"/>
  <c r="I78" i="1" s="1"/>
  <c r="I34" i="1" a="1"/>
  <c r="I34" i="1" s="1"/>
  <c r="I12" i="1" a="1"/>
  <c r="I12" i="1" s="1"/>
  <c r="I63" i="1" a="1"/>
  <c r="I63" i="1" s="1"/>
  <c r="I136" i="1" a="1"/>
  <c r="I136" i="1" s="1"/>
  <c r="I121" i="1" a="1"/>
  <c r="I121" i="1" s="1"/>
  <c r="I42" i="1" a="1"/>
  <c r="I42" i="1" s="1"/>
  <c r="I151" i="1" a="1"/>
  <c r="I151" i="1" s="1"/>
  <c r="I55" i="1" a="1"/>
  <c r="I55" i="1" s="1"/>
  <c r="I159" i="1" a="1"/>
  <c r="I159" i="1" s="1"/>
  <c r="I50" i="1" a="1"/>
  <c r="I50" i="1" s="1"/>
  <c r="I127" i="1" a="1"/>
  <c r="I127" i="1" s="1"/>
  <c r="I153" i="1" a="1"/>
  <c r="I153" i="1" s="1"/>
  <c r="I133" i="1" a="1"/>
  <c r="I133" i="1" s="1"/>
  <c r="I139" i="1" a="1"/>
  <c r="I139" i="1" s="1"/>
  <c r="I101" i="1" a="1"/>
  <c r="I101" i="1" s="1"/>
  <c r="I146" i="1" a="1"/>
  <c r="I146" i="1" s="1"/>
  <c r="I132" i="1" a="1"/>
  <c r="I132" i="1" s="1"/>
  <c r="I125" i="1" a="1"/>
  <c r="I125" i="1" s="1"/>
  <c r="I107" i="1" a="1"/>
  <c r="I107" i="1" s="1"/>
  <c r="I16" i="1" a="1"/>
  <c r="I16" i="1" s="1"/>
  <c r="I156" i="1" a="1"/>
  <c r="I156" i="1" s="1"/>
  <c r="I144" i="1" a="1"/>
  <c r="I144" i="1" s="1"/>
  <c r="I148" i="1" a="1"/>
  <c r="I148" i="1" s="1"/>
  <c r="I31" i="1" a="1"/>
  <c r="I31" i="1" s="1"/>
  <c r="I100" i="1" a="1"/>
  <c r="I100" i="1" s="1"/>
  <c r="I45" i="1" a="1"/>
  <c r="I45" i="1" s="1"/>
  <c r="I91" i="1" a="1"/>
  <c r="I60" i="1" a="1"/>
  <c r="I60" i="1" s="1"/>
  <c r="I51" i="1" a="1"/>
  <c r="I51" i="1" s="1"/>
  <c r="I58" i="1" a="1"/>
  <c r="I58" i="1" s="1"/>
  <c r="I147" i="1" a="1"/>
  <c r="I147" i="1" s="1"/>
  <c r="I106" i="1" a="1"/>
  <c r="I106" i="1" s="1"/>
  <c r="I74" i="1" a="1"/>
  <c r="I74" i="1" s="1"/>
  <c r="I129" i="1" a="1"/>
  <c r="I129" i="1" s="1"/>
  <c r="I73" i="1" a="1"/>
  <c r="I73" i="1" s="1"/>
  <c r="I71" i="1" a="1"/>
  <c r="I71" i="1" s="1"/>
  <c r="I99" i="1" a="1"/>
  <c r="I99" i="1" s="1"/>
  <c r="I47" i="1" a="1"/>
  <c r="I47" i="1" s="1"/>
  <c r="I14" i="1" a="1"/>
  <c r="I14" i="1" s="1"/>
  <c r="I19" i="1" a="1"/>
  <c r="I19" i="1" s="1"/>
  <c r="I116" i="1" a="1"/>
  <c r="I116" i="1" s="1"/>
  <c r="I61" i="1" a="1"/>
  <c r="I61" i="1" s="1"/>
  <c r="I35" i="1" a="1"/>
  <c r="I35" i="1" s="1"/>
  <c r="I117" i="1" a="1"/>
  <c r="I117" i="1" s="1"/>
  <c r="I120" i="1" a="1"/>
  <c r="I120" i="1" s="1"/>
  <c r="I131" i="1" a="1"/>
  <c r="I131" i="1" s="1"/>
  <c r="I59" i="1" a="1"/>
  <c r="I59" i="1" s="1"/>
  <c r="I81" i="1" a="1"/>
  <c r="I81" i="1" s="1"/>
  <c r="I69" i="1" a="1"/>
  <c r="I69" i="1" s="1"/>
  <c r="I134" i="1" a="1"/>
  <c r="I134" i="1" s="1"/>
  <c r="I102" i="1" a="1"/>
  <c r="I102" i="1" s="1"/>
  <c r="I119" i="1" a="1"/>
  <c r="I119" i="1" s="1"/>
  <c r="I103" i="1" a="1"/>
  <c r="I103" i="1" s="1"/>
  <c r="I145" i="1" a="1"/>
  <c r="I145" i="1" s="1"/>
  <c r="I53" i="1" a="1"/>
  <c r="I53" i="1" s="1"/>
  <c r="I142" i="1" a="1"/>
  <c r="I142" i="1" s="1"/>
  <c r="I49" i="1" a="1"/>
  <c r="I49" i="1" s="1"/>
  <c r="I158" i="1" a="1"/>
  <c r="I158" i="1" s="1"/>
  <c r="I92" i="1" a="1"/>
  <c r="I92" i="1" s="1"/>
  <c r="I112" i="1" a="1"/>
  <c r="I112" i="1" s="1"/>
  <c r="I105" i="1" a="1"/>
  <c r="I105" i="1" s="1"/>
  <c r="I140" i="1" a="1"/>
  <c r="I140" i="1" s="1"/>
  <c r="I150" i="1" a="1"/>
  <c r="I150" i="1" s="1"/>
  <c r="I48" i="1" a="1"/>
  <c r="I48" i="1" s="1"/>
  <c r="I126" i="1" a="1"/>
  <c r="I126" i="1" s="1"/>
  <c r="I32" i="1" a="1"/>
  <c r="I32" i="1" s="1"/>
  <c r="I91" i="1"/>
  <c r="I123" i="1"/>
  <c r="I37" i="1"/>
  <c r="I24" i="1"/>
  <c r="I94" i="1"/>
  <c r="I114" i="1"/>
  <c r="I87" i="1"/>
  <c r="I110" i="1"/>
  <c r="I23" i="1"/>
  <c r="I38" i="1"/>
  <c r="I88" i="1"/>
  <c r="I96" i="1"/>
  <c r="I95" i="1"/>
  <c r="I143" i="1"/>
  <c r="I911" i="1" a="1"/>
  <c r="I911" i="1" s="1"/>
  <c r="BE911" i="1"/>
  <c r="AI911" i="1"/>
  <c r="AM911" i="1"/>
  <c r="AQ911" i="1"/>
  <c r="I920" i="1" a="1"/>
  <c r="I920" i="1" s="1"/>
  <c r="BE920" i="1"/>
  <c r="AM920" i="1"/>
  <c r="AI920" i="1"/>
  <c r="AQ920" i="1"/>
  <c r="I649" i="1" a="1"/>
  <c r="I649" i="1" s="1"/>
  <c r="BE649" i="1"/>
  <c r="AI649" i="1"/>
  <c r="AM649" i="1"/>
  <c r="AQ649" i="1"/>
  <c r="I1065" i="1" a="1"/>
  <c r="I1065" i="1" s="1"/>
  <c r="BE1065" i="1"/>
  <c r="AI1065" i="1"/>
  <c r="AM1065" i="1"/>
  <c r="AQ1065" i="1"/>
  <c r="BE1456" i="1"/>
  <c r="I1456" i="1" a="1"/>
  <c r="I1456" i="1" s="1"/>
  <c r="AQ1456" i="1"/>
  <c r="AI1456" i="1"/>
  <c r="AM1456" i="1"/>
  <c r="AQ1409" i="1"/>
  <c r="I1409" i="1" a="1"/>
  <c r="I1409" i="1" s="1"/>
  <c r="BE1409" i="1"/>
  <c r="AI1409" i="1"/>
  <c r="AM1409" i="1"/>
  <c r="I1006" i="1" a="1"/>
  <c r="I1006" i="1" s="1"/>
  <c r="AM1006" i="1"/>
  <c r="AI1006" i="1"/>
  <c r="BE1006" i="1"/>
  <c r="AQ1006" i="1"/>
  <c r="I536" i="1" a="1"/>
  <c r="I536" i="1" s="1"/>
  <c r="BE536" i="1"/>
  <c r="AM536" i="1"/>
  <c r="AI536" i="1"/>
  <c r="AQ536" i="1"/>
  <c r="BE1457" i="1"/>
  <c r="I1457" i="1" a="1"/>
  <c r="I1457" i="1" s="1"/>
  <c r="AM1457" i="1"/>
  <c r="AQ1457" i="1"/>
  <c r="AI1457" i="1"/>
  <c r="I340" i="1" a="1"/>
  <c r="I340" i="1" s="1"/>
  <c r="BE340" i="1"/>
  <c r="AQ340" i="1"/>
  <c r="AI340" i="1"/>
  <c r="AM340" i="1"/>
  <c r="I1376" i="1" a="1"/>
  <c r="I1376" i="1" s="1"/>
  <c r="BE1376" i="1"/>
  <c r="AI1376" i="1"/>
  <c r="AQ1376" i="1"/>
  <c r="AM1376" i="1"/>
  <c r="I436" i="1" a="1"/>
  <c r="I436" i="1" s="1"/>
  <c r="AM436" i="1"/>
  <c r="BE436" i="1"/>
  <c r="AQ436" i="1"/>
  <c r="AI436" i="1"/>
  <c r="I467" i="1" a="1"/>
  <c r="I467" i="1" s="1"/>
  <c r="BE467" i="1"/>
  <c r="AM467" i="1"/>
  <c r="AI467" i="1"/>
  <c r="AQ467" i="1"/>
  <c r="I1113" i="1" a="1"/>
  <c r="I1113" i="1" s="1"/>
  <c r="BE1113" i="1"/>
  <c r="AM1113" i="1"/>
  <c r="AQ1113" i="1"/>
  <c r="AI1113" i="1"/>
  <c r="I1502" i="1" a="1"/>
  <c r="I1502" i="1" s="1"/>
  <c r="BE1502" i="1"/>
  <c r="AI1502" i="1"/>
  <c r="AQ1502" i="1"/>
  <c r="AM1502" i="1"/>
  <c r="I420" i="1" a="1"/>
  <c r="I420" i="1" s="1"/>
  <c r="BE420" i="1"/>
  <c r="AI420" i="1"/>
  <c r="AM420" i="1"/>
  <c r="AQ420" i="1"/>
  <c r="I544" i="1" a="1"/>
  <c r="I544" i="1" s="1"/>
  <c r="BE544" i="1"/>
  <c r="AM544" i="1"/>
  <c r="AQ544" i="1"/>
  <c r="AI544" i="1"/>
  <c r="BE91" i="1"/>
  <c r="AI91" i="1"/>
  <c r="AM91" i="1"/>
  <c r="AQ91" i="1"/>
  <c r="I828" i="1" a="1"/>
  <c r="I828" i="1" s="1"/>
  <c r="BE828" i="1"/>
  <c r="AI828" i="1"/>
  <c r="AQ828" i="1"/>
  <c r="AM828" i="1"/>
  <c r="I234" i="1" a="1"/>
  <c r="I234" i="1" s="1"/>
  <c r="BE234" i="1"/>
  <c r="AM234" i="1"/>
  <c r="AI234" i="1"/>
  <c r="AQ234" i="1"/>
  <c r="I1125" i="1" a="1"/>
  <c r="I1125" i="1" s="1"/>
  <c r="BE1125" i="1"/>
  <c r="AI1125" i="1"/>
  <c r="AM1125" i="1"/>
  <c r="AQ1125" i="1"/>
  <c r="I833" i="1" a="1"/>
  <c r="I833" i="1" s="1"/>
  <c r="BE833" i="1"/>
  <c r="AI833" i="1"/>
  <c r="AM833" i="1"/>
  <c r="AQ833" i="1"/>
  <c r="I1478" i="1" a="1"/>
  <c r="I1478" i="1" s="1"/>
  <c r="BE1478" i="1"/>
  <c r="AM1478" i="1"/>
  <c r="AI1478" i="1"/>
  <c r="AQ1478" i="1"/>
  <c r="I977" i="1" a="1"/>
  <c r="I977" i="1" s="1"/>
  <c r="BE977" i="1"/>
  <c r="AI977" i="1"/>
  <c r="AM977" i="1"/>
  <c r="AQ977" i="1"/>
  <c r="I776" i="1" a="1"/>
  <c r="I776" i="1" s="1"/>
  <c r="BE776" i="1"/>
  <c r="AQ776" i="1"/>
  <c r="AI776" i="1"/>
  <c r="AM776" i="1"/>
  <c r="I1268" i="1" a="1"/>
  <c r="I1268" i="1" s="1"/>
  <c r="AI1268" i="1"/>
  <c r="BE1268" i="1"/>
  <c r="AM1268" i="1"/>
  <c r="AQ1268" i="1"/>
  <c r="I1405" i="1" a="1"/>
  <c r="I1405" i="1" s="1"/>
  <c r="BE1405" i="1"/>
  <c r="AM1405" i="1"/>
  <c r="AQ1405" i="1"/>
  <c r="AI1405" i="1"/>
  <c r="I1408" i="1" a="1"/>
  <c r="I1408" i="1" s="1"/>
  <c r="BE1408" i="1"/>
  <c r="AI1408" i="1"/>
  <c r="AQ1408" i="1"/>
  <c r="AM1408" i="1"/>
  <c r="I799" i="1" a="1"/>
  <c r="I799" i="1" s="1"/>
  <c r="BE799" i="1"/>
  <c r="AM799" i="1"/>
  <c r="AQ799" i="1"/>
  <c r="AI799" i="1"/>
  <c r="BE102" i="1"/>
  <c r="AI102" i="1"/>
  <c r="AM102" i="1"/>
  <c r="AQ102" i="1"/>
  <c r="I1392" i="1" a="1"/>
  <c r="I1392" i="1" s="1"/>
  <c r="BE1392" i="1"/>
  <c r="AI1392" i="1"/>
  <c r="AQ1392" i="1"/>
  <c r="AM1392" i="1"/>
  <c r="I1360" i="1" a="1"/>
  <c r="I1360" i="1" s="1"/>
  <c r="BE1360" i="1"/>
  <c r="AQ1360" i="1"/>
  <c r="AM1360" i="1"/>
  <c r="AI1360" i="1"/>
  <c r="I888" i="1" a="1"/>
  <c r="I888" i="1" s="1"/>
  <c r="BE888" i="1"/>
  <c r="AM888" i="1"/>
  <c r="AI888" i="1"/>
  <c r="AQ888" i="1"/>
  <c r="I925" i="1" a="1"/>
  <c r="I925" i="1" s="1"/>
  <c r="BE925" i="1"/>
  <c r="AM925" i="1"/>
  <c r="AQ925" i="1"/>
  <c r="AI925" i="1"/>
  <c r="I272" i="1" a="1"/>
  <c r="I272" i="1" s="1"/>
  <c r="AM272" i="1"/>
  <c r="BE272" i="1"/>
  <c r="AQ272" i="1"/>
  <c r="AI272" i="1"/>
  <c r="I1136" i="1" a="1"/>
  <c r="I1136" i="1" s="1"/>
  <c r="BE1136" i="1"/>
  <c r="AM1136" i="1"/>
  <c r="AI1136" i="1"/>
  <c r="AQ1136" i="1"/>
  <c r="I480" i="1" a="1"/>
  <c r="I480" i="1" s="1"/>
  <c r="BE480" i="1"/>
  <c r="AQ480" i="1"/>
  <c r="AI480" i="1"/>
  <c r="AM480" i="1"/>
  <c r="BE158" i="1"/>
  <c r="AM158" i="1"/>
  <c r="AI158" i="1"/>
  <c r="AQ158" i="1"/>
  <c r="I423" i="1" a="1"/>
  <c r="I423" i="1" s="1"/>
  <c r="BE423" i="1"/>
  <c r="AQ423" i="1"/>
  <c r="AM423" i="1"/>
  <c r="AI423" i="1"/>
  <c r="I862" i="1" a="1"/>
  <c r="I862" i="1" s="1"/>
  <c r="BE862" i="1"/>
  <c r="AQ862" i="1"/>
  <c r="AM862" i="1"/>
  <c r="AI862" i="1"/>
  <c r="BE1452" i="1"/>
  <c r="I1452" i="1" a="1"/>
  <c r="I1452" i="1" s="1"/>
  <c r="AI1452" i="1"/>
  <c r="AQ1452" i="1"/>
  <c r="AM1452" i="1"/>
  <c r="I1420" i="1" a="1"/>
  <c r="I1420" i="1" s="1"/>
  <c r="BE1420" i="1"/>
  <c r="AI1420" i="1"/>
  <c r="AQ1420" i="1"/>
  <c r="AM1420" i="1"/>
  <c r="I1315" i="1" a="1"/>
  <c r="I1315" i="1" s="1"/>
  <c r="BE1315" i="1"/>
  <c r="AI1315" i="1"/>
  <c r="AQ1315" i="1"/>
  <c r="AM1315" i="1"/>
  <c r="I303" i="1" a="1"/>
  <c r="I303" i="1" s="1"/>
  <c r="BE303" i="1"/>
  <c r="AQ303" i="1"/>
  <c r="AI303" i="1"/>
  <c r="AM303" i="1"/>
  <c r="I847" i="1" a="1"/>
  <c r="I847" i="1" s="1"/>
  <c r="BE847" i="1"/>
  <c r="AQ847" i="1"/>
  <c r="AI847" i="1"/>
  <c r="AM847" i="1"/>
  <c r="BE70" i="1"/>
  <c r="AM70" i="1"/>
  <c r="AQ70" i="1"/>
  <c r="AI70" i="1"/>
  <c r="I412" i="1" a="1"/>
  <c r="I412" i="1" s="1"/>
  <c r="AQ412" i="1"/>
  <c r="BE412" i="1"/>
  <c r="AI412" i="1"/>
  <c r="AM412" i="1"/>
  <c r="I746" i="1" a="1"/>
  <c r="I746" i="1" s="1"/>
  <c r="BE746" i="1"/>
  <c r="AM746" i="1"/>
  <c r="AI746" i="1"/>
  <c r="AQ746" i="1"/>
  <c r="I1295" i="1" a="1"/>
  <c r="I1295" i="1" s="1"/>
  <c r="BE1295" i="1"/>
  <c r="AM1295" i="1"/>
  <c r="AI1295" i="1"/>
  <c r="AQ1295" i="1"/>
  <c r="I1439" i="1" a="1"/>
  <c r="I1439" i="1" s="1"/>
  <c r="BE1439" i="1"/>
  <c r="AQ1439" i="1"/>
  <c r="AM1439" i="1"/>
  <c r="AI1439" i="1"/>
  <c r="I1171" i="1" a="1"/>
  <c r="I1171" i="1" s="1"/>
  <c r="BE1171" i="1"/>
  <c r="AI1171" i="1"/>
  <c r="AQ1171" i="1"/>
  <c r="AM1171" i="1"/>
  <c r="I271" i="1" a="1"/>
  <c r="I271" i="1" s="1"/>
  <c r="AM271" i="1"/>
  <c r="BE271" i="1"/>
  <c r="AQ271" i="1"/>
  <c r="AI271" i="1"/>
  <c r="BE49" i="1"/>
  <c r="AM49" i="1"/>
  <c r="AQ49" i="1"/>
  <c r="AI49" i="1"/>
  <c r="I1476" i="1" a="1"/>
  <c r="I1476" i="1" s="1"/>
  <c r="AI1476" i="1"/>
  <c r="AQ1476" i="1"/>
  <c r="AM1476" i="1"/>
  <c r="BE1476" i="1"/>
  <c r="I322" i="1" a="1"/>
  <c r="I322" i="1" s="1"/>
  <c r="BE322" i="1"/>
  <c r="AM322" i="1"/>
  <c r="AQ322" i="1"/>
  <c r="AI322" i="1"/>
  <c r="I1282" i="1" a="1"/>
  <c r="I1282" i="1" s="1"/>
  <c r="BE1282" i="1"/>
  <c r="AM1282" i="1"/>
  <c r="AI1282" i="1"/>
  <c r="AQ1282" i="1"/>
  <c r="BE120" i="1"/>
  <c r="AQ120" i="1"/>
  <c r="AI120" i="1"/>
  <c r="AM120" i="1"/>
  <c r="BE676" i="1"/>
  <c r="I676" i="1" a="1"/>
  <c r="I676" i="1" s="1"/>
  <c r="AI676" i="1"/>
  <c r="AQ676" i="1"/>
  <c r="AM676" i="1"/>
  <c r="I1391" i="1" a="1"/>
  <c r="I1391" i="1" s="1"/>
  <c r="BE1391" i="1"/>
  <c r="AI1391" i="1"/>
  <c r="AQ1391" i="1"/>
  <c r="AM1391" i="1"/>
  <c r="I1492" i="1" a="1"/>
  <c r="I1492" i="1" s="1"/>
  <c r="BE1492" i="1"/>
  <c r="AQ1492" i="1"/>
  <c r="AI1492" i="1"/>
  <c r="AM1492" i="1"/>
  <c r="I636" i="1" a="1"/>
  <c r="I636" i="1" s="1"/>
  <c r="AM636" i="1"/>
  <c r="BE636" i="1"/>
  <c r="AI636" i="1"/>
  <c r="AQ636" i="1"/>
  <c r="I638" i="1" a="1"/>
  <c r="I638" i="1" s="1"/>
  <c r="BE638" i="1"/>
  <c r="AM638" i="1"/>
  <c r="AI638" i="1"/>
  <c r="AQ638" i="1"/>
  <c r="I1484" i="1" a="1"/>
  <c r="I1484" i="1" s="1"/>
  <c r="AM1484" i="1"/>
  <c r="BE1484" i="1"/>
  <c r="AI1484" i="1"/>
  <c r="AQ1484" i="1"/>
  <c r="I1192" i="1" a="1"/>
  <c r="I1192" i="1" s="1"/>
  <c r="BE1192" i="1"/>
  <c r="AM1192" i="1"/>
  <c r="AI1192" i="1"/>
  <c r="AQ1192" i="1"/>
  <c r="BE107" i="1"/>
  <c r="AI107" i="1"/>
  <c r="AQ107" i="1"/>
  <c r="AM107" i="1"/>
  <c r="I1365" i="1" a="1"/>
  <c r="I1365" i="1" s="1"/>
  <c r="BE1365" i="1"/>
  <c r="AI1365" i="1"/>
  <c r="AM1365" i="1"/>
  <c r="AQ1365" i="1"/>
  <c r="I1157" i="1" a="1"/>
  <c r="I1157" i="1" s="1"/>
  <c r="AI1157" i="1"/>
  <c r="AM1157" i="1"/>
  <c r="AQ1157" i="1"/>
  <c r="BE1157" i="1"/>
  <c r="BE700" i="1"/>
  <c r="I700" i="1" a="1"/>
  <c r="I700" i="1" s="1"/>
  <c r="AI700" i="1"/>
  <c r="AQ700" i="1"/>
  <c r="AM700" i="1"/>
  <c r="I1000" i="1" a="1"/>
  <c r="I1000" i="1" s="1"/>
  <c r="BE1000" i="1"/>
  <c r="AM1000" i="1"/>
  <c r="AQ1000" i="1"/>
  <c r="AI1000" i="1"/>
  <c r="I1066" i="1" a="1"/>
  <c r="I1066" i="1" s="1"/>
  <c r="BE1066" i="1"/>
  <c r="AM1066" i="1"/>
  <c r="AI1066" i="1"/>
  <c r="AQ1066" i="1"/>
  <c r="I767" i="1" a="1"/>
  <c r="I767" i="1" s="1"/>
  <c r="BE767" i="1"/>
  <c r="AM767" i="1"/>
  <c r="AQ767" i="1"/>
  <c r="AI767" i="1"/>
  <c r="I425" i="1" a="1"/>
  <c r="I425" i="1" s="1"/>
  <c r="BE425" i="1"/>
  <c r="AI425" i="1"/>
  <c r="AM425" i="1"/>
  <c r="AQ425" i="1"/>
  <c r="BE311" i="1"/>
  <c r="I311" i="1" a="1"/>
  <c r="I311" i="1" s="1"/>
  <c r="AI311" i="1"/>
  <c r="AM311" i="1"/>
  <c r="AQ311" i="1"/>
  <c r="I206" i="1" a="1"/>
  <c r="I206" i="1" s="1"/>
  <c r="BE206" i="1"/>
  <c r="AQ206" i="1"/>
  <c r="AI206" i="1"/>
  <c r="AM206" i="1"/>
  <c r="I823" i="1" a="1"/>
  <c r="I823" i="1" s="1"/>
  <c r="BE823" i="1"/>
  <c r="AM823" i="1"/>
  <c r="AQ823" i="1"/>
  <c r="AI823" i="1"/>
  <c r="I438" i="1" a="1"/>
  <c r="I438" i="1" s="1"/>
  <c r="BE438" i="1"/>
  <c r="AI438" i="1"/>
  <c r="AM438" i="1"/>
  <c r="AQ438" i="1"/>
  <c r="I1311" i="1" a="1"/>
  <c r="I1311" i="1" s="1"/>
  <c r="BE1311" i="1"/>
  <c r="AQ1311" i="1"/>
  <c r="AM1311" i="1"/>
  <c r="AI1311" i="1"/>
  <c r="I345" i="1" a="1"/>
  <c r="I345" i="1" s="1"/>
  <c r="BE345" i="1"/>
  <c r="AI345" i="1"/>
  <c r="AM345" i="1"/>
  <c r="AQ345" i="1"/>
  <c r="I1145" i="1" a="1"/>
  <c r="I1145" i="1" s="1"/>
  <c r="BE1145" i="1"/>
  <c r="AM1145" i="1"/>
  <c r="AI1145" i="1"/>
  <c r="AQ1145" i="1"/>
  <c r="I1384" i="1" a="1"/>
  <c r="I1384" i="1" s="1"/>
  <c r="BE1384" i="1"/>
  <c r="AI1384" i="1"/>
  <c r="AQ1384" i="1"/>
  <c r="AM1384" i="1"/>
  <c r="I1014" i="1" a="1"/>
  <c r="I1014" i="1" s="1"/>
  <c r="BE1014" i="1"/>
  <c r="AM1014" i="1"/>
  <c r="AQ1014" i="1"/>
  <c r="AI1014" i="1"/>
  <c r="I711" i="1" a="1"/>
  <c r="I711" i="1" s="1"/>
  <c r="BE711" i="1"/>
  <c r="AM711" i="1"/>
  <c r="AQ711" i="1"/>
  <c r="AI711" i="1"/>
  <c r="I439" i="1" a="1"/>
  <c r="I439" i="1" s="1"/>
  <c r="BE439" i="1"/>
  <c r="AQ439" i="1"/>
  <c r="AI439" i="1"/>
  <c r="AM439" i="1"/>
  <c r="I199" i="1" a="1"/>
  <c r="I199" i="1" s="1"/>
  <c r="BE199" i="1"/>
  <c r="AI199" i="1"/>
  <c r="AM199" i="1"/>
  <c r="AQ199" i="1"/>
  <c r="I1393" i="1" a="1"/>
  <c r="I1393" i="1" s="1"/>
  <c r="BE1393" i="1"/>
  <c r="AM1393" i="1"/>
  <c r="AQ1393" i="1"/>
  <c r="AI1393" i="1"/>
  <c r="I1096" i="1" a="1"/>
  <c r="I1096" i="1" s="1"/>
  <c r="BE1096" i="1"/>
  <c r="AM1096" i="1"/>
  <c r="AI1096" i="1"/>
  <c r="AQ1096" i="1"/>
  <c r="I1167" i="1" a="1"/>
  <c r="I1167" i="1" s="1"/>
  <c r="BE1167" i="1"/>
  <c r="AQ1167" i="1"/>
  <c r="AM1167" i="1"/>
  <c r="AI1167" i="1"/>
  <c r="I444" i="1" a="1"/>
  <c r="I444" i="1" s="1"/>
  <c r="AQ444" i="1"/>
  <c r="BE444" i="1"/>
  <c r="AM444" i="1"/>
  <c r="AI444" i="1"/>
  <c r="AM42" i="1"/>
  <c r="AQ42" i="1"/>
  <c r="AI42" i="1"/>
  <c r="BE42" i="1"/>
  <c r="I1318" i="1" a="1"/>
  <c r="I1318" i="1" s="1"/>
  <c r="AQ1318" i="1"/>
  <c r="BE1318" i="1"/>
  <c r="AM1318" i="1"/>
  <c r="AI1318" i="1"/>
  <c r="I1411" i="1" a="1"/>
  <c r="I1411" i="1" s="1"/>
  <c r="BE1411" i="1"/>
  <c r="AM1411" i="1"/>
  <c r="AI1411" i="1"/>
  <c r="AQ1411" i="1"/>
  <c r="BE103" i="1"/>
  <c r="AQ103" i="1"/>
  <c r="AI103" i="1"/>
  <c r="AM103" i="1"/>
  <c r="BE74" i="1"/>
  <c r="AM74" i="1"/>
  <c r="AI74" i="1"/>
  <c r="AQ74" i="1"/>
  <c r="I1156" i="1" a="1"/>
  <c r="I1156" i="1" s="1"/>
  <c r="BE1156" i="1"/>
  <c r="AI1156" i="1"/>
  <c r="AQ1156" i="1"/>
  <c r="AM1156" i="1"/>
  <c r="I597" i="1" a="1"/>
  <c r="I597" i="1" s="1"/>
  <c r="BE597" i="1"/>
  <c r="AM597" i="1"/>
  <c r="AQ597" i="1"/>
  <c r="AI597" i="1"/>
  <c r="I336" i="1" a="1"/>
  <c r="I336" i="1" s="1"/>
  <c r="BE336" i="1"/>
  <c r="AM336" i="1"/>
  <c r="AQ336" i="1"/>
  <c r="AI336" i="1"/>
  <c r="BE1458" i="1"/>
  <c r="I1458" i="1" a="1"/>
  <c r="I1458" i="1" s="1"/>
  <c r="AI1458" i="1"/>
  <c r="AQ1458" i="1"/>
  <c r="AM1458" i="1"/>
  <c r="I1357" i="1" a="1"/>
  <c r="I1357" i="1" s="1"/>
  <c r="BE1357" i="1"/>
  <c r="AM1357" i="1"/>
  <c r="AI1357" i="1"/>
  <c r="AQ1357" i="1"/>
  <c r="I487" i="1" a="1"/>
  <c r="I487" i="1" s="1"/>
  <c r="BE487" i="1"/>
  <c r="AQ487" i="1"/>
  <c r="AI487" i="1"/>
  <c r="AM487" i="1"/>
  <c r="I334" i="1" a="1"/>
  <c r="I334" i="1" s="1"/>
  <c r="BE334" i="1"/>
  <c r="AM334" i="1"/>
  <c r="AI334" i="1"/>
  <c r="AQ334" i="1"/>
  <c r="I254" i="1" a="1"/>
  <c r="I254" i="1" s="1"/>
  <c r="BE254" i="1"/>
  <c r="AQ254" i="1"/>
  <c r="AI254" i="1"/>
  <c r="AM254" i="1"/>
  <c r="I434" i="1" a="1"/>
  <c r="I434" i="1" s="1"/>
  <c r="BE434" i="1"/>
  <c r="AQ434" i="1"/>
  <c r="AI434" i="1"/>
  <c r="AM434" i="1"/>
  <c r="I186" i="1" a="1"/>
  <c r="I186" i="1" s="1"/>
  <c r="BE186" i="1"/>
  <c r="AM186" i="1"/>
  <c r="AQ186" i="1"/>
  <c r="AI186" i="1"/>
  <c r="I628" i="1" a="1"/>
  <c r="I628" i="1" s="1"/>
  <c r="BE628" i="1"/>
  <c r="AQ628" i="1"/>
  <c r="AI628" i="1"/>
  <c r="AM628" i="1"/>
  <c r="I416" i="1" a="1"/>
  <c r="I416" i="1" s="1"/>
  <c r="BE416" i="1"/>
  <c r="AM416" i="1"/>
  <c r="AQ416" i="1"/>
  <c r="AI416" i="1"/>
  <c r="I193" i="1" a="1"/>
  <c r="I193" i="1" s="1"/>
  <c r="AQ193" i="1"/>
  <c r="AM193" i="1"/>
  <c r="BE193" i="1"/>
  <c r="AI193" i="1"/>
  <c r="I1152" i="1" a="1"/>
  <c r="I1152" i="1" s="1"/>
  <c r="BE1152" i="1"/>
  <c r="AI1152" i="1"/>
  <c r="AM1152" i="1"/>
  <c r="AQ1152" i="1"/>
  <c r="I1468" i="1" a="1"/>
  <c r="I1468" i="1" s="1"/>
  <c r="BE1468" i="1"/>
  <c r="AI1468" i="1"/>
  <c r="AQ1468" i="1"/>
  <c r="AM1468" i="1"/>
  <c r="I1133" i="1" a="1"/>
  <c r="I1133" i="1" s="1"/>
  <c r="BE1133" i="1"/>
  <c r="AM1133" i="1"/>
  <c r="AI1133" i="1"/>
  <c r="AQ1133" i="1"/>
  <c r="I1199" i="1" a="1"/>
  <c r="I1199" i="1" s="1"/>
  <c r="AI1199" i="1"/>
  <c r="AQ1199" i="1"/>
  <c r="BE1199" i="1"/>
  <c r="AM1199" i="1"/>
  <c r="I578" i="1" a="1"/>
  <c r="I578" i="1" s="1"/>
  <c r="BE578" i="1"/>
  <c r="AM578" i="1"/>
  <c r="AQ578" i="1"/>
  <c r="AI578" i="1"/>
  <c r="I457" i="1" a="1"/>
  <c r="I457" i="1" s="1"/>
  <c r="BE457" i="1"/>
  <c r="AI457" i="1"/>
  <c r="AQ457" i="1"/>
  <c r="AM457" i="1"/>
  <c r="I921" i="1" a="1"/>
  <c r="I921" i="1" s="1"/>
  <c r="BE921" i="1"/>
  <c r="AI921" i="1"/>
  <c r="AM921" i="1"/>
  <c r="AQ921" i="1"/>
  <c r="I293" i="1" a="1"/>
  <c r="I293" i="1" s="1"/>
  <c r="BE293" i="1"/>
  <c r="AQ293" i="1"/>
  <c r="AM293" i="1"/>
  <c r="AI293" i="1"/>
  <c r="I1399" i="1" a="1"/>
  <c r="I1399" i="1" s="1"/>
  <c r="BE1399" i="1"/>
  <c r="AQ1399" i="1"/>
  <c r="AM1399" i="1"/>
  <c r="AI1399" i="1"/>
  <c r="I693" i="1" a="1"/>
  <c r="I693" i="1" s="1"/>
  <c r="BE693" i="1"/>
  <c r="AQ693" i="1"/>
  <c r="AI693" i="1"/>
  <c r="AM693" i="1"/>
  <c r="I1047" i="1" a="1"/>
  <c r="I1047" i="1" s="1"/>
  <c r="BE1047" i="1"/>
  <c r="AQ1047" i="1"/>
  <c r="AM1047" i="1"/>
  <c r="AI1047" i="1"/>
  <c r="I974" i="1" a="1"/>
  <c r="I974" i="1" s="1"/>
  <c r="BE974" i="1"/>
  <c r="AM974" i="1"/>
  <c r="AI974" i="1"/>
  <c r="AQ974" i="1"/>
  <c r="I1112" i="1" a="1"/>
  <c r="I1112" i="1" s="1"/>
  <c r="AI1112" i="1"/>
  <c r="AQ1112" i="1"/>
  <c r="BE1112" i="1"/>
  <c r="AM1112" i="1"/>
  <c r="I1396" i="1" a="1"/>
  <c r="I1396" i="1" s="1"/>
  <c r="AM1396" i="1"/>
  <c r="AQ1396" i="1"/>
  <c r="BE1396" i="1"/>
  <c r="AI1396" i="1"/>
  <c r="BE123" i="1"/>
  <c r="AM123" i="1"/>
  <c r="AQ123" i="1"/>
  <c r="AI123" i="1"/>
  <c r="BE1205" i="1"/>
  <c r="AI1205" i="1"/>
  <c r="I1205" i="1" a="1"/>
  <c r="I1205" i="1" s="1"/>
  <c r="AM1205" i="1"/>
  <c r="AQ1205" i="1"/>
  <c r="I1350" i="1" a="1"/>
  <c r="I1350" i="1" s="1"/>
  <c r="AM1350" i="1"/>
  <c r="BE1350" i="1"/>
  <c r="AQ1350" i="1"/>
  <c r="AI1350" i="1"/>
  <c r="I1106" i="1" a="1"/>
  <c r="I1106" i="1" s="1"/>
  <c r="BE1106" i="1"/>
  <c r="AQ1106" i="1"/>
  <c r="AI1106" i="1"/>
  <c r="AM1106" i="1"/>
  <c r="I586" i="1" a="1"/>
  <c r="I586" i="1" s="1"/>
  <c r="BE586" i="1"/>
  <c r="AM586" i="1"/>
  <c r="AI586" i="1"/>
  <c r="AQ586" i="1"/>
  <c r="I478" i="1" a="1"/>
  <c r="I478" i="1" s="1"/>
  <c r="BE478" i="1"/>
  <c r="AI478" i="1"/>
  <c r="AQ478" i="1"/>
  <c r="AM478" i="1"/>
  <c r="I477" i="1" a="1"/>
  <c r="I477" i="1" s="1"/>
  <c r="BE477" i="1"/>
  <c r="AI477" i="1"/>
  <c r="AM477" i="1"/>
  <c r="AQ477" i="1"/>
  <c r="I1503" i="1" a="1"/>
  <c r="I1503" i="1" s="1"/>
  <c r="BE1503" i="1"/>
  <c r="AQ1503" i="1"/>
  <c r="AM1503" i="1"/>
  <c r="AI1503" i="1"/>
  <c r="BE1348" i="1"/>
  <c r="I1348" i="1" a="1"/>
  <c r="I1348" i="1" s="1"/>
  <c r="AQ1348" i="1"/>
  <c r="AI1348" i="1"/>
  <c r="AM1348" i="1"/>
  <c r="I331" i="1" a="1"/>
  <c r="I331" i="1" s="1"/>
  <c r="BE331" i="1"/>
  <c r="AQ331" i="1"/>
  <c r="AM331" i="1"/>
  <c r="AI331" i="1"/>
  <c r="BE117" i="1"/>
  <c r="AI117" i="1"/>
  <c r="AQ117" i="1"/>
  <c r="AM117" i="1"/>
  <c r="I491" i="1" a="1"/>
  <c r="I491" i="1" s="1"/>
  <c r="BE491" i="1"/>
  <c r="AQ491" i="1"/>
  <c r="AM491" i="1"/>
  <c r="AI491" i="1"/>
  <c r="I304" i="1" a="1"/>
  <c r="I304" i="1" s="1"/>
  <c r="BE304" i="1"/>
  <c r="AI304" i="1"/>
  <c r="AM304" i="1"/>
  <c r="AQ304" i="1"/>
  <c r="I363" i="1" a="1"/>
  <c r="I363" i="1" s="1"/>
  <c r="BE363" i="1"/>
  <c r="AM363" i="1"/>
  <c r="AI363" i="1"/>
  <c r="AQ363" i="1"/>
  <c r="I1273" i="1" a="1"/>
  <c r="I1273" i="1" s="1"/>
  <c r="AQ1273" i="1"/>
  <c r="BE1273" i="1"/>
  <c r="AI1273" i="1"/>
  <c r="AM1273" i="1"/>
  <c r="I385" i="1" a="1"/>
  <c r="I385" i="1" s="1"/>
  <c r="BE385" i="1"/>
  <c r="AQ385" i="1"/>
  <c r="AM385" i="1"/>
  <c r="AI385" i="1"/>
  <c r="BE145" i="1"/>
  <c r="AQ145" i="1"/>
  <c r="AM145" i="1"/>
  <c r="AI145" i="1"/>
  <c r="I374" i="1" a="1"/>
  <c r="I374" i="1" s="1"/>
  <c r="BE374" i="1"/>
  <c r="AI374" i="1"/>
  <c r="AM374" i="1"/>
  <c r="AQ374" i="1"/>
  <c r="I632" i="1" a="1"/>
  <c r="I632" i="1" s="1"/>
  <c r="AI632" i="1"/>
  <c r="AQ632" i="1"/>
  <c r="BE632" i="1"/>
  <c r="AM632" i="1"/>
  <c r="I951" i="1" a="1"/>
  <c r="I951" i="1" s="1"/>
  <c r="AQ951" i="1"/>
  <c r="AI951" i="1"/>
  <c r="AM951" i="1"/>
  <c r="BE951" i="1"/>
  <c r="I1460" i="1" a="1"/>
  <c r="I1460" i="1" s="1"/>
  <c r="BE1460" i="1"/>
  <c r="AQ1460" i="1"/>
  <c r="AI1460" i="1"/>
  <c r="AM1460" i="1"/>
  <c r="BE131" i="1"/>
  <c r="AI131" i="1"/>
  <c r="AQ131" i="1"/>
  <c r="AM131" i="1"/>
  <c r="I1279" i="1" a="1"/>
  <c r="I1279" i="1" s="1"/>
  <c r="BE1279" i="1"/>
  <c r="AQ1279" i="1"/>
  <c r="AM1279" i="1"/>
  <c r="AI1279" i="1"/>
  <c r="I1372" i="1" a="1"/>
  <c r="I1372" i="1" s="1"/>
  <c r="BE1372" i="1"/>
  <c r="AI1372" i="1"/>
  <c r="AQ1372" i="1"/>
  <c r="AM1372" i="1"/>
  <c r="I965" i="1" a="1"/>
  <c r="I965" i="1" s="1"/>
  <c r="AI965" i="1"/>
  <c r="AM965" i="1"/>
  <c r="BE965" i="1"/>
  <c r="AQ965" i="1"/>
  <c r="I1327" i="1" a="1"/>
  <c r="I1327" i="1" s="1"/>
  <c r="AI1327" i="1"/>
  <c r="BE1327" i="1"/>
  <c r="AQ1327" i="1"/>
  <c r="AM1327" i="1"/>
  <c r="BE952" i="1"/>
  <c r="AI952" i="1"/>
  <c r="I952" i="1" a="1"/>
  <c r="I952" i="1" s="1"/>
  <c r="AM952" i="1"/>
  <c r="AQ952" i="1"/>
  <c r="I378" i="1" a="1"/>
  <c r="I378" i="1" s="1"/>
  <c r="BE378" i="1"/>
  <c r="AM378" i="1"/>
  <c r="AI378" i="1"/>
  <c r="AQ378" i="1"/>
  <c r="BE429" i="1"/>
  <c r="AQ429" i="1"/>
  <c r="AI429" i="1"/>
  <c r="AM429" i="1"/>
  <c r="I429" i="1" a="1"/>
  <c r="I429" i="1" s="1"/>
  <c r="I731" i="1" a="1"/>
  <c r="I731" i="1" s="1"/>
  <c r="BE731" i="1"/>
  <c r="AM731" i="1"/>
  <c r="AI731" i="1"/>
  <c r="AQ731" i="1"/>
  <c r="I338" i="1" a="1"/>
  <c r="I338" i="1" s="1"/>
  <c r="BE338" i="1"/>
  <c r="AI338" i="1"/>
  <c r="AM338" i="1"/>
  <c r="AQ338" i="1"/>
  <c r="I766" i="1" a="1"/>
  <c r="I766" i="1" s="1"/>
  <c r="BE766" i="1"/>
  <c r="AM766" i="1"/>
  <c r="AI766" i="1"/>
  <c r="AQ766" i="1"/>
  <c r="BE98" i="1"/>
  <c r="AI98" i="1"/>
  <c r="AM98" i="1"/>
  <c r="AQ98" i="1"/>
  <c r="BE164" i="1"/>
  <c r="I164" i="1" a="1"/>
  <c r="I164" i="1" s="1"/>
  <c r="AM164" i="1"/>
  <c r="AQ164" i="1"/>
  <c r="AI164" i="1"/>
  <c r="I943" i="1" a="1"/>
  <c r="I943" i="1" s="1"/>
  <c r="AI943" i="1"/>
  <c r="AM943" i="1"/>
  <c r="AQ943" i="1"/>
  <c r="BE943" i="1"/>
  <c r="I1422" i="1" a="1"/>
  <c r="I1422" i="1" s="1"/>
  <c r="BE1422" i="1"/>
  <c r="AI1422" i="1"/>
  <c r="AM1422" i="1"/>
  <c r="AQ1422" i="1"/>
  <c r="I793" i="1" a="1"/>
  <c r="I793" i="1" s="1"/>
  <c r="BE793" i="1"/>
  <c r="AI793" i="1"/>
  <c r="AM793" i="1"/>
  <c r="AQ793" i="1"/>
  <c r="BE150" i="1"/>
  <c r="AQ150" i="1"/>
  <c r="AI150" i="1"/>
  <c r="AM150" i="1"/>
  <c r="I1497" i="1" a="1"/>
  <c r="I1497" i="1" s="1"/>
  <c r="BE1497" i="1"/>
  <c r="AM1497" i="1"/>
  <c r="AQ1497" i="1"/>
  <c r="AI1497" i="1"/>
  <c r="I1479" i="1" a="1"/>
  <c r="I1479" i="1" s="1"/>
  <c r="BE1479" i="1"/>
  <c r="AQ1479" i="1"/>
  <c r="AM1479" i="1"/>
  <c r="AI1479" i="1"/>
  <c r="I964" i="1" a="1"/>
  <c r="I964" i="1" s="1"/>
  <c r="BE964" i="1"/>
  <c r="AI964" i="1"/>
  <c r="AQ964" i="1"/>
  <c r="AM964" i="1"/>
  <c r="I744" i="1" a="1"/>
  <c r="I744" i="1" s="1"/>
  <c r="BE744" i="1"/>
  <c r="AI744" i="1"/>
  <c r="AM744" i="1"/>
  <c r="AQ744" i="1"/>
  <c r="I1229" i="1" a="1"/>
  <c r="I1229" i="1" s="1"/>
  <c r="BE1229" i="1"/>
  <c r="AI1229" i="1"/>
  <c r="AQ1229" i="1"/>
  <c r="AM1229" i="1"/>
  <c r="I816" i="1" a="1"/>
  <c r="I816" i="1" s="1"/>
  <c r="BE816" i="1"/>
  <c r="AQ816" i="1"/>
  <c r="AM816" i="1"/>
  <c r="AI816" i="1"/>
  <c r="I527" i="1" a="1"/>
  <c r="I527" i="1" s="1"/>
  <c r="BE527" i="1"/>
  <c r="AM527" i="1"/>
  <c r="AQ527" i="1"/>
  <c r="AI527" i="1"/>
  <c r="BE27" i="1"/>
  <c r="AI27" i="1"/>
  <c r="AM27" i="1"/>
  <c r="AQ27" i="1"/>
  <c r="BE556" i="1"/>
  <c r="AI556" i="1"/>
  <c r="AQ556" i="1"/>
  <c r="AM556" i="1"/>
  <c r="I556" i="1" a="1"/>
  <c r="I556" i="1" s="1"/>
  <c r="I1045" i="1" a="1"/>
  <c r="I1045" i="1" s="1"/>
  <c r="BE1045" i="1"/>
  <c r="AQ1045" i="1"/>
  <c r="AI1045" i="1"/>
  <c r="AM1045" i="1"/>
  <c r="I437" i="1" a="1"/>
  <c r="I437" i="1" s="1"/>
  <c r="AQ437" i="1"/>
  <c r="AI437" i="1"/>
  <c r="AM437" i="1"/>
  <c r="BE437" i="1"/>
  <c r="I469" i="1" a="1"/>
  <c r="I469" i="1" s="1"/>
  <c r="BE469" i="1"/>
  <c r="AM469" i="1"/>
  <c r="AQ469" i="1"/>
  <c r="AI469" i="1"/>
  <c r="I1280" i="1" a="1"/>
  <c r="I1280" i="1" s="1"/>
  <c r="BE1280" i="1"/>
  <c r="AM1280" i="1"/>
  <c r="AI1280" i="1"/>
  <c r="AQ1280" i="1"/>
  <c r="I1358" i="1" a="1"/>
  <c r="I1358" i="1" s="1"/>
  <c r="BE1358" i="1"/>
  <c r="AM1358" i="1"/>
  <c r="AI1358" i="1"/>
  <c r="AQ1358" i="1"/>
  <c r="I961" i="1" a="1"/>
  <c r="I961" i="1" s="1"/>
  <c r="AQ961" i="1"/>
  <c r="BE961" i="1"/>
  <c r="AI961" i="1"/>
  <c r="AM961" i="1"/>
  <c r="BE118" i="1"/>
  <c r="AM118" i="1"/>
  <c r="AI118" i="1"/>
  <c r="AQ118" i="1"/>
  <c r="I1241" i="1" a="1"/>
  <c r="I1241" i="1" s="1"/>
  <c r="BE1241" i="1"/>
  <c r="AM1241" i="1"/>
  <c r="AQ1241" i="1"/>
  <c r="AI1241" i="1"/>
  <c r="BE61" i="1"/>
  <c r="AQ61" i="1"/>
  <c r="AI61" i="1"/>
  <c r="AM61" i="1"/>
  <c r="BE45" i="1"/>
  <c r="AI45" i="1"/>
  <c r="AM45" i="1"/>
  <c r="AQ45" i="1"/>
  <c r="I424" i="1" a="1"/>
  <c r="I424" i="1" s="1"/>
  <c r="BE424" i="1"/>
  <c r="AI424" i="1"/>
  <c r="AM424" i="1"/>
  <c r="AQ424" i="1"/>
  <c r="I526" i="1" a="1"/>
  <c r="I526" i="1" s="1"/>
  <c r="AI526" i="1"/>
  <c r="AQ526" i="1"/>
  <c r="BE526" i="1"/>
  <c r="AM526" i="1"/>
  <c r="I839" i="1" a="1"/>
  <c r="I839" i="1" s="1"/>
  <c r="BE839" i="1"/>
  <c r="AQ839" i="1"/>
  <c r="AI839" i="1"/>
  <c r="AM839" i="1"/>
  <c r="I1324" i="1" a="1"/>
  <c r="I1324" i="1" s="1"/>
  <c r="BE1324" i="1"/>
  <c r="AM1324" i="1"/>
  <c r="AI1324" i="1"/>
  <c r="AQ1324" i="1"/>
  <c r="I1293" i="1" a="1"/>
  <c r="I1293" i="1" s="1"/>
  <c r="BE1293" i="1"/>
  <c r="AM1293" i="1"/>
  <c r="AI1293" i="1"/>
  <c r="AQ1293" i="1"/>
  <c r="I1102" i="1" a="1"/>
  <c r="I1102" i="1" s="1"/>
  <c r="BE1102" i="1"/>
  <c r="AQ1102" i="1"/>
  <c r="AM1102" i="1"/>
  <c r="AI1102" i="1"/>
  <c r="I1086" i="1" a="1"/>
  <c r="I1086" i="1" s="1"/>
  <c r="BE1086" i="1"/>
  <c r="AM1086" i="1"/>
  <c r="AI1086" i="1"/>
  <c r="AQ1086" i="1"/>
  <c r="BE47" i="1"/>
  <c r="AQ47" i="1"/>
  <c r="AI47" i="1"/>
  <c r="AM47" i="1"/>
  <c r="I716" i="1" a="1"/>
  <c r="I716" i="1" s="1"/>
  <c r="BE716" i="1"/>
  <c r="AQ716" i="1"/>
  <c r="AM716" i="1"/>
  <c r="AI716" i="1"/>
  <c r="I874" i="1" a="1"/>
  <c r="I874" i="1" s="1"/>
  <c r="AM874" i="1"/>
  <c r="BE874" i="1"/>
  <c r="AI874" i="1"/>
  <c r="AQ874" i="1"/>
  <c r="BE259" i="1"/>
  <c r="I259" i="1" a="1"/>
  <c r="I259" i="1" s="1"/>
  <c r="AM259" i="1"/>
  <c r="AQ259" i="1"/>
  <c r="AI259" i="1"/>
  <c r="I232" i="1" a="1"/>
  <c r="I232" i="1" s="1"/>
  <c r="BE232" i="1"/>
  <c r="AI232" i="1"/>
  <c r="AM232" i="1"/>
  <c r="AQ232" i="1"/>
  <c r="I1120" i="1" a="1"/>
  <c r="I1120" i="1" s="1"/>
  <c r="AI1120" i="1"/>
  <c r="BE1120" i="1"/>
  <c r="AQ1120" i="1"/>
  <c r="AM1120" i="1"/>
  <c r="I843" i="1" a="1"/>
  <c r="I843" i="1" s="1"/>
  <c r="BE843" i="1"/>
  <c r="AM843" i="1"/>
  <c r="AI843" i="1"/>
  <c r="AQ843" i="1"/>
  <c r="I1238" i="1" a="1"/>
  <c r="I1238" i="1" s="1"/>
  <c r="BE1238" i="1"/>
  <c r="AM1238" i="1"/>
  <c r="AI1238" i="1"/>
  <c r="AQ1238" i="1"/>
  <c r="I1285" i="1" a="1"/>
  <c r="I1285" i="1" s="1"/>
  <c r="BE1285" i="1"/>
  <c r="AI1285" i="1"/>
  <c r="AM1285" i="1"/>
  <c r="AQ1285" i="1"/>
  <c r="I528" i="1" a="1"/>
  <c r="I528" i="1" s="1"/>
  <c r="AI528" i="1"/>
  <c r="AM528" i="1"/>
  <c r="AQ528" i="1"/>
  <c r="BE528" i="1"/>
  <c r="I294" i="1" a="1"/>
  <c r="I294" i="1" s="1"/>
  <c r="BE294" i="1"/>
  <c r="AQ294" i="1"/>
  <c r="AI294" i="1"/>
  <c r="AM294" i="1"/>
  <c r="I188" i="1" a="1"/>
  <c r="I188" i="1" s="1"/>
  <c r="BE188" i="1"/>
  <c r="AQ188" i="1"/>
  <c r="AI188" i="1"/>
  <c r="AM188" i="1"/>
  <c r="I360" i="1" a="1"/>
  <c r="I360" i="1" s="1"/>
  <c r="AM360" i="1"/>
  <c r="AQ360" i="1"/>
  <c r="BE360" i="1"/>
  <c r="AI360" i="1"/>
  <c r="I383" i="1" a="1"/>
  <c r="I383" i="1" s="1"/>
  <c r="AQ383" i="1"/>
  <c r="BE383" i="1"/>
  <c r="AM383" i="1"/>
  <c r="AI383" i="1"/>
  <c r="I546" i="1" a="1"/>
  <c r="I546" i="1" s="1"/>
  <c r="BE546" i="1"/>
  <c r="AI546" i="1"/>
  <c r="AQ546" i="1"/>
  <c r="AM546" i="1"/>
  <c r="BE149" i="1"/>
  <c r="AI149" i="1"/>
  <c r="AQ149" i="1"/>
  <c r="AM149" i="1"/>
  <c r="I1291" i="1" a="1"/>
  <c r="I1291" i="1" s="1"/>
  <c r="BE1291" i="1"/>
  <c r="AQ1291" i="1"/>
  <c r="AM1291" i="1"/>
  <c r="AI1291" i="1"/>
  <c r="I684" i="1" a="1"/>
  <c r="I684" i="1" s="1"/>
  <c r="BE684" i="1"/>
  <c r="AI684" i="1"/>
  <c r="AQ684" i="1"/>
  <c r="AM684" i="1"/>
  <c r="I695" i="1" a="1"/>
  <c r="I695" i="1" s="1"/>
  <c r="BE695" i="1"/>
  <c r="AQ695" i="1"/>
  <c r="AI695" i="1"/>
  <c r="AM695" i="1"/>
  <c r="I804" i="1" a="1"/>
  <c r="I804" i="1" s="1"/>
  <c r="BE804" i="1"/>
  <c r="AI804" i="1"/>
  <c r="AQ804" i="1"/>
  <c r="AM804" i="1"/>
  <c r="I1260" i="1" a="1"/>
  <c r="I1260" i="1" s="1"/>
  <c r="BE1260" i="1"/>
  <c r="AI1260" i="1"/>
  <c r="AM1260" i="1"/>
  <c r="AQ1260" i="1"/>
  <c r="I1198" i="1" a="1"/>
  <c r="I1198" i="1" s="1"/>
  <c r="BE1198" i="1"/>
  <c r="AM1198" i="1"/>
  <c r="AI1198" i="1"/>
  <c r="AQ1198" i="1"/>
  <c r="I465" i="1" a="1"/>
  <c r="I465" i="1" s="1"/>
  <c r="BE465" i="1"/>
  <c r="AI465" i="1"/>
  <c r="AM465" i="1"/>
  <c r="AQ465" i="1"/>
  <c r="I410" i="1" a="1"/>
  <c r="I410" i="1" s="1"/>
  <c r="BE410" i="1"/>
  <c r="AM410" i="1"/>
  <c r="AQ410" i="1"/>
  <c r="AI410" i="1"/>
  <c r="I1432" i="1" a="1"/>
  <c r="I1432" i="1" s="1"/>
  <c r="AI1432" i="1"/>
  <c r="BE1432" i="1"/>
  <c r="AQ1432" i="1"/>
  <c r="AM1432" i="1"/>
  <c r="I775" i="1" a="1"/>
  <c r="I775" i="1" s="1"/>
  <c r="BE775" i="1"/>
  <c r="AM775" i="1"/>
  <c r="AQ775" i="1"/>
  <c r="AI775" i="1"/>
  <c r="I885" i="1" a="1"/>
  <c r="I885" i="1" s="1"/>
  <c r="BE885" i="1"/>
  <c r="AM885" i="1"/>
  <c r="AQ885" i="1"/>
  <c r="AI885" i="1"/>
  <c r="I1111" i="1" a="1"/>
  <c r="I1111" i="1" s="1"/>
  <c r="BE1111" i="1"/>
  <c r="AQ1111" i="1"/>
  <c r="AM1111" i="1"/>
  <c r="AI1111" i="1"/>
  <c r="I694" i="1" a="1"/>
  <c r="I694" i="1" s="1"/>
  <c r="BE694" i="1"/>
  <c r="AQ694" i="1"/>
  <c r="AI694" i="1"/>
  <c r="AM694" i="1"/>
  <c r="I774" i="1" a="1"/>
  <c r="I774" i="1" s="1"/>
  <c r="AQ774" i="1"/>
  <c r="AI774" i="1"/>
  <c r="AM774" i="1"/>
  <c r="BE774" i="1"/>
  <c r="I1036" i="1" a="1"/>
  <c r="I1036" i="1" s="1"/>
  <c r="BE1036" i="1"/>
  <c r="AI1036" i="1"/>
  <c r="AM1036" i="1"/>
  <c r="AQ1036" i="1"/>
  <c r="BE1084" i="1"/>
  <c r="I1084" i="1" a="1"/>
  <c r="I1084" i="1" s="1"/>
  <c r="AQ1084" i="1"/>
  <c r="AM1084" i="1"/>
  <c r="AI1084" i="1"/>
  <c r="I1153" i="1" a="1"/>
  <c r="I1153" i="1" s="1"/>
  <c r="BE1153" i="1"/>
  <c r="AQ1153" i="1"/>
  <c r="AI1153" i="1"/>
  <c r="AM1153" i="1"/>
  <c r="I792" i="1" a="1"/>
  <c r="I792" i="1" s="1"/>
  <c r="BE792" i="1"/>
  <c r="AI792" i="1"/>
  <c r="AQ792" i="1"/>
  <c r="AM792" i="1"/>
  <c r="I1072" i="1" a="1"/>
  <c r="I1072" i="1" s="1"/>
  <c r="BE1072" i="1"/>
  <c r="AM1072" i="1"/>
  <c r="AI1072" i="1"/>
  <c r="AQ1072" i="1"/>
  <c r="BE157" i="1"/>
  <c r="AI157" i="1"/>
  <c r="AM157" i="1"/>
  <c r="AQ157" i="1"/>
  <c r="I829" i="1" a="1"/>
  <c r="I829" i="1" s="1"/>
  <c r="BE829" i="1"/>
  <c r="AQ829" i="1"/>
  <c r="AI829" i="1"/>
  <c r="AM829" i="1"/>
  <c r="I278" i="1" a="1"/>
  <c r="I278" i="1" s="1"/>
  <c r="BE278" i="1"/>
  <c r="AM278" i="1"/>
  <c r="AI278" i="1"/>
  <c r="AQ278" i="1"/>
  <c r="I1316" i="1" a="1"/>
  <c r="I1316" i="1" s="1"/>
  <c r="BE1316" i="1"/>
  <c r="AM1316" i="1"/>
  <c r="AI1316" i="1"/>
  <c r="AQ1316" i="1"/>
  <c r="I1259" i="1" a="1"/>
  <c r="I1259" i="1" s="1"/>
  <c r="BE1259" i="1"/>
  <c r="AQ1259" i="1"/>
  <c r="AM1259" i="1"/>
  <c r="AI1259" i="1"/>
  <c r="I668" i="1" a="1"/>
  <c r="I668" i="1" s="1"/>
  <c r="BE668" i="1"/>
  <c r="AI668" i="1"/>
  <c r="AQ668" i="1"/>
  <c r="AM668" i="1"/>
  <c r="I1250" i="1" a="1"/>
  <c r="I1250" i="1" s="1"/>
  <c r="AQ1250" i="1"/>
  <c r="BE1250" i="1"/>
  <c r="AM1250" i="1"/>
  <c r="AI1250" i="1"/>
  <c r="I472" i="1" a="1"/>
  <c r="I472" i="1" s="1"/>
  <c r="BE472" i="1"/>
  <c r="AI472" i="1"/>
  <c r="AQ472" i="1"/>
  <c r="AM472" i="1"/>
  <c r="I735" i="1" a="1"/>
  <c r="I735" i="1" s="1"/>
  <c r="BE735" i="1"/>
  <c r="AQ735" i="1"/>
  <c r="AI735" i="1"/>
  <c r="AM735" i="1"/>
  <c r="I806" i="1" a="1"/>
  <c r="I806" i="1" s="1"/>
  <c r="BE806" i="1"/>
  <c r="AQ806" i="1"/>
  <c r="AI806" i="1"/>
  <c r="AM806" i="1"/>
  <c r="I1245" i="1" a="1"/>
  <c r="I1245" i="1" s="1"/>
  <c r="BE1245" i="1"/>
  <c r="AQ1245" i="1"/>
  <c r="AI1245" i="1"/>
  <c r="AM1245" i="1"/>
  <c r="BE48" i="1"/>
  <c r="AM48" i="1"/>
  <c r="AQ48" i="1"/>
  <c r="AI48" i="1"/>
  <c r="I1203" i="1" a="1"/>
  <c r="I1203" i="1" s="1"/>
  <c r="BE1203" i="1"/>
  <c r="AM1203" i="1"/>
  <c r="AI1203" i="1"/>
  <c r="AQ1203" i="1"/>
  <c r="I733" i="1" a="1"/>
  <c r="I733" i="1" s="1"/>
  <c r="BE733" i="1"/>
  <c r="AI733" i="1"/>
  <c r="AQ733" i="1"/>
  <c r="AM733" i="1"/>
  <c r="I413" i="1" a="1"/>
  <c r="I413" i="1" s="1"/>
  <c r="BE413" i="1"/>
  <c r="AI413" i="1"/>
  <c r="AM413" i="1"/>
  <c r="AQ413" i="1"/>
  <c r="I813" i="1" a="1"/>
  <c r="I813" i="1" s="1"/>
  <c r="BE813" i="1"/>
  <c r="AQ813" i="1"/>
  <c r="AI813" i="1"/>
  <c r="AM813" i="1"/>
  <c r="I745" i="1" a="1"/>
  <c r="I745" i="1" s="1"/>
  <c r="BE745" i="1"/>
  <c r="AM745" i="1"/>
  <c r="AQ745" i="1"/>
  <c r="AI745" i="1"/>
  <c r="I450" i="1" a="1"/>
  <c r="I450" i="1" s="1"/>
  <c r="BE450" i="1"/>
  <c r="AM450" i="1"/>
  <c r="AQ450" i="1"/>
  <c r="AI450" i="1"/>
  <c r="I1244" i="1" a="1"/>
  <c r="I1244" i="1" s="1"/>
  <c r="AM1244" i="1"/>
  <c r="AI1244" i="1"/>
  <c r="BE1244" i="1"/>
  <c r="AQ1244" i="1"/>
  <c r="I263" i="1" a="1"/>
  <c r="I263" i="1" s="1"/>
  <c r="BE263" i="1"/>
  <c r="AQ263" i="1"/>
  <c r="AI263" i="1"/>
  <c r="AM263" i="1"/>
  <c r="I535" i="1" a="1"/>
  <c r="I535" i="1" s="1"/>
  <c r="BE535" i="1"/>
  <c r="AI535" i="1"/>
  <c r="AM535" i="1"/>
  <c r="AQ535" i="1"/>
  <c r="I1093" i="1" a="1"/>
  <c r="I1093" i="1" s="1"/>
  <c r="AI1093" i="1"/>
  <c r="AM1093" i="1"/>
  <c r="BE1093" i="1"/>
  <c r="AQ1093" i="1"/>
  <c r="I913" i="1" a="1"/>
  <c r="I913" i="1" s="1"/>
  <c r="BE913" i="1"/>
  <c r="AM913" i="1"/>
  <c r="AQ913" i="1"/>
  <c r="AI913" i="1"/>
  <c r="I540" i="1" a="1"/>
  <c r="I540" i="1" s="1"/>
  <c r="BE540" i="1"/>
  <c r="AI540" i="1"/>
  <c r="AQ540" i="1"/>
  <c r="AM540" i="1"/>
  <c r="I1020" i="1" a="1"/>
  <c r="I1020" i="1" s="1"/>
  <c r="BE1020" i="1"/>
  <c r="AQ1020" i="1"/>
  <c r="AM1020" i="1"/>
  <c r="AI1020" i="1"/>
  <c r="I301" i="1" a="1"/>
  <c r="I301" i="1" s="1"/>
  <c r="BE301" i="1"/>
  <c r="AI301" i="1"/>
  <c r="AM301" i="1"/>
  <c r="AQ301" i="1"/>
  <c r="I162" i="1" a="1"/>
  <c r="I162" i="1" s="1"/>
  <c r="BE162" i="1"/>
  <c r="AM162" i="1"/>
  <c r="AQ162" i="1"/>
  <c r="AI162" i="1"/>
  <c r="I917" i="1" a="1"/>
  <c r="I917" i="1" s="1"/>
  <c r="BE917" i="1"/>
  <c r="AQ917" i="1"/>
  <c r="AI917" i="1"/>
  <c r="AM917" i="1"/>
  <c r="I399" i="1" a="1"/>
  <c r="I399" i="1" s="1"/>
  <c r="BE399" i="1"/>
  <c r="AM399" i="1"/>
  <c r="AI399" i="1"/>
  <c r="AQ399" i="1"/>
  <c r="I506" i="1" a="1"/>
  <c r="I506" i="1" s="1"/>
  <c r="AI506" i="1"/>
  <c r="AQ506" i="1"/>
  <c r="BE506" i="1"/>
  <c r="AM506" i="1"/>
  <c r="I1338" i="1" a="1"/>
  <c r="I1338" i="1" s="1"/>
  <c r="BE1338" i="1"/>
  <c r="AQ1338" i="1"/>
  <c r="AM1338" i="1"/>
  <c r="AI1338" i="1"/>
  <c r="I1425" i="1" a="1"/>
  <c r="I1425" i="1" s="1"/>
  <c r="BE1425" i="1"/>
  <c r="AQ1425" i="1"/>
  <c r="AI1425" i="1"/>
  <c r="AM1425" i="1"/>
  <c r="I370" i="1" a="1"/>
  <c r="I370" i="1" s="1"/>
  <c r="BE370" i="1"/>
  <c r="AI370" i="1"/>
  <c r="AM370" i="1"/>
  <c r="AQ370" i="1"/>
  <c r="I440" i="1" a="1"/>
  <c r="I440" i="1" s="1"/>
  <c r="BE440" i="1"/>
  <c r="AQ440" i="1"/>
  <c r="AM440" i="1"/>
  <c r="AI440" i="1"/>
  <c r="BE1010" i="1"/>
  <c r="I1010" i="1" a="1"/>
  <c r="I1010" i="1" s="1"/>
  <c r="AM1010" i="1"/>
  <c r="AQ1010" i="1"/>
  <c r="AI1010" i="1"/>
  <c r="I1165" i="1" a="1"/>
  <c r="I1165" i="1" s="1"/>
  <c r="BE1165" i="1"/>
  <c r="AI1165" i="1"/>
  <c r="AQ1165" i="1"/>
  <c r="AM1165" i="1"/>
  <c r="BE32" i="1"/>
  <c r="AI32" i="1"/>
  <c r="AM32" i="1"/>
  <c r="AQ32" i="1"/>
  <c r="I789" i="1" a="1"/>
  <c r="I789" i="1" s="1"/>
  <c r="BE789" i="1"/>
  <c r="AI789" i="1"/>
  <c r="AM789" i="1"/>
  <c r="AQ789" i="1"/>
  <c r="I1243" i="1" a="1"/>
  <c r="I1243" i="1" s="1"/>
  <c r="BE1243" i="1"/>
  <c r="AM1243" i="1"/>
  <c r="AI1243" i="1"/>
  <c r="AQ1243" i="1"/>
  <c r="I1049" i="1" a="1"/>
  <c r="I1049" i="1" s="1"/>
  <c r="BE1049" i="1"/>
  <c r="AM1049" i="1"/>
  <c r="AQ1049" i="1"/>
  <c r="AI1049" i="1"/>
  <c r="I1441" i="1" a="1"/>
  <c r="I1441" i="1" s="1"/>
  <c r="BE1441" i="1"/>
  <c r="AI1441" i="1"/>
  <c r="AM1441" i="1"/>
  <c r="AQ1441" i="1"/>
  <c r="I935" i="1" a="1"/>
  <c r="I935" i="1" s="1"/>
  <c r="AI935" i="1"/>
  <c r="AM935" i="1"/>
  <c r="BE935" i="1"/>
  <c r="AQ935" i="1"/>
  <c r="I573" i="1" a="1"/>
  <c r="I573" i="1" s="1"/>
  <c r="BE573" i="1"/>
  <c r="AI573" i="1"/>
  <c r="AM573" i="1"/>
  <c r="AQ573" i="1"/>
  <c r="I342" i="1" a="1"/>
  <c r="I342" i="1" s="1"/>
  <c r="BE342" i="1"/>
  <c r="AQ342" i="1"/>
  <c r="AM342" i="1"/>
  <c r="AI342" i="1"/>
  <c r="I1321" i="1" a="1"/>
  <c r="I1321" i="1" s="1"/>
  <c r="BE1321" i="1"/>
  <c r="AI1321" i="1"/>
  <c r="AM1321" i="1"/>
  <c r="AQ1321" i="1"/>
  <c r="I1026" i="1" a="1"/>
  <c r="I1026" i="1" s="1"/>
  <c r="BE1026" i="1"/>
  <c r="AM1026" i="1"/>
  <c r="AI1026" i="1"/>
  <c r="AQ1026" i="1"/>
  <c r="I760" i="1" a="1"/>
  <c r="I760" i="1" s="1"/>
  <c r="BE760" i="1"/>
  <c r="AM760" i="1"/>
  <c r="AI760" i="1"/>
  <c r="AQ760" i="1"/>
  <c r="BE16" i="1"/>
  <c r="AI16" i="1"/>
  <c r="AQ16" i="1"/>
  <c r="AM16" i="1"/>
  <c r="BE608" i="1"/>
  <c r="AQ608" i="1"/>
  <c r="I608" i="1" a="1"/>
  <c r="I608" i="1" s="1"/>
  <c r="AI608" i="1"/>
  <c r="AM608" i="1"/>
  <c r="BE875" i="1"/>
  <c r="I875" i="1" a="1"/>
  <c r="I875" i="1" s="1"/>
  <c r="AQ875" i="1"/>
  <c r="AM875" i="1"/>
  <c r="AI875" i="1"/>
  <c r="BE92" i="1"/>
  <c r="AI92" i="1"/>
  <c r="AQ92" i="1"/>
  <c r="AM92" i="1"/>
  <c r="I737" i="1" a="1"/>
  <c r="I737" i="1" s="1"/>
  <c r="BE737" i="1"/>
  <c r="AQ737" i="1"/>
  <c r="AM737" i="1"/>
  <c r="AI737" i="1"/>
  <c r="I1486" i="1" a="1"/>
  <c r="I1486" i="1" s="1"/>
  <c r="BE1486" i="1"/>
  <c r="AQ1486" i="1"/>
  <c r="AM1486" i="1"/>
  <c r="AI1486" i="1"/>
  <c r="I896" i="1" a="1"/>
  <c r="I896" i="1" s="1"/>
  <c r="BE896" i="1"/>
  <c r="AQ896" i="1"/>
  <c r="AI896" i="1"/>
  <c r="AM896" i="1"/>
  <c r="I860" i="1" a="1"/>
  <c r="I860" i="1" s="1"/>
  <c r="AI860" i="1"/>
  <c r="BE860" i="1"/>
  <c r="AQ860" i="1"/>
  <c r="AM860" i="1"/>
  <c r="I729" i="1" a="1"/>
  <c r="I729" i="1" s="1"/>
  <c r="BE729" i="1"/>
  <c r="AI729" i="1"/>
  <c r="AM729" i="1"/>
  <c r="AQ729" i="1"/>
  <c r="I1323" i="1" a="1"/>
  <c r="I1323" i="1" s="1"/>
  <c r="BE1323" i="1"/>
  <c r="AI1323" i="1"/>
  <c r="AQ1323" i="1"/>
  <c r="AM1323" i="1"/>
  <c r="I1375" i="1" a="1"/>
  <c r="I1375" i="1" s="1"/>
  <c r="BE1375" i="1"/>
  <c r="AI1375" i="1"/>
  <c r="AQ1375" i="1"/>
  <c r="AM1375" i="1"/>
  <c r="BE372" i="1"/>
  <c r="I372" i="1" a="1"/>
  <c r="I372" i="1" s="1"/>
  <c r="AM372" i="1"/>
  <c r="AQ372" i="1"/>
  <c r="AI372" i="1"/>
  <c r="I906" i="1" a="1"/>
  <c r="I906" i="1" s="1"/>
  <c r="BE906" i="1"/>
  <c r="AI906" i="1"/>
  <c r="AQ906" i="1"/>
  <c r="AM906" i="1"/>
  <c r="I611" i="1" a="1"/>
  <c r="I611" i="1" s="1"/>
  <c r="BE611" i="1"/>
  <c r="AI611" i="1"/>
  <c r="AQ611" i="1"/>
  <c r="AM611" i="1"/>
  <c r="I1258" i="1" a="1"/>
  <c r="I1258" i="1" s="1"/>
  <c r="BE1258" i="1"/>
  <c r="AQ1258" i="1"/>
  <c r="AM1258" i="1"/>
  <c r="AI1258" i="1"/>
  <c r="I359" i="1" a="1"/>
  <c r="I359" i="1" s="1"/>
  <c r="BE359" i="1"/>
  <c r="AM359" i="1"/>
  <c r="AQ359" i="1"/>
  <c r="AI359" i="1"/>
  <c r="I743" i="1" a="1"/>
  <c r="I743" i="1" s="1"/>
  <c r="AQ743" i="1"/>
  <c r="BE743" i="1"/>
  <c r="AI743" i="1"/>
  <c r="AM743" i="1"/>
  <c r="I1181" i="1" a="1"/>
  <c r="I1181" i="1" s="1"/>
  <c r="BE1181" i="1"/>
  <c r="AI1181" i="1"/>
  <c r="AM1181" i="1"/>
  <c r="AQ1181" i="1"/>
  <c r="I211" i="1" a="1"/>
  <c r="I211" i="1" s="1"/>
  <c r="BE211" i="1"/>
  <c r="AQ211" i="1"/>
  <c r="AI211" i="1"/>
  <c r="AM211" i="1"/>
  <c r="I1215" i="1" a="1"/>
  <c r="I1215" i="1" s="1"/>
  <c r="BE1215" i="1"/>
  <c r="AQ1215" i="1"/>
  <c r="AM1215" i="1"/>
  <c r="AI1215" i="1"/>
  <c r="I725" i="1" a="1"/>
  <c r="I725" i="1" s="1"/>
  <c r="BE725" i="1"/>
  <c r="AM725" i="1"/>
  <c r="AQ725" i="1"/>
  <c r="AI725" i="1"/>
  <c r="AI116" i="1"/>
  <c r="AM116" i="1"/>
  <c r="AQ116" i="1"/>
  <c r="BE116" i="1"/>
  <c r="I753" i="1" a="1"/>
  <c r="I753" i="1" s="1"/>
  <c r="BE753" i="1"/>
  <c r="AI753" i="1"/>
  <c r="AM753" i="1"/>
  <c r="AQ753" i="1"/>
  <c r="I736" i="1" a="1"/>
  <c r="I736" i="1" s="1"/>
  <c r="BE736" i="1"/>
  <c r="AI736" i="1"/>
  <c r="AM736" i="1"/>
  <c r="AQ736" i="1"/>
  <c r="I1043" i="1" a="1"/>
  <c r="I1043" i="1" s="1"/>
  <c r="BE1043" i="1"/>
  <c r="AM1043" i="1"/>
  <c r="AI1043" i="1"/>
  <c r="AQ1043" i="1"/>
  <c r="I223" i="1" a="1"/>
  <c r="I223" i="1" s="1"/>
  <c r="BE223" i="1"/>
  <c r="AI223" i="1"/>
  <c r="AM223" i="1"/>
  <c r="AQ223" i="1"/>
  <c r="I763" i="1" a="1"/>
  <c r="I763" i="1" s="1"/>
  <c r="BE763" i="1"/>
  <c r="AQ763" i="1"/>
  <c r="AM763" i="1"/>
  <c r="AI763" i="1"/>
  <c r="I893" i="1" a="1"/>
  <c r="I893" i="1" s="1"/>
  <c r="BE893" i="1"/>
  <c r="AI893" i="1"/>
  <c r="AM893" i="1"/>
  <c r="AQ893" i="1"/>
  <c r="I664" i="1" a="1"/>
  <c r="I664" i="1" s="1"/>
  <c r="BE664" i="1"/>
  <c r="AQ664" i="1"/>
  <c r="AM664" i="1"/>
  <c r="AI664" i="1"/>
  <c r="I966" i="1" a="1"/>
  <c r="I966" i="1" s="1"/>
  <c r="AQ966" i="1"/>
  <c r="BE966" i="1"/>
  <c r="AI966" i="1"/>
  <c r="AM966" i="1"/>
  <c r="BE148" i="1"/>
  <c r="AI148" i="1"/>
  <c r="AM148" i="1"/>
  <c r="AQ148" i="1"/>
  <c r="I1339" i="1" a="1"/>
  <c r="I1339" i="1" s="1"/>
  <c r="BE1339" i="1"/>
  <c r="AM1339" i="1"/>
  <c r="AI1339" i="1"/>
  <c r="AQ1339" i="1"/>
  <c r="I270" i="1" a="1"/>
  <c r="I270" i="1" s="1"/>
  <c r="BE270" i="1"/>
  <c r="AM270" i="1"/>
  <c r="AI270" i="1"/>
  <c r="AQ270" i="1"/>
  <c r="I877" i="1" a="1"/>
  <c r="I877" i="1" s="1"/>
  <c r="BE877" i="1"/>
  <c r="AI877" i="1"/>
  <c r="AM877" i="1"/>
  <c r="AQ877" i="1"/>
  <c r="I1230" i="1" a="1"/>
  <c r="I1230" i="1" s="1"/>
  <c r="BE1230" i="1"/>
  <c r="AI1230" i="1"/>
  <c r="AQ1230" i="1"/>
  <c r="AM1230" i="1"/>
  <c r="I205" i="1" a="1"/>
  <c r="I205" i="1" s="1"/>
  <c r="AM205" i="1"/>
  <c r="AQ205" i="1"/>
  <c r="BE205" i="1"/>
  <c r="AI205" i="1"/>
  <c r="I267" i="1" a="1"/>
  <c r="I267" i="1" s="1"/>
  <c r="BE267" i="1"/>
  <c r="AM267" i="1"/>
  <c r="AI267" i="1"/>
  <c r="AQ267" i="1"/>
  <c r="I1138" i="1" a="1"/>
  <c r="I1138" i="1" s="1"/>
  <c r="BE1138" i="1"/>
  <c r="AM1138" i="1"/>
  <c r="AI1138" i="1"/>
  <c r="AQ1138" i="1"/>
  <c r="I296" i="1" a="1"/>
  <c r="I296" i="1" s="1"/>
  <c r="BE296" i="1"/>
  <c r="AQ296" i="1"/>
  <c r="AI296" i="1"/>
  <c r="AM296" i="1"/>
  <c r="BE356" i="1"/>
  <c r="AM356" i="1"/>
  <c r="I356" i="1" a="1"/>
  <c r="I356" i="1" s="1"/>
  <c r="AQ356" i="1"/>
  <c r="AI356" i="1"/>
  <c r="I749" i="1" a="1"/>
  <c r="I749" i="1" s="1"/>
  <c r="BE749" i="1"/>
  <c r="AM749" i="1"/>
  <c r="AQ749" i="1"/>
  <c r="AI749" i="1"/>
  <c r="AI146" i="1"/>
  <c r="AM146" i="1"/>
  <c r="BE146" i="1"/>
  <c r="AQ146" i="1"/>
  <c r="I276" i="1" a="1"/>
  <c r="I276" i="1" s="1"/>
  <c r="BE276" i="1"/>
  <c r="AI276" i="1"/>
  <c r="AM276" i="1"/>
  <c r="AQ276" i="1"/>
  <c r="I1302" i="1" a="1"/>
  <c r="I1302" i="1" s="1"/>
  <c r="BE1302" i="1"/>
  <c r="AM1302" i="1"/>
  <c r="AI1302" i="1"/>
  <c r="AQ1302" i="1"/>
  <c r="I180" i="1" a="1"/>
  <c r="I180" i="1" s="1"/>
  <c r="BE180" i="1"/>
  <c r="AQ180" i="1"/>
  <c r="AI180" i="1"/>
  <c r="AM180" i="1"/>
  <c r="I1224" i="1" a="1"/>
  <c r="I1224" i="1" s="1"/>
  <c r="AI1224" i="1"/>
  <c r="AQ1224" i="1"/>
  <c r="AM1224" i="1"/>
  <c r="BE1224" i="1"/>
  <c r="I863" i="1" a="1"/>
  <c r="I863" i="1" s="1"/>
  <c r="BE863" i="1"/>
  <c r="AM863" i="1"/>
  <c r="AQ863" i="1"/>
  <c r="AI863" i="1"/>
  <c r="I456" i="1" a="1"/>
  <c r="I456" i="1" s="1"/>
  <c r="AM456" i="1"/>
  <c r="AQ456" i="1"/>
  <c r="BE456" i="1"/>
  <c r="AI456" i="1"/>
  <c r="I1344" i="1" a="1"/>
  <c r="I1344" i="1" s="1"/>
  <c r="AI1344" i="1"/>
  <c r="AQ1344" i="1"/>
  <c r="AM1344" i="1"/>
  <c r="BE1344" i="1"/>
  <c r="I1103" i="1" a="1"/>
  <c r="I1103" i="1" s="1"/>
  <c r="BE1103" i="1"/>
  <c r="AQ1103" i="1"/>
  <c r="AM1103" i="1"/>
  <c r="AI1103" i="1"/>
  <c r="I1416" i="1" a="1"/>
  <c r="I1416" i="1" s="1"/>
  <c r="BE1416" i="1"/>
  <c r="AI1416" i="1"/>
  <c r="AQ1416" i="1"/>
  <c r="AM1416" i="1"/>
  <c r="I976" i="1" a="1"/>
  <c r="I976" i="1" s="1"/>
  <c r="BE976" i="1"/>
  <c r="AQ976" i="1"/>
  <c r="AI976" i="1"/>
  <c r="AM976" i="1"/>
  <c r="I1385" i="1" a="1"/>
  <c r="I1385" i="1" s="1"/>
  <c r="BE1385" i="1"/>
  <c r="AQ1385" i="1"/>
  <c r="AI1385" i="1"/>
  <c r="AM1385" i="1"/>
  <c r="I249" i="1" a="1"/>
  <c r="I249" i="1" s="1"/>
  <c r="BE249" i="1"/>
  <c r="AM249" i="1"/>
  <c r="AQ249" i="1"/>
  <c r="AI249" i="1"/>
  <c r="I918" i="1" a="1"/>
  <c r="I918" i="1" s="1"/>
  <c r="BE918" i="1"/>
  <c r="AI918" i="1"/>
  <c r="AM918" i="1"/>
  <c r="AQ918" i="1"/>
  <c r="I997" i="1" a="1"/>
  <c r="I997" i="1" s="1"/>
  <c r="BE997" i="1"/>
  <c r="AI997" i="1"/>
  <c r="AM997" i="1"/>
  <c r="AQ997" i="1"/>
  <c r="I1208" i="1" a="1"/>
  <c r="I1208" i="1" s="1"/>
  <c r="BE1208" i="1"/>
  <c r="AM1208" i="1"/>
  <c r="AQ1208" i="1"/>
  <c r="AI1208" i="1"/>
  <c r="BE112" i="1"/>
  <c r="AM112" i="1"/>
  <c r="AQ112" i="1"/>
  <c r="AI112" i="1"/>
  <c r="I1351" i="1" a="1"/>
  <c r="I1351" i="1" s="1"/>
  <c r="AQ1351" i="1"/>
  <c r="BE1351" i="1"/>
  <c r="AM1351" i="1"/>
  <c r="AI1351" i="1"/>
  <c r="I454" i="1" a="1"/>
  <c r="I454" i="1" s="1"/>
  <c r="BE454" i="1"/>
  <c r="AQ454" i="1"/>
  <c r="AI454" i="1"/>
  <c r="AM454" i="1"/>
  <c r="I1092" i="1" a="1"/>
  <c r="I1092" i="1" s="1"/>
  <c r="BE1092" i="1"/>
  <c r="AI1092" i="1"/>
  <c r="AQ1092" i="1"/>
  <c r="AM1092" i="1"/>
  <c r="I1424" i="1" a="1"/>
  <c r="I1424" i="1" s="1"/>
  <c r="BE1424" i="1"/>
  <c r="AI1424" i="1"/>
  <c r="AQ1424" i="1"/>
  <c r="AM1424" i="1"/>
  <c r="I899" i="1" a="1"/>
  <c r="I899" i="1" s="1"/>
  <c r="AI899" i="1"/>
  <c r="AQ899" i="1"/>
  <c r="BE899" i="1"/>
  <c r="AM899" i="1"/>
  <c r="I167" i="1" a="1"/>
  <c r="I167" i="1" s="1"/>
  <c r="BE167" i="1"/>
  <c r="AM167" i="1"/>
  <c r="AQ167" i="1"/>
  <c r="AI167" i="1"/>
  <c r="I1170" i="1" a="1"/>
  <c r="I1170" i="1" s="1"/>
  <c r="BE1170" i="1"/>
  <c r="AM1170" i="1"/>
  <c r="AI1170" i="1"/>
  <c r="AQ1170" i="1"/>
  <c r="I853" i="1" a="1"/>
  <c r="I853" i="1" s="1"/>
  <c r="BE853" i="1"/>
  <c r="AM853" i="1"/>
  <c r="AQ853" i="1"/>
  <c r="AI853" i="1"/>
  <c r="I549" i="1" a="1"/>
  <c r="I549" i="1" s="1"/>
  <c r="BE549" i="1"/>
  <c r="AM549" i="1"/>
  <c r="AQ549" i="1"/>
  <c r="AI549" i="1"/>
  <c r="I290" i="1" a="1"/>
  <c r="I290" i="1" s="1"/>
  <c r="BE290" i="1"/>
  <c r="AI290" i="1"/>
  <c r="AM290" i="1"/>
  <c r="AQ290" i="1"/>
  <c r="I1100" i="1" a="1"/>
  <c r="I1100" i="1" s="1"/>
  <c r="BE1100" i="1"/>
  <c r="AQ1100" i="1"/>
  <c r="AM1100" i="1"/>
  <c r="AI1100" i="1"/>
  <c r="I314" i="1" a="1"/>
  <c r="I314" i="1" s="1"/>
  <c r="BE314" i="1"/>
  <c r="AQ314" i="1"/>
  <c r="AI314" i="1"/>
  <c r="AM314" i="1"/>
  <c r="BE133" i="1"/>
  <c r="AI133" i="1"/>
  <c r="AQ133" i="1"/>
  <c r="AM133" i="1"/>
  <c r="BE139" i="1"/>
  <c r="AQ139" i="1"/>
  <c r="AM139" i="1"/>
  <c r="AI139" i="1"/>
  <c r="I1297" i="1" a="1"/>
  <c r="I1297" i="1" s="1"/>
  <c r="BE1297" i="1"/>
  <c r="AI1297" i="1"/>
  <c r="AM1297" i="1"/>
  <c r="AQ1297" i="1"/>
  <c r="BE1362" i="1"/>
  <c r="I1362" i="1" a="1"/>
  <c r="I1362" i="1" s="1"/>
  <c r="AM1362" i="1"/>
  <c r="AQ1362" i="1"/>
  <c r="AI1362" i="1"/>
  <c r="I355" i="1" a="1"/>
  <c r="I355" i="1" s="1"/>
  <c r="BE355" i="1"/>
  <c r="AI355" i="1"/>
  <c r="AQ355" i="1"/>
  <c r="AM355" i="1"/>
  <c r="BE46" i="1"/>
  <c r="AM46" i="1"/>
  <c r="AI46" i="1"/>
  <c r="AQ46" i="1"/>
  <c r="I329" i="1" a="1"/>
  <c r="I329" i="1" s="1"/>
  <c r="AQ329" i="1"/>
  <c r="BE329" i="1"/>
  <c r="AM329" i="1"/>
  <c r="AI329" i="1"/>
  <c r="BE651" i="1"/>
  <c r="AQ651" i="1"/>
  <c r="I651" i="1" a="1"/>
  <c r="I651" i="1" s="1"/>
  <c r="AM651" i="1"/>
  <c r="AI651" i="1"/>
  <c r="I696" i="1" a="1"/>
  <c r="I696" i="1" s="1"/>
  <c r="BE696" i="1"/>
  <c r="AM696" i="1"/>
  <c r="AI696" i="1"/>
  <c r="AQ696" i="1"/>
  <c r="I1188" i="1" a="1"/>
  <c r="I1188" i="1" s="1"/>
  <c r="BE1188" i="1"/>
  <c r="AI1188" i="1"/>
  <c r="AQ1188" i="1"/>
  <c r="AM1188" i="1"/>
  <c r="I591" i="1" a="1"/>
  <c r="I591" i="1" s="1"/>
  <c r="BE591" i="1"/>
  <c r="AQ591" i="1"/>
  <c r="AI591" i="1"/>
  <c r="AM591" i="1"/>
  <c r="I1123" i="1" a="1"/>
  <c r="I1123" i="1" s="1"/>
  <c r="BE1123" i="1"/>
  <c r="AI1123" i="1"/>
  <c r="AQ1123" i="1"/>
  <c r="AM1123" i="1"/>
  <c r="I1341" i="1" a="1"/>
  <c r="I1341" i="1" s="1"/>
  <c r="BE1341" i="1"/>
  <c r="AI1341" i="1"/>
  <c r="AM1341" i="1"/>
  <c r="AQ1341" i="1"/>
  <c r="I1267" i="1" a="1"/>
  <c r="I1267" i="1" s="1"/>
  <c r="BE1267" i="1"/>
  <c r="AQ1267" i="1"/>
  <c r="AI1267" i="1"/>
  <c r="AM1267" i="1"/>
  <c r="BE59" i="1"/>
  <c r="AQ59" i="1"/>
  <c r="AI59" i="1"/>
  <c r="AM59" i="1"/>
  <c r="I1135" i="1" a="1"/>
  <c r="I1135" i="1" s="1"/>
  <c r="BE1135" i="1"/>
  <c r="AM1135" i="1"/>
  <c r="AI1135" i="1"/>
  <c r="AQ1135" i="1"/>
  <c r="BE198" i="1"/>
  <c r="I198" i="1" a="1"/>
  <c r="I198" i="1" s="1"/>
  <c r="AQ198" i="1"/>
  <c r="AI198" i="1"/>
  <c r="AM198" i="1"/>
  <c r="I1052" i="1" a="1"/>
  <c r="I1052" i="1" s="1"/>
  <c r="BE1052" i="1"/>
  <c r="AI1052" i="1"/>
  <c r="AQ1052" i="1"/>
  <c r="AM1052" i="1"/>
  <c r="I1128" i="1" a="1"/>
  <c r="I1128" i="1" s="1"/>
  <c r="BE1128" i="1"/>
  <c r="AM1128" i="1"/>
  <c r="AI1128" i="1"/>
  <c r="AQ1128" i="1"/>
  <c r="I245" i="1" a="1"/>
  <c r="I245" i="1" s="1"/>
  <c r="BE245" i="1"/>
  <c r="AI245" i="1"/>
  <c r="AQ245" i="1"/>
  <c r="AM245" i="1"/>
  <c r="I881" i="1" a="1"/>
  <c r="I881" i="1" s="1"/>
  <c r="BE881" i="1"/>
  <c r="AI881" i="1"/>
  <c r="AM881" i="1"/>
  <c r="AQ881" i="1"/>
  <c r="I650" i="1" a="1"/>
  <c r="I650" i="1" s="1"/>
  <c r="BE650" i="1"/>
  <c r="AM650" i="1"/>
  <c r="AI650" i="1"/>
  <c r="AQ650" i="1"/>
  <c r="I498" i="1" a="1"/>
  <c r="I498" i="1" s="1"/>
  <c r="BE498" i="1"/>
  <c r="AI498" i="1"/>
  <c r="AM498" i="1"/>
  <c r="AQ498" i="1"/>
  <c r="I1067" i="1" a="1"/>
  <c r="I1067" i="1" s="1"/>
  <c r="BE1067" i="1"/>
  <c r="AM1067" i="1"/>
  <c r="AI1067" i="1"/>
  <c r="AQ1067" i="1"/>
  <c r="I699" i="1" a="1"/>
  <c r="I699" i="1" s="1"/>
  <c r="BE699" i="1"/>
  <c r="AQ699" i="1"/>
  <c r="AM699" i="1"/>
  <c r="AI699" i="1"/>
  <c r="I820" i="1" a="1"/>
  <c r="I820" i="1" s="1"/>
  <c r="BE820" i="1"/>
  <c r="AM820" i="1"/>
  <c r="AQ820" i="1"/>
  <c r="AI820" i="1"/>
  <c r="I910" i="1" a="1"/>
  <c r="I910" i="1" s="1"/>
  <c r="AQ910" i="1"/>
  <c r="AM910" i="1"/>
  <c r="AI910" i="1"/>
  <c r="BE910" i="1"/>
  <c r="I1057" i="1" a="1"/>
  <c r="I1057" i="1" s="1"/>
  <c r="BE1057" i="1"/>
  <c r="AI1057" i="1"/>
  <c r="AM1057" i="1"/>
  <c r="AQ1057" i="1"/>
  <c r="I1395" i="1" a="1"/>
  <c r="I1395" i="1" s="1"/>
  <c r="BE1395" i="1"/>
  <c r="AI1395" i="1"/>
  <c r="AQ1395" i="1"/>
  <c r="AM1395" i="1"/>
  <c r="I868" i="1" a="1"/>
  <c r="I868" i="1" s="1"/>
  <c r="AM868" i="1"/>
  <c r="BE868" i="1"/>
  <c r="AI868" i="1"/>
  <c r="AQ868" i="1"/>
  <c r="I1336" i="1" a="1"/>
  <c r="I1336" i="1" s="1"/>
  <c r="BE1336" i="1"/>
  <c r="AI1336" i="1"/>
  <c r="AQ1336" i="1"/>
  <c r="AM1336" i="1"/>
  <c r="I1242" i="1" a="1"/>
  <c r="I1242" i="1" s="1"/>
  <c r="BE1242" i="1"/>
  <c r="AI1242" i="1"/>
  <c r="AQ1242" i="1"/>
  <c r="AM1242" i="1"/>
  <c r="I890" i="1" a="1"/>
  <c r="I890" i="1" s="1"/>
  <c r="BE890" i="1"/>
  <c r="AQ890" i="1"/>
  <c r="AM890" i="1"/>
  <c r="AI890" i="1"/>
  <c r="BE1166" i="1"/>
  <c r="I1166" i="1" a="1"/>
  <c r="I1166" i="1" s="1"/>
  <c r="AI1166" i="1"/>
  <c r="AQ1166" i="1"/>
  <c r="AM1166" i="1"/>
  <c r="I236" i="1" a="1"/>
  <c r="I236" i="1" s="1"/>
  <c r="BE236" i="1"/>
  <c r="AQ236" i="1"/>
  <c r="AM236" i="1"/>
  <c r="AI236" i="1"/>
  <c r="AM13" i="1"/>
  <c r="AI13" i="1"/>
  <c r="BE13" i="1"/>
  <c r="I451" i="1" a="1"/>
  <c r="I451" i="1" s="1"/>
  <c r="BE451" i="1"/>
  <c r="AI451" i="1"/>
  <c r="AQ451" i="1"/>
  <c r="AM451" i="1"/>
  <c r="I443" i="1" a="1"/>
  <c r="I443" i="1" s="1"/>
  <c r="BE443" i="1"/>
  <c r="AQ443" i="1"/>
  <c r="AM443" i="1"/>
  <c r="AI443" i="1"/>
  <c r="I333" i="1" a="1"/>
  <c r="I333" i="1" s="1"/>
  <c r="BE333" i="1"/>
  <c r="AI333" i="1"/>
  <c r="AM333" i="1"/>
  <c r="AQ333" i="1"/>
  <c r="BE701" i="1"/>
  <c r="I701" i="1" a="1"/>
  <c r="I701" i="1" s="1"/>
  <c r="AI701" i="1"/>
  <c r="AM701" i="1"/>
  <c r="AQ701" i="1"/>
  <c r="BE52" i="1"/>
  <c r="AQ52" i="1"/>
  <c r="AI52" i="1"/>
  <c r="AM52" i="1"/>
  <c r="I1278" i="1" a="1"/>
  <c r="I1278" i="1" s="1"/>
  <c r="AQ1278" i="1"/>
  <c r="BE1278" i="1"/>
  <c r="AM1278" i="1"/>
  <c r="AI1278" i="1"/>
  <c r="I915" i="1" a="1"/>
  <c r="I915" i="1" s="1"/>
  <c r="BE915" i="1"/>
  <c r="AQ915" i="1"/>
  <c r="AM915" i="1"/>
  <c r="AI915" i="1"/>
  <c r="I1151" i="1" a="1"/>
  <c r="I1151" i="1" s="1"/>
  <c r="BE1151" i="1"/>
  <c r="AM1151" i="1"/>
  <c r="AI1151" i="1"/>
  <c r="AQ1151" i="1"/>
  <c r="I1149" i="1" a="1"/>
  <c r="I1149" i="1" s="1"/>
  <c r="BE1149" i="1"/>
  <c r="AM1149" i="1"/>
  <c r="AQ1149" i="1"/>
  <c r="AI1149" i="1"/>
  <c r="AM51" i="1"/>
  <c r="AI51" i="1"/>
  <c r="BE51" i="1"/>
  <c r="AQ51" i="1"/>
  <c r="AM430" i="1"/>
  <c r="I430" i="1" a="1"/>
  <c r="I430" i="1" s="1"/>
  <c r="BE430" i="1"/>
  <c r="AI430" i="1"/>
  <c r="AQ430" i="1"/>
  <c r="I1234" i="1" a="1"/>
  <c r="I1234" i="1" s="1"/>
  <c r="BE1234" i="1"/>
  <c r="AI1234" i="1"/>
  <c r="AQ1234" i="1"/>
  <c r="AM1234" i="1"/>
  <c r="I1504" i="1" a="1"/>
  <c r="I1504" i="1" s="1"/>
  <c r="BE1504" i="1"/>
  <c r="AI1504" i="1"/>
  <c r="AQ1504" i="1"/>
  <c r="AM1504" i="1"/>
  <c r="I932" i="1" a="1"/>
  <c r="I932" i="1" s="1"/>
  <c r="BE932" i="1"/>
  <c r="AQ932" i="1"/>
  <c r="AM932" i="1"/>
  <c r="AI932" i="1"/>
  <c r="I1274" i="1" a="1"/>
  <c r="I1274" i="1" s="1"/>
  <c r="BE1274" i="1"/>
  <c r="AI1274" i="1"/>
  <c r="AQ1274" i="1"/>
  <c r="AM1274" i="1"/>
  <c r="I1345" i="1" a="1"/>
  <c r="I1345" i="1" s="1"/>
  <c r="AQ1345" i="1"/>
  <c r="BE1345" i="1"/>
  <c r="AI1345" i="1"/>
  <c r="AM1345" i="1"/>
  <c r="I1172" i="1" a="1"/>
  <c r="I1172" i="1" s="1"/>
  <c r="BE1172" i="1"/>
  <c r="AI1172" i="1"/>
  <c r="AM1172" i="1"/>
  <c r="AQ1172" i="1"/>
  <c r="I229" i="1" a="1"/>
  <c r="I229" i="1" s="1"/>
  <c r="BE229" i="1"/>
  <c r="AI229" i="1"/>
  <c r="AM229" i="1"/>
  <c r="AQ229" i="1"/>
  <c r="I529" i="1" a="1"/>
  <c r="I529" i="1" s="1"/>
  <c r="BE529" i="1"/>
  <c r="AM529" i="1"/>
  <c r="AQ529" i="1"/>
  <c r="AI529" i="1"/>
  <c r="BE81" i="1"/>
  <c r="AI81" i="1"/>
  <c r="AQ81" i="1"/>
  <c r="AM81" i="1"/>
  <c r="I970" i="1" a="1"/>
  <c r="I970" i="1" s="1"/>
  <c r="BE970" i="1"/>
  <c r="AQ970" i="1"/>
  <c r="AM970" i="1"/>
  <c r="AI970" i="1"/>
  <c r="BE135" i="1"/>
  <c r="AQ135" i="1"/>
  <c r="AI135" i="1"/>
  <c r="AM135" i="1"/>
  <c r="I1491" i="1" a="1"/>
  <c r="I1491" i="1" s="1"/>
  <c r="BE1491" i="1"/>
  <c r="AM1491" i="1"/>
  <c r="AI1491" i="1"/>
  <c r="AQ1491" i="1"/>
  <c r="I1470" i="1" a="1"/>
  <c r="I1470" i="1" s="1"/>
  <c r="BE1470" i="1"/>
  <c r="AM1470" i="1"/>
  <c r="AI1470" i="1"/>
  <c r="AQ1470" i="1"/>
  <c r="I530" i="1" a="1"/>
  <c r="I530" i="1" s="1"/>
  <c r="BE530" i="1"/>
  <c r="AM530" i="1"/>
  <c r="AQ530" i="1"/>
  <c r="AI530" i="1"/>
  <c r="I260" i="1" a="1"/>
  <c r="I260" i="1" s="1"/>
  <c r="BE260" i="1"/>
  <c r="AQ260" i="1"/>
  <c r="AI260" i="1"/>
  <c r="AM260" i="1"/>
  <c r="I432" i="1" a="1"/>
  <c r="I432" i="1" s="1"/>
  <c r="BE432" i="1"/>
  <c r="AM432" i="1"/>
  <c r="AQ432" i="1"/>
  <c r="AI432" i="1"/>
  <c r="I721" i="1" a="1"/>
  <c r="I721" i="1" s="1"/>
  <c r="AI721" i="1"/>
  <c r="AM721" i="1"/>
  <c r="AQ721" i="1"/>
  <c r="BE721" i="1"/>
  <c r="I675" i="1" a="1"/>
  <c r="I675" i="1" s="1"/>
  <c r="AQ675" i="1"/>
  <c r="BE675" i="1"/>
  <c r="AM675" i="1"/>
  <c r="AI675" i="1"/>
  <c r="I539" i="1" a="1"/>
  <c r="I539" i="1" s="1"/>
  <c r="AI539" i="1"/>
  <c r="AQ539" i="1"/>
  <c r="BE539" i="1"/>
  <c r="AM539" i="1"/>
  <c r="BE1159" i="1"/>
  <c r="I1159" i="1" a="1"/>
  <c r="I1159" i="1" s="1"/>
  <c r="AQ1159" i="1"/>
  <c r="AM1159" i="1"/>
  <c r="AI1159" i="1"/>
  <c r="I741" i="1" a="1"/>
  <c r="I741" i="1" s="1"/>
  <c r="BE741" i="1"/>
  <c r="AI741" i="1"/>
  <c r="AM741" i="1"/>
  <c r="AQ741" i="1"/>
  <c r="I532" i="1" a="1"/>
  <c r="I532" i="1" s="1"/>
  <c r="BE532" i="1"/>
  <c r="AQ532" i="1"/>
  <c r="AI532" i="1"/>
  <c r="AM532" i="1"/>
  <c r="I1174" i="1" a="1"/>
  <c r="I1174" i="1" s="1"/>
  <c r="BE1174" i="1"/>
  <c r="AQ1174" i="1"/>
  <c r="AM1174" i="1"/>
  <c r="AI1174" i="1"/>
  <c r="I381" i="1" a="1"/>
  <c r="I381" i="1" s="1"/>
  <c r="BE381" i="1"/>
  <c r="AI381" i="1"/>
  <c r="AM381" i="1"/>
  <c r="AQ381" i="1"/>
  <c r="I1403" i="1" a="1"/>
  <c r="I1403" i="1" s="1"/>
  <c r="BE1403" i="1"/>
  <c r="AI1403" i="1"/>
  <c r="AQ1403" i="1"/>
  <c r="AM1403" i="1"/>
  <c r="I625" i="1" a="1"/>
  <c r="I625" i="1" s="1"/>
  <c r="BE625" i="1"/>
  <c r="AI625" i="1"/>
  <c r="AM625" i="1"/>
  <c r="AQ625" i="1"/>
  <c r="I1330" i="1" a="1"/>
  <c r="I1330" i="1" s="1"/>
  <c r="AM1330" i="1"/>
  <c r="BE1330" i="1"/>
  <c r="AI1330" i="1"/>
  <c r="AQ1330" i="1"/>
  <c r="I928" i="1" a="1"/>
  <c r="I928" i="1" s="1"/>
  <c r="AQ928" i="1"/>
  <c r="BE928" i="1"/>
  <c r="AI928" i="1"/>
  <c r="AM928" i="1"/>
  <c r="BE552" i="1"/>
  <c r="I552" i="1" a="1"/>
  <c r="I552" i="1" s="1"/>
  <c r="AI552" i="1"/>
  <c r="AM552" i="1"/>
  <c r="AQ552" i="1"/>
  <c r="I679" i="1" a="1"/>
  <c r="I679" i="1" s="1"/>
  <c r="BE679" i="1"/>
  <c r="AQ679" i="1"/>
  <c r="AM679" i="1"/>
  <c r="AI679" i="1"/>
  <c r="BE159" i="1"/>
  <c r="AQ159" i="1"/>
  <c r="AM159" i="1"/>
  <c r="AI159" i="1"/>
  <c r="I830" i="1" a="1"/>
  <c r="I830" i="1" s="1"/>
  <c r="BE830" i="1"/>
  <c r="AQ830" i="1"/>
  <c r="AM830" i="1"/>
  <c r="AI830" i="1"/>
  <c r="I1144" i="1" a="1"/>
  <c r="I1144" i="1" s="1"/>
  <c r="AQ1144" i="1"/>
  <c r="AM1144" i="1"/>
  <c r="BE1144" i="1"/>
  <c r="AI1144" i="1"/>
  <c r="I622" i="1" a="1"/>
  <c r="I622" i="1" s="1"/>
  <c r="BE622" i="1"/>
  <c r="AM622" i="1"/>
  <c r="AQ622" i="1"/>
  <c r="AI622" i="1"/>
  <c r="I235" i="1" a="1"/>
  <c r="I235" i="1" s="1"/>
  <c r="BE235" i="1"/>
  <c r="AI235" i="1"/>
  <c r="AQ235" i="1"/>
  <c r="AM235" i="1"/>
  <c r="I655" i="1" a="1"/>
  <c r="I655" i="1" s="1"/>
  <c r="BE655" i="1"/>
  <c r="AM655" i="1"/>
  <c r="AI655" i="1"/>
  <c r="AQ655" i="1"/>
  <c r="I579" i="1" a="1"/>
  <c r="I579" i="1" s="1"/>
  <c r="BE579" i="1"/>
  <c r="AM579" i="1"/>
  <c r="AI579" i="1"/>
  <c r="AQ579" i="1"/>
  <c r="I238" i="1" a="1"/>
  <c r="I238" i="1" s="1"/>
  <c r="AM238" i="1"/>
  <c r="AI238" i="1"/>
  <c r="AQ238" i="1"/>
  <c r="BE238" i="1"/>
  <c r="BE58" i="1"/>
  <c r="AM58" i="1"/>
  <c r="AQ58" i="1"/>
  <c r="AI58" i="1"/>
  <c r="I1407" i="1" a="1"/>
  <c r="I1407" i="1" s="1"/>
  <c r="BE1407" i="1"/>
  <c r="AI1407" i="1"/>
  <c r="AQ1407" i="1"/>
  <c r="AM1407" i="1"/>
  <c r="I660" i="1" a="1"/>
  <c r="I660" i="1" s="1"/>
  <c r="BE660" i="1"/>
  <c r="AQ660" i="1"/>
  <c r="AI660" i="1"/>
  <c r="AM660" i="1"/>
  <c r="I252" i="1" a="1"/>
  <c r="I252" i="1" s="1"/>
  <c r="AI252" i="1"/>
  <c r="AM252" i="1"/>
  <c r="AQ252" i="1"/>
  <c r="BE252" i="1"/>
  <c r="I550" i="1" a="1"/>
  <c r="I550" i="1" s="1"/>
  <c r="BE550" i="1"/>
  <c r="AQ550" i="1"/>
  <c r="AI550" i="1"/>
  <c r="AM550" i="1"/>
  <c r="I320" i="1" a="1"/>
  <c r="I320" i="1" s="1"/>
  <c r="BE320" i="1"/>
  <c r="AI320" i="1"/>
  <c r="AM320" i="1"/>
  <c r="AQ320" i="1"/>
  <c r="I898" i="1" a="1"/>
  <c r="I898" i="1" s="1"/>
  <c r="BE898" i="1"/>
  <c r="AI898" i="1"/>
  <c r="AM898" i="1"/>
  <c r="AQ898" i="1"/>
  <c r="I1022" i="1" a="1"/>
  <c r="I1022" i="1" s="1"/>
  <c r="BE1022" i="1"/>
  <c r="AQ1022" i="1"/>
  <c r="AM1022" i="1"/>
  <c r="AI1022" i="1"/>
  <c r="I516" i="1" a="1"/>
  <c r="I516" i="1" s="1"/>
  <c r="BE516" i="1"/>
  <c r="AM516" i="1"/>
  <c r="AI516" i="1"/>
  <c r="AQ516" i="1"/>
  <c r="BE129" i="1"/>
  <c r="AI129" i="1"/>
  <c r="AQ129" i="1"/>
  <c r="AM129" i="1"/>
  <c r="I1379" i="1" a="1"/>
  <c r="I1379" i="1" s="1"/>
  <c r="BE1379" i="1"/>
  <c r="AI1379" i="1"/>
  <c r="AQ1379" i="1"/>
  <c r="AM1379" i="1"/>
  <c r="I1482" i="1" a="1"/>
  <c r="I1482" i="1" s="1"/>
  <c r="BE1482" i="1"/>
  <c r="AQ1482" i="1"/>
  <c r="AM1482" i="1"/>
  <c r="AI1482" i="1"/>
  <c r="I835" i="1" a="1"/>
  <c r="I835" i="1" s="1"/>
  <c r="BE835" i="1"/>
  <c r="AM835" i="1"/>
  <c r="AI835" i="1"/>
  <c r="AQ835" i="1"/>
  <c r="AI18" i="1"/>
  <c r="AM18" i="1"/>
  <c r="BE18" i="1"/>
  <c r="AQ18" i="1"/>
  <c r="I262" i="1" a="1"/>
  <c r="I262" i="1" s="1"/>
  <c r="BE262" i="1"/>
  <c r="AI262" i="1"/>
  <c r="AM262" i="1"/>
  <c r="AQ262" i="1"/>
  <c r="AQ152" i="1"/>
  <c r="AI152" i="1"/>
  <c r="AM152" i="1"/>
  <c r="BE152" i="1"/>
  <c r="I811" i="1" a="1"/>
  <c r="I811" i="1" s="1"/>
  <c r="BE811" i="1"/>
  <c r="AI811" i="1"/>
  <c r="AQ811" i="1"/>
  <c r="AM811" i="1"/>
  <c r="I1095" i="1" a="1"/>
  <c r="I1095" i="1" s="1"/>
  <c r="BE1095" i="1"/>
  <c r="AM1095" i="1"/>
  <c r="AI1095" i="1"/>
  <c r="AQ1095" i="1"/>
  <c r="I782" i="1" a="1"/>
  <c r="I782" i="1" s="1"/>
  <c r="BE782" i="1"/>
  <c r="AQ782" i="1"/>
  <c r="AM782" i="1"/>
  <c r="AI782" i="1"/>
  <c r="I397" i="1" a="1"/>
  <c r="I397" i="1" s="1"/>
  <c r="AQ397" i="1"/>
  <c r="BE397" i="1"/>
  <c r="AI397" i="1"/>
  <c r="AM397" i="1"/>
  <c r="I658" i="1" a="1"/>
  <c r="I658" i="1" s="1"/>
  <c r="AI658" i="1"/>
  <c r="BE658" i="1"/>
  <c r="AM658" i="1"/>
  <c r="AQ658" i="1"/>
  <c r="I601" i="1" a="1"/>
  <c r="I601" i="1" s="1"/>
  <c r="BE601" i="1"/>
  <c r="AI601" i="1"/>
  <c r="AM601" i="1"/>
  <c r="AQ601" i="1"/>
  <c r="I210" i="1" a="1"/>
  <c r="I210" i="1" s="1"/>
  <c r="AI210" i="1"/>
  <c r="BE210" i="1"/>
  <c r="AM210" i="1"/>
  <c r="AQ210" i="1"/>
  <c r="I488" i="1" a="1"/>
  <c r="I488" i="1" s="1"/>
  <c r="AQ488" i="1"/>
  <c r="BE488" i="1"/>
  <c r="AI488" i="1"/>
  <c r="AM488" i="1"/>
  <c r="I1254" i="1" a="1"/>
  <c r="I1254" i="1" s="1"/>
  <c r="AM1254" i="1"/>
  <c r="BE1254" i="1"/>
  <c r="AI1254" i="1"/>
  <c r="AQ1254" i="1"/>
  <c r="I576" i="1" a="1"/>
  <c r="I576" i="1" s="1"/>
  <c r="BE576" i="1"/>
  <c r="AI576" i="1"/>
  <c r="AM576" i="1"/>
  <c r="AQ576" i="1"/>
  <c r="I312" i="1" a="1"/>
  <c r="I312" i="1" s="1"/>
  <c r="BE312" i="1"/>
  <c r="AM312" i="1"/>
  <c r="AI312" i="1"/>
  <c r="AQ312" i="1"/>
  <c r="I1098" i="1" a="1"/>
  <c r="I1098" i="1" s="1"/>
  <c r="BE1098" i="1"/>
  <c r="AM1098" i="1"/>
  <c r="AI1098" i="1"/>
  <c r="AQ1098" i="1"/>
  <c r="I585" i="1" a="1"/>
  <c r="I585" i="1" s="1"/>
  <c r="BE585" i="1"/>
  <c r="AI585" i="1"/>
  <c r="AM585" i="1"/>
  <c r="AQ585" i="1"/>
  <c r="I493" i="1" a="1"/>
  <c r="I493" i="1" s="1"/>
  <c r="BE493" i="1"/>
  <c r="AI493" i="1"/>
  <c r="AM493" i="1"/>
  <c r="AQ493" i="1"/>
  <c r="I1442" i="1" a="1"/>
  <c r="I1442" i="1" s="1"/>
  <c r="BE1442" i="1"/>
  <c r="AM1442" i="1"/>
  <c r="AI1442" i="1"/>
  <c r="AQ1442" i="1"/>
  <c r="BE35" i="1"/>
  <c r="AM35" i="1"/>
  <c r="AI35" i="1"/>
  <c r="AQ35" i="1"/>
  <c r="I289" i="1" a="1"/>
  <c r="I289" i="1" s="1"/>
  <c r="BE289" i="1"/>
  <c r="AM289" i="1"/>
  <c r="AQ289" i="1"/>
  <c r="AI289" i="1"/>
  <c r="I617" i="1" a="1"/>
  <c r="I617" i="1" s="1"/>
  <c r="BE617" i="1"/>
  <c r="AM617" i="1"/>
  <c r="AQ617" i="1"/>
  <c r="AI617" i="1"/>
  <c r="I168" i="1" a="1"/>
  <c r="I168" i="1" s="1"/>
  <c r="BE168" i="1"/>
  <c r="AQ168" i="1"/>
  <c r="AM168" i="1"/>
  <c r="AI168" i="1"/>
  <c r="I1488" i="1" a="1"/>
  <c r="I1488" i="1" s="1"/>
  <c r="BE1488" i="1"/>
  <c r="AQ1488" i="1"/>
  <c r="AM1488" i="1"/>
  <c r="AI1488" i="1"/>
  <c r="BE788" i="1"/>
  <c r="I788" i="1" a="1"/>
  <c r="I788" i="1" s="1"/>
  <c r="AQ788" i="1"/>
  <c r="AI788" i="1"/>
  <c r="AM788" i="1"/>
  <c r="I595" i="1" a="1"/>
  <c r="I595" i="1" s="1"/>
  <c r="BE595" i="1"/>
  <c r="AI595" i="1"/>
  <c r="AQ595" i="1"/>
  <c r="AM595" i="1"/>
  <c r="I1220" i="1" a="1"/>
  <c r="I1220" i="1" s="1"/>
  <c r="BE1220" i="1"/>
  <c r="AQ1220" i="1"/>
  <c r="AM1220" i="1"/>
  <c r="AI1220" i="1"/>
  <c r="I678" i="1" a="1"/>
  <c r="I678" i="1" s="1"/>
  <c r="BE678" i="1"/>
  <c r="AQ678" i="1"/>
  <c r="AI678" i="1"/>
  <c r="AM678" i="1"/>
  <c r="I950" i="1" a="1"/>
  <c r="I950" i="1" s="1"/>
  <c r="BE950" i="1"/>
  <c r="AM950" i="1"/>
  <c r="AQ950" i="1"/>
  <c r="AI950" i="1"/>
  <c r="I179" i="1" a="1"/>
  <c r="I179" i="1" s="1"/>
  <c r="BE179" i="1"/>
  <c r="AM179" i="1"/>
  <c r="AQ179" i="1"/>
  <c r="AI179" i="1"/>
  <c r="I1413" i="1" a="1"/>
  <c r="I1413" i="1" s="1"/>
  <c r="BE1413" i="1"/>
  <c r="AQ1413" i="1"/>
  <c r="AI1413" i="1"/>
  <c r="AM1413" i="1"/>
  <c r="I1308" i="1" a="1"/>
  <c r="I1308" i="1" s="1"/>
  <c r="BE1308" i="1"/>
  <c r="AM1308" i="1"/>
  <c r="AI1308" i="1"/>
  <c r="AQ1308" i="1"/>
  <c r="I1129" i="1" a="1"/>
  <c r="I1129" i="1" s="1"/>
  <c r="BE1129" i="1"/>
  <c r="AM1129" i="1"/>
  <c r="AQ1129" i="1"/>
  <c r="AI1129" i="1"/>
  <c r="I637" i="1" a="1"/>
  <c r="I637" i="1" s="1"/>
  <c r="AI637" i="1"/>
  <c r="BE637" i="1"/>
  <c r="AM637" i="1"/>
  <c r="AQ637" i="1"/>
  <c r="I689" i="1" a="1"/>
  <c r="I689" i="1" s="1"/>
  <c r="BE689" i="1"/>
  <c r="AI689" i="1"/>
  <c r="AM689" i="1"/>
  <c r="AQ689" i="1"/>
  <c r="I1496" i="1" a="1"/>
  <c r="I1496" i="1" s="1"/>
  <c r="BE1496" i="1"/>
  <c r="AM1496" i="1"/>
  <c r="AI1496" i="1"/>
  <c r="AQ1496" i="1"/>
  <c r="I1040" i="1" a="1"/>
  <c r="I1040" i="1" s="1"/>
  <c r="BE1040" i="1"/>
  <c r="AQ1040" i="1"/>
  <c r="AM1040" i="1"/>
  <c r="AI1040" i="1"/>
  <c r="I623" i="1" a="1"/>
  <c r="I623" i="1" s="1"/>
  <c r="BE623" i="1"/>
  <c r="AM623" i="1"/>
  <c r="AQ623" i="1"/>
  <c r="AI623" i="1"/>
  <c r="BE912" i="1"/>
  <c r="I912" i="1" a="1"/>
  <c r="I912" i="1" s="1"/>
  <c r="AQ912" i="1"/>
  <c r="AI912" i="1"/>
  <c r="AM912" i="1"/>
  <c r="I209" i="1" a="1"/>
  <c r="I209" i="1" s="1"/>
  <c r="BE209" i="1"/>
  <c r="AM209" i="1"/>
  <c r="AI209" i="1"/>
  <c r="AQ209" i="1"/>
  <c r="I298" i="1" a="1"/>
  <c r="I298" i="1" s="1"/>
  <c r="BE298" i="1"/>
  <c r="AM298" i="1"/>
  <c r="AI298" i="1"/>
  <c r="AQ298" i="1"/>
  <c r="I284" i="1" a="1"/>
  <c r="I284" i="1" s="1"/>
  <c r="BE284" i="1"/>
  <c r="AM284" i="1"/>
  <c r="AQ284" i="1"/>
  <c r="AI284" i="1"/>
  <c r="I825" i="1" a="1"/>
  <c r="I825" i="1" s="1"/>
  <c r="AI825" i="1"/>
  <c r="AM825" i="1"/>
  <c r="AQ825" i="1"/>
  <c r="BE825" i="1"/>
  <c r="I1463" i="1" a="1"/>
  <c r="I1463" i="1" s="1"/>
  <c r="BE1463" i="1"/>
  <c r="AI1463" i="1"/>
  <c r="AM1463" i="1"/>
  <c r="AQ1463" i="1"/>
  <c r="BE71" i="1"/>
  <c r="AQ71" i="1"/>
  <c r="AM71" i="1"/>
  <c r="AI71" i="1"/>
  <c r="I607" i="1" a="1"/>
  <c r="I607" i="1" s="1"/>
  <c r="BE607" i="1"/>
  <c r="AQ607" i="1"/>
  <c r="AI607" i="1"/>
  <c r="AM607" i="1"/>
  <c r="I560" i="1" a="1"/>
  <c r="I560" i="1" s="1"/>
  <c r="AM560" i="1"/>
  <c r="AQ560" i="1"/>
  <c r="AI560" i="1"/>
  <c r="BE560" i="1"/>
  <c r="I387" i="1" a="1"/>
  <c r="I387" i="1" s="1"/>
  <c r="BE387" i="1"/>
  <c r="AQ387" i="1"/>
  <c r="AM387" i="1"/>
  <c r="AI387" i="1"/>
  <c r="I669" i="1" a="1"/>
  <c r="I669" i="1" s="1"/>
  <c r="BE669" i="1"/>
  <c r="AI669" i="1"/>
  <c r="AM669" i="1"/>
  <c r="AQ669" i="1"/>
  <c r="I490" i="1" a="1"/>
  <c r="I490" i="1" s="1"/>
  <c r="BE490" i="1"/>
  <c r="AI490" i="1"/>
  <c r="AQ490" i="1"/>
  <c r="AM490" i="1"/>
  <c r="I787" i="1" a="1"/>
  <c r="I787" i="1" s="1"/>
  <c r="BE787" i="1"/>
  <c r="AQ787" i="1"/>
  <c r="AI787" i="1"/>
  <c r="AM787" i="1"/>
  <c r="I841" i="1" a="1"/>
  <c r="I841" i="1" s="1"/>
  <c r="BE841" i="1"/>
  <c r="AQ841" i="1"/>
  <c r="AI841" i="1"/>
  <c r="AM841" i="1"/>
  <c r="BE126" i="1"/>
  <c r="AM126" i="1"/>
  <c r="AI126" i="1"/>
  <c r="AQ126" i="1"/>
  <c r="I391" i="1" a="1"/>
  <c r="I391" i="1" s="1"/>
  <c r="BE391" i="1"/>
  <c r="AQ391" i="1"/>
  <c r="AI391" i="1"/>
  <c r="AM391" i="1"/>
  <c r="BE241" i="1"/>
  <c r="I241" i="1" a="1"/>
  <c r="I241" i="1" s="1"/>
  <c r="AM241" i="1"/>
  <c r="AQ241" i="1"/>
  <c r="AI241" i="1"/>
  <c r="I670" i="1" a="1"/>
  <c r="I670" i="1" s="1"/>
  <c r="BE670" i="1"/>
  <c r="AM670" i="1"/>
  <c r="AI670" i="1"/>
  <c r="AQ670" i="1"/>
  <c r="I992" i="1" a="1"/>
  <c r="I992" i="1" s="1"/>
  <c r="BE992" i="1"/>
  <c r="AI992" i="1"/>
  <c r="AM992" i="1"/>
  <c r="AQ992" i="1"/>
  <c r="I895" i="1" a="1"/>
  <c r="I895" i="1" s="1"/>
  <c r="AI895" i="1"/>
  <c r="BE895" i="1"/>
  <c r="AM895" i="1"/>
  <c r="AQ895" i="1"/>
  <c r="I778" i="1" a="1"/>
  <c r="I778" i="1" s="1"/>
  <c r="BE778" i="1"/>
  <c r="AQ778" i="1"/>
  <c r="AM778" i="1"/>
  <c r="AI778" i="1"/>
  <c r="I661" i="1" a="1"/>
  <c r="I661" i="1" s="1"/>
  <c r="BE661" i="1"/>
  <c r="AI661" i="1"/>
  <c r="AM661" i="1"/>
  <c r="AQ661" i="1"/>
  <c r="I373" i="1" a="1"/>
  <c r="I373" i="1" s="1"/>
  <c r="BE373" i="1"/>
  <c r="AM373" i="1"/>
  <c r="AI373" i="1"/>
  <c r="AQ373" i="1"/>
  <c r="I218" i="1" a="1"/>
  <c r="I218" i="1" s="1"/>
  <c r="BE218" i="1"/>
  <c r="AM218" i="1"/>
  <c r="AQ218" i="1"/>
  <c r="AI218" i="1"/>
  <c r="I165" i="1" a="1"/>
  <c r="I165" i="1" s="1"/>
  <c r="BE165" i="1"/>
  <c r="AI165" i="1"/>
  <c r="AQ165" i="1"/>
  <c r="AM165" i="1"/>
  <c r="I786" i="1" a="1"/>
  <c r="I786" i="1" s="1"/>
  <c r="BE786" i="1"/>
  <c r="AI786" i="1"/>
  <c r="AM786" i="1"/>
  <c r="AQ786" i="1"/>
  <c r="I541" i="1" a="1"/>
  <c r="I541" i="1" s="1"/>
  <c r="BE541" i="1"/>
  <c r="AM541" i="1"/>
  <c r="AI541" i="1"/>
  <c r="AQ541" i="1"/>
  <c r="I521" i="1" a="1"/>
  <c r="I521" i="1" s="1"/>
  <c r="BE521" i="1"/>
  <c r="AM521" i="1"/>
  <c r="AQ521" i="1"/>
  <c r="AI521" i="1"/>
  <c r="I1002" i="1" a="1"/>
  <c r="I1002" i="1" s="1"/>
  <c r="BE1002" i="1"/>
  <c r="AQ1002" i="1"/>
  <c r="AM1002" i="1"/>
  <c r="AI1002" i="1"/>
  <c r="I251" i="1" a="1"/>
  <c r="I251" i="1" s="1"/>
  <c r="BE251" i="1"/>
  <c r="AQ251" i="1"/>
  <c r="AI251" i="1"/>
  <c r="AM251" i="1"/>
  <c r="I588" i="1" a="1"/>
  <c r="I588" i="1" s="1"/>
  <c r="BE588" i="1"/>
  <c r="AI588" i="1"/>
  <c r="AQ588" i="1"/>
  <c r="AM588" i="1"/>
  <c r="I1051" i="1" a="1"/>
  <c r="I1051" i="1" s="1"/>
  <c r="BE1051" i="1"/>
  <c r="AM1051" i="1"/>
  <c r="AI1051" i="1"/>
  <c r="AQ1051" i="1"/>
  <c r="I698" i="1" a="1"/>
  <c r="I698" i="1" s="1"/>
  <c r="BE698" i="1"/>
  <c r="AI698" i="1"/>
  <c r="AM698" i="1"/>
  <c r="AQ698" i="1"/>
  <c r="I570" i="1" a="1"/>
  <c r="I570" i="1" s="1"/>
  <c r="AM570" i="1"/>
  <c r="AI570" i="1"/>
  <c r="AQ570" i="1"/>
  <c r="BE570" i="1"/>
  <c r="I225" i="1" a="1"/>
  <c r="I225" i="1" s="1"/>
  <c r="BE225" i="1"/>
  <c r="AQ225" i="1"/>
  <c r="AI225" i="1"/>
  <c r="AM225" i="1"/>
  <c r="BE1088" i="1"/>
  <c r="I1088" i="1" a="1"/>
  <c r="I1088" i="1" s="1"/>
  <c r="AM1088" i="1"/>
  <c r="AI1088" i="1"/>
  <c r="AQ1088" i="1"/>
  <c r="I944" i="1" a="1"/>
  <c r="I944" i="1" s="1"/>
  <c r="BE944" i="1"/>
  <c r="AI944" i="1"/>
  <c r="AM944" i="1"/>
  <c r="AQ944" i="1"/>
  <c r="I703" i="1" a="1"/>
  <c r="I703" i="1" s="1"/>
  <c r="BE703" i="1"/>
  <c r="AM703" i="1"/>
  <c r="AQ703" i="1"/>
  <c r="AI703" i="1"/>
  <c r="BE153" i="1"/>
  <c r="AI153" i="1"/>
  <c r="AM153" i="1"/>
  <c r="AQ153" i="1"/>
  <c r="I690" i="1" a="1"/>
  <c r="I690" i="1" s="1"/>
  <c r="BE690" i="1"/>
  <c r="AQ690" i="1"/>
  <c r="AI690" i="1"/>
  <c r="AM690" i="1"/>
  <c r="BE155" i="1"/>
  <c r="AQ155" i="1"/>
  <c r="AI155" i="1"/>
  <c r="AM155" i="1"/>
  <c r="I880" i="1" a="1"/>
  <c r="I880" i="1" s="1"/>
  <c r="BE880" i="1"/>
  <c r="AQ880" i="1"/>
  <c r="AI880" i="1"/>
  <c r="AM880" i="1"/>
  <c r="I1124" i="1" a="1"/>
  <c r="I1124" i="1" s="1"/>
  <c r="BE1124" i="1"/>
  <c r="AI1124" i="1"/>
  <c r="AQ1124" i="1"/>
  <c r="AM1124" i="1"/>
  <c r="I834" i="1" a="1"/>
  <c r="I834" i="1" s="1"/>
  <c r="BE834" i="1"/>
  <c r="AI834" i="1"/>
  <c r="AM834" i="1"/>
  <c r="AQ834" i="1"/>
  <c r="I226" i="1" a="1"/>
  <c r="I226" i="1" s="1"/>
  <c r="AI226" i="1"/>
  <c r="AM226" i="1"/>
  <c r="BE226" i="1"/>
  <c r="AQ226" i="1"/>
  <c r="I1306" i="1" a="1"/>
  <c r="I1306" i="1" s="1"/>
  <c r="BE1306" i="1"/>
  <c r="AM1306" i="1"/>
  <c r="AI1306" i="1"/>
  <c r="AQ1306" i="1"/>
  <c r="I845" i="1" a="1"/>
  <c r="I845" i="1" s="1"/>
  <c r="AM845" i="1"/>
  <c r="AQ845" i="1"/>
  <c r="AI845" i="1"/>
  <c r="BE845" i="1"/>
  <c r="I671" i="1" a="1"/>
  <c r="I671" i="1" s="1"/>
  <c r="BE671" i="1"/>
  <c r="AI671" i="1"/>
  <c r="AQ671" i="1"/>
  <c r="AM671" i="1"/>
  <c r="I1329" i="1" a="1"/>
  <c r="I1329" i="1" s="1"/>
  <c r="BE1329" i="1"/>
  <c r="AQ1329" i="1"/>
  <c r="AI1329" i="1"/>
  <c r="AM1329" i="1"/>
  <c r="I1008" i="1" a="1"/>
  <c r="I1008" i="1" s="1"/>
  <c r="BE1008" i="1"/>
  <c r="AQ1008" i="1"/>
  <c r="AI1008" i="1"/>
  <c r="AM1008" i="1"/>
  <c r="BE73" i="1"/>
  <c r="AM73" i="1"/>
  <c r="AQ73" i="1"/>
  <c r="AI73" i="1"/>
  <c r="BE144" i="1"/>
  <c r="AI144" i="1"/>
  <c r="AM144" i="1"/>
  <c r="AQ144" i="1"/>
  <c r="I242" i="1" a="1"/>
  <c r="I242" i="1" s="1"/>
  <c r="BE242" i="1"/>
  <c r="AQ242" i="1"/>
  <c r="AM242" i="1"/>
  <c r="AI242" i="1"/>
  <c r="I809" i="1" a="1"/>
  <c r="I809" i="1" s="1"/>
  <c r="BE809" i="1"/>
  <c r="AM809" i="1"/>
  <c r="AQ809" i="1"/>
  <c r="AI809" i="1"/>
  <c r="I1307" i="1" a="1"/>
  <c r="I1307" i="1" s="1"/>
  <c r="BE1307" i="1"/>
  <c r="AI1307" i="1"/>
  <c r="AQ1307" i="1"/>
  <c r="AM1307" i="1"/>
  <c r="I933" i="1" a="1"/>
  <c r="I933" i="1" s="1"/>
  <c r="BE933" i="1"/>
  <c r="AM933" i="1"/>
  <c r="AQ933" i="1"/>
  <c r="AI933" i="1"/>
  <c r="I1225" i="1" a="1"/>
  <c r="I1225" i="1" s="1"/>
  <c r="BE1225" i="1"/>
  <c r="AM1225" i="1"/>
  <c r="AQ1225" i="1"/>
  <c r="AI1225" i="1"/>
  <c r="I362" i="1" a="1"/>
  <c r="I362" i="1" s="1"/>
  <c r="BE362" i="1"/>
  <c r="AM362" i="1"/>
  <c r="AI362" i="1"/>
  <c r="AQ362" i="1"/>
  <c r="I798" i="1" a="1"/>
  <c r="I798" i="1" s="1"/>
  <c r="AI798" i="1"/>
  <c r="AQ798" i="1"/>
  <c r="AM798" i="1"/>
  <c r="BE798" i="1"/>
  <c r="I734" i="1" a="1"/>
  <c r="I734" i="1" s="1"/>
  <c r="BE734" i="1"/>
  <c r="AQ734" i="1"/>
  <c r="AM734" i="1"/>
  <c r="AI734" i="1"/>
  <c r="I1371" i="1" a="1"/>
  <c r="I1371" i="1" s="1"/>
  <c r="AM1371" i="1"/>
  <c r="BE1371" i="1"/>
  <c r="AI1371" i="1"/>
  <c r="AQ1371" i="1"/>
  <c r="I784" i="1" a="1"/>
  <c r="I784" i="1" s="1"/>
  <c r="BE784" i="1"/>
  <c r="AM784" i="1"/>
  <c r="AQ784" i="1"/>
  <c r="AI784" i="1"/>
  <c r="I1426" i="1" a="1"/>
  <c r="I1426" i="1" s="1"/>
  <c r="BE1426" i="1"/>
  <c r="AM1426" i="1"/>
  <c r="AI1426" i="1"/>
  <c r="AQ1426" i="1"/>
  <c r="I620" i="1" a="1"/>
  <c r="I620" i="1" s="1"/>
  <c r="AQ620" i="1"/>
  <c r="AM620" i="1"/>
  <c r="BE620" i="1"/>
  <c r="AI620" i="1"/>
  <c r="I395" i="1" a="1"/>
  <c r="I395" i="1" s="1"/>
  <c r="BE395" i="1"/>
  <c r="AQ395" i="1"/>
  <c r="AI395" i="1"/>
  <c r="AM395" i="1"/>
  <c r="BE39" i="1"/>
  <c r="AM39" i="1"/>
  <c r="AQ39" i="1"/>
  <c r="AI39" i="1"/>
  <c r="I1481" i="1" a="1"/>
  <c r="I1481" i="1" s="1"/>
  <c r="BE1481" i="1"/>
  <c r="AI1481" i="1"/>
  <c r="AM1481" i="1"/>
  <c r="AQ1481" i="1"/>
  <c r="I216" i="1" a="1"/>
  <c r="I216" i="1" s="1"/>
  <c r="BE216" i="1"/>
  <c r="AI216" i="1"/>
  <c r="AM216" i="1"/>
  <c r="AQ216" i="1"/>
  <c r="BE14" i="1"/>
  <c r="AI14" i="1"/>
  <c r="AQ14" i="1"/>
  <c r="AM14" i="1"/>
  <c r="BE63" i="1"/>
  <c r="AQ63" i="1"/>
  <c r="AM63" i="1"/>
  <c r="AI63" i="1"/>
  <c r="I610" i="1" a="1"/>
  <c r="I610" i="1" s="1"/>
  <c r="BE610" i="1"/>
  <c r="AI610" i="1"/>
  <c r="AM610" i="1"/>
  <c r="AQ610" i="1"/>
  <c r="I354" i="1" a="1"/>
  <c r="I354" i="1" s="1"/>
  <c r="BE354" i="1"/>
  <c r="AQ354" i="1"/>
  <c r="AM354" i="1"/>
  <c r="AI354" i="1"/>
  <c r="BE872" i="1"/>
  <c r="I872" i="1" a="1"/>
  <c r="I872" i="1" s="1"/>
  <c r="AQ872" i="1"/>
  <c r="AI872" i="1"/>
  <c r="AM872" i="1"/>
  <c r="I461" i="1" a="1"/>
  <c r="I461" i="1" s="1"/>
  <c r="BE461" i="1"/>
  <c r="AI461" i="1"/>
  <c r="AM461" i="1"/>
  <c r="AQ461" i="1"/>
  <c r="I1387" i="1" a="1"/>
  <c r="I1387" i="1" s="1"/>
  <c r="BE1387" i="1"/>
  <c r="AM1387" i="1"/>
  <c r="AI1387" i="1"/>
  <c r="AQ1387" i="1"/>
  <c r="I1294" i="1" a="1"/>
  <c r="I1294" i="1" s="1"/>
  <c r="BE1294" i="1"/>
  <c r="AI1294" i="1"/>
  <c r="AQ1294" i="1"/>
  <c r="AM1294" i="1"/>
  <c r="I982" i="1" a="1"/>
  <c r="I982" i="1" s="1"/>
  <c r="BE982" i="1"/>
  <c r="AM982" i="1"/>
  <c r="AQ982" i="1"/>
  <c r="AI982" i="1"/>
  <c r="I842" i="1" a="1"/>
  <c r="I842" i="1" s="1"/>
  <c r="BE842" i="1"/>
  <c r="AM842" i="1"/>
  <c r="AI842" i="1"/>
  <c r="AQ842" i="1"/>
  <c r="I869" i="1" a="1"/>
  <c r="I869" i="1" s="1"/>
  <c r="BE869" i="1"/>
  <c r="AI869" i="1"/>
  <c r="AM869" i="1"/>
  <c r="AQ869" i="1"/>
  <c r="I1087" i="1" a="1"/>
  <c r="I1087" i="1" s="1"/>
  <c r="BE1087" i="1"/>
  <c r="AQ1087" i="1"/>
  <c r="AM1087" i="1"/>
  <c r="AI1087" i="1"/>
  <c r="BE762" i="1"/>
  <c r="I762" i="1" a="1"/>
  <c r="I762" i="1" s="1"/>
  <c r="AI762" i="1"/>
  <c r="AQ762" i="1"/>
  <c r="AM762" i="1"/>
  <c r="I492" i="1" a="1"/>
  <c r="I492" i="1" s="1"/>
  <c r="BE492" i="1"/>
  <c r="AI492" i="1"/>
  <c r="AQ492" i="1"/>
  <c r="AM492" i="1"/>
  <c r="I740" i="1" a="1"/>
  <c r="I740" i="1" s="1"/>
  <c r="BE740" i="1"/>
  <c r="AQ740" i="1"/>
  <c r="AM740" i="1"/>
  <c r="AI740" i="1"/>
  <c r="BE748" i="1"/>
  <c r="I748" i="1" a="1"/>
  <c r="I748" i="1" s="1"/>
  <c r="AM748" i="1"/>
  <c r="AI748" i="1"/>
  <c r="AQ748" i="1"/>
  <c r="I195" i="1" a="1"/>
  <c r="I195" i="1" s="1"/>
  <c r="BE195" i="1"/>
  <c r="AM195" i="1"/>
  <c r="AI195" i="1"/>
  <c r="AQ195" i="1"/>
  <c r="I534" i="1" a="1"/>
  <c r="I534" i="1" s="1"/>
  <c r="BE534" i="1"/>
  <c r="AI534" i="1"/>
  <c r="AM534" i="1"/>
  <c r="AQ534" i="1"/>
  <c r="BE115" i="1"/>
  <c r="AM115" i="1"/>
  <c r="AI115" i="1"/>
  <c r="AQ115" i="1"/>
  <c r="I1119" i="1" a="1"/>
  <c r="I1119" i="1" s="1"/>
  <c r="BE1119" i="1"/>
  <c r="AQ1119" i="1"/>
  <c r="AM1119" i="1"/>
  <c r="AI1119" i="1"/>
  <c r="BE203" i="1"/>
  <c r="I203" i="1" a="1"/>
  <c r="I203" i="1" s="1"/>
  <c r="AM203" i="1"/>
  <c r="AI203" i="1"/>
  <c r="AQ203" i="1"/>
  <c r="BE99" i="1"/>
  <c r="AI99" i="1"/>
  <c r="AQ99" i="1"/>
  <c r="AM99" i="1"/>
  <c r="I648" i="1" a="1"/>
  <c r="I648" i="1" s="1"/>
  <c r="BE648" i="1"/>
  <c r="AI648" i="1"/>
  <c r="AM648" i="1"/>
  <c r="AQ648" i="1"/>
  <c r="I1367" i="1" a="1"/>
  <c r="I1367" i="1" s="1"/>
  <c r="BE1367" i="1"/>
  <c r="AQ1367" i="1"/>
  <c r="AI1367" i="1"/>
  <c r="AM1367" i="1"/>
  <c r="I1410" i="1" a="1"/>
  <c r="I1410" i="1" s="1"/>
  <c r="BE1410" i="1"/>
  <c r="AM1410" i="1"/>
  <c r="AI1410" i="1"/>
  <c r="AQ1410" i="1"/>
  <c r="I983" i="1" a="1"/>
  <c r="I983" i="1" s="1"/>
  <c r="BE983" i="1"/>
  <c r="AQ983" i="1"/>
  <c r="AI983" i="1"/>
  <c r="AM983" i="1"/>
  <c r="I194" i="1" a="1"/>
  <c r="I194" i="1" s="1"/>
  <c r="BE194" i="1"/>
  <c r="AI194" i="1"/>
  <c r="AQ194" i="1"/>
  <c r="AM194" i="1"/>
  <c r="I856" i="1" a="1"/>
  <c r="I856" i="1" s="1"/>
  <c r="BE856" i="1"/>
  <c r="AQ856" i="1"/>
  <c r="AI856" i="1"/>
  <c r="AM856" i="1"/>
  <c r="I244" i="1" a="1"/>
  <c r="I244" i="1" s="1"/>
  <c r="BE244" i="1"/>
  <c r="AQ244" i="1"/>
  <c r="AI244" i="1"/>
  <c r="AM244" i="1"/>
  <c r="I569" i="1" a="1"/>
  <c r="I569" i="1" s="1"/>
  <c r="BE569" i="1"/>
  <c r="AM569" i="1"/>
  <c r="AQ569" i="1"/>
  <c r="AI569" i="1"/>
  <c r="I1346" i="1" a="1"/>
  <c r="I1346" i="1" s="1"/>
  <c r="BE1346" i="1"/>
  <c r="AI1346" i="1"/>
  <c r="AQ1346" i="1"/>
  <c r="AM1346" i="1"/>
  <c r="I240" i="1" a="1"/>
  <c r="I240" i="1" s="1"/>
  <c r="BE240" i="1"/>
  <c r="AQ240" i="1"/>
  <c r="AI240" i="1"/>
  <c r="AM240" i="1"/>
  <c r="BE408" i="1"/>
  <c r="I408" i="1" a="1"/>
  <c r="I408" i="1" s="1"/>
  <c r="AM408" i="1"/>
  <c r="AI408" i="1"/>
  <c r="AQ408" i="1"/>
  <c r="I1011" i="1" a="1"/>
  <c r="I1011" i="1" s="1"/>
  <c r="BE1011" i="1"/>
  <c r="AM1011" i="1"/>
  <c r="AI1011" i="1"/>
  <c r="AQ1011" i="1"/>
  <c r="I1498" i="1" a="1"/>
  <c r="I1498" i="1" s="1"/>
  <c r="BE1498" i="1"/>
  <c r="AI1498" i="1"/>
  <c r="AQ1498" i="1"/>
  <c r="AM1498" i="1"/>
  <c r="BE55" i="1"/>
  <c r="AI55" i="1"/>
  <c r="AM55" i="1"/>
  <c r="AQ55" i="1"/>
  <c r="I975" i="1" a="1"/>
  <c r="I975" i="1" s="1"/>
  <c r="AI975" i="1"/>
  <c r="BE975" i="1"/>
  <c r="AM975" i="1"/>
  <c r="AQ975" i="1"/>
  <c r="I442" i="1" a="1"/>
  <c r="I442" i="1" s="1"/>
  <c r="BE442" i="1"/>
  <c r="AM442" i="1"/>
  <c r="AI442" i="1"/>
  <c r="AQ442" i="1"/>
  <c r="I1446" i="1" a="1"/>
  <c r="I1446" i="1" s="1"/>
  <c r="BE1446" i="1"/>
  <c r="AM1446" i="1"/>
  <c r="AI1446" i="1"/>
  <c r="AQ1446" i="1"/>
  <c r="I1445" i="1" a="1"/>
  <c r="I1445" i="1" s="1"/>
  <c r="BE1445" i="1"/>
  <c r="AI1445" i="1"/>
  <c r="AQ1445" i="1"/>
  <c r="AM1445" i="1"/>
  <c r="BE305" i="1"/>
  <c r="I305" i="1" a="1"/>
  <c r="I305" i="1" s="1"/>
  <c r="AQ305" i="1"/>
  <c r="AI305" i="1"/>
  <c r="AM305" i="1"/>
  <c r="I407" i="1" a="1"/>
  <c r="I407" i="1" s="1"/>
  <c r="AI407" i="1"/>
  <c r="AM407" i="1"/>
  <c r="BE407" i="1"/>
  <c r="AQ407" i="1"/>
  <c r="I940" i="1" a="1"/>
  <c r="I940" i="1" s="1"/>
  <c r="BE940" i="1"/>
  <c r="AQ940" i="1"/>
  <c r="AM940" i="1"/>
  <c r="AI940" i="1"/>
  <c r="I380" i="1" a="1"/>
  <c r="I380" i="1" s="1"/>
  <c r="BE380" i="1"/>
  <c r="AM380" i="1"/>
  <c r="AQ380" i="1"/>
  <c r="AI380" i="1"/>
  <c r="BE128" i="1"/>
  <c r="AM128" i="1"/>
  <c r="AQ128" i="1"/>
  <c r="AI128" i="1"/>
  <c r="I509" i="1" a="1"/>
  <c r="I509" i="1" s="1"/>
  <c r="BE509" i="1"/>
  <c r="AQ509" i="1"/>
  <c r="AI509" i="1"/>
  <c r="AM509" i="1"/>
  <c r="I448" i="1" a="1"/>
  <c r="I448" i="1" s="1"/>
  <c r="BE448" i="1"/>
  <c r="AQ448" i="1"/>
  <c r="AI448" i="1"/>
  <c r="AM448" i="1"/>
  <c r="I494" i="1" a="1"/>
  <c r="I494" i="1" s="1"/>
  <c r="AI494" i="1"/>
  <c r="AQ494" i="1"/>
  <c r="BE494" i="1"/>
  <c r="AM494" i="1"/>
  <c r="I337" i="1" a="1"/>
  <c r="I337" i="1" s="1"/>
  <c r="BE337" i="1"/>
  <c r="AI337" i="1"/>
  <c r="AQ337" i="1"/>
  <c r="AM337" i="1"/>
  <c r="AI125" i="1"/>
  <c r="AM125" i="1"/>
  <c r="BE125" i="1"/>
  <c r="AQ125" i="1"/>
  <c r="I1355" i="1" a="1"/>
  <c r="I1355" i="1" s="1"/>
  <c r="BE1355" i="1"/>
  <c r="AQ1355" i="1"/>
  <c r="AM1355" i="1"/>
  <c r="AI1355" i="1"/>
  <c r="I325" i="1" a="1"/>
  <c r="I325" i="1" s="1"/>
  <c r="BE325" i="1"/>
  <c r="AI325" i="1"/>
  <c r="AQ325" i="1"/>
  <c r="AM325" i="1"/>
  <c r="I1185" i="1" a="1"/>
  <c r="I1185" i="1" s="1"/>
  <c r="AQ1185" i="1"/>
  <c r="BE1185" i="1"/>
  <c r="AI1185" i="1"/>
  <c r="AM1185" i="1"/>
  <c r="BE119" i="1"/>
  <c r="AI119" i="1"/>
  <c r="AM119" i="1"/>
  <c r="AQ119" i="1"/>
  <c r="I864" i="1" a="1"/>
  <c r="I864" i="1" s="1"/>
  <c r="BE864" i="1"/>
  <c r="AI864" i="1"/>
  <c r="AM864" i="1"/>
  <c r="AQ864" i="1"/>
  <c r="I953" i="1" a="1"/>
  <c r="I953" i="1" s="1"/>
  <c r="BE953" i="1"/>
  <c r="AM953" i="1"/>
  <c r="AQ953" i="1"/>
  <c r="AI953" i="1"/>
  <c r="I824" i="1" a="1"/>
  <c r="I824" i="1" s="1"/>
  <c r="AQ824" i="1"/>
  <c r="BE824" i="1"/>
  <c r="AM824" i="1"/>
  <c r="AI824" i="1"/>
  <c r="I1453" i="1" a="1"/>
  <c r="I1453" i="1" s="1"/>
  <c r="BE1453" i="1"/>
  <c r="AM1453" i="1"/>
  <c r="AI1453" i="1"/>
  <c r="AQ1453" i="1"/>
  <c r="I501" i="1" a="1"/>
  <c r="I501" i="1" s="1"/>
  <c r="AI501" i="1"/>
  <c r="AM501" i="1"/>
  <c r="BE501" i="1"/>
  <c r="AQ501" i="1"/>
  <c r="BE537" i="1"/>
  <c r="AQ537" i="1"/>
  <c r="I537" i="1" a="1"/>
  <c r="I537" i="1" s="1"/>
  <c r="AI537" i="1"/>
  <c r="AM537" i="1"/>
  <c r="I1082" i="1" a="1"/>
  <c r="I1082" i="1" s="1"/>
  <c r="BE1082" i="1"/>
  <c r="AQ1082" i="1"/>
  <c r="AM1082" i="1"/>
  <c r="AI1082" i="1"/>
  <c r="I1104" i="1" a="1"/>
  <c r="I1104" i="1" s="1"/>
  <c r="AI1104" i="1"/>
  <c r="AQ1104" i="1"/>
  <c r="AM1104" i="1"/>
  <c r="BE1104" i="1"/>
  <c r="I857" i="1" a="1"/>
  <c r="I857" i="1" s="1"/>
  <c r="BE857" i="1"/>
  <c r="AI857" i="1"/>
  <c r="AM857" i="1"/>
  <c r="AQ857" i="1"/>
  <c r="I1021" i="1" a="1"/>
  <c r="I1021" i="1" s="1"/>
  <c r="BE1021" i="1"/>
  <c r="AI1021" i="1"/>
  <c r="AM1021" i="1"/>
  <c r="AQ1021" i="1"/>
  <c r="I566" i="1" a="1"/>
  <c r="I566" i="1" s="1"/>
  <c r="BE566" i="1"/>
  <c r="AI566" i="1"/>
  <c r="AM566" i="1"/>
  <c r="AQ566" i="1"/>
  <c r="I1287" i="1" a="1"/>
  <c r="I1287" i="1" s="1"/>
  <c r="BE1287" i="1"/>
  <c r="AI1287" i="1"/>
  <c r="AQ1287" i="1"/>
  <c r="AM1287" i="1"/>
  <c r="I428" i="1" a="1"/>
  <c r="I428" i="1" s="1"/>
  <c r="BE428" i="1"/>
  <c r="AQ428" i="1"/>
  <c r="AI428" i="1"/>
  <c r="AM428" i="1"/>
  <c r="I1074" i="1" a="1"/>
  <c r="I1074" i="1" s="1"/>
  <c r="AQ1074" i="1"/>
  <c r="BE1074" i="1"/>
  <c r="AM1074" i="1"/>
  <c r="AI1074" i="1"/>
  <c r="I1107" i="1" a="1"/>
  <c r="I1107" i="1" s="1"/>
  <c r="BE1107" i="1"/>
  <c r="AI1107" i="1"/>
  <c r="AQ1107" i="1"/>
  <c r="AM1107" i="1"/>
  <c r="I1202" i="1" a="1"/>
  <c r="I1202" i="1" s="1"/>
  <c r="BE1202" i="1"/>
  <c r="AQ1202" i="1"/>
  <c r="AM1202" i="1"/>
  <c r="AI1202" i="1"/>
  <c r="I288" i="1" a="1"/>
  <c r="I288" i="1" s="1"/>
  <c r="AI288" i="1"/>
  <c r="BE288" i="1"/>
  <c r="AM288" i="1"/>
  <c r="AQ288" i="1"/>
  <c r="I1142" i="1" a="1"/>
  <c r="I1142" i="1" s="1"/>
  <c r="AI1142" i="1"/>
  <c r="BE1142" i="1"/>
  <c r="AQ1142" i="1"/>
  <c r="AM1142" i="1"/>
  <c r="I1137" i="1" a="1"/>
  <c r="I1137" i="1" s="1"/>
  <c r="BE1137" i="1"/>
  <c r="AI1137" i="1"/>
  <c r="AM1137" i="1"/>
  <c r="AQ1137" i="1"/>
  <c r="I996" i="1" a="1"/>
  <c r="I996" i="1" s="1"/>
  <c r="BE996" i="1"/>
  <c r="AI996" i="1"/>
  <c r="AQ996" i="1"/>
  <c r="AM996" i="1"/>
  <c r="BE54" i="1"/>
  <c r="AQ54" i="1"/>
  <c r="AI54" i="1"/>
  <c r="AM54" i="1"/>
  <c r="I522" i="1" a="1"/>
  <c r="I522" i="1" s="1"/>
  <c r="BE522" i="1"/>
  <c r="AM522" i="1"/>
  <c r="AI522" i="1"/>
  <c r="AQ522" i="1"/>
  <c r="BE781" i="1"/>
  <c r="I781" i="1" a="1"/>
  <c r="I781" i="1" s="1"/>
  <c r="AI781" i="1"/>
  <c r="AM781" i="1"/>
  <c r="AQ781" i="1"/>
  <c r="I967" i="1" a="1"/>
  <c r="I967" i="1" s="1"/>
  <c r="BE967" i="1"/>
  <c r="AQ967" i="1"/>
  <c r="AI967" i="1"/>
  <c r="AM967" i="1"/>
  <c r="BE1477" i="1"/>
  <c r="I1477" i="1" a="1"/>
  <c r="I1477" i="1" s="1"/>
  <c r="AI1477" i="1"/>
  <c r="AM1477" i="1"/>
  <c r="AQ1477" i="1"/>
  <c r="I1012" i="1" a="1"/>
  <c r="I1012" i="1" s="1"/>
  <c r="BE1012" i="1"/>
  <c r="AQ1012" i="1"/>
  <c r="AI1012" i="1"/>
  <c r="AM1012" i="1"/>
  <c r="I1507" i="1" a="1"/>
  <c r="I1507" i="1" s="1"/>
  <c r="BE1507" i="1"/>
  <c r="AQ1507" i="1"/>
  <c r="AM1507" i="1"/>
  <c r="AI1507" i="1"/>
  <c r="I183" i="1" a="1"/>
  <c r="I183" i="1" s="1"/>
  <c r="BE183" i="1"/>
  <c r="AQ183" i="1"/>
  <c r="AI183" i="1"/>
  <c r="AM183" i="1"/>
  <c r="I1027" i="1" a="1"/>
  <c r="I1027" i="1" s="1"/>
  <c r="BE1027" i="1"/>
  <c r="AQ1027" i="1"/>
  <c r="AM1027" i="1"/>
  <c r="AI1027" i="1"/>
  <c r="I559" i="1" a="1"/>
  <c r="I559" i="1" s="1"/>
  <c r="BE559" i="1"/>
  <c r="AM559" i="1"/>
  <c r="AQ559" i="1"/>
  <c r="AI559" i="1"/>
  <c r="I1342" i="1" a="1"/>
  <c r="I1342" i="1" s="1"/>
  <c r="BE1342" i="1"/>
  <c r="AI1342" i="1"/>
  <c r="AQ1342" i="1"/>
  <c r="AM1342" i="1"/>
  <c r="BE1276" i="1"/>
  <c r="I1276" i="1" a="1"/>
  <c r="I1276" i="1" s="1"/>
  <c r="AI1276" i="1"/>
  <c r="AQ1276" i="1"/>
  <c r="AM1276" i="1"/>
  <c r="I900" i="1" a="1"/>
  <c r="I900" i="1" s="1"/>
  <c r="BE900" i="1"/>
  <c r="AQ900" i="1"/>
  <c r="AM900" i="1"/>
  <c r="AI900" i="1"/>
  <c r="E11" i="1"/>
  <c r="BD11" i="1" s="1"/>
  <c r="BE11" i="1"/>
  <c r="U53" i="1"/>
  <c r="Y56" i="1" s="1"/>
  <c r="Y57" i="1" s="1"/>
  <c r="I1501" i="1" a="1"/>
  <c r="I1501" i="1" s="1"/>
  <c r="BE1501" i="1"/>
  <c r="AI1501" i="1"/>
  <c r="AQ1501" i="1"/>
  <c r="AM1501" i="1"/>
  <c r="BE1322" i="1"/>
  <c r="I1322" i="1" a="1"/>
  <c r="I1322" i="1" s="1"/>
  <c r="AQ1322" i="1"/>
  <c r="AM1322" i="1"/>
  <c r="AI1322" i="1"/>
  <c r="I1474" i="1" a="1"/>
  <c r="I1474" i="1" s="1"/>
  <c r="BE1474" i="1"/>
  <c r="AM1474" i="1"/>
  <c r="AI1474" i="1"/>
  <c r="AQ1474" i="1"/>
  <c r="I1366" i="1" a="1"/>
  <c r="I1366" i="1" s="1"/>
  <c r="BE1366" i="1"/>
  <c r="AQ1366" i="1"/>
  <c r="AM1366" i="1"/>
  <c r="AI1366" i="1"/>
  <c r="I519" i="1" a="1"/>
  <c r="I519" i="1" s="1"/>
  <c r="BE519" i="1"/>
  <c r="AM519" i="1"/>
  <c r="AQ519" i="1"/>
  <c r="AI519" i="1"/>
  <c r="I447" i="1" a="1"/>
  <c r="I447" i="1" s="1"/>
  <c r="BE447" i="1"/>
  <c r="AQ447" i="1"/>
  <c r="AI447" i="1"/>
  <c r="AM447" i="1"/>
  <c r="BE53" i="1"/>
  <c r="AI53" i="1"/>
  <c r="AQ53" i="1"/>
  <c r="AM53" i="1"/>
  <c r="I903" i="1" a="1"/>
  <c r="I903" i="1" s="1"/>
  <c r="BE903" i="1"/>
  <c r="AM903" i="1"/>
  <c r="AQ903" i="1"/>
  <c r="AI903" i="1"/>
  <c r="I514" i="1" a="1"/>
  <c r="I514" i="1" s="1"/>
  <c r="BE514" i="1"/>
  <c r="AI514" i="1"/>
  <c r="AQ514" i="1"/>
  <c r="AM514" i="1"/>
  <c r="I1269" i="1" a="1"/>
  <c r="I1269" i="1" s="1"/>
  <c r="AI1269" i="1"/>
  <c r="AM1269" i="1"/>
  <c r="BE1269" i="1"/>
  <c r="AQ1269" i="1"/>
  <c r="I955" i="1" a="1"/>
  <c r="I955" i="1" s="1"/>
  <c r="BE955" i="1"/>
  <c r="AQ955" i="1"/>
  <c r="AM955" i="1"/>
  <c r="AI955" i="1"/>
  <c r="I963" i="1" a="1"/>
  <c r="I963" i="1" s="1"/>
  <c r="BE963" i="1"/>
  <c r="AM963" i="1"/>
  <c r="AI963" i="1"/>
  <c r="AQ963" i="1"/>
  <c r="I1216" i="1" a="1"/>
  <c r="I1216" i="1" s="1"/>
  <c r="BE1216" i="1"/>
  <c r="AM1216" i="1"/>
  <c r="AI1216" i="1"/>
  <c r="AQ1216" i="1"/>
  <c r="BE897" i="1"/>
  <c r="I897" i="1" a="1"/>
  <c r="I897" i="1" s="1"/>
  <c r="AM897" i="1"/>
  <c r="AQ897" i="1"/>
  <c r="AI897" i="1"/>
  <c r="I1281" i="1" a="1"/>
  <c r="I1281" i="1" s="1"/>
  <c r="BE1281" i="1"/>
  <c r="AI1281" i="1"/>
  <c r="AM1281" i="1"/>
  <c r="AQ1281" i="1"/>
  <c r="I572" i="1" a="1"/>
  <c r="I572" i="1" s="1"/>
  <c r="BE572" i="1"/>
  <c r="AQ572" i="1"/>
  <c r="AM572" i="1"/>
  <c r="AI572" i="1"/>
  <c r="BE1232" i="1"/>
  <c r="I1232" i="1" a="1"/>
  <c r="I1232" i="1" s="1"/>
  <c r="AM1232" i="1"/>
  <c r="AQ1232" i="1"/>
  <c r="AI1232" i="1"/>
  <c r="I219" i="1" a="1"/>
  <c r="I219" i="1" s="1"/>
  <c r="AQ219" i="1"/>
  <c r="AI219" i="1"/>
  <c r="BE219" i="1"/>
  <c r="AM219" i="1"/>
  <c r="I173" i="1" a="1"/>
  <c r="I173" i="1" s="1"/>
  <c r="BE173" i="1"/>
  <c r="AQ173" i="1"/>
  <c r="AI173" i="1"/>
  <c r="AM173" i="1"/>
  <c r="I449" i="1" a="1"/>
  <c r="I449" i="1" s="1"/>
  <c r="BE449" i="1"/>
  <c r="AM449" i="1"/>
  <c r="AQ449" i="1"/>
  <c r="AI449" i="1"/>
  <c r="I889" i="1" a="1"/>
  <c r="I889" i="1" s="1"/>
  <c r="BE889" i="1"/>
  <c r="AI889" i="1"/>
  <c r="AM889" i="1"/>
  <c r="AQ889" i="1"/>
  <c r="AI800" i="1"/>
  <c r="I800" i="1" a="1"/>
  <c r="I800" i="1" s="1"/>
  <c r="BE800" i="1"/>
  <c r="AM800" i="1"/>
  <c r="AQ800" i="1"/>
  <c r="I1114" i="1" a="1"/>
  <c r="I1114" i="1" s="1"/>
  <c r="AQ1114" i="1"/>
  <c r="AM1114" i="1"/>
  <c r="AI1114" i="1"/>
  <c r="BE1114" i="1"/>
  <c r="I780" i="1" a="1"/>
  <c r="I780" i="1" s="1"/>
  <c r="BE780" i="1"/>
  <c r="AI780" i="1"/>
  <c r="AQ780" i="1"/>
  <c r="AM780" i="1"/>
  <c r="I715" i="1" a="1"/>
  <c r="I715" i="1" s="1"/>
  <c r="BE715" i="1"/>
  <c r="AM715" i="1"/>
  <c r="AI715" i="1"/>
  <c r="AQ715" i="1"/>
  <c r="I503" i="1" a="1"/>
  <c r="I503" i="1" s="1"/>
  <c r="BE503" i="1"/>
  <c r="AM503" i="1"/>
  <c r="AQ503" i="1"/>
  <c r="AI503" i="1"/>
  <c r="I1388" i="1" a="1"/>
  <c r="I1388" i="1" s="1"/>
  <c r="BE1388" i="1"/>
  <c r="AI1388" i="1"/>
  <c r="AQ1388" i="1"/>
  <c r="AM1388" i="1"/>
  <c r="I593" i="1" a="1"/>
  <c r="I593" i="1" s="1"/>
  <c r="BE593" i="1"/>
  <c r="AI593" i="1"/>
  <c r="AM593" i="1"/>
  <c r="AQ593" i="1"/>
  <c r="BE75" i="1"/>
  <c r="AQ75" i="1"/>
  <c r="AI75" i="1"/>
  <c r="AM75" i="1"/>
  <c r="AQ25" i="1"/>
  <c r="AM25" i="1"/>
  <c r="BE25" i="1"/>
  <c r="AI25" i="1"/>
  <c r="I1219" i="1" a="1"/>
  <c r="I1219" i="1" s="1"/>
  <c r="BE1219" i="1"/>
  <c r="AQ1219" i="1"/>
  <c r="AM1219" i="1"/>
  <c r="AI1219" i="1"/>
  <c r="BE80" i="1"/>
  <c r="AI80" i="1"/>
  <c r="AM80" i="1"/>
  <c r="AQ80" i="1"/>
  <c r="I930" i="1" a="1"/>
  <c r="I930" i="1" s="1"/>
  <c r="BE930" i="1"/>
  <c r="AI930" i="1"/>
  <c r="AM930" i="1"/>
  <c r="AQ930" i="1"/>
  <c r="I980" i="1" a="1"/>
  <c r="I980" i="1" s="1"/>
  <c r="AM980" i="1"/>
  <c r="BE980" i="1"/>
  <c r="AQ980" i="1"/>
  <c r="AI980" i="1"/>
  <c r="I339" i="1" a="1"/>
  <c r="I339" i="1" s="1"/>
  <c r="BE339" i="1"/>
  <c r="AM339" i="1"/>
  <c r="AI339" i="1"/>
  <c r="AQ339" i="1"/>
  <c r="BE142" i="1"/>
  <c r="AI142" i="1"/>
  <c r="AQ142" i="1"/>
  <c r="AM142" i="1"/>
  <c r="I718" i="1" a="1"/>
  <c r="I718" i="1" s="1"/>
  <c r="BE718" i="1"/>
  <c r="AM718" i="1"/>
  <c r="AI718" i="1"/>
  <c r="AQ718" i="1"/>
  <c r="I730" i="1" a="1"/>
  <c r="I730" i="1" s="1"/>
  <c r="BE730" i="1"/>
  <c r="AQ730" i="1"/>
  <c r="AM730" i="1"/>
  <c r="AI730" i="1"/>
  <c r="I486" i="1" a="1"/>
  <c r="I486" i="1" s="1"/>
  <c r="AM486" i="1"/>
  <c r="AQ486" i="1"/>
  <c r="BE486" i="1"/>
  <c r="AI486" i="1"/>
  <c r="I894" i="1" a="1"/>
  <c r="I894" i="1" s="1"/>
  <c r="BE894" i="1"/>
  <c r="AM894" i="1"/>
  <c r="AQ894" i="1"/>
  <c r="AI894" i="1"/>
  <c r="I326" i="1" a="1"/>
  <c r="I326" i="1" s="1"/>
  <c r="BE326" i="1"/>
  <c r="AM326" i="1"/>
  <c r="AQ326" i="1"/>
  <c r="AI326" i="1"/>
  <c r="BE90" i="1"/>
  <c r="AM90" i="1"/>
  <c r="AQ90" i="1"/>
  <c r="AI90" i="1"/>
  <c r="I567" i="1" a="1"/>
  <c r="I567" i="1" s="1"/>
  <c r="BE567" i="1"/>
  <c r="AQ567" i="1"/>
  <c r="AI567" i="1"/>
  <c r="AM567" i="1"/>
  <c r="I879" i="1" a="1"/>
  <c r="I879" i="1" s="1"/>
  <c r="BE879" i="1"/>
  <c r="AM879" i="1"/>
  <c r="AQ879" i="1"/>
  <c r="AI879" i="1"/>
  <c r="I1257" i="1" a="1"/>
  <c r="I1257" i="1" s="1"/>
  <c r="BE1257" i="1"/>
  <c r="AI1257" i="1"/>
  <c r="AM1257" i="1"/>
  <c r="AQ1257" i="1"/>
  <c r="I916" i="1" a="1"/>
  <c r="I916" i="1" s="1"/>
  <c r="BE916" i="1"/>
  <c r="AM916" i="1"/>
  <c r="AQ916" i="1"/>
  <c r="AI916" i="1"/>
  <c r="I446" i="1" a="1"/>
  <c r="I446" i="1" s="1"/>
  <c r="BE446" i="1"/>
  <c r="AM446" i="1"/>
  <c r="AI446" i="1"/>
  <c r="AQ446" i="1"/>
  <c r="I1510" i="1" a="1"/>
  <c r="I1510" i="1" s="1"/>
  <c r="BE1510" i="1"/>
  <c r="AI1510" i="1"/>
  <c r="AM1510" i="1"/>
  <c r="AQ1510" i="1"/>
  <c r="I937" i="1" a="1"/>
  <c r="I937" i="1" s="1"/>
  <c r="BE937" i="1"/>
  <c r="AI937" i="1"/>
  <c r="AM937" i="1"/>
  <c r="AQ937" i="1"/>
  <c r="I1412" i="1" a="1"/>
  <c r="I1412" i="1" s="1"/>
  <c r="BE1412" i="1"/>
  <c r="AI1412" i="1"/>
  <c r="AQ1412" i="1"/>
  <c r="AM1412" i="1"/>
  <c r="I808" i="1" a="1"/>
  <c r="I808" i="1" s="1"/>
  <c r="BE808" i="1"/>
  <c r="AQ808" i="1"/>
  <c r="AI808" i="1"/>
  <c r="AM808" i="1"/>
  <c r="I871" i="1" a="1"/>
  <c r="I871" i="1" s="1"/>
  <c r="BE871" i="1"/>
  <c r="AI871" i="1"/>
  <c r="AM871" i="1"/>
  <c r="AQ871" i="1"/>
  <c r="I599" i="1" a="1"/>
  <c r="I599" i="1" s="1"/>
  <c r="BE599" i="1"/>
  <c r="AQ599" i="1"/>
  <c r="AI599" i="1"/>
  <c r="AM599" i="1"/>
  <c r="I1099" i="1" a="1"/>
  <c r="I1099" i="1" s="1"/>
  <c r="BE1099" i="1"/>
  <c r="AM1099" i="1"/>
  <c r="AI1099" i="1"/>
  <c r="AQ1099" i="1"/>
  <c r="I596" i="1" a="1"/>
  <c r="I596" i="1" s="1"/>
  <c r="AM596" i="1"/>
  <c r="AQ596" i="1"/>
  <c r="AI596" i="1"/>
  <c r="BE596" i="1"/>
  <c r="I1398" i="1" a="1"/>
  <c r="I1398" i="1" s="1"/>
  <c r="BE1398" i="1"/>
  <c r="AQ1398" i="1"/>
  <c r="AM1398" i="1"/>
  <c r="AI1398" i="1"/>
  <c r="I1017" i="1" a="1"/>
  <c r="I1017" i="1" s="1"/>
  <c r="BE1017" i="1"/>
  <c r="AI1017" i="1"/>
  <c r="AM1017" i="1"/>
  <c r="AQ1017" i="1"/>
  <c r="I662" i="1" a="1"/>
  <c r="I662" i="1" s="1"/>
  <c r="BE662" i="1"/>
  <c r="AI662" i="1"/>
  <c r="AM662" i="1"/>
  <c r="AQ662" i="1"/>
  <c r="I905" i="1" a="1"/>
  <c r="I905" i="1" s="1"/>
  <c r="BE905" i="1"/>
  <c r="AQ905" i="1"/>
  <c r="AI905" i="1"/>
  <c r="AM905" i="1"/>
  <c r="BE65" i="1"/>
  <c r="AQ65" i="1"/>
  <c r="AM65" i="1"/>
  <c r="AI65" i="1"/>
  <c r="I629" i="1" a="1"/>
  <c r="I629" i="1" s="1"/>
  <c r="AM629" i="1"/>
  <c r="AQ629" i="1"/>
  <c r="BE629" i="1"/>
  <c r="AI629" i="1"/>
  <c r="I533" i="1" a="1"/>
  <c r="I533" i="1" s="1"/>
  <c r="BE533" i="1"/>
  <c r="AM533" i="1"/>
  <c r="AQ533" i="1"/>
  <c r="AI533" i="1"/>
  <c r="I861" i="1" a="1"/>
  <c r="I861" i="1" s="1"/>
  <c r="AQ861" i="1"/>
  <c r="BE861" i="1"/>
  <c r="AI861" i="1"/>
  <c r="AM861" i="1"/>
  <c r="I302" i="1" a="1"/>
  <c r="I302" i="1" s="1"/>
  <c r="BE302" i="1"/>
  <c r="AI302" i="1"/>
  <c r="AQ302" i="1"/>
  <c r="AM302" i="1"/>
  <c r="I1117" i="1" a="1"/>
  <c r="I1117" i="1" s="1"/>
  <c r="BE1117" i="1"/>
  <c r="AI1117" i="1"/>
  <c r="AM1117" i="1"/>
  <c r="AQ1117" i="1"/>
  <c r="I213" i="1" a="1"/>
  <c r="I213" i="1" s="1"/>
  <c r="BE213" i="1"/>
  <c r="AI213" i="1"/>
  <c r="AQ213" i="1"/>
  <c r="AM213" i="1"/>
  <c r="I190" i="1" a="1"/>
  <c r="I190" i="1" s="1"/>
  <c r="BE190" i="1"/>
  <c r="AQ190" i="1"/>
  <c r="AM190" i="1"/>
  <c r="AI190" i="1"/>
  <c r="I923" i="1" a="1"/>
  <c r="I923" i="1" s="1"/>
  <c r="BE923" i="1"/>
  <c r="AM923" i="1"/>
  <c r="AI923" i="1"/>
  <c r="AQ923" i="1"/>
  <c r="I217" i="1" a="1"/>
  <c r="I217" i="1" s="1"/>
  <c r="BE217" i="1"/>
  <c r="AQ217" i="1"/>
  <c r="AI217" i="1"/>
  <c r="AM217" i="1"/>
  <c r="I274" i="1" a="1"/>
  <c r="I274" i="1" s="1"/>
  <c r="BE274" i="1"/>
  <c r="AM274" i="1"/>
  <c r="AQ274" i="1"/>
  <c r="AI274" i="1"/>
  <c r="I817" i="1" a="1"/>
  <c r="I817" i="1" s="1"/>
  <c r="BE817" i="1"/>
  <c r="AI817" i="1"/>
  <c r="AM817" i="1"/>
  <c r="AQ817" i="1"/>
  <c r="I256" i="1" a="1"/>
  <c r="I256" i="1" s="1"/>
  <c r="BE256" i="1"/>
  <c r="AQ256" i="1"/>
  <c r="AM256" i="1"/>
  <c r="AI256" i="1"/>
  <c r="I1239" i="1" a="1"/>
  <c r="I1239" i="1" s="1"/>
  <c r="BE1239" i="1"/>
  <c r="AM1239" i="1"/>
  <c r="AI1239" i="1"/>
  <c r="AQ1239" i="1"/>
  <c r="I1265" i="1" a="1"/>
  <c r="I1265" i="1" s="1"/>
  <c r="BE1265" i="1"/>
  <c r="AI1265" i="1"/>
  <c r="AM1265" i="1"/>
  <c r="AQ1265" i="1"/>
  <c r="BE84" i="1"/>
  <c r="AM84" i="1"/>
  <c r="AQ84" i="1"/>
  <c r="AI84" i="1"/>
  <c r="BE109" i="1"/>
  <c r="AQ109" i="1"/>
  <c r="AI109" i="1"/>
  <c r="AM109" i="1"/>
  <c r="BE227" i="1"/>
  <c r="AI227" i="1"/>
  <c r="AM227" i="1"/>
  <c r="I227" i="1" a="1"/>
  <c r="I227" i="1" s="1"/>
  <c r="AQ227" i="1"/>
  <c r="AI37" i="1"/>
  <c r="BE37" i="1"/>
  <c r="AQ37" i="1"/>
  <c r="AM37" i="1"/>
  <c r="AM67" i="1"/>
  <c r="AI67" i="1"/>
  <c r="AQ67" i="1"/>
  <c r="BE67" i="1"/>
  <c r="BE24" i="1"/>
  <c r="AM24" i="1"/>
  <c r="AI24" i="1"/>
  <c r="AQ24" i="1"/>
  <c r="I1263" i="1" a="1"/>
  <c r="I1263" i="1" s="1"/>
  <c r="BE1263" i="1"/>
  <c r="AQ1263" i="1"/>
  <c r="AM1263" i="1"/>
  <c r="AI1263" i="1"/>
  <c r="I365" i="1" a="1"/>
  <c r="I365" i="1" s="1"/>
  <c r="AQ365" i="1"/>
  <c r="AI365" i="1"/>
  <c r="BE365" i="1"/>
  <c r="AM365" i="1"/>
  <c r="I431" i="1" a="1"/>
  <c r="I431" i="1" s="1"/>
  <c r="BE431" i="1"/>
  <c r="AM431" i="1"/>
  <c r="AI431" i="1"/>
  <c r="AQ431" i="1"/>
  <c r="I580" i="1" a="1"/>
  <c r="I580" i="1" s="1"/>
  <c r="BE580" i="1"/>
  <c r="AI580" i="1"/>
  <c r="AQ580" i="1"/>
  <c r="AM580" i="1"/>
  <c r="I998" i="1" a="1"/>
  <c r="I998" i="1" s="1"/>
  <c r="AI998" i="1"/>
  <c r="BE998" i="1"/>
  <c r="AM998" i="1"/>
  <c r="AQ998" i="1"/>
  <c r="I427" i="1" a="1"/>
  <c r="I427" i="1" s="1"/>
  <c r="BE427" i="1"/>
  <c r="AI427" i="1"/>
  <c r="AQ427" i="1"/>
  <c r="AM427" i="1"/>
  <c r="BE121" i="1"/>
  <c r="AQ121" i="1"/>
  <c r="AI121" i="1"/>
  <c r="AM121" i="1"/>
  <c r="I927" i="1" a="1"/>
  <c r="I927" i="1" s="1"/>
  <c r="BE927" i="1"/>
  <c r="AQ927" i="1"/>
  <c r="AI927" i="1"/>
  <c r="AM927" i="1"/>
  <c r="BE94" i="1"/>
  <c r="AM94" i="1"/>
  <c r="AI94" i="1"/>
  <c r="AQ94" i="1"/>
  <c r="I1467" i="1" a="1"/>
  <c r="I1467" i="1" s="1"/>
  <c r="BE1467" i="1"/>
  <c r="AM1467" i="1"/>
  <c r="AI1467" i="1"/>
  <c r="AQ1467" i="1"/>
  <c r="I1218" i="1" a="1"/>
  <c r="I1218" i="1" s="1"/>
  <c r="AM1218" i="1"/>
  <c r="AI1218" i="1"/>
  <c r="AQ1218" i="1"/>
  <c r="BE1218" i="1"/>
  <c r="I1347" i="1" a="1"/>
  <c r="I1347" i="1" s="1"/>
  <c r="BE1347" i="1"/>
  <c r="AQ1347" i="1"/>
  <c r="AM1347" i="1"/>
  <c r="AI1347" i="1"/>
  <c r="I732" i="1" a="1"/>
  <c r="I732" i="1" s="1"/>
  <c r="BE732" i="1"/>
  <c r="AI732" i="1"/>
  <c r="AQ732" i="1"/>
  <c r="AM732" i="1"/>
  <c r="I233" i="1" a="1"/>
  <c r="I233" i="1" s="1"/>
  <c r="BE233" i="1"/>
  <c r="AQ233" i="1"/>
  <c r="AI233" i="1"/>
  <c r="AM233" i="1"/>
  <c r="I166" i="1" a="1"/>
  <c r="I166" i="1" s="1"/>
  <c r="BE166" i="1"/>
  <c r="AI166" i="1"/>
  <c r="AM166" i="1"/>
  <c r="AQ166" i="1"/>
  <c r="I941" i="1" a="1"/>
  <c r="I941" i="1" s="1"/>
  <c r="BE941" i="1"/>
  <c r="AQ941" i="1"/>
  <c r="AI941" i="1"/>
  <c r="AM941" i="1"/>
  <c r="I1121" i="1" a="1"/>
  <c r="I1121" i="1" s="1"/>
  <c r="BE1121" i="1"/>
  <c r="AQ1121" i="1"/>
  <c r="AM1121" i="1"/>
  <c r="AI1121" i="1"/>
  <c r="I812" i="1" a="1"/>
  <c r="I812" i="1" s="1"/>
  <c r="BE812" i="1"/>
  <c r="AI812" i="1"/>
  <c r="AQ812" i="1"/>
  <c r="AM812" i="1"/>
  <c r="I523" i="1" a="1"/>
  <c r="I523" i="1" s="1"/>
  <c r="BE523" i="1"/>
  <c r="AI523" i="1"/>
  <c r="AQ523" i="1"/>
  <c r="AM523" i="1"/>
  <c r="I307" i="1" a="1"/>
  <c r="I307" i="1" s="1"/>
  <c r="BE307" i="1"/>
  <c r="AM307" i="1"/>
  <c r="AI307" i="1"/>
  <c r="AQ307" i="1"/>
  <c r="I1451" i="1" a="1"/>
  <c r="I1451" i="1" s="1"/>
  <c r="BE1451" i="1"/>
  <c r="AQ1451" i="1"/>
  <c r="AM1451" i="1"/>
  <c r="AI1451" i="1"/>
  <c r="I1076" i="1" a="1"/>
  <c r="I1076" i="1" s="1"/>
  <c r="BE1076" i="1"/>
  <c r="AI1076" i="1"/>
  <c r="AQ1076" i="1"/>
  <c r="AM1076" i="1"/>
  <c r="I777" i="1" a="1"/>
  <c r="I777" i="1" s="1"/>
  <c r="BE777" i="1"/>
  <c r="AM777" i="1"/>
  <c r="AQ777" i="1"/>
  <c r="AI777" i="1"/>
  <c r="I266" i="1" a="1"/>
  <c r="I266" i="1" s="1"/>
  <c r="BE266" i="1"/>
  <c r="AI266" i="1"/>
  <c r="AQ266" i="1"/>
  <c r="AM266" i="1"/>
  <c r="I1019" i="1" a="1"/>
  <c r="I1019" i="1" s="1"/>
  <c r="BE1019" i="1"/>
  <c r="AM1019" i="1"/>
  <c r="AI1019" i="1"/>
  <c r="AQ1019" i="1"/>
  <c r="I1313" i="1" a="1"/>
  <c r="I1313" i="1" s="1"/>
  <c r="BE1313" i="1"/>
  <c r="AI1313" i="1"/>
  <c r="AM1313" i="1"/>
  <c r="AQ1313" i="1"/>
  <c r="I1314" i="1" a="1"/>
  <c r="I1314" i="1" s="1"/>
  <c r="BE1314" i="1"/>
  <c r="AI1314" i="1"/>
  <c r="AQ1314" i="1"/>
  <c r="AM1314" i="1"/>
  <c r="BE66" i="1"/>
  <c r="AI66" i="1"/>
  <c r="AM66" i="1"/>
  <c r="AQ66" i="1"/>
  <c r="I504" i="1" a="1"/>
  <c r="I504" i="1" s="1"/>
  <c r="BE504" i="1"/>
  <c r="AI504" i="1"/>
  <c r="AQ504" i="1"/>
  <c r="AM504" i="1"/>
  <c r="I1305" i="1" a="1"/>
  <c r="I1305" i="1" s="1"/>
  <c r="BE1305" i="1"/>
  <c r="AQ1305" i="1"/>
  <c r="AI1305" i="1"/>
  <c r="AM1305" i="1"/>
  <c r="I1189" i="1" a="1"/>
  <c r="I1189" i="1" s="1"/>
  <c r="AI1189" i="1"/>
  <c r="AM1189" i="1"/>
  <c r="AQ1189" i="1"/>
  <c r="BE1189" i="1"/>
  <c r="I883" i="1" a="1"/>
  <c r="I883" i="1" s="1"/>
  <c r="AI883" i="1"/>
  <c r="AQ883" i="1"/>
  <c r="BE883" i="1"/>
  <c r="AM883" i="1"/>
  <c r="I228" i="1" a="1"/>
  <c r="I228" i="1" s="1"/>
  <c r="AI228" i="1"/>
  <c r="BE228" i="1"/>
  <c r="AM228" i="1"/>
  <c r="AQ228" i="1"/>
  <c r="AQ97" i="1"/>
  <c r="AI97" i="1"/>
  <c r="BE97" i="1"/>
  <c r="AM97" i="1"/>
  <c r="I1064" i="1" a="1"/>
  <c r="I1064" i="1" s="1"/>
  <c r="BE1064" i="1"/>
  <c r="AI1064" i="1"/>
  <c r="AQ1064" i="1"/>
  <c r="AM1064" i="1"/>
  <c r="I316" i="1" a="1"/>
  <c r="I316" i="1" s="1"/>
  <c r="BE316" i="1"/>
  <c r="AI316" i="1"/>
  <c r="AM316" i="1"/>
  <c r="AQ316" i="1"/>
  <c r="I483" i="1" a="1"/>
  <c r="I483" i="1" s="1"/>
  <c r="BE483" i="1"/>
  <c r="AM483" i="1"/>
  <c r="AI483" i="1"/>
  <c r="AQ483" i="1"/>
  <c r="I999" i="1" a="1"/>
  <c r="I999" i="1" s="1"/>
  <c r="BE999" i="1"/>
  <c r="AI999" i="1"/>
  <c r="AM999" i="1"/>
  <c r="AQ999" i="1"/>
  <c r="I1210" i="1" a="1"/>
  <c r="I1210" i="1" s="1"/>
  <c r="BE1210" i="1"/>
  <c r="AQ1210" i="1"/>
  <c r="AM1210" i="1"/>
  <c r="AI1210" i="1"/>
  <c r="I464" i="1" a="1"/>
  <c r="I464" i="1" s="1"/>
  <c r="BE464" i="1"/>
  <c r="AI464" i="1"/>
  <c r="AM464" i="1"/>
  <c r="AQ464" i="1"/>
  <c r="I1430" i="1" a="1"/>
  <c r="I1430" i="1" s="1"/>
  <c r="BE1430" i="1"/>
  <c r="AQ1430" i="1"/>
  <c r="AM1430" i="1"/>
  <c r="AI1430" i="1"/>
  <c r="I663" i="1" a="1"/>
  <c r="I663" i="1" s="1"/>
  <c r="BE663" i="1"/>
  <c r="AQ663" i="1"/>
  <c r="AI663" i="1"/>
  <c r="AM663" i="1"/>
  <c r="I645" i="1" a="1"/>
  <c r="I645" i="1" s="1"/>
  <c r="BE645" i="1"/>
  <c r="AM645" i="1"/>
  <c r="AQ645" i="1"/>
  <c r="AI645" i="1"/>
  <c r="I1414" i="1" a="1"/>
  <c r="I1414" i="1" s="1"/>
  <c r="AI1414" i="1"/>
  <c r="BE1414" i="1"/>
  <c r="AQ1414" i="1"/>
  <c r="AM1414" i="1"/>
  <c r="BE72" i="1"/>
  <c r="AM72" i="1"/>
  <c r="AQ72" i="1"/>
  <c r="AI72" i="1"/>
  <c r="I1286" i="1" a="1"/>
  <c r="I1286" i="1" s="1"/>
  <c r="BE1286" i="1"/>
  <c r="AI1286" i="1"/>
  <c r="AQ1286" i="1"/>
  <c r="AM1286" i="1"/>
  <c r="I1343" i="1" a="1"/>
  <c r="I1343" i="1" s="1"/>
  <c r="BE1343" i="1"/>
  <c r="AM1343" i="1"/>
  <c r="AI1343" i="1"/>
  <c r="AQ1343" i="1"/>
  <c r="I836" i="1" a="1"/>
  <c r="I836" i="1" s="1"/>
  <c r="BE836" i="1"/>
  <c r="AM836" i="1"/>
  <c r="AI836" i="1"/>
  <c r="AQ836" i="1"/>
  <c r="I981" i="1" a="1"/>
  <c r="I981" i="1" s="1"/>
  <c r="BE981" i="1"/>
  <c r="AI981" i="1"/>
  <c r="AQ981" i="1"/>
  <c r="AM981" i="1"/>
  <c r="I499" i="1" a="1"/>
  <c r="I499" i="1" s="1"/>
  <c r="BE499" i="1"/>
  <c r="AI499" i="1"/>
  <c r="AQ499" i="1"/>
  <c r="AM499" i="1"/>
  <c r="I713" i="1" a="1"/>
  <c r="I713" i="1" s="1"/>
  <c r="BE713" i="1"/>
  <c r="AM713" i="1"/>
  <c r="AQ713" i="1"/>
  <c r="AI713" i="1"/>
  <c r="I710" i="1" a="1"/>
  <c r="I710" i="1" s="1"/>
  <c r="BE710" i="1"/>
  <c r="AI710" i="1"/>
  <c r="AM710" i="1"/>
  <c r="AQ710" i="1"/>
  <c r="I603" i="1" a="1"/>
  <c r="I603" i="1" s="1"/>
  <c r="BE603" i="1"/>
  <c r="AM603" i="1"/>
  <c r="AI603" i="1"/>
  <c r="AQ603" i="1"/>
  <c r="I790" i="1" a="1"/>
  <c r="I790" i="1" s="1"/>
  <c r="BE790" i="1"/>
  <c r="AM790" i="1"/>
  <c r="AQ790" i="1"/>
  <c r="AI790" i="1"/>
  <c r="I1417" i="1" a="1"/>
  <c r="I1417" i="1" s="1"/>
  <c r="BE1417" i="1"/>
  <c r="AI1417" i="1"/>
  <c r="AM1417" i="1"/>
  <c r="AQ1417" i="1"/>
  <c r="I1184" i="1" a="1"/>
  <c r="I1184" i="1" s="1"/>
  <c r="BE1184" i="1"/>
  <c r="AI1184" i="1"/>
  <c r="AQ1184" i="1"/>
  <c r="AM1184" i="1"/>
  <c r="I865" i="1" a="1"/>
  <c r="I865" i="1" s="1"/>
  <c r="BE865" i="1"/>
  <c r="AI865" i="1"/>
  <c r="AM865" i="1"/>
  <c r="AQ865" i="1"/>
  <c r="BE114" i="1"/>
  <c r="AI114" i="1"/>
  <c r="AM114" i="1"/>
  <c r="AQ114" i="1"/>
  <c r="I1382" i="1" a="1"/>
  <c r="I1382" i="1" s="1"/>
  <c r="BE1382" i="1"/>
  <c r="AM1382" i="1"/>
  <c r="AI1382" i="1"/>
  <c r="AQ1382" i="1"/>
  <c r="I441" i="1" a="1"/>
  <c r="I441" i="1" s="1"/>
  <c r="BE441" i="1"/>
  <c r="AI441" i="1"/>
  <c r="AM441" i="1"/>
  <c r="AQ441" i="1"/>
  <c r="I936" i="1" a="1"/>
  <c r="I936" i="1" s="1"/>
  <c r="BE936" i="1"/>
  <c r="AM936" i="1"/>
  <c r="AQ936" i="1"/>
  <c r="AI936" i="1"/>
  <c r="I1489" i="1" a="1"/>
  <c r="I1489" i="1" s="1"/>
  <c r="BE1489" i="1"/>
  <c r="AI1489" i="1"/>
  <c r="AM1489" i="1"/>
  <c r="AQ1489" i="1"/>
  <c r="I779" i="1" a="1"/>
  <c r="I779" i="1" s="1"/>
  <c r="AQ779" i="1"/>
  <c r="BE779" i="1"/>
  <c r="AM779" i="1"/>
  <c r="AI779" i="1"/>
  <c r="I401" i="1" a="1"/>
  <c r="I401" i="1" s="1"/>
  <c r="BE401" i="1"/>
  <c r="AI401" i="1"/>
  <c r="AQ401" i="1"/>
  <c r="AM401" i="1"/>
  <c r="I818" i="1" a="1"/>
  <c r="I818" i="1" s="1"/>
  <c r="BE818" i="1"/>
  <c r="AQ818" i="1"/>
  <c r="AI818" i="1"/>
  <c r="AM818" i="1"/>
  <c r="I517" i="1" a="1"/>
  <c r="I517" i="1" s="1"/>
  <c r="BE517" i="1"/>
  <c r="AI517" i="1"/>
  <c r="AM517" i="1"/>
  <c r="AQ517" i="1"/>
  <c r="I1116" i="1" a="1"/>
  <c r="I1116" i="1" s="1"/>
  <c r="BE1116" i="1"/>
  <c r="AI1116" i="1"/>
  <c r="AQ1116" i="1"/>
  <c r="AM1116" i="1"/>
  <c r="I181" i="1" a="1"/>
  <c r="I181" i="1" s="1"/>
  <c r="BE181" i="1"/>
  <c r="AI181" i="1"/>
  <c r="AQ181" i="1"/>
  <c r="AM181" i="1"/>
  <c r="I170" i="1" a="1"/>
  <c r="I170" i="1" s="1"/>
  <c r="BE170" i="1"/>
  <c r="AQ170" i="1"/>
  <c r="AM170" i="1"/>
  <c r="AI170" i="1"/>
  <c r="BE87" i="1"/>
  <c r="AM87" i="1"/>
  <c r="AQ87" i="1"/>
  <c r="AI87" i="1"/>
  <c r="I1068" i="1" a="1"/>
  <c r="I1068" i="1" s="1"/>
  <c r="BE1068" i="1"/>
  <c r="AI1068" i="1"/>
  <c r="AQ1068" i="1"/>
  <c r="AM1068" i="1"/>
  <c r="BE618" i="1"/>
  <c r="I618" i="1" a="1"/>
  <c r="I618" i="1" s="1"/>
  <c r="AM618" i="1"/>
  <c r="AI618" i="1"/>
  <c r="AQ618" i="1"/>
  <c r="I1048" i="1" a="1"/>
  <c r="I1048" i="1" s="1"/>
  <c r="BE1048" i="1"/>
  <c r="AQ1048" i="1"/>
  <c r="AM1048" i="1"/>
  <c r="AI1048" i="1"/>
  <c r="I1169" i="1" a="1"/>
  <c r="I1169" i="1" s="1"/>
  <c r="AQ1169" i="1"/>
  <c r="BE1169" i="1"/>
  <c r="AI1169" i="1"/>
  <c r="AM1169" i="1"/>
  <c r="I1078" i="1" a="1"/>
  <c r="I1078" i="1" s="1"/>
  <c r="BE1078" i="1"/>
  <c r="AQ1078" i="1"/>
  <c r="AM1078" i="1"/>
  <c r="AI1078" i="1"/>
  <c r="I1255" i="1" a="1"/>
  <c r="I1255" i="1" s="1"/>
  <c r="BE1255" i="1"/>
  <c r="AQ1255" i="1"/>
  <c r="AM1255" i="1"/>
  <c r="AI1255" i="1"/>
  <c r="BE40" i="1"/>
  <c r="AI40" i="1"/>
  <c r="AM40" i="1"/>
  <c r="AQ40" i="1"/>
  <c r="BE136" i="1"/>
  <c r="AI136" i="1"/>
  <c r="AM136" i="1"/>
  <c r="AQ136" i="1"/>
  <c r="I979" i="1" a="1"/>
  <c r="I979" i="1" s="1"/>
  <c r="BE979" i="1"/>
  <c r="AM979" i="1"/>
  <c r="AI979" i="1"/>
  <c r="AQ979" i="1"/>
  <c r="I946" i="1" a="1"/>
  <c r="I946" i="1" s="1"/>
  <c r="AM946" i="1"/>
  <c r="BE946" i="1"/>
  <c r="AQ946" i="1"/>
  <c r="AI946" i="1"/>
  <c r="I954" i="1" a="1"/>
  <c r="I954" i="1" s="1"/>
  <c r="BE954" i="1"/>
  <c r="AM954" i="1"/>
  <c r="AI954" i="1"/>
  <c r="AQ954" i="1"/>
  <c r="BE348" i="1"/>
  <c r="I348" i="1" a="1"/>
  <c r="I348" i="1" s="1"/>
  <c r="AM348" i="1"/>
  <c r="AQ348" i="1"/>
  <c r="AI348" i="1"/>
  <c r="I827" i="1" a="1"/>
  <c r="I827" i="1" s="1"/>
  <c r="BE827" i="1"/>
  <c r="AM827" i="1"/>
  <c r="AI827" i="1"/>
  <c r="AQ827" i="1"/>
  <c r="BE1214" i="1"/>
  <c r="I1214" i="1" a="1"/>
  <c r="I1214" i="1" s="1"/>
  <c r="AI1214" i="1"/>
  <c r="AQ1214" i="1"/>
  <c r="AM1214" i="1"/>
  <c r="I826" i="1" a="1"/>
  <c r="I826" i="1" s="1"/>
  <c r="BE826" i="1"/>
  <c r="AI826" i="1"/>
  <c r="AQ826" i="1"/>
  <c r="AM826" i="1"/>
  <c r="I692" i="1" a="1"/>
  <c r="I692" i="1" s="1"/>
  <c r="BE692" i="1"/>
  <c r="AI692" i="1"/>
  <c r="AM692" i="1"/>
  <c r="AQ692" i="1"/>
  <c r="I163" i="1" a="1"/>
  <c r="I163" i="1" s="1"/>
  <c r="BE163" i="1"/>
  <c r="AM163" i="1"/>
  <c r="AI163" i="1"/>
  <c r="AQ163" i="1"/>
  <c r="I1290" i="1" a="1"/>
  <c r="I1290" i="1" s="1"/>
  <c r="BE1290" i="1"/>
  <c r="AM1290" i="1"/>
  <c r="AI1290" i="1"/>
  <c r="AQ1290" i="1"/>
  <c r="I1438" i="1" a="1"/>
  <c r="I1438" i="1" s="1"/>
  <c r="BE1438" i="1"/>
  <c r="AM1438" i="1"/>
  <c r="AI1438" i="1"/>
  <c r="AQ1438" i="1"/>
  <c r="I1466" i="1" a="1"/>
  <c r="I1466" i="1" s="1"/>
  <c r="BE1466" i="1"/>
  <c r="AI1466" i="1"/>
  <c r="AQ1466" i="1"/>
  <c r="AM1466" i="1"/>
  <c r="I500" i="1" a="1"/>
  <c r="I500" i="1" s="1"/>
  <c r="BE500" i="1"/>
  <c r="AM500" i="1"/>
  <c r="AQ500" i="1"/>
  <c r="AI500" i="1"/>
  <c r="I513" i="1" a="1"/>
  <c r="I513" i="1" s="1"/>
  <c r="AQ513" i="1"/>
  <c r="BE513" i="1"/>
  <c r="AI513" i="1"/>
  <c r="AM513" i="1"/>
  <c r="I1352" i="1" a="1"/>
  <c r="I1352" i="1" s="1"/>
  <c r="AM1352" i="1"/>
  <c r="BE1352" i="1"/>
  <c r="AI1352" i="1"/>
  <c r="AQ1352" i="1"/>
  <c r="I239" i="1" a="1"/>
  <c r="I239" i="1" s="1"/>
  <c r="BE239" i="1"/>
  <c r="AM239" i="1"/>
  <c r="AQ239" i="1"/>
  <c r="AI239" i="1"/>
  <c r="BE687" i="1"/>
  <c r="I687" i="1" a="1"/>
  <c r="I687" i="1" s="1"/>
  <c r="AM687" i="1"/>
  <c r="AQ687" i="1"/>
  <c r="AI687" i="1"/>
  <c r="I1401" i="1" a="1"/>
  <c r="I1401" i="1" s="1"/>
  <c r="BE1401" i="1"/>
  <c r="AM1401" i="1"/>
  <c r="AI1401" i="1"/>
  <c r="AQ1401" i="1"/>
  <c r="I1228" i="1" a="1"/>
  <c r="I1228" i="1" s="1"/>
  <c r="BE1228" i="1"/>
  <c r="AQ1228" i="1"/>
  <c r="AI1228" i="1"/>
  <c r="AM1228" i="1"/>
  <c r="I739" i="1" a="1"/>
  <c r="I739" i="1" s="1"/>
  <c r="BE739" i="1"/>
  <c r="AQ739" i="1"/>
  <c r="AM739" i="1"/>
  <c r="AI739" i="1"/>
  <c r="BE1449" i="1"/>
  <c r="AI1449" i="1"/>
  <c r="I1449" i="1" a="1"/>
  <c r="I1449" i="1" s="1"/>
  <c r="AM1449" i="1"/>
  <c r="AQ1449" i="1"/>
  <c r="I243" i="1" a="1"/>
  <c r="I243" i="1" s="1"/>
  <c r="BE243" i="1"/>
  <c r="AM243" i="1"/>
  <c r="AQ243" i="1"/>
  <c r="AI243" i="1"/>
  <c r="I191" i="1" a="1"/>
  <c r="I191" i="1" s="1"/>
  <c r="BE191" i="1"/>
  <c r="AQ191" i="1"/>
  <c r="AM191" i="1"/>
  <c r="AI191" i="1"/>
  <c r="I1386" i="1" a="1"/>
  <c r="I1386" i="1" s="1"/>
  <c r="BE1386" i="1"/>
  <c r="AI1386" i="1"/>
  <c r="AQ1386" i="1"/>
  <c r="AM1386" i="1"/>
  <c r="I1310" i="1" a="1"/>
  <c r="I1310" i="1" s="1"/>
  <c r="AI1310" i="1"/>
  <c r="AQ1310" i="1"/>
  <c r="AM1310" i="1"/>
  <c r="BE1310" i="1"/>
  <c r="I421" i="1" a="1"/>
  <c r="I421" i="1" s="1"/>
  <c r="AI421" i="1"/>
  <c r="AQ421" i="1"/>
  <c r="BE421" i="1"/>
  <c r="AM421" i="1"/>
  <c r="I985" i="1" a="1"/>
  <c r="I985" i="1" s="1"/>
  <c r="BE985" i="1"/>
  <c r="AM985" i="1"/>
  <c r="AQ985" i="1"/>
  <c r="AI985" i="1"/>
  <c r="I1370" i="1" a="1"/>
  <c r="I1370" i="1" s="1"/>
  <c r="BE1370" i="1"/>
  <c r="AM1370" i="1"/>
  <c r="AI1370" i="1"/>
  <c r="AQ1370" i="1"/>
  <c r="I1499" i="1" a="1"/>
  <c r="I1499" i="1" s="1"/>
  <c r="BE1499" i="1"/>
  <c r="AM1499" i="1"/>
  <c r="AI1499" i="1"/>
  <c r="AQ1499" i="1"/>
  <c r="I1226" i="1" a="1"/>
  <c r="I1226" i="1" s="1"/>
  <c r="BE1226" i="1"/>
  <c r="AM1226" i="1"/>
  <c r="AI1226" i="1"/>
  <c r="AQ1226" i="1"/>
  <c r="I175" i="1" a="1"/>
  <c r="I175" i="1" s="1"/>
  <c r="BE175" i="1"/>
  <c r="AM175" i="1"/>
  <c r="AQ175" i="1"/>
  <c r="AI175" i="1"/>
  <c r="BE110" i="1"/>
  <c r="AQ110" i="1"/>
  <c r="AM110" i="1"/>
  <c r="AI110" i="1"/>
  <c r="I377" i="1" a="1"/>
  <c r="I377" i="1" s="1"/>
  <c r="BE377" i="1"/>
  <c r="AQ377" i="1"/>
  <c r="AI377" i="1"/>
  <c r="AM377" i="1"/>
  <c r="I959" i="1" a="1"/>
  <c r="I959" i="1" s="1"/>
  <c r="BE959" i="1"/>
  <c r="AM959" i="1"/>
  <c r="AQ959" i="1"/>
  <c r="AI959" i="1"/>
  <c r="I422" i="1" a="1"/>
  <c r="I422" i="1" s="1"/>
  <c r="AI422" i="1"/>
  <c r="BE422" i="1"/>
  <c r="AM422" i="1"/>
  <c r="AQ422" i="1"/>
  <c r="I458" i="1" a="1"/>
  <c r="I458" i="1" s="1"/>
  <c r="BE458" i="1"/>
  <c r="AM458" i="1"/>
  <c r="AI458" i="1"/>
  <c r="AQ458" i="1"/>
  <c r="BE86" i="1"/>
  <c r="AQ86" i="1"/>
  <c r="AI86" i="1"/>
  <c r="AM86" i="1"/>
  <c r="I1176" i="1" a="1"/>
  <c r="I1176" i="1" s="1"/>
  <c r="AM1176" i="1"/>
  <c r="BE1176" i="1"/>
  <c r="AI1176" i="1"/>
  <c r="AQ1176" i="1"/>
  <c r="I1335" i="1" a="1"/>
  <c r="I1335" i="1" s="1"/>
  <c r="AM1335" i="1"/>
  <c r="BE1335" i="1"/>
  <c r="AI1335" i="1"/>
  <c r="AQ1335" i="1"/>
  <c r="I1079" i="1" a="1"/>
  <c r="I1079" i="1" s="1"/>
  <c r="BE1079" i="1"/>
  <c r="AI1079" i="1"/>
  <c r="AQ1079" i="1"/>
  <c r="AM1079" i="1"/>
  <c r="I253" i="1" a="1"/>
  <c r="I253" i="1" s="1"/>
  <c r="BE253" i="1"/>
  <c r="AI253" i="1"/>
  <c r="AM253" i="1"/>
  <c r="AQ253" i="1"/>
  <c r="BE111" i="1"/>
  <c r="AM111" i="1"/>
  <c r="AQ111" i="1"/>
  <c r="AI111" i="1"/>
  <c r="BE68" i="1"/>
  <c r="AM68" i="1"/>
  <c r="AQ68" i="1"/>
  <c r="AI68" i="1"/>
  <c r="I630" i="1" a="1"/>
  <c r="I630" i="1" s="1"/>
  <c r="BE630" i="1"/>
  <c r="AQ630" i="1"/>
  <c r="AI630" i="1"/>
  <c r="AM630" i="1"/>
  <c r="BE101" i="1"/>
  <c r="AI101" i="1"/>
  <c r="AQ101" i="1"/>
  <c r="AM101" i="1"/>
  <c r="I169" i="1" a="1"/>
  <c r="I169" i="1" s="1"/>
  <c r="BE169" i="1"/>
  <c r="AM169" i="1"/>
  <c r="AQ169" i="1"/>
  <c r="AI169" i="1"/>
  <c r="I174" i="1" a="1"/>
  <c r="I174" i="1" s="1"/>
  <c r="BE174" i="1"/>
  <c r="AQ174" i="1"/>
  <c r="AM174" i="1"/>
  <c r="AI174" i="1"/>
  <c r="I851" i="1" a="1"/>
  <c r="I851" i="1" s="1"/>
  <c r="BE851" i="1"/>
  <c r="AQ851" i="1"/>
  <c r="AM851" i="1"/>
  <c r="AI851" i="1"/>
  <c r="I1326" i="1" a="1"/>
  <c r="I1326" i="1" s="1"/>
  <c r="BE1326" i="1"/>
  <c r="AQ1326" i="1"/>
  <c r="AM1326" i="1"/>
  <c r="AI1326" i="1"/>
  <c r="I349" i="1" a="1"/>
  <c r="I349" i="1" s="1"/>
  <c r="BE349" i="1"/>
  <c r="AI349" i="1"/>
  <c r="AM349" i="1"/>
  <c r="AQ349" i="1"/>
  <c r="I1383" i="1" a="1"/>
  <c r="I1383" i="1" s="1"/>
  <c r="BE1383" i="1"/>
  <c r="AQ1383" i="1"/>
  <c r="AM1383" i="1"/>
  <c r="AI1383" i="1"/>
  <c r="I850" i="1" a="1"/>
  <c r="I850" i="1" s="1"/>
  <c r="AI850" i="1"/>
  <c r="BE850" i="1"/>
  <c r="AM850" i="1"/>
  <c r="AQ850" i="1"/>
  <c r="I1007" i="1" a="1"/>
  <c r="I1007" i="1" s="1"/>
  <c r="BE1007" i="1"/>
  <c r="AM1007" i="1"/>
  <c r="AQ1007" i="1"/>
  <c r="AI1007" i="1"/>
  <c r="I495" i="1" a="1"/>
  <c r="I495" i="1" s="1"/>
  <c r="BE495" i="1"/>
  <c r="AM495" i="1"/>
  <c r="AQ495" i="1"/>
  <c r="AI495" i="1"/>
  <c r="I949" i="1" a="1"/>
  <c r="I949" i="1" s="1"/>
  <c r="BE949" i="1"/>
  <c r="AM949" i="1"/>
  <c r="AQ949" i="1"/>
  <c r="AI949" i="1"/>
  <c r="BE1150" i="1"/>
  <c r="I1150" i="1" a="1"/>
  <c r="I1150" i="1" s="1"/>
  <c r="AI1150" i="1"/>
  <c r="AQ1150" i="1"/>
  <c r="AM1150" i="1"/>
  <c r="I1253" i="1" a="1"/>
  <c r="I1253" i="1" s="1"/>
  <c r="AM1253" i="1"/>
  <c r="BE1253" i="1"/>
  <c r="AQ1253" i="1"/>
  <c r="AI1253" i="1"/>
  <c r="I665" i="1" a="1"/>
  <c r="I665" i="1" s="1"/>
  <c r="BE665" i="1"/>
  <c r="AI665" i="1"/>
  <c r="AM665" i="1"/>
  <c r="AQ665" i="1"/>
  <c r="BE525" i="1"/>
  <c r="I525" i="1" a="1"/>
  <c r="I525" i="1" s="1"/>
  <c r="AM525" i="1"/>
  <c r="AQ525" i="1"/>
  <c r="AI525" i="1"/>
  <c r="I1421" i="1" a="1"/>
  <c r="I1421" i="1" s="1"/>
  <c r="BE1421" i="1"/>
  <c r="AM1421" i="1"/>
  <c r="AI1421" i="1"/>
  <c r="AQ1421" i="1"/>
  <c r="I1289" i="1" a="1"/>
  <c r="I1289" i="1" s="1"/>
  <c r="AM1289" i="1"/>
  <c r="BE1289" i="1"/>
  <c r="AQ1289" i="1"/>
  <c r="AI1289" i="1"/>
  <c r="I411" i="1" a="1"/>
  <c r="I411" i="1" s="1"/>
  <c r="BE411" i="1"/>
  <c r="AM411" i="1"/>
  <c r="AI411" i="1"/>
  <c r="AQ411" i="1"/>
  <c r="I273" i="1" a="1"/>
  <c r="I273" i="1" s="1"/>
  <c r="BE273" i="1"/>
  <c r="AM273" i="1"/>
  <c r="AI273" i="1"/>
  <c r="AQ273" i="1"/>
  <c r="BE1400" i="1"/>
  <c r="I1400" i="1" a="1"/>
  <c r="I1400" i="1" s="1"/>
  <c r="AM1400" i="1"/>
  <c r="AI1400" i="1"/>
  <c r="AQ1400" i="1"/>
  <c r="I287" i="1" a="1"/>
  <c r="I287" i="1" s="1"/>
  <c r="BE287" i="1"/>
  <c r="AM287" i="1"/>
  <c r="AI287" i="1"/>
  <c r="AQ287" i="1"/>
  <c r="I1204" i="1" a="1"/>
  <c r="I1204" i="1" s="1"/>
  <c r="BE1204" i="1"/>
  <c r="AI1204" i="1"/>
  <c r="AM1204" i="1"/>
  <c r="AQ1204" i="1"/>
  <c r="I627" i="1" a="1"/>
  <c r="I627" i="1" s="1"/>
  <c r="BE627" i="1"/>
  <c r="AI627" i="1"/>
  <c r="AQ627" i="1"/>
  <c r="AM627" i="1"/>
  <c r="BE21" i="1"/>
  <c r="AM21" i="1"/>
  <c r="AI21" i="1"/>
  <c r="AQ21" i="1"/>
  <c r="I656" i="1" a="1"/>
  <c r="I656" i="1" s="1"/>
  <c r="BE656" i="1"/>
  <c r="AQ656" i="1"/>
  <c r="AI656" i="1"/>
  <c r="AM656" i="1"/>
  <c r="I592" i="1" a="1"/>
  <c r="I592" i="1" s="1"/>
  <c r="BE592" i="1"/>
  <c r="AM592" i="1"/>
  <c r="AQ592" i="1"/>
  <c r="AI592" i="1"/>
  <c r="BE1394" i="1"/>
  <c r="I1394" i="1" a="1"/>
  <c r="I1394" i="1" s="1"/>
  <c r="AM1394" i="1"/>
  <c r="AI1394" i="1"/>
  <c r="AQ1394" i="1"/>
  <c r="I1101" i="1" a="1"/>
  <c r="I1101" i="1" s="1"/>
  <c r="AM1101" i="1"/>
  <c r="AI1101" i="1"/>
  <c r="BE1101" i="1"/>
  <c r="AQ1101" i="1"/>
  <c r="I956" i="1" a="1"/>
  <c r="I956" i="1" s="1"/>
  <c r="BE956" i="1"/>
  <c r="AI956" i="1"/>
  <c r="AQ956" i="1"/>
  <c r="AM956" i="1"/>
  <c r="I1075" i="1" a="1"/>
  <c r="I1075" i="1" s="1"/>
  <c r="BE1075" i="1"/>
  <c r="AM1075" i="1"/>
  <c r="AI1075" i="1"/>
  <c r="AQ1075" i="1"/>
  <c r="BE105" i="1"/>
  <c r="AM105" i="1"/>
  <c r="AQ105" i="1"/>
  <c r="AI105" i="1"/>
  <c r="I497" i="1" a="1"/>
  <c r="I497" i="1" s="1"/>
  <c r="BE497" i="1"/>
  <c r="AI497" i="1"/>
  <c r="AM497" i="1"/>
  <c r="AQ497" i="1"/>
  <c r="I409" i="1" a="1"/>
  <c r="I409" i="1" s="1"/>
  <c r="BE409" i="1"/>
  <c r="AM409" i="1"/>
  <c r="AQ409" i="1"/>
  <c r="AI409" i="1"/>
  <c r="I264" i="1" a="1"/>
  <c r="I264" i="1" s="1"/>
  <c r="BE264" i="1"/>
  <c r="AQ264" i="1"/>
  <c r="AI264" i="1"/>
  <c r="AM264" i="1"/>
  <c r="I1211" i="1" a="1"/>
  <c r="I1211" i="1" s="1"/>
  <c r="BE1211" i="1"/>
  <c r="AQ1211" i="1"/>
  <c r="AM1211" i="1"/>
  <c r="AI1211" i="1"/>
  <c r="BE538" i="1"/>
  <c r="I538" i="1" a="1"/>
  <c r="I538" i="1" s="1"/>
  <c r="AQ538" i="1"/>
  <c r="AM538" i="1"/>
  <c r="AI538" i="1"/>
  <c r="BE938" i="1"/>
  <c r="I938" i="1" a="1"/>
  <c r="I938" i="1" s="1"/>
  <c r="AM938" i="1"/>
  <c r="AI938" i="1"/>
  <c r="AQ938" i="1"/>
  <c r="I605" i="1" a="1"/>
  <c r="I605" i="1" s="1"/>
  <c r="BE605" i="1"/>
  <c r="AQ605" i="1"/>
  <c r="AI605" i="1"/>
  <c r="AM605" i="1"/>
  <c r="I1091" i="1" a="1"/>
  <c r="I1091" i="1" s="1"/>
  <c r="BE1091" i="1"/>
  <c r="AM1091" i="1"/>
  <c r="AI1091" i="1"/>
  <c r="AQ1091" i="1"/>
  <c r="I1180" i="1" a="1"/>
  <c r="I1180" i="1" s="1"/>
  <c r="BE1180" i="1"/>
  <c r="AM1180" i="1"/>
  <c r="AQ1180" i="1"/>
  <c r="AI1180" i="1"/>
  <c r="I200" i="1" a="1"/>
  <c r="I200" i="1" s="1"/>
  <c r="BE200" i="1"/>
  <c r="AM200" i="1"/>
  <c r="AQ200" i="1"/>
  <c r="AI200" i="1"/>
  <c r="I1483" i="1" a="1"/>
  <c r="I1483" i="1" s="1"/>
  <c r="AM1483" i="1"/>
  <c r="BE1483" i="1"/>
  <c r="AI1483" i="1"/>
  <c r="AQ1483" i="1"/>
  <c r="I435" i="1" a="1"/>
  <c r="I435" i="1" s="1"/>
  <c r="BE435" i="1"/>
  <c r="AQ435" i="1"/>
  <c r="AM435" i="1"/>
  <c r="AI435" i="1"/>
  <c r="I335" i="1" a="1"/>
  <c r="I335" i="1" s="1"/>
  <c r="BE335" i="1"/>
  <c r="AQ335" i="1"/>
  <c r="AI335" i="1"/>
  <c r="AM335" i="1"/>
  <c r="BE1277" i="1"/>
  <c r="I1277" i="1" a="1"/>
  <c r="I1277" i="1" s="1"/>
  <c r="AI1277" i="1"/>
  <c r="AM1277" i="1"/>
  <c r="AQ1277" i="1"/>
  <c r="BE82" i="1"/>
  <c r="AI82" i="1"/>
  <c r="AM82" i="1"/>
  <c r="AQ82" i="1"/>
  <c r="I647" i="1" a="1"/>
  <c r="I647" i="1" s="1"/>
  <c r="BE647" i="1"/>
  <c r="AQ647" i="1"/>
  <c r="AI647" i="1"/>
  <c r="AM647" i="1"/>
  <c r="I505" i="1" a="1"/>
  <c r="I505" i="1" s="1"/>
  <c r="BE505" i="1"/>
  <c r="AI505" i="1"/>
  <c r="AM505" i="1"/>
  <c r="AQ505" i="1"/>
  <c r="I1139" i="1" a="1"/>
  <c r="I1139" i="1" s="1"/>
  <c r="BE1139" i="1"/>
  <c r="AM1139" i="1"/>
  <c r="AI1139" i="1"/>
  <c r="AQ1139" i="1"/>
  <c r="BE22" i="1"/>
  <c r="AM22" i="1"/>
  <c r="AI22" i="1"/>
  <c r="AQ22" i="1"/>
  <c r="I222" i="1" a="1"/>
  <c r="I222" i="1" s="1"/>
  <c r="BE222" i="1"/>
  <c r="AM222" i="1"/>
  <c r="AI222" i="1"/>
  <c r="AQ222" i="1"/>
  <c r="I1035" i="1" a="1"/>
  <c r="I1035" i="1" s="1"/>
  <c r="BE1035" i="1"/>
  <c r="AM1035" i="1"/>
  <c r="AQ1035" i="1"/>
  <c r="AI1035" i="1"/>
  <c r="I705" i="1" a="1"/>
  <c r="I705" i="1" s="1"/>
  <c r="AM705" i="1"/>
  <c r="BE705" i="1"/>
  <c r="AQ705" i="1"/>
  <c r="AI705" i="1"/>
  <c r="I361" i="1" a="1"/>
  <c r="I361" i="1" s="1"/>
  <c r="AI361" i="1"/>
  <c r="BE361" i="1"/>
  <c r="AM361" i="1"/>
  <c r="AQ361" i="1"/>
  <c r="I282" i="1" a="1"/>
  <c r="I282" i="1" s="1"/>
  <c r="BE282" i="1"/>
  <c r="AM282" i="1"/>
  <c r="AQ282" i="1"/>
  <c r="AI282" i="1"/>
  <c r="I1134" i="1" a="1"/>
  <c r="I1134" i="1" s="1"/>
  <c r="BE1134" i="1"/>
  <c r="AQ1134" i="1"/>
  <c r="AM1134" i="1"/>
  <c r="AI1134" i="1"/>
  <c r="I672" i="1" a="1"/>
  <c r="I672" i="1" s="1"/>
  <c r="BE672" i="1"/>
  <c r="AI672" i="1"/>
  <c r="AM672" i="1"/>
  <c r="AQ672" i="1"/>
  <c r="BE341" i="1"/>
  <c r="I341" i="1" a="1"/>
  <c r="I341" i="1" s="1"/>
  <c r="AM341" i="1"/>
  <c r="AI341" i="1"/>
  <c r="AQ341" i="1"/>
  <c r="I1334" i="1" a="1"/>
  <c r="I1334" i="1" s="1"/>
  <c r="BE1334" i="1"/>
  <c r="AM1334" i="1"/>
  <c r="AI1334" i="1"/>
  <c r="AQ1334" i="1"/>
  <c r="I1221" i="1" a="1"/>
  <c r="I1221" i="1" s="1"/>
  <c r="BE1221" i="1"/>
  <c r="AM1221" i="1"/>
  <c r="AI1221" i="1"/>
  <c r="AQ1221" i="1"/>
  <c r="BE1353" i="1"/>
  <c r="I1353" i="1" a="1"/>
  <c r="I1353" i="1" s="1"/>
  <c r="AM1353" i="1"/>
  <c r="AQ1353" i="1"/>
  <c r="AI1353" i="1"/>
  <c r="I470" i="1" a="1"/>
  <c r="I470" i="1" s="1"/>
  <c r="BE470" i="1"/>
  <c r="AQ470" i="1"/>
  <c r="AI470" i="1"/>
  <c r="AM470" i="1"/>
  <c r="I403" i="1" a="1"/>
  <c r="I403" i="1" s="1"/>
  <c r="BE403" i="1"/>
  <c r="AQ403" i="1"/>
  <c r="AM403" i="1"/>
  <c r="AI403" i="1"/>
  <c r="I969" i="1" a="1"/>
  <c r="I969" i="1" s="1"/>
  <c r="BE969" i="1"/>
  <c r="AI969" i="1"/>
  <c r="AM969" i="1"/>
  <c r="AQ969" i="1"/>
  <c r="I1505" i="1" a="1"/>
  <c r="I1505" i="1" s="1"/>
  <c r="BE1505" i="1"/>
  <c r="AM1505" i="1"/>
  <c r="AQ1505" i="1"/>
  <c r="AI1505" i="1"/>
  <c r="I995" i="1" a="1"/>
  <c r="I995" i="1" s="1"/>
  <c r="BE995" i="1"/>
  <c r="AM995" i="1"/>
  <c r="AI995" i="1"/>
  <c r="AQ995" i="1"/>
  <c r="I590" i="1" a="1"/>
  <c r="I590" i="1" s="1"/>
  <c r="BE590" i="1"/>
  <c r="AM590" i="1"/>
  <c r="AI590" i="1"/>
  <c r="AQ590" i="1"/>
  <c r="BE1443" i="1"/>
  <c r="I1443" i="1" a="1"/>
  <c r="I1443" i="1" s="1"/>
  <c r="AQ1443" i="1"/>
  <c r="AM1443" i="1"/>
  <c r="AI1443" i="1"/>
  <c r="BE147" i="1"/>
  <c r="AM147" i="1"/>
  <c r="AI147" i="1"/>
  <c r="AQ147" i="1"/>
  <c r="I717" i="1" a="1"/>
  <c r="I717" i="1" s="1"/>
  <c r="BE717" i="1"/>
  <c r="AI717" i="1"/>
  <c r="AQ717" i="1"/>
  <c r="AM717" i="1"/>
  <c r="I584" i="1" a="1"/>
  <c r="I584" i="1" s="1"/>
  <c r="BE584" i="1"/>
  <c r="AM584" i="1"/>
  <c r="AI584" i="1"/>
  <c r="AQ584" i="1"/>
  <c r="I994" i="1" a="1"/>
  <c r="I994" i="1" s="1"/>
  <c r="BE994" i="1"/>
  <c r="AI994" i="1"/>
  <c r="AM994" i="1"/>
  <c r="AQ994" i="1"/>
  <c r="I1331" i="1" a="1"/>
  <c r="I1331" i="1" s="1"/>
  <c r="BE1331" i="1"/>
  <c r="AM1331" i="1"/>
  <c r="AI1331" i="1"/>
  <c r="AQ1331" i="1"/>
  <c r="I758" i="1" a="1"/>
  <c r="I758" i="1" s="1"/>
  <c r="BE758" i="1"/>
  <c r="AI758" i="1"/>
  <c r="AQ758" i="1"/>
  <c r="AM758" i="1"/>
  <c r="I1193" i="1" a="1"/>
  <c r="I1193" i="1" s="1"/>
  <c r="AM1193" i="1"/>
  <c r="AQ1193" i="1"/>
  <c r="AI1193" i="1"/>
  <c r="BE1193" i="1"/>
  <c r="I616" i="1" a="1"/>
  <c r="I616" i="1" s="1"/>
  <c r="BE616" i="1"/>
  <c r="AI616" i="1"/>
  <c r="AM616" i="1"/>
  <c r="AQ616" i="1"/>
  <c r="I1464" i="1" a="1"/>
  <c r="I1464" i="1" s="1"/>
  <c r="AM1464" i="1"/>
  <c r="BE1464" i="1"/>
  <c r="AI1464" i="1"/>
  <c r="AQ1464" i="1"/>
  <c r="I484" i="1" a="1"/>
  <c r="I484" i="1" s="1"/>
  <c r="BE484" i="1"/>
  <c r="AM484" i="1"/>
  <c r="AI484" i="1"/>
  <c r="AQ484" i="1"/>
  <c r="I1444" i="1" a="1"/>
  <c r="I1444" i="1" s="1"/>
  <c r="BE1444" i="1"/>
  <c r="AQ1444" i="1"/>
  <c r="AM1444" i="1"/>
  <c r="AI1444" i="1"/>
  <c r="I398" i="1" a="1"/>
  <c r="I398" i="1" s="1"/>
  <c r="BE398" i="1"/>
  <c r="AM398" i="1"/>
  <c r="AI398" i="1"/>
  <c r="AQ398" i="1"/>
  <c r="I726" i="1" a="1"/>
  <c r="I726" i="1" s="1"/>
  <c r="BE726" i="1"/>
  <c r="AI726" i="1"/>
  <c r="AM726" i="1"/>
  <c r="AQ726" i="1"/>
  <c r="I1062" i="1" a="1"/>
  <c r="I1062" i="1" s="1"/>
  <c r="BE1062" i="1"/>
  <c r="AM1062" i="1"/>
  <c r="AI1062" i="1"/>
  <c r="AQ1062" i="1"/>
  <c r="I1058" i="1" a="1"/>
  <c r="I1058" i="1" s="1"/>
  <c r="BE1058" i="1"/>
  <c r="AQ1058" i="1"/>
  <c r="AM1058" i="1"/>
  <c r="AI1058" i="1"/>
  <c r="I508" i="1" a="1"/>
  <c r="I508" i="1" s="1"/>
  <c r="BE508" i="1"/>
  <c r="AI508" i="1"/>
  <c r="AQ508" i="1"/>
  <c r="AM508" i="1"/>
  <c r="I583" i="1" a="1"/>
  <c r="I583" i="1" s="1"/>
  <c r="BE583" i="1"/>
  <c r="AI583" i="1"/>
  <c r="AM583" i="1"/>
  <c r="AQ583" i="1"/>
  <c r="I1038" i="1" a="1"/>
  <c r="I1038" i="1" s="1"/>
  <c r="BE1038" i="1"/>
  <c r="AI1038" i="1"/>
  <c r="AQ1038" i="1"/>
  <c r="AM1038" i="1"/>
  <c r="I531" i="1" a="1"/>
  <c r="I531" i="1" s="1"/>
  <c r="BE531" i="1"/>
  <c r="AM531" i="1"/>
  <c r="AI531" i="1"/>
  <c r="AQ531" i="1"/>
  <c r="I285" i="1" a="1"/>
  <c r="I285" i="1" s="1"/>
  <c r="BE285" i="1"/>
  <c r="AQ285" i="1"/>
  <c r="AI285" i="1"/>
  <c r="AM285" i="1"/>
  <c r="I606" i="1" a="1"/>
  <c r="I606" i="1" s="1"/>
  <c r="BE606" i="1"/>
  <c r="AM606" i="1"/>
  <c r="AI606" i="1"/>
  <c r="AQ606" i="1"/>
  <c r="I1283" i="1" a="1"/>
  <c r="I1283" i="1" s="1"/>
  <c r="BE1283" i="1"/>
  <c r="AM1283" i="1"/>
  <c r="AI1283" i="1"/>
  <c r="AQ1283" i="1"/>
  <c r="I1309" i="1" a="1"/>
  <c r="I1309" i="1" s="1"/>
  <c r="BE1309" i="1"/>
  <c r="AI1309" i="1"/>
  <c r="AM1309" i="1"/>
  <c r="AQ1309" i="1"/>
  <c r="I876" i="1" a="1"/>
  <c r="I876" i="1" s="1"/>
  <c r="BE876" i="1"/>
  <c r="AI876" i="1"/>
  <c r="AQ876" i="1"/>
  <c r="AM876" i="1"/>
  <c r="I1201" i="1" a="1"/>
  <c r="I1201" i="1" s="1"/>
  <c r="BE1201" i="1"/>
  <c r="AQ1201" i="1"/>
  <c r="AI1201" i="1"/>
  <c r="AM1201" i="1"/>
  <c r="I882" i="1" a="1"/>
  <c r="I882" i="1" s="1"/>
  <c r="BE882" i="1"/>
  <c r="AQ882" i="1"/>
  <c r="AI882" i="1"/>
  <c r="AM882" i="1"/>
  <c r="I1108" i="1" a="1"/>
  <c r="I1108" i="1" s="1"/>
  <c r="AM1108" i="1"/>
  <c r="AQ1108" i="1"/>
  <c r="AI1108" i="1"/>
  <c r="BE1108" i="1"/>
  <c r="I1094" i="1" a="1"/>
  <c r="I1094" i="1" s="1"/>
  <c r="AM1094" i="1"/>
  <c r="AI1094" i="1"/>
  <c r="BE1094" i="1"/>
  <c r="AQ1094" i="1"/>
  <c r="BE62" i="1"/>
  <c r="AI62" i="1"/>
  <c r="AQ62" i="1"/>
  <c r="AM62" i="1"/>
  <c r="I396" i="1" a="1"/>
  <c r="I396" i="1" s="1"/>
  <c r="BE396" i="1"/>
  <c r="AI396" i="1"/>
  <c r="AM396" i="1"/>
  <c r="AQ396" i="1"/>
  <c r="BE582" i="1"/>
  <c r="I582" i="1" a="1"/>
  <c r="I582" i="1" s="1"/>
  <c r="AM582" i="1"/>
  <c r="AQ582" i="1"/>
  <c r="AI582" i="1"/>
  <c r="I545" i="1" a="1"/>
  <c r="I545" i="1" s="1"/>
  <c r="BE545" i="1"/>
  <c r="AM545" i="1"/>
  <c r="AQ545" i="1"/>
  <c r="AI545" i="1"/>
  <c r="I404" i="1" a="1"/>
  <c r="I404" i="1" s="1"/>
  <c r="BE404" i="1"/>
  <c r="AM404" i="1"/>
  <c r="AQ404" i="1"/>
  <c r="AI404" i="1"/>
  <c r="I755" i="1" a="1"/>
  <c r="I755" i="1" s="1"/>
  <c r="BE755" i="1"/>
  <c r="AI755" i="1"/>
  <c r="AQ755" i="1"/>
  <c r="AM755" i="1"/>
  <c r="I838" i="1" a="1"/>
  <c r="I838" i="1" s="1"/>
  <c r="BE838" i="1"/>
  <c r="AI838" i="1"/>
  <c r="AM838" i="1"/>
  <c r="AQ838" i="1"/>
  <c r="I510" i="1" a="1"/>
  <c r="I510" i="1" s="1"/>
  <c r="BE510" i="1"/>
  <c r="AI510" i="1"/>
  <c r="AQ510" i="1"/>
  <c r="AM510" i="1"/>
  <c r="I1055" i="1" a="1"/>
  <c r="I1055" i="1" s="1"/>
  <c r="BE1055" i="1"/>
  <c r="AI1055" i="1"/>
  <c r="AQ1055" i="1"/>
  <c r="AM1055" i="1"/>
  <c r="I258" i="1" a="1"/>
  <c r="I258" i="1" s="1"/>
  <c r="BE258" i="1"/>
  <c r="AM258" i="1"/>
  <c r="AQ258" i="1"/>
  <c r="AI258" i="1"/>
  <c r="I1077" i="1" a="1"/>
  <c r="I1077" i="1" s="1"/>
  <c r="BE1077" i="1"/>
  <c r="AQ1077" i="1"/>
  <c r="AI1077" i="1"/>
  <c r="AM1077" i="1"/>
  <c r="I1126" i="1" a="1"/>
  <c r="I1126" i="1" s="1"/>
  <c r="BE1126" i="1"/>
  <c r="AQ1126" i="1"/>
  <c r="AM1126" i="1"/>
  <c r="AI1126" i="1"/>
  <c r="I602" i="1" a="1"/>
  <c r="I602" i="1" s="1"/>
  <c r="BE602" i="1"/>
  <c r="AM602" i="1"/>
  <c r="AI602" i="1"/>
  <c r="AQ602" i="1"/>
  <c r="I1256" i="1" a="1"/>
  <c r="I1256" i="1" s="1"/>
  <c r="BE1256" i="1"/>
  <c r="AI1256" i="1"/>
  <c r="AQ1256" i="1"/>
  <c r="AM1256" i="1"/>
  <c r="BE124" i="1"/>
  <c r="AI124" i="1"/>
  <c r="AM124" i="1"/>
  <c r="AQ124" i="1"/>
  <c r="I1146" i="1" a="1"/>
  <c r="I1146" i="1" s="1"/>
  <c r="BE1146" i="1"/>
  <c r="AM1146" i="1"/>
  <c r="AI1146" i="1"/>
  <c r="AQ1146" i="1"/>
  <c r="I185" i="1" a="1"/>
  <c r="I185" i="1" s="1"/>
  <c r="BE185" i="1"/>
  <c r="AI185" i="1"/>
  <c r="AM185" i="1"/>
  <c r="AQ185" i="1"/>
  <c r="BE626" i="1"/>
  <c r="I626" i="1" a="1"/>
  <c r="I626" i="1" s="1"/>
  <c r="AM626" i="1"/>
  <c r="AQ626" i="1"/>
  <c r="AI626" i="1"/>
  <c r="I471" i="1" a="1"/>
  <c r="I471" i="1" s="1"/>
  <c r="BE471" i="1"/>
  <c r="AM471" i="1"/>
  <c r="AQ471" i="1"/>
  <c r="AI471" i="1"/>
  <c r="I1275" i="1" a="1"/>
  <c r="I1275" i="1" s="1"/>
  <c r="BE1275" i="1"/>
  <c r="AQ1275" i="1"/>
  <c r="AM1275" i="1"/>
  <c r="AI1275" i="1"/>
  <c r="I832" i="1" a="1"/>
  <c r="I832" i="1" s="1"/>
  <c r="BE832" i="1"/>
  <c r="AI832" i="1"/>
  <c r="AM832" i="1"/>
  <c r="AQ832" i="1"/>
  <c r="I268" i="1" a="1"/>
  <c r="I268" i="1" s="1"/>
  <c r="BE268" i="1"/>
  <c r="AQ268" i="1"/>
  <c r="AI268" i="1"/>
  <c r="AM268" i="1"/>
  <c r="I1450" i="1" a="1"/>
  <c r="I1450" i="1" s="1"/>
  <c r="BE1450" i="1"/>
  <c r="AQ1450" i="1"/>
  <c r="AM1450" i="1"/>
  <c r="AI1450" i="1"/>
  <c r="BE20" i="1"/>
  <c r="AM20" i="1"/>
  <c r="AI20" i="1"/>
  <c r="AQ20" i="1"/>
  <c r="I742" i="1" a="1"/>
  <c r="I742" i="1" s="1"/>
  <c r="BE742" i="1"/>
  <c r="AQ742" i="1"/>
  <c r="AI742" i="1"/>
  <c r="AM742" i="1"/>
  <c r="AE742" i="1"/>
  <c r="I1300" i="1" a="1"/>
  <c r="I1300" i="1" s="1"/>
  <c r="BE1300" i="1"/>
  <c r="AI1300" i="1"/>
  <c r="AM1300" i="1"/>
  <c r="AQ1300" i="1"/>
  <c r="AA1300" i="1"/>
  <c r="I161" i="1" a="1"/>
  <c r="I161" i="1" s="1"/>
  <c r="BE161" i="1"/>
  <c r="AQ161" i="1"/>
  <c r="AI161" i="1"/>
  <c r="AM161" i="1"/>
  <c r="I673" i="1" a="1"/>
  <c r="I673" i="1" s="1"/>
  <c r="BE673" i="1"/>
  <c r="AI673" i="1"/>
  <c r="AM673" i="1"/>
  <c r="AQ673" i="1"/>
  <c r="BJ673" i="1"/>
  <c r="I837" i="1" a="1"/>
  <c r="I837" i="1" s="1"/>
  <c r="BE837" i="1"/>
  <c r="AI837" i="1"/>
  <c r="AM837" i="1"/>
  <c r="AQ837" i="1"/>
  <c r="AE837" i="1"/>
  <c r="I986" i="1" a="1"/>
  <c r="I986" i="1" s="1"/>
  <c r="BE986" i="1"/>
  <c r="AM986" i="1"/>
  <c r="AI986" i="1"/>
  <c r="AQ986" i="1"/>
  <c r="AE986" i="1"/>
  <c r="I887" i="1" a="1"/>
  <c r="I887" i="1" s="1"/>
  <c r="AI887" i="1"/>
  <c r="AM887" i="1"/>
  <c r="BE887" i="1"/>
  <c r="AQ887" i="1"/>
  <c r="BJ887" i="1"/>
  <c r="BE1195" i="1"/>
  <c r="I1195" i="1" a="1"/>
  <c r="I1195" i="1" s="1"/>
  <c r="AI1195" i="1"/>
  <c r="AQ1195" i="1"/>
  <c r="AM1195" i="1"/>
  <c r="AE1195" i="1"/>
  <c r="I212" i="1" a="1"/>
  <c r="I212" i="1" s="1"/>
  <c r="BE212" i="1"/>
  <c r="AI212" i="1"/>
  <c r="AM212" i="1"/>
  <c r="AQ212" i="1"/>
  <c r="I772" i="1" a="1"/>
  <c r="I772" i="1" s="1"/>
  <c r="BE772" i="1"/>
  <c r="AQ772" i="1"/>
  <c r="AM772" i="1"/>
  <c r="AI772" i="1"/>
  <c r="AE772" i="1"/>
  <c r="I770" i="1" a="1"/>
  <c r="I770" i="1" s="1"/>
  <c r="BE770" i="1"/>
  <c r="AQ770" i="1"/>
  <c r="AI770" i="1"/>
  <c r="AM770" i="1"/>
  <c r="AA770" i="1"/>
  <c r="I1431" i="1" a="1"/>
  <c r="I1431" i="1" s="1"/>
  <c r="BE1431" i="1"/>
  <c r="AI1431" i="1"/>
  <c r="AQ1431" i="1"/>
  <c r="AM1431" i="1"/>
  <c r="AE1431" i="1"/>
  <c r="BE15" i="1"/>
  <c r="AI15" i="1"/>
  <c r="AM15" i="1"/>
  <c r="AQ15" i="1"/>
  <c r="I455" i="1" a="1"/>
  <c r="I455" i="1" s="1"/>
  <c r="BE455" i="1"/>
  <c r="AQ455" i="1"/>
  <c r="AI455" i="1"/>
  <c r="AM455" i="1"/>
  <c r="BE453" i="1"/>
  <c r="I453" i="1" a="1"/>
  <c r="I453" i="1" s="1"/>
  <c r="AQ453" i="1"/>
  <c r="AI453" i="1"/>
  <c r="AM453" i="1"/>
  <c r="BE581" i="1"/>
  <c r="AQ581" i="1"/>
  <c r="I581" i="1" a="1"/>
  <c r="I581" i="1" s="1"/>
  <c r="AI581" i="1"/>
  <c r="AM581" i="1"/>
  <c r="I1397" i="1" a="1"/>
  <c r="I1397" i="1" s="1"/>
  <c r="BE1397" i="1"/>
  <c r="AM1397" i="1"/>
  <c r="AQ1397" i="1"/>
  <c r="AI1397" i="1"/>
  <c r="I907" i="1" a="1"/>
  <c r="I907" i="1" s="1"/>
  <c r="BE907" i="1"/>
  <c r="AM907" i="1"/>
  <c r="AI907" i="1"/>
  <c r="AQ907" i="1"/>
  <c r="I1373" i="1" a="1"/>
  <c r="I1373" i="1" s="1"/>
  <c r="AI1373" i="1"/>
  <c r="AM1373" i="1"/>
  <c r="AQ1373" i="1"/>
  <c r="BE1373" i="1"/>
  <c r="I1050" i="1" a="1"/>
  <c r="I1050" i="1" s="1"/>
  <c r="BE1050" i="1"/>
  <c r="AQ1050" i="1"/>
  <c r="AM1050" i="1"/>
  <c r="AI1050" i="1"/>
  <c r="BE452" i="1"/>
  <c r="I452" i="1" a="1"/>
  <c r="I452" i="1" s="1"/>
  <c r="AI452" i="1"/>
  <c r="AQ452" i="1"/>
  <c r="AM452" i="1"/>
  <c r="I350" i="1" a="1"/>
  <c r="I350" i="1" s="1"/>
  <c r="BE350" i="1"/>
  <c r="AM350" i="1"/>
  <c r="AI350" i="1"/>
  <c r="AQ350" i="1"/>
  <c r="I308" i="1" a="1"/>
  <c r="I308" i="1" s="1"/>
  <c r="BE308" i="1"/>
  <c r="AM308" i="1"/>
  <c r="AQ308" i="1"/>
  <c r="AI308" i="1"/>
  <c r="I1183" i="1" a="1"/>
  <c r="I1183" i="1" s="1"/>
  <c r="AQ1183" i="1"/>
  <c r="BE1183" i="1"/>
  <c r="AM1183" i="1"/>
  <c r="AI1183" i="1"/>
  <c r="I277" i="1" a="1"/>
  <c r="I277" i="1" s="1"/>
  <c r="BE277" i="1"/>
  <c r="AQ277" i="1"/>
  <c r="AM277" i="1"/>
  <c r="AI277" i="1"/>
  <c r="I1141" i="1" a="1"/>
  <c r="I1141" i="1" s="1"/>
  <c r="AM1141" i="1"/>
  <c r="AI1141" i="1"/>
  <c r="BE1141" i="1"/>
  <c r="AQ1141" i="1"/>
  <c r="BE23" i="1"/>
  <c r="AQ23" i="1"/>
  <c r="AI23" i="1"/>
  <c r="AM23" i="1"/>
  <c r="BE419" i="1"/>
  <c r="I419" i="1" a="1"/>
  <c r="I419" i="1" s="1"/>
  <c r="AI419" i="1"/>
  <c r="AQ419" i="1"/>
  <c r="AM419" i="1"/>
  <c r="BE1212" i="1"/>
  <c r="I1212" i="1" a="1"/>
  <c r="I1212" i="1" s="1"/>
  <c r="AI1212" i="1"/>
  <c r="AQ1212" i="1"/>
  <c r="AM1212" i="1"/>
  <c r="BE783" i="1"/>
  <c r="I783" i="1" a="1"/>
  <c r="I783" i="1" s="1"/>
  <c r="AI783" i="1"/>
  <c r="AM783" i="1"/>
  <c r="AQ783" i="1"/>
  <c r="I1235" i="1" a="1"/>
  <c r="I1235" i="1" s="1"/>
  <c r="BE1235" i="1"/>
  <c r="AM1235" i="1"/>
  <c r="AI1235" i="1"/>
  <c r="AQ1235" i="1"/>
  <c r="I1003" i="1" a="1"/>
  <c r="I1003" i="1" s="1"/>
  <c r="BE1003" i="1"/>
  <c r="AQ1003" i="1"/>
  <c r="AM1003" i="1"/>
  <c r="AI1003" i="1"/>
  <c r="I1158" i="1" a="1"/>
  <c r="I1158" i="1" s="1"/>
  <c r="BE1158" i="1"/>
  <c r="AI1158" i="1"/>
  <c r="AQ1158" i="1"/>
  <c r="AM1158" i="1"/>
  <c r="I1213" i="1" a="1"/>
  <c r="I1213" i="1" s="1"/>
  <c r="BE1213" i="1"/>
  <c r="AI1213" i="1"/>
  <c r="AM1213" i="1"/>
  <c r="AQ1213" i="1"/>
  <c r="I1465" i="1" a="1"/>
  <c r="I1465" i="1" s="1"/>
  <c r="BE1465" i="1"/>
  <c r="AI1465" i="1"/>
  <c r="AQ1465" i="1"/>
  <c r="AM1465" i="1"/>
  <c r="BE38" i="1"/>
  <c r="AI38" i="1"/>
  <c r="AM38" i="1"/>
  <c r="AQ38" i="1"/>
  <c r="I619" i="1" a="1"/>
  <c r="I619" i="1" s="1"/>
  <c r="BE619" i="1"/>
  <c r="AM619" i="1"/>
  <c r="AQ619" i="1"/>
  <c r="AI619" i="1"/>
  <c r="I1301" i="1" a="1"/>
  <c r="I1301" i="1" s="1"/>
  <c r="AQ1301" i="1"/>
  <c r="BE1301" i="1"/>
  <c r="AI1301" i="1"/>
  <c r="AM1301" i="1"/>
  <c r="I594" i="1" a="1"/>
  <c r="I594" i="1" s="1"/>
  <c r="BE594" i="1"/>
  <c r="AI594" i="1"/>
  <c r="AM594" i="1"/>
  <c r="AQ594" i="1"/>
  <c r="BE840" i="1"/>
  <c r="I840" i="1" a="1"/>
  <c r="I840" i="1" s="1"/>
  <c r="AQ840" i="1"/>
  <c r="AI840" i="1"/>
  <c r="AM840" i="1"/>
  <c r="I973" i="1" a="1"/>
  <c r="I973" i="1" s="1"/>
  <c r="BE973" i="1"/>
  <c r="AM973" i="1"/>
  <c r="AQ973" i="1"/>
  <c r="AI973" i="1"/>
  <c r="BE160" i="1"/>
  <c r="AM160" i="1"/>
  <c r="AQ160" i="1"/>
  <c r="AI160" i="1"/>
  <c r="I460" i="1" a="1"/>
  <c r="I460" i="1" s="1"/>
  <c r="BE460" i="1"/>
  <c r="AM460" i="1"/>
  <c r="AI460" i="1"/>
  <c r="AQ460" i="1"/>
  <c r="I1044" i="1" a="1"/>
  <c r="I1044" i="1" s="1"/>
  <c r="AM1044" i="1"/>
  <c r="BE1044" i="1"/>
  <c r="AQ1044" i="1"/>
  <c r="AI1044" i="1"/>
  <c r="I1356" i="1" a="1"/>
  <c r="I1356" i="1" s="1"/>
  <c r="BE1356" i="1"/>
  <c r="AI1356" i="1"/>
  <c r="AQ1356" i="1"/>
  <c r="AM1356" i="1"/>
  <c r="I459" i="1" a="1"/>
  <c r="I459" i="1" s="1"/>
  <c r="BE459" i="1"/>
  <c r="AM459" i="1"/>
  <c r="AI459" i="1"/>
  <c r="AQ459" i="1"/>
  <c r="I1034" i="1" a="1"/>
  <c r="I1034" i="1" s="1"/>
  <c r="BE1034" i="1"/>
  <c r="AQ1034" i="1"/>
  <c r="AM1034" i="1"/>
  <c r="AI1034" i="1"/>
  <c r="I1015" i="1" a="1"/>
  <c r="I1015" i="1" s="1"/>
  <c r="BE1015" i="1"/>
  <c r="AQ1015" i="1"/>
  <c r="AI1015" i="1"/>
  <c r="AM1015" i="1"/>
  <c r="I1227" i="1" a="1"/>
  <c r="I1227" i="1" s="1"/>
  <c r="BE1227" i="1"/>
  <c r="AI1227" i="1"/>
  <c r="AM1227" i="1"/>
  <c r="AQ1227" i="1"/>
  <c r="I624" i="1" a="1"/>
  <c r="I624" i="1" s="1"/>
  <c r="BE624" i="1"/>
  <c r="AI624" i="1"/>
  <c r="AM624" i="1"/>
  <c r="AQ624" i="1"/>
  <c r="I1493" i="1" a="1"/>
  <c r="I1493" i="1" s="1"/>
  <c r="BE1493" i="1"/>
  <c r="AI1493" i="1"/>
  <c r="AM1493" i="1"/>
  <c r="AQ1493" i="1"/>
  <c r="I892" i="1" a="1"/>
  <c r="I892" i="1" s="1"/>
  <c r="BE892" i="1"/>
  <c r="AQ892" i="1"/>
  <c r="AM892" i="1"/>
  <c r="AI892" i="1"/>
  <c r="I1325" i="1" a="1"/>
  <c r="I1325" i="1" s="1"/>
  <c r="BE1325" i="1"/>
  <c r="AM1325" i="1"/>
  <c r="AI1325" i="1"/>
  <c r="AQ1325" i="1"/>
  <c r="I1349" i="1" a="1"/>
  <c r="I1349" i="1" s="1"/>
  <c r="BE1349" i="1"/>
  <c r="AQ1349" i="1"/>
  <c r="AI1349" i="1"/>
  <c r="AM1349" i="1"/>
  <c r="I321" i="1" a="1"/>
  <c r="I321" i="1" s="1"/>
  <c r="BE321" i="1"/>
  <c r="AI321" i="1"/>
  <c r="AQ321" i="1"/>
  <c r="AM321" i="1"/>
  <c r="I476" i="1" a="1"/>
  <c r="I476" i="1" s="1"/>
  <c r="BE476" i="1"/>
  <c r="AI476" i="1"/>
  <c r="AQ476" i="1"/>
  <c r="AM476" i="1"/>
  <c r="I388" i="1" a="1"/>
  <c r="I388" i="1" s="1"/>
  <c r="AQ388" i="1"/>
  <c r="BE388" i="1"/>
  <c r="AI388" i="1"/>
  <c r="AM388" i="1"/>
  <c r="AE388" i="1"/>
  <c r="I574" i="1" a="1"/>
  <c r="I574" i="1" s="1"/>
  <c r="AI574" i="1"/>
  <c r="AQ574" i="1"/>
  <c r="AM574" i="1"/>
  <c r="BE574" i="1"/>
  <c r="I577" i="1" a="1"/>
  <c r="I577" i="1" s="1"/>
  <c r="BE577" i="1"/>
  <c r="AI577" i="1"/>
  <c r="AM577" i="1"/>
  <c r="AQ577" i="1"/>
  <c r="I922" i="1" a="1"/>
  <c r="I922" i="1" s="1"/>
  <c r="BE922" i="1"/>
  <c r="AI922" i="1"/>
  <c r="AQ922" i="1"/>
  <c r="AM922" i="1"/>
  <c r="I844" i="1" a="1"/>
  <c r="I844" i="1" s="1"/>
  <c r="BE844" i="1"/>
  <c r="AQ844" i="1"/>
  <c r="AM844" i="1"/>
  <c r="AI844" i="1"/>
  <c r="I291" i="1" a="1"/>
  <c r="I291" i="1" s="1"/>
  <c r="AM291" i="1"/>
  <c r="BE291" i="1"/>
  <c r="AI291" i="1"/>
  <c r="AQ291" i="1"/>
  <c r="I866" i="1" a="1"/>
  <c r="I866" i="1" s="1"/>
  <c r="BE866" i="1"/>
  <c r="AI866" i="1"/>
  <c r="AM866" i="1"/>
  <c r="AQ866" i="1"/>
  <c r="I481" i="1" a="1"/>
  <c r="I481" i="1" s="1"/>
  <c r="BE481" i="1"/>
  <c r="AI481" i="1"/>
  <c r="AM481" i="1"/>
  <c r="AQ481" i="1"/>
  <c r="AQ415" i="1"/>
  <c r="AM415" i="1"/>
  <c r="BE415" i="1"/>
  <c r="AI415" i="1"/>
  <c r="I415" i="1" a="1"/>
  <c r="I415" i="1" s="1"/>
  <c r="BE558" i="1"/>
  <c r="I558" i="1" a="1"/>
  <c r="I558" i="1" s="1"/>
  <c r="AI558" i="1"/>
  <c r="AQ558" i="1"/>
  <c r="AM558" i="1"/>
  <c r="BE26" i="1"/>
  <c r="AM26" i="1"/>
  <c r="AQ26" i="1"/>
  <c r="AI26" i="1"/>
  <c r="I177" i="1" a="1"/>
  <c r="I177" i="1" s="1"/>
  <c r="BE177" i="1"/>
  <c r="AI177" i="1"/>
  <c r="AQ177" i="1"/>
  <c r="AM177" i="1"/>
  <c r="I1196" i="1" a="1"/>
  <c r="I1196" i="1" s="1"/>
  <c r="BE1196" i="1"/>
  <c r="AQ1196" i="1"/>
  <c r="AM1196" i="1"/>
  <c r="AI1196" i="1"/>
  <c r="I402" i="1" a="1"/>
  <c r="I402" i="1" s="1"/>
  <c r="BE402" i="1"/>
  <c r="AQ402" i="1"/>
  <c r="AI402" i="1"/>
  <c r="AM402" i="1"/>
  <c r="I1475" i="1" a="1"/>
  <c r="I1475" i="1" s="1"/>
  <c r="BE1475" i="1"/>
  <c r="AQ1475" i="1"/>
  <c r="AM1475" i="1"/>
  <c r="AI1475" i="1"/>
  <c r="I712" i="1" a="1"/>
  <c r="I712" i="1" s="1"/>
  <c r="BE712" i="1"/>
  <c r="AI712" i="1"/>
  <c r="AM712" i="1"/>
  <c r="AQ712" i="1"/>
  <c r="I929" i="1" a="1"/>
  <c r="I929" i="1" s="1"/>
  <c r="BE929" i="1"/>
  <c r="AM929" i="1"/>
  <c r="AQ929" i="1"/>
  <c r="AI929" i="1"/>
  <c r="BE60" i="1"/>
  <c r="AI60" i="1"/>
  <c r="AM60" i="1"/>
  <c r="AQ60" i="1"/>
  <c r="I635" i="1" a="1"/>
  <c r="I635" i="1" s="1"/>
  <c r="BE635" i="1"/>
  <c r="AM635" i="1"/>
  <c r="AI635" i="1"/>
  <c r="AQ635" i="1"/>
  <c r="I1337" i="1" a="1"/>
  <c r="I1337" i="1" s="1"/>
  <c r="BE1337" i="1"/>
  <c r="AM1337" i="1"/>
  <c r="AI1337" i="1"/>
  <c r="AQ1337" i="1"/>
  <c r="I353" i="1" a="1"/>
  <c r="I353" i="1" s="1"/>
  <c r="BE353" i="1"/>
  <c r="AQ353" i="1"/>
  <c r="AM353" i="1"/>
  <c r="AI353" i="1"/>
  <c r="I511" i="1" a="1"/>
  <c r="I511" i="1" s="1"/>
  <c r="BE511" i="1"/>
  <c r="AM511" i="1"/>
  <c r="AQ511" i="1"/>
  <c r="AI511" i="1"/>
  <c r="I908" i="1" a="1"/>
  <c r="I908" i="1" s="1"/>
  <c r="BE908" i="1"/>
  <c r="AQ908" i="1"/>
  <c r="AI908" i="1"/>
  <c r="AM908" i="1"/>
  <c r="I1073" i="1" a="1"/>
  <c r="I1073" i="1" s="1"/>
  <c r="BE1073" i="1"/>
  <c r="AM1073" i="1"/>
  <c r="AQ1073" i="1"/>
  <c r="AI1073" i="1"/>
  <c r="I1197" i="1" a="1"/>
  <c r="I1197" i="1" s="1"/>
  <c r="BE1197" i="1"/>
  <c r="AI1197" i="1"/>
  <c r="AQ1197" i="1"/>
  <c r="AM1197" i="1"/>
  <c r="I189" i="1" a="1"/>
  <c r="I189" i="1" s="1"/>
  <c r="BE189" i="1"/>
  <c r="AM189" i="1"/>
  <c r="AI189" i="1"/>
  <c r="AQ189" i="1"/>
  <c r="BE76" i="1"/>
  <c r="AI76" i="1"/>
  <c r="AM76" i="1"/>
  <c r="AQ76" i="1"/>
  <c r="I659" i="1" a="1"/>
  <c r="I659" i="1" s="1"/>
  <c r="BE659" i="1"/>
  <c r="AI659" i="1"/>
  <c r="AQ659" i="1"/>
  <c r="AM659" i="1"/>
  <c r="I1506" i="1" a="1"/>
  <c r="I1506" i="1" s="1"/>
  <c r="AI1506" i="1"/>
  <c r="BE1506" i="1"/>
  <c r="AQ1506" i="1"/>
  <c r="AM1506" i="1"/>
  <c r="I358" i="1" a="1"/>
  <c r="I358" i="1" s="1"/>
  <c r="BE358" i="1"/>
  <c r="AI358" i="1"/>
  <c r="AM358" i="1"/>
  <c r="AQ358" i="1"/>
  <c r="BE28" i="1"/>
  <c r="AI28" i="1"/>
  <c r="AM28" i="1"/>
  <c r="AQ28" i="1"/>
  <c r="I1459" i="1" a="1"/>
  <c r="I1459" i="1" s="1"/>
  <c r="AM1459" i="1"/>
  <c r="AI1459" i="1"/>
  <c r="AQ1459" i="1"/>
  <c r="BE1459" i="1"/>
  <c r="I474" i="1" a="1"/>
  <c r="I474" i="1" s="1"/>
  <c r="BE474" i="1"/>
  <c r="AI474" i="1"/>
  <c r="AQ474" i="1"/>
  <c r="AM474" i="1"/>
  <c r="BJ474" i="1"/>
  <c r="I468" i="1" a="1"/>
  <c r="I468" i="1" s="1"/>
  <c r="AI468" i="1"/>
  <c r="AM468" i="1"/>
  <c r="BE468" i="1"/>
  <c r="AQ468" i="1"/>
  <c r="I265" i="1" a="1"/>
  <c r="I265" i="1" s="1"/>
  <c r="BE265" i="1"/>
  <c r="AM265" i="1"/>
  <c r="AQ265" i="1"/>
  <c r="AI265" i="1"/>
  <c r="BE69" i="1"/>
  <c r="AM69" i="1"/>
  <c r="AI69" i="1"/>
  <c r="AQ69" i="1"/>
  <c r="BE972" i="1"/>
  <c r="I972" i="1" a="1"/>
  <c r="I972" i="1" s="1"/>
  <c r="AI972" i="1"/>
  <c r="AQ972" i="1"/>
  <c r="AM972" i="1"/>
  <c r="I1056" i="1" a="1"/>
  <c r="I1056" i="1" s="1"/>
  <c r="BE1056" i="1"/>
  <c r="AQ1056" i="1"/>
  <c r="AM1056" i="1"/>
  <c r="AI1056" i="1"/>
  <c r="I614" i="1" a="1"/>
  <c r="I614" i="1" s="1"/>
  <c r="AQ614" i="1"/>
  <c r="AI614" i="1"/>
  <c r="BE614" i="1"/>
  <c r="AM614" i="1"/>
  <c r="I1009" i="1" a="1"/>
  <c r="I1009" i="1" s="1"/>
  <c r="BE1009" i="1"/>
  <c r="AI1009" i="1"/>
  <c r="AM1009" i="1"/>
  <c r="AQ1009" i="1"/>
  <c r="I230" i="1" a="1"/>
  <c r="I230" i="1" s="1"/>
  <c r="BE230" i="1"/>
  <c r="AQ230" i="1"/>
  <c r="AI230" i="1"/>
  <c r="AM230" i="1"/>
  <c r="I1304" i="1" a="1"/>
  <c r="I1304" i="1" s="1"/>
  <c r="BE1304" i="1"/>
  <c r="AI1304" i="1"/>
  <c r="AQ1304" i="1"/>
  <c r="AM1304" i="1"/>
  <c r="I1429" i="1" a="1"/>
  <c r="I1429" i="1" s="1"/>
  <c r="BE1429" i="1"/>
  <c r="AQ1429" i="1"/>
  <c r="AI1429" i="1"/>
  <c r="AM1429" i="1"/>
  <c r="I1340" i="1" a="1"/>
  <c r="I1340" i="1" s="1"/>
  <c r="BE1340" i="1"/>
  <c r="AM1340" i="1"/>
  <c r="AI1340" i="1"/>
  <c r="AQ1340" i="1"/>
  <c r="I224" i="1" a="1"/>
  <c r="I224" i="1" s="1"/>
  <c r="BE224" i="1"/>
  <c r="AM224" i="1"/>
  <c r="AI224" i="1"/>
  <c r="AQ224" i="1"/>
  <c r="I292" i="1" a="1"/>
  <c r="I292" i="1" s="1"/>
  <c r="BE292" i="1"/>
  <c r="AQ292" i="1"/>
  <c r="AI292" i="1"/>
  <c r="AM292" i="1"/>
  <c r="I405" i="1" a="1"/>
  <c r="I405" i="1" s="1"/>
  <c r="BE405" i="1"/>
  <c r="AI405" i="1"/>
  <c r="AQ405" i="1"/>
  <c r="AM405" i="1"/>
  <c r="I867" i="1" a="1"/>
  <c r="I867" i="1" s="1"/>
  <c r="BE867" i="1"/>
  <c r="AI867" i="1"/>
  <c r="AQ867" i="1"/>
  <c r="AM867" i="1"/>
  <c r="BE1288" i="1"/>
  <c r="I1288" i="1" a="1"/>
  <c r="I1288" i="1" s="1"/>
  <c r="AM1288" i="1"/>
  <c r="AI1288" i="1"/>
  <c r="AQ1288" i="1"/>
  <c r="I1252" i="1" a="1"/>
  <c r="I1252" i="1" s="1"/>
  <c r="BE1252" i="1"/>
  <c r="AI1252" i="1"/>
  <c r="AQ1252" i="1"/>
  <c r="AM1252" i="1"/>
  <c r="I1217" i="1" a="1"/>
  <c r="I1217" i="1" s="1"/>
  <c r="BE1217" i="1"/>
  <c r="AM1217" i="1"/>
  <c r="AQ1217" i="1"/>
  <c r="AI1217" i="1"/>
  <c r="I367" i="1" a="1"/>
  <c r="I367" i="1" s="1"/>
  <c r="BE367" i="1"/>
  <c r="AM367" i="1"/>
  <c r="AQ367" i="1"/>
  <c r="AI367" i="1"/>
  <c r="I269" i="1" a="1"/>
  <c r="I269" i="1" s="1"/>
  <c r="BE269" i="1"/>
  <c r="AI269" i="1"/>
  <c r="AM269" i="1"/>
  <c r="AQ269" i="1"/>
  <c r="I677" i="1" a="1"/>
  <c r="I677" i="1" s="1"/>
  <c r="BE677" i="1"/>
  <c r="AI677" i="1"/>
  <c r="AM677" i="1"/>
  <c r="AQ677" i="1"/>
  <c r="BE565" i="1"/>
  <c r="I565" i="1" a="1"/>
  <c r="I565" i="1" s="1"/>
  <c r="AM565" i="1"/>
  <c r="AQ565" i="1"/>
  <c r="AI565" i="1"/>
  <c r="I496" i="1" a="1"/>
  <c r="I496" i="1" s="1"/>
  <c r="BE496" i="1"/>
  <c r="AQ496" i="1"/>
  <c r="AM496" i="1"/>
  <c r="AI496" i="1"/>
  <c r="I873" i="1" a="1"/>
  <c r="I873" i="1" s="1"/>
  <c r="AI873" i="1"/>
  <c r="AM873" i="1"/>
  <c r="AQ873" i="1"/>
  <c r="BE873" i="1"/>
  <c r="I543" i="1" a="1"/>
  <c r="I543" i="1" s="1"/>
  <c r="BE543" i="1"/>
  <c r="AM543" i="1"/>
  <c r="AQ543" i="1"/>
  <c r="AI543" i="1"/>
  <c r="I542" i="1" a="1"/>
  <c r="I542" i="1" s="1"/>
  <c r="AM542" i="1"/>
  <c r="BE542" i="1"/>
  <c r="AI542" i="1"/>
  <c r="AQ542" i="1"/>
  <c r="I1374" i="1" a="1"/>
  <c r="I1374" i="1" s="1"/>
  <c r="AI1374" i="1"/>
  <c r="AQ1374" i="1"/>
  <c r="AM1374" i="1"/>
  <c r="BE1374" i="1"/>
  <c r="BE909" i="1"/>
  <c r="I909" i="1" a="1"/>
  <c r="I909" i="1" s="1"/>
  <c r="AQ909" i="1"/>
  <c r="AI909" i="1"/>
  <c r="AM909" i="1"/>
  <c r="I1127" i="1" a="1"/>
  <c r="I1127" i="1" s="1"/>
  <c r="BE1127" i="1"/>
  <c r="AI1127" i="1"/>
  <c r="AQ1127" i="1"/>
  <c r="AM1127" i="1"/>
  <c r="BE1059" i="1"/>
  <c r="I1059" i="1" a="1"/>
  <c r="I1059" i="1" s="1"/>
  <c r="AI1059" i="1"/>
  <c r="AQ1059" i="1"/>
  <c r="AM1059" i="1"/>
  <c r="I612" i="1" a="1"/>
  <c r="I612" i="1" s="1"/>
  <c r="BE612" i="1"/>
  <c r="AI612" i="1"/>
  <c r="AQ612" i="1"/>
  <c r="AM612" i="1"/>
  <c r="I1368" i="1" a="1"/>
  <c r="I1368" i="1" s="1"/>
  <c r="AM1368" i="1"/>
  <c r="AI1368" i="1"/>
  <c r="BE1368" i="1"/>
  <c r="AQ1368" i="1"/>
  <c r="I1081" i="1" a="1"/>
  <c r="I1081" i="1" s="1"/>
  <c r="BE1081" i="1"/>
  <c r="AI1081" i="1"/>
  <c r="AQ1081" i="1"/>
  <c r="AM1081" i="1"/>
  <c r="I858" i="1" a="1"/>
  <c r="I858" i="1" s="1"/>
  <c r="BE858" i="1"/>
  <c r="AQ858" i="1"/>
  <c r="AI858" i="1"/>
  <c r="AM858" i="1"/>
  <c r="I562" i="1" a="1"/>
  <c r="I562" i="1" s="1"/>
  <c r="BE562" i="1"/>
  <c r="AI562" i="1"/>
  <c r="AM562" i="1"/>
  <c r="AQ562" i="1"/>
  <c r="I1251" i="1" a="1"/>
  <c r="I1251" i="1" s="1"/>
  <c r="BE1251" i="1"/>
  <c r="AM1251" i="1"/>
  <c r="AI1251" i="1"/>
  <c r="AQ1251" i="1"/>
  <c r="BE1473" i="1"/>
  <c r="I1473" i="1" a="1"/>
  <c r="I1473" i="1" s="1"/>
  <c r="AM1473" i="1"/>
  <c r="AQ1473" i="1"/>
  <c r="AI1473" i="1"/>
  <c r="I1418" i="1" a="1"/>
  <c r="I1418" i="1" s="1"/>
  <c r="BE1418" i="1"/>
  <c r="AM1418" i="1"/>
  <c r="AI1418" i="1"/>
  <c r="AQ1418" i="1"/>
  <c r="I275" i="1" a="1"/>
  <c r="I275" i="1" s="1"/>
  <c r="BE275" i="1"/>
  <c r="AI275" i="1"/>
  <c r="AQ275" i="1"/>
  <c r="AM275" i="1"/>
  <c r="BE141" i="1"/>
  <c r="AI141" i="1"/>
  <c r="AM141" i="1"/>
  <c r="AQ141" i="1"/>
  <c r="BE78" i="1"/>
  <c r="AI78" i="1"/>
  <c r="AQ78" i="1"/>
  <c r="AM78" i="1"/>
  <c r="I1223" i="1" a="1"/>
  <c r="I1223" i="1" s="1"/>
  <c r="BE1223" i="1"/>
  <c r="AI1223" i="1"/>
  <c r="AQ1223" i="1"/>
  <c r="AM1223" i="1"/>
  <c r="I344" i="1" a="1"/>
  <c r="I344" i="1" s="1"/>
  <c r="BE344" i="1"/>
  <c r="AI344" i="1"/>
  <c r="AM344" i="1"/>
  <c r="AQ344" i="1"/>
  <c r="I1190" i="1" a="1"/>
  <c r="I1190" i="1" s="1"/>
  <c r="BE1190" i="1"/>
  <c r="AQ1190" i="1"/>
  <c r="AM1190" i="1"/>
  <c r="AI1190" i="1"/>
  <c r="BE231" i="1"/>
  <c r="AI231" i="1"/>
  <c r="AM231" i="1"/>
  <c r="I231" i="1" a="1"/>
  <c r="I231" i="1" s="1"/>
  <c r="AQ231" i="1"/>
  <c r="BE50" i="1"/>
  <c r="AI50" i="1"/>
  <c r="AM50" i="1"/>
  <c r="AQ50" i="1"/>
  <c r="I1246" i="1" a="1"/>
  <c r="I1246" i="1" s="1"/>
  <c r="BE1246" i="1"/>
  <c r="AQ1246" i="1"/>
  <c r="AM1246" i="1"/>
  <c r="AI1246" i="1"/>
  <c r="I306" i="1" a="1"/>
  <c r="I306" i="1" s="1"/>
  <c r="BE306" i="1"/>
  <c r="AI306" i="1"/>
  <c r="AQ306" i="1"/>
  <c r="AM306" i="1"/>
  <c r="I485" i="1" a="1"/>
  <c r="I485" i="1" s="1"/>
  <c r="BE485" i="1"/>
  <c r="AM485" i="1"/>
  <c r="AQ485" i="1"/>
  <c r="AI485" i="1"/>
  <c r="I854" i="1" a="1"/>
  <c r="I854" i="1" s="1"/>
  <c r="BE854" i="1"/>
  <c r="AQ854" i="1"/>
  <c r="AI854" i="1"/>
  <c r="AM854" i="1"/>
  <c r="I1118" i="1" a="1"/>
  <c r="I1118" i="1" s="1"/>
  <c r="BE1118" i="1"/>
  <c r="AQ1118" i="1"/>
  <c r="AM1118" i="1"/>
  <c r="AI1118" i="1"/>
  <c r="I1364" i="1" a="1"/>
  <c r="I1364" i="1" s="1"/>
  <c r="BE1364" i="1"/>
  <c r="AM1364" i="1"/>
  <c r="AQ1364" i="1"/>
  <c r="AI1364" i="1"/>
  <c r="BE134" i="1"/>
  <c r="AQ134" i="1"/>
  <c r="AI134" i="1"/>
  <c r="AM134" i="1"/>
  <c r="I563" i="1" a="1"/>
  <c r="I563" i="1" s="1"/>
  <c r="AQ563" i="1"/>
  <c r="AM563" i="1"/>
  <c r="AI563" i="1"/>
  <c r="BE563" i="1"/>
  <c r="BE728" i="1"/>
  <c r="AI728" i="1"/>
  <c r="I728" i="1" a="1"/>
  <c r="I728" i="1" s="1"/>
  <c r="AM728" i="1"/>
  <c r="AQ728" i="1"/>
  <c r="BE884" i="1"/>
  <c r="I884" i="1" a="1"/>
  <c r="I884" i="1" s="1"/>
  <c r="AM884" i="1"/>
  <c r="AQ884" i="1"/>
  <c r="AI884" i="1"/>
  <c r="I1115" i="1" a="1"/>
  <c r="I1115" i="1" s="1"/>
  <c r="BE1115" i="1"/>
  <c r="AM1115" i="1"/>
  <c r="AI1115" i="1"/>
  <c r="AQ1115" i="1"/>
  <c r="BE1233" i="1"/>
  <c r="AM1233" i="1"/>
  <c r="AQ1233" i="1"/>
  <c r="AI1233" i="1"/>
  <c r="I1233" i="1" a="1"/>
  <c r="I1233" i="1" s="1"/>
  <c r="I1132" i="1" a="1"/>
  <c r="I1132" i="1" s="1"/>
  <c r="BE1132" i="1"/>
  <c r="AI1132" i="1"/>
  <c r="AQ1132" i="1"/>
  <c r="AM1132" i="1"/>
  <c r="BE79" i="1"/>
  <c r="AQ79" i="1"/>
  <c r="AI79" i="1"/>
  <c r="AM79" i="1"/>
  <c r="BE122" i="1"/>
  <c r="AQ122" i="1"/>
  <c r="AI122" i="1"/>
  <c r="AM122" i="1"/>
  <c r="I924" i="1" a="1"/>
  <c r="I924" i="1" s="1"/>
  <c r="AI924" i="1"/>
  <c r="AQ924" i="1"/>
  <c r="BE924" i="1"/>
  <c r="AM924" i="1"/>
  <c r="I957" i="1" a="1"/>
  <c r="I957" i="1" s="1"/>
  <c r="BE957" i="1"/>
  <c r="AI957" i="1"/>
  <c r="AM957" i="1"/>
  <c r="AQ957" i="1"/>
  <c r="I1262" i="1" a="1"/>
  <c r="I1262" i="1" s="1"/>
  <c r="BE1262" i="1"/>
  <c r="AI1262" i="1"/>
  <c r="AQ1262" i="1"/>
  <c r="AM1262" i="1"/>
  <c r="I351" i="1" a="1"/>
  <c r="I351" i="1" s="1"/>
  <c r="BE351" i="1"/>
  <c r="AM351" i="1"/>
  <c r="AI351" i="1"/>
  <c r="AQ351" i="1"/>
  <c r="AI36" i="1"/>
  <c r="AM36" i="1"/>
  <c r="AQ36" i="1"/>
  <c r="BE36" i="1"/>
  <c r="I1406" i="1" a="1"/>
  <c r="I1406" i="1" s="1"/>
  <c r="BE1406" i="1"/>
  <c r="AM1406" i="1"/>
  <c r="AI1406" i="1"/>
  <c r="AQ1406" i="1"/>
  <c r="BE41" i="1"/>
  <c r="AI41" i="1"/>
  <c r="AM41" i="1"/>
  <c r="AQ41" i="1"/>
  <c r="I931" i="1" a="1"/>
  <c r="I931" i="1" s="1"/>
  <c r="BE931" i="1"/>
  <c r="AI931" i="1"/>
  <c r="AQ931" i="1"/>
  <c r="AM931" i="1"/>
  <c r="I962" i="1" a="1"/>
  <c r="I962" i="1" s="1"/>
  <c r="BE962" i="1"/>
  <c r="AQ962" i="1"/>
  <c r="AI962" i="1"/>
  <c r="AM962" i="1"/>
  <c r="BE140" i="1"/>
  <c r="AI140" i="1"/>
  <c r="AM140" i="1"/>
  <c r="AQ140" i="1"/>
  <c r="I1080" i="1" a="1"/>
  <c r="I1080" i="1" s="1"/>
  <c r="BE1080" i="1"/>
  <c r="AI1080" i="1"/>
  <c r="AQ1080" i="1"/>
  <c r="AM1080" i="1"/>
  <c r="AM29" i="1"/>
  <c r="BE29" i="1"/>
  <c r="AQ29" i="1"/>
  <c r="AI29" i="1"/>
  <c r="I1333" i="1" a="1"/>
  <c r="I1333" i="1" s="1"/>
  <c r="BE1333" i="1"/>
  <c r="AQ1333" i="1"/>
  <c r="AI1333" i="1"/>
  <c r="AM1333" i="1"/>
  <c r="I1237" i="1" a="1"/>
  <c r="I1237" i="1" s="1"/>
  <c r="AI1237" i="1"/>
  <c r="BE1237" i="1"/>
  <c r="AM1237" i="1"/>
  <c r="AQ1237" i="1"/>
  <c r="AM137" i="1"/>
  <c r="AQ137" i="1"/>
  <c r="BE137" i="1"/>
  <c r="AI137" i="1"/>
  <c r="I688" i="1" a="1"/>
  <c r="I688" i="1" s="1"/>
  <c r="BE688" i="1"/>
  <c r="AI688" i="1"/>
  <c r="AM688" i="1"/>
  <c r="AQ688" i="1"/>
  <c r="BE43" i="1"/>
  <c r="AI43" i="1"/>
  <c r="AQ43" i="1"/>
  <c r="AM43" i="1"/>
  <c r="BE85" i="1"/>
  <c r="AQ85" i="1"/>
  <c r="AM85" i="1"/>
  <c r="AI85" i="1"/>
  <c r="I1071" i="1" a="1"/>
  <c r="I1071" i="1" s="1"/>
  <c r="BE1071" i="1"/>
  <c r="AM1071" i="1"/>
  <c r="AQ1071" i="1"/>
  <c r="AI1071" i="1"/>
  <c r="I751" i="1" a="1"/>
  <c r="I751" i="1" s="1"/>
  <c r="AM751" i="1"/>
  <c r="BE751" i="1"/>
  <c r="AQ751" i="1"/>
  <c r="AI751" i="1"/>
  <c r="BE237" i="1"/>
  <c r="I237" i="1" a="1"/>
  <c r="I237" i="1" s="1"/>
  <c r="AI237" i="1"/>
  <c r="AM237" i="1"/>
  <c r="AQ237" i="1"/>
  <c r="I1161" i="1" a="1"/>
  <c r="I1161" i="1" s="1"/>
  <c r="BE1161" i="1"/>
  <c r="AI1161" i="1"/>
  <c r="AM1161" i="1"/>
  <c r="AQ1161" i="1"/>
  <c r="I1487" i="1" a="1"/>
  <c r="I1487" i="1" s="1"/>
  <c r="BE1487" i="1"/>
  <c r="AM1487" i="1"/>
  <c r="AI1487" i="1"/>
  <c r="AQ1487" i="1"/>
  <c r="BE130" i="1"/>
  <c r="AM130" i="1"/>
  <c r="AQ130" i="1"/>
  <c r="AI130" i="1"/>
  <c r="I255" i="1" a="1"/>
  <c r="I255" i="1" s="1"/>
  <c r="BE255" i="1"/>
  <c r="AI255" i="1"/>
  <c r="AQ255" i="1"/>
  <c r="AM255" i="1"/>
  <c r="I172" i="1" a="1"/>
  <c r="I172" i="1" s="1"/>
  <c r="BE172" i="1"/>
  <c r="AQ172" i="1"/>
  <c r="AI172" i="1"/>
  <c r="AM172" i="1"/>
  <c r="I691" i="1" a="1"/>
  <c r="I691" i="1" s="1"/>
  <c r="BE691" i="1"/>
  <c r="AM691" i="1"/>
  <c r="AI691" i="1"/>
  <c r="AQ691" i="1"/>
  <c r="I1085" i="1" a="1"/>
  <c r="I1085" i="1" s="1"/>
  <c r="AI1085" i="1"/>
  <c r="AM1085" i="1"/>
  <c r="AQ1085" i="1"/>
  <c r="BE1085" i="1"/>
  <c r="I192" i="1" a="1"/>
  <c r="I192" i="1" s="1"/>
  <c r="BE192" i="1"/>
  <c r="AI192" i="1"/>
  <c r="AM192" i="1"/>
  <c r="AQ192" i="1"/>
  <c r="I1083" i="1" a="1"/>
  <c r="I1083" i="1" s="1"/>
  <c r="BE1083" i="1"/>
  <c r="AI1083" i="1"/>
  <c r="AQ1083" i="1"/>
  <c r="AM1083" i="1"/>
  <c r="I502" i="1" a="1"/>
  <c r="I502" i="1" s="1"/>
  <c r="BE502" i="1"/>
  <c r="AM502" i="1"/>
  <c r="AQ502" i="1"/>
  <c r="AI502" i="1"/>
  <c r="I1206" i="1" a="1"/>
  <c r="I1206" i="1" s="1"/>
  <c r="BE1206" i="1"/>
  <c r="AI1206" i="1"/>
  <c r="AQ1206" i="1"/>
  <c r="AM1206" i="1"/>
  <c r="AI64" i="1"/>
  <c r="BE64" i="1"/>
  <c r="AM64" i="1"/>
  <c r="AQ64" i="1"/>
  <c r="I1173" i="1" a="1"/>
  <c r="I1173" i="1" s="1"/>
  <c r="BE1173" i="1"/>
  <c r="AM1173" i="1"/>
  <c r="AQ1173" i="1"/>
  <c r="AI1173" i="1"/>
  <c r="I685" i="1" a="1"/>
  <c r="I685" i="1" s="1"/>
  <c r="BE685" i="1"/>
  <c r="AM685" i="1"/>
  <c r="AQ685" i="1"/>
  <c r="AI685" i="1"/>
  <c r="I640" i="1" a="1"/>
  <c r="I640" i="1" s="1"/>
  <c r="BE640" i="1"/>
  <c r="AI640" i="1"/>
  <c r="AM640" i="1"/>
  <c r="AQ640" i="1"/>
  <c r="BE846" i="1"/>
  <c r="I846" i="1" a="1"/>
  <c r="I846" i="1" s="1"/>
  <c r="AI846" i="1"/>
  <c r="AQ846" i="1"/>
  <c r="AM846" i="1"/>
  <c r="I702" i="1" a="1"/>
  <c r="I702" i="1" s="1"/>
  <c r="BE702" i="1"/>
  <c r="AM702" i="1"/>
  <c r="AI702" i="1"/>
  <c r="AQ702" i="1"/>
  <c r="BE30" i="1"/>
  <c r="AM30" i="1"/>
  <c r="AI30" i="1"/>
  <c r="AQ30" i="1"/>
  <c r="I1249" i="1" a="1"/>
  <c r="I1249" i="1" s="1"/>
  <c r="BE1249" i="1"/>
  <c r="AI1249" i="1"/>
  <c r="AM1249" i="1"/>
  <c r="AQ1249" i="1"/>
  <c r="I666" i="1" a="1"/>
  <c r="I666" i="1" s="1"/>
  <c r="BE666" i="1"/>
  <c r="AI666" i="1"/>
  <c r="AQ666" i="1"/>
  <c r="AM666" i="1"/>
  <c r="I714" i="1" a="1"/>
  <c r="I714" i="1" s="1"/>
  <c r="AQ714" i="1"/>
  <c r="BE714" i="1"/>
  <c r="AM714" i="1"/>
  <c r="AI714" i="1"/>
  <c r="I682" i="1" a="1"/>
  <c r="I682" i="1" s="1"/>
  <c r="BE682" i="1"/>
  <c r="AM682" i="1"/>
  <c r="AI682" i="1"/>
  <c r="AQ682" i="1"/>
  <c r="I902" i="1" a="1"/>
  <c r="I902" i="1" s="1"/>
  <c r="BE902" i="1"/>
  <c r="AI902" i="1"/>
  <c r="AM902" i="1"/>
  <c r="AQ902" i="1"/>
  <c r="BE520" i="1"/>
  <c r="AI520" i="1"/>
  <c r="I520" i="1" a="1"/>
  <c r="I520" i="1" s="1"/>
  <c r="AM520" i="1"/>
  <c r="AQ520" i="1"/>
  <c r="I653" i="1" a="1"/>
  <c r="I653" i="1" s="1"/>
  <c r="BE653" i="1"/>
  <c r="AM653" i="1"/>
  <c r="AQ653" i="1"/>
  <c r="AI653" i="1"/>
  <c r="I747" i="1" a="1"/>
  <c r="I747" i="1" s="1"/>
  <c r="BE747" i="1"/>
  <c r="AM747" i="1"/>
  <c r="AI747" i="1"/>
  <c r="AQ747" i="1"/>
  <c r="AI34" i="1"/>
  <c r="BE34" i="1"/>
  <c r="AM34" i="1"/>
  <c r="AQ34" i="1"/>
  <c r="I417" i="1" a="1"/>
  <c r="I417" i="1" s="1"/>
  <c r="BE417" i="1"/>
  <c r="AI417" i="1"/>
  <c r="AM417" i="1"/>
  <c r="AQ417" i="1"/>
  <c r="I1053" i="1" a="1"/>
  <c r="I1053" i="1" s="1"/>
  <c r="BE1053" i="1"/>
  <c r="AI1053" i="1"/>
  <c r="AQ1053" i="1"/>
  <c r="AM1053" i="1"/>
  <c r="BE680" i="1"/>
  <c r="I680" i="1" a="1"/>
  <c r="I680" i="1" s="1"/>
  <c r="AM680" i="1"/>
  <c r="AQ680" i="1"/>
  <c r="AI680" i="1"/>
  <c r="I886" i="1" a="1"/>
  <c r="I886" i="1" s="1"/>
  <c r="BE886" i="1"/>
  <c r="AM886" i="1"/>
  <c r="AQ886" i="1"/>
  <c r="AI886" i="1"/>
  <c r="AM127" i="1"/>
  <c r="AI127" i="1"/>
  <c r="BE127" i="1"/>
  <c r="AQ127" i="1"/>
  <c r="I1182" i="1" a="1"/>
  <c r="I1182" i="1" s="1"/>
  <c r="BE1182" i="1"/>
  <c r="AM1182" i="1"/>
  <c r="AI1182" i="1"/>
  <c r="AQ1182" i="1"/>
  <c r="I1194" i="1" a="1"/>
  <c r="I1194" i="1" s="1"/>
  <c r="AM1194" i="1"/>
  <c r="AQ1194" i="1"/>
  <c r="BE1194" i="1"/>
  <c r="AI1194" i="1"/>
  <c r="AE1194" i="1"/>
  <c r="I394" i="1" a="1"/>
  <c r="I394" i="1" s="1"/>
  <c r="BE394" i="1"/>
  <c r="AM394" i="1"/>
  <c r="AI394" i="1"/>
  <c r="AQ394" i="1"/>
  <c r="AA394" i="1"/>
  <c r="I1069" i="1" a="1"/>
  <c r="I1069" i="1" s="1"/>
  <c r="AM1069" i="1"/>
  <c r="AI1069" i="1"/>
  <c r="BE1069" i="1"/>
  <c r="AQ1069" i="1"/>
  <c r="I1143" i="1" a="1"/>
  <c r="I1143" i="1" s="1"/>
  <c r="BE1143" i="1"/>
  <c r="AQ1143" i="1"/>
  <c r="AM1143" i="1"/>
  <c r="AI1143" i="1"/>
  <c r="I878" i="1" a="1"/>
  <c r="I878" i="1" s="1"/>
  <c r="BE878" i="1"/>
  <c r="AI878" i="1"/>
  <c r="AQ878" i="1"/>
  <c r="AM878" i="1"/>
  <c r="I819" i="1" a="1"/>
  <c r="I819" i="1" s="1"/>
  <c r="BE819" i="1"/>
  <c r="AM819" i="1"/>
  <c r="AQ819" i="1"/>
  <c r="AI819" i="1"/>
  <c r="I1402" i="1" a="1"/>
  <c r="I1402" i="1" s="1"/>
  <c r="AQ1402" i="1"/>
  <c r="BE1402" i="1"/>
  <c r="AM1402" i="1"/>
  <c r="AI1402" i="1"/>
  <c r="I1160" i="1" a="1"/>
  <c r="I1160" i="1" s="1"/>
  <c r="BE1160" i="1"/>
  <c r="AM1160" i="1"/>
  <c r="AI1160" i="1"/>
  <c r="AQ1160" i="1"/>
  <c r="AI154" i="1"/>
  <c r="BE154" i="1"/>
  <c r="AM154" i="1"/>
  <c r="AQ154" i="1"/>
  <c r="BE31" i="1"/>
  <c r="AM31" i="1"/>
  <c r="AI31" i="1"/>
  <c r="AQ31" i="1"/>
  <c r="I176" i="1" a="1"/>
  <c r="I176" i="1" s="1"/>
  <c r="BE176" i="1"/>
  <c r="AI176" i="1"/>
  <c r="AQ176" i="1"/>
  <c r="AM176" i="1"/>
  <c r="I561" i="1" a="1"/>
  <c r="I561" i="1" s="1"/>
  <c r="BE561" i="1"/>
  <c r="AI561" i="1"/>
  <c r="AM561" i="1"/>
  <c r="AQ561" i="1"/>
  <c r="I769" i="1" a="1"/>
  <c r="I769" i="1" s="1"/>
  <c r="BE769" i="1"/>
  <c r="AM769" i="1"/>
  <c r="AQ769" i="1"/>
  <c r="AI769" i="1"/>
  <c r="I1046" i="1" a="1"/>
  <c r="I1046" i="1" s="1"/>
  <c r="BE1046" i="1"/>
  <c r="AQ1046" i="1"/>
  <c r="AM1046" i="1"/>
  <c r="AI1046" i="1"/>
  <c r="I489" i="1" a="1"/>
  <c r="I489" i="1" s="1"/>
  <c r="BE489" i="1"/>
  <c r="AI489" i="1"/>
  <c r="AM489" i="1"/>
  <c r="AQ489" i="1"/>
  <c r="BE1490" i="1"/>
  <c r="I1490" i="1" a="1"/>
  <c r="I1490" i="1" s="1"/>
  <c r="AI1490" i="1"/>
  <c r="AQ1490" i="1"/>
  <c r="AM1490" i="1"/>
  <c r="BJ1490" i="1"/>
  <c r="AI1423" i="1"/>
  <c r="I1423" i="1" a="1"/>
  <c r="I1423" i="1" s="1"/>
  <c r="BE1423" i="1"/>
  <c r="AM1423" i="1"/>
  <c r="AQ1423" i="1"/>
  <c r="BJ1423" i="1"/>
  <c r="BE106" i="1"/>
  <c r="AQ106" i="1"/>
  <c r="AI106" i="1"/>
  <c r="AM106" i="1"/>
  <c r="I1332" i="1" a="1"/>
  <c r="I1332" i="1" s="1"/>
  <c r="AM1332" i="1"/>
  <c r="BE1332" i="1"/>
  <c r="AQ1332" i="1"/>
  <c r="AI1332" i="1"/>
  <c r="AE1332" i="1"/>
  <c r="BE44" i="1"/>
  <c r="AI44" i="1"/>
  <c r="AQ44" i="1"/>
  <c r="AM44" i="1"/>
  <c r="I518" i="1" a="1"/>
  <c r="I518" i="1" s="1"/>
  <c r="BE518" i="1"/>
  <c r="AM518" i="1"/>
  <c r="AQ518" i="1"/>
  <c r="AI518" i="1"/>
  <c r="I657" i="1" a="1"/>
  <c r="I657" i="1" s="1"/>
  <c r="BE657" i="1"/>
  <c r="AM657" i="1"/>
  <c r="AQ657" i="1"/>
  <c r="AI657" i="1"/>
  <c r="I948" i="1" a="1"/>
  <c r="I948" i="1" s="1"/>
  <c r="BE948" i="1"/>
  <c r="AM948" i="1"/>
  <c r="AQ948" i="1"/>
  <c r="AI948" i="1"/>
  <c r="I1039" i="1" a="1"/>
  <c r="I1039" i="1" s="1"/>
  <c r="BE1039" i="1"/>
  <c r="AQ1039" i="1"/>
  <c r="AM1039" i="1"/>
  <c r="AI1039" i="1"/>
  <c r="AE1039" i="1"/>
  <c r="I475" i="1" a="1"/>
  <c r="I475" i="1" s="1"/>
  <c r="BE475" i="1"/>
  <c r="AM475" i="1"/>
  <c r="AI475" i="1"/>
  <c r="AQ475" i="1"/>
  <c r="AA475" i="1"/>
  <c r="I215" i="1" a="1"/>
  <c r="I215" i="1" s="1"/>
  <c r="AQ215" i="1"/>
  <c r="AI215" i="1"/>
  <c r="AM215" i="1"/>
  <c r="BE215" i="1"/>
  <c r="I328" i="1" a="1"/>
  <c r="I328" i="1" s="1"/>
  <c r="BE328" i="1"/>
  <c r="AQ328" i="1"/>
  <c r="AI328" i="1"/>
  <c r="AM328" i="1"/>
  <c r="I324" i="1" a="1"/>
  <c r="I324" i="1" s="1"/>
  <c r="BE324" i="1"/>
  <c r="AI324" i="1"/>
  <c r="AM324" i="1"/>
  <c r="AQ324" i="1"/>
  <c r="BE571" i="1"/>
  <c r="I571" i="1" a="1"/>
  <c r="I571" i="1" s="1"/>
  <c r="AI571" i="1"/>
  <c r="AQ571" i="1"/>
  <c r="AM571" i="1"/>
  <c r="I1061" i="1" a="1"/>
  <c r="I1061" i="1" s="1"/>
  <c r="BE1061" i="1"/>
  <c r="AI1061" i="1"/>
  <c r="AM1061" i="1"/>
  <c r="AQ1061" i="1"/>
  <c r="I1023" i="1" a="1"/>
  <c r="I1023" i="1" s="1"/>
  <c r="BE1023" i="1"/>
  <c r="AM1023" i="1"/>
  <c r="AQ1023" i="1"/>
  <c r="AI1023" i="1"/>
  <c r="I1063" i="1" a="1"/>
  <c r="I1063" i="1" s="1"/>
  <c r="BE1063" i="1"/>
  <c r="AQ1063" i="1"/>
  <c r="AI1063" i="1"/>
  <c r="AM1063" i="1"/>
  <c r="AE1063" i="1"/>
  <c r="I1187" i="1" a="1"/>
  <c r="I1187" i="1" s="1"/>
  <c r="BE1187" i="1"/>
  <c r="AM1187" i="1"/>
  <c r="AI1187" i="1"/>
  <c r="AQ1187" i="1"/>
  <c r="AE1187" i="1"/>
  <c r="I1363" i="1" a="1"/>
  <c r="I1363" i="1" s="1"/>
  <c r="BE1363" i="1"/>
  <c r="AI1363" i="1"/>
  <c r="AQ1363" i="1"/>
  <c r="AM1363" i="1"/>
  <c r="I257" i="1" a="1"/>
  <c r="I257" i="1" s="1"/>
  <c r="BE257" i="1"/>
  <c r="AI257" i="1"/>
  <c r="AQ257" i="1"/>
  <c r="AM257" i="1"/>
  <c r="I1164" i="1" a="1"/>
  <c r="I1164" i="1" s="1"/>
  <c r="BE1164" i="1"/>
  <c r="AI1164" i="1"/>
  <c r="AQ1164" i="1"/>
  <c r="AM1164" i="1"/>
  <c r="I299" i="1" a="1"/>
  <c r="I299" i="1" s="1"/>
  <c r="BE299" i="1"/>
  <c r="AI299" i="1"/>
  <c r="AQ299" i="1"/>
  <c r="AM299" i="1"/>
  <c r="I704" i="1" a="1"/>
  <c r="I704" i="1" s="1"/>
  <c r="BE704" i="1"/>
  <c r="AM704" i="1"/>
  <c r="AQ704" i="1"/>
  <c r="AI704" i="1"/>
  <c r="I589" i="1" a="1"/>
  <c r="I589" i="1" s="1"/>
  <c r="BE589" i="1"/>
  <c r="AI589" i="1"/>
  <c r="AM589" i="1"/>
  <c r="AQ589" i="1"/>
  <c r="I1236" i="1" a="1"/>
  <c r="I1236" i="1" s="1"/>
  <c r="BE1236" i="1"/>
  <c r="AQ1236" i="1"/>
  <c r="AI1236" i="1"/>
  <c r="AM1236" i="1"/>
  <c r="AA1236" i="1"/>
  <c r="BE1130" i="1"/>
  <c r="I1130" i="1" a="1"/>
  <c r="I1130" i="1" s="1"/>
  <c r="AQ1130" i="1"/>
  <c r="AI1130" i="1"/>
  <c r="AM1130" i="1"/>
  <c r="BJ1130" i="1"/>
  <c r="I631" i="1" a="1"/>
  <c r="I631" i="1" s="1"/>
  <c r="BE631" i="1"/>
  <c r="AM631" i="1"/>
  <c r="AQ631" i="1"/>
  <c r="AI631" i="1"/>
  <c r="I1469" i="1" a="1"/>
  <c r="I1469" i="1" s="1"/>
  <c r="BE1469" i="1"/>
  <c r="AM1469" i="1"/>
  <c r="AQ1469" i="1"/>
  <c r="AI1469" i="1"/>
  <c r="I1377" i="1" a="1"/>
  <c r="I1377" i="1" s="1"/>
  <c r="BE1377" i="1"/>
  <c r="AI1377" i="1"/>
  <c r="AM1377" i="1"/>
  <c r="AQ1377" i="1"/>
  <c r="I261" i="1" a="1"/>
  <c r="I261" i="1" s="1"/>
  <c r="BE261" i="1"/>
  <c r="AI261" i="1"/>
  <c r="AQ261" i="1"/>
  <c r="AM261" i="1"/>
  <c r="I891" i="1" a="1"/>
  <c r="I891" i="1" s="1"/>
  <c r="BE891" i="1"/>
  <c r="AQ891" i="1"/>
  <c r="AM891" i="1"/>
  <c r="AI891" i="1"/>
  <c r="I600" i="1" a="1"/>
  <c r="I600" i="1" s="1"/>
  <c r="BE600" i="1"/>
  <c r="AI600" i="1"/>
  <c r="AM600" i="1"/>
  <c r="AQ600" i="1"/>
  <c r="I765" i="1" a="1"/>
  <c r="I765" i="1" s="1"/>
  <c r="BE765" i="1"/>
  <c r="AM765" i="1"/>
  <c r="AQ765" i="1"/>
  <c r="AI765" i="1"/>
  <c r="AE765" i="1"/>
  <c r="BE989" i="1"/>
  <c r="I989" i="1" a="1"/>
  <c r="I989" i="1" s="1"/>
  <c r="AI989" i="1"/>
  <c r="AM989" i="1"/>
  <c r="AQ989" i="1"/>
  <c r="AA989" i="1"/>
  <c r="BE524" i="1"/>
  <c r="I524" i="1" a="1"/>
  <c r="I524" i="1" s="1"/>
  <c r="AM524" i="1"/>
  <c r="AI524" i="1"/>
  <c r="AQ524" i="1"/>
  <c r="I1359" i="1" a="1"/>
  <c r="I1359" i="1" s="1"/>
  <c r="AI1359" i="1"/>
  <c r="BE1359" i="1"/>
  <c r="AQ1359" i="1"/>
  <c r="AM1359" i="1"/>
  <c r="I1448" i="1" a="1"/>
  <c r="I1448" i="1" s="1"/>
  <c r="BE1448" i="1"/>
  <c r="AI1448" i="1"/>
  <c r="AQ1448" i="1"/>
  <c r="AM1448" i="1"/>
  <c r="I764" i="1" a="1"/>
  <c r="I764" i="1" s="1"/>
  <c r="BE764" i="1"/>
  <c r="AI764" i="1"/>
  <c r="AQ764" i="1"/>
  <c r="AM764" i="1"/>
  <c r="I1428" i="1" a="1"/>
  <c r="I1428" i="1" s="1"/>
  <c r="BE1428" i="1"/>
  <c r="AQ1428" i="1"/>
  <c r="AI1428" i="1"/>
  <c r="AM1428" i="1"/>
  <c r="BE984" i="1"/>
  <c r="I984" i="1" a="1"/>
  <c r="I984" i="1" s="1"/>
  <c r="AQ984" i="1"/>
  <c r="AI984" i="1"/>
  <c r="AM984" i="1"/>
  <c r="BE1455" i="1"/>
  <c r="I1455" i="1" a="1"/>
  <c r="I1455" i="1" s="1"/>
  <c r="AI1455" i="1"/>
  <c r="AQ1455" i="1"/>
  <c r="AM1455" i="1"/>
  <c r="AE1455" i="1"/>
  <c r="I815" i="1" a="1"/>
  <c r="I815" i="1" s="1"/>
  <c r="BE815" i="1"/>
  <c r="AQ815" i="1"/>
  <c r="AI815" i="1"/>
  <c r="AM815" i="1"/>
  <c r="AA815" i="1"/>
  <c r="I613" i="1" a="1"/>
  <c r="I613" i="1" s="1"/>
  <c r="BE613" i="1"/>
  <c r="AM613" i="1"/>
  <c r="AQ613" i="1"/>
  <c r="AI613" i="1"/>
  <c r="I1292" i="1" a="1"/>
  <c r="I1292" i="1" s="1"/>
  <c r="BE1292" i="1"/>
  <c r="AM1292" i="1"/>
  <c r="AI1292" i="1"/>
  <c r="AQ1292" i="1"/>
  <c r="I1320" i="1" a="1"/>
  <c r="I1320" i="1" s="1"/>
  <c r="AM1320" i="1"/>
  <c r="AI1320" i="1"/>
  <c r="AQ1320" i="1"/>
  <c r="BE1320" i="1"/>
  <c r="I1434" i="1" a="1"/>
  <c r="I1434" i="1" s="1"/>
  <c r="BE1434" i="1"/>
  <c r="AM1434" i="1"/>
  <c r="AI1434" i="1"/>
  <c r="AQ1434" i="1"/>
  <c r="I795" i="1" a="1"/>
  <c r="I795" i="1" s="1"/>
  <c r="BE795" i="1"/>
  <c r="AM795" i="1"/>
  <c r="AI795" i="1"/>
  <c r="AQ795" i="1"/>
  <c r="I346" i="1" a="1"/>
  <c r="I346" i="1" s="1"/>
  <c r="BE346" i="1"/>
  <c r="AM346" i="1"/>
  <c r="AQ346" i="1"/>
  <c r="AI346" i="1"/>
  <c r="I791" i="1" a="1"/>
  <c r="I791" i="1" s="1"/>
  <c r="BE791" i="1"/>
  <c r="AQ791" i="1"/>
  <c r="AI791" i="1"/>
  <c r="AM791" i="1"/>
  <c r="AE791" i="1"/>
  <c r="I343" i="1" a="1"/>
  <c r="I343" i="1" s="1"/>
  <c r="BE343" i="1"/>
  <c r="AI343" i="1"/>
  <c r="AM343" i="1"/>
  <c r="AQ343" i="1"/>
  <c r="BJ343" i="1"/>
  <c r="I1200" i="1" a="1"/>
  <c r="I1200" i="1" s="1"/>
  <c r="BE1200" i="1"/>
  <c r="AM1200" i="1"/>
  <c r="AI1200" i="1"/>
  <c r="AQ1200" i="1"/>
  <c r="I697" i="1" a="1"/>
  <c r="I697" i="1" s="1"/>
  <c r="AQ697" i="1"/>
  <c r="AI697" i="1"/>
  <c r="BE697" i="1"/>
  <c r="AM697" i="1"/>
  <c r="I919" i="1" a="1"/>
  <c r="I919" i="1" s="1"/>
  <c r="BE919" i="1"/>
  <c r="AQ919" i="1"/>
  <c r="AI919" i="1"/>
  <c r="AM919" i="1"/>
  <c r="I433" i="1" a="1"/>
  <c r="I433" i="1" s="1"/>
  <c r="BE433" i="1"/>
  <c r="AI433" i="1"/>
  <c r="AM433" i="1"/>
  <c r="AQ433" i="1"/>
  <c r="I768" i="1" a="1"/>
  <c r="I768" i="1" s="1"/>
  <c r="BE768" i="1"/>
  <c r="AI768" i="1"/>
  <c r="AM768" i="1"/>
  <c r="AQ768" i="1"/>
  <c r="BE1231" i="1"/>
  <c r="AM1231" i="1"/>
  <c r="AI1231" i="1"/>
  <c r="I1231" i="1" a="1"/>
  <c r="I1231" i="1" s="1"/>
  <c r="AQ1231" i="1"/>
  <c r="BE83" i="1"/>
  <c r="AM83" i="1"/>
  <c r="AQ83" i="1"/>
  <c r="AI83" i="1"/>
  <c r="I683" i="1" a="1"/>
  <c r="I683" i="1" s="1"/>
  <c r="BE683" i="1"/>
  <c r="AQ683" i="1"/>
  <c r="AM683" i="1"/>
  <c r="AI683" i="1"/>
  <c r="I507" i="1" a="1"/>
  <c r="I507" i="1" s="1"/>
  <c r="BE507" i="1"/>
  <c r="AM507" i="1"/>
  <c r="AI507" i="1"/>
  <c r="AQ507" i="1"/>
  <c r="BE1033" i="1"/>
  <c r="I1033" i="1" a="1"/>
  <c r="I1033" i="1" s="1"/>
  <c r="AI1033" i="1"/>
  <c r="AM1033" i="1"/>
  <c r="AQ1033" i="1"/>
  <c r="I445" i="1" a="1"/>
  <c r="I445" i="1" s="1"/>
  <c r="AI445" i="1"/>
  <c r="BE445" i="1"/>
  <c r="AM445" i="1"/>
  <c r="AQ445" i="1"/>
  <c r="I797" i="1" a="1"/>
  <c r="I797" i="1" s="1"/>
  <c r="AM797" i="1"/>
  <c r="BE797" i="1"/>
  <c r="AQ797" i="1"/>
  <c r="AI797" i="1"/>
  <c r="AQ654" i="1"/>
  <c r="I654" i="1" a="1"/>
  <c r="I654" i="1" s="1"/>
  <c r="AM654" i="1"/>
  <c r="BE654" i="1"/>
  <c r="AI654" i="1"/>
  <c r="I1029" i="1" a="1"/>
  <c r="I1029" i="1" s="1"/>
  <c r="BE1029" i="1"/>
  <c r="AQ1029" i="1"/>
  <c r="AI1029" i="1"/>
  <c r="AM1029" i="1"/>
  <c r="BE1296" i="1"/>
  <c r="AI1296" i="1"/>
  <c r="AQ1296" i="1"/>
  <c r="AM1296" i="1"/>
  <c r="I1296" i="1" a="1"/>
  <c r="I1296" i="1" s="1"/>
  <c r="I466" i="1" a="1"/>
  <c r="I466" i="1" s="1"/>
  <c r="BE466" i="1"/>
  <c r="AM466" i="1"/>
  <c r="AQ466" i="1"/>
  <c r="AI466" i="1"/>
  <c r="I738" i="1" a="1"/>
  <c r="I738" i="1" s="1"/>
  <c r="BE738" i="1"/>
  <c r="AM738" i="1"/>
  <c r="AI738" i="1"/>
  <c r="AQ738" i="1"/>
  <c r="I1097" i="1" a="1"/>
  <c r="I1097" i="1" s="1"/>
  <c r="BE1097" i="1"/>
  <c r="AI1097" i="1"/>
  <c r="AM1097" i="1"/>
  <c r="AQ1097" i="1"/>
  <c r="I1147" i="1" a="1"/>
  <c r="I1147" i="1" s="1"/>
  <c r="BE1147" i="1"/>
  <c r="AI1147" i="1"/>
  <c r="AQ1147" i="1"/>
  <c r="AM1147" i="1"/>
  <c r="BE156" i="1"/>
  <c r="AI156" i="1"/>
  <c r="AM156" i="1"/>
  <c r="AQ156" i="1"/>
  <c r="BE727" i="1"/>
  <c r="I727" i="1" a="1"/>
  <c r="I727" i="1" s="1"/>
  <c r="AM727" i="1"/>
  <c r="AQ727" i="1"/>
  <c r="AI727" i="1"/>
  <c r="I300" i="1" a="1"/>
  <c r="I300" i="1" s="1"/>
  <c r="BE300" i="1"/>
  <c r="AQ300" i="1"/>
  <c r="AI300" i="1"/>
  <c r="AM300" i="1"/>
  <c r="BJ300" i="1"/>
  <c r="I1472" i="1" a="1"/>
  <c r="I1472" i="1" s="1"/>
  <c r="BE1472" i="1"/>
  <c r="AI1472" i="1"/>
  <c r="AQ1472" i="1"/>
  <c r="AM1472" i="1"/>
  <c r="AE1472" i="1"/>
  <c r="I357" i="1" a="1"/>
  <c r="I357" i="1" s="1"/>
  <c r="AI357" i="1"/>
  <c r="AQ357" i="1"/>
  <c r="BE357" i="1"/>
  <c r="AM357" i="1"/>
  <c r="I352" i="1" a="1"/>
  <c r="I352" i="1" s="1"/>
  <c r="BE352" i="1"/>
  <c r="AM352" i="1"/>
  <c r="AI352" i="1"/>
  <c r="AQ352" i="1"/>
  <c r="I368" i="1" a="1"/>
  <c r="I368" i="1" s="1"/>
  <c r="BE368" i="1"/>
  <c r="AI368" i="1"/>
  <c r="AM368" i="1"/>
  <c r="AQ368" i="1"/>
  <c r="I1168" i="1" a="1"/>
  <c r="I1168" i="1" s="1"/>
  <c r="BE1168" i="1"/>
  <c r="AI1168" i="1"/>
  <c r="AQ1168" i="1"/>
  <c r="AM1168" i="1"/>
  <c r="I332" i="1" a="1"/>
  <c r="I332" i="1" s="1"/>
  <c r="BE332" i="1"/>
  <c r="AM332" i="1"/>
  <c r="AI332" i="1"/>
  <c r="AQ332" i="1"/>
  <c r="AI113" i="1"/>
  <c r="AQ113" i="1"/>
  <c r="BE113" i="1"/>
  <c r="AM113" i="1"/>
  <c r="I757" i="1" a="1"/>
  <c r="I757" i="1" s="1"/>
  <c r="BE757" i="1"/>
  <c r="AI757" i="1"/>
  <c r="AM757" i="1"/>
  <c r="AQ757" i="1"/>
  <c r="I515" i="1" a="1"/>
  <c r="I515" i="1" s="1"/>
  <c r="BE515" i="1"/>
  <c r="AQ515" i="1"/>
  <c r="AM515" i="1"/>
  <c r="AI515" i="1"/>
  <c r="I171" i="1" a="1"/>
  <c r="I171" i="1" s="1"/>
  <c r="BE171" i="1"/>
  <c r="AQ171" i="1"/>
  <c r="AM171" i="1"/>
  <c r="AI171" i="1"/>
  <c r="I201" i="1" a="1"/>
  <c r="I201" i="1" s="1"/>
  <c r="BE201" i="1"/>
  <c r="AI201" i="1"/>
  <c r="AM201" i="1"/>
  <c r="AQ201" i="1"/>
  <c r="I1495" i="1" a="1"/>
  <c r="I1495" i="1" s="1"/>
  <c r="BE1495" i="1"/>
  <c r="AM1495" i="1"/>
  <c r="AQ1495" i="1"/>
  <c r="AI1495" i="1"/>
  <c r="I426" i="1" a="1"/>
  <c r="I426" i="1" s="1"/>
  <c r="BE426" i="1"/>
  <c r="AM426" i="1"/>
  <c r="AI426" i="1"/>
  <c r="AQ426" i="1"/>
  <c r="BE1380" i="1"/>
  <c r="I1380" i="1" a="1"/>
  <c r="I1380" i="1" s="1"/>
  <c r="AQ1380" i="1"/>
  <c r="AM1380" i="1"/>
  <c r="AI1380" i="1"/>
  <c r="BE280" i="1"/>
  <c r="I280" i="1" a="1"/>
  <c r="I280" i="1" s="1"/>
  <c r="AI280" i="1"/>
  <c r="AM280" i="1"/>
  <c r="AQ280" i="1"/>
  <c r="I286" i="1" a="1"/>
  <c r="I286" i="1" s="1"/>
  <c r="BE286" i="1"/>
  <c r="AQ286" i="1"/>
  <c r="AI286" i="1"/>
  <c r="AM286" i="1"/>
  <c r="I706" i="1" a="1"/>
  <c r="I706" i="1" s="1"/>
  <c r="BE706" i="1"/>
  <c r="AI706" i="1"/>
  <c r="AM706" i="1"/>
  <c r="AQ706" i="1"/>
  <c r="I947" i="1" a="1"/>
  <c r="I947" i="1" s="1"/>
  <c r="BE947" i="1"/>
  <c r="AQ947" i="1"/>
  <c r="AM947" i="1"/>
  <c r="AI947" i="1"/>
  <c r="I386" i="1" a="1"/>
  <c r="I386" i="1" s="1"/>
  <c r="BE386" i="1"/>
  <c r="AQ386" i="1"/>
  <c r="AI386" i="1"/>
  <c r="AM386" i="1"/>
  <c r="I184" i="1" a="1"/>
  <c r="I184" i="1" s="1"/>
  <c r="AM184" i="1"/>
  <c r="AI184" i="1"/>
  <c r="BE184" i="1"/>
  <c r="AQ184" i="1"/>
  <c r="BE400" i="1"/>
  <c r="AI400" i="1"/>
  <c r="AM400" i="1"/>
  <c r="I400" i="1" a="1"/>
  <c r="I400" i="1" s="1"/>
  <c r="AQ400" i="1"/>
  <c r="I644" i="1" a="1"/>
  <c r="I644" i="1" s="1"/>
  <c r="BE644" i="1"/>
  <c r="AM644" i="1"/>
  <c r="AI644" i="1"/>
  <c r="AQ644" i="1"/>
  <c r="BE1240" i="1"/>
  <c r="I1240" i="1" a="1"/>
  <c r="I1240" i="1" s="1"/>
  <c r="AM1240" i="1"/>
  <c r="AI1240" i="1"/>
  <c r="AQ1240" i="1"/>
  <c r="I281" i="1" a="1"/>
  <c r="I281" i="1" s="1"/>
  <c r="BE281" i="1"/>
  <c r="AI281" i="1"/>
  <c r="AM281" i="1"/>
  <c r="AQ281" i="1"/>
  <c r="I1284" i="1" a="1"/>
  <c r="I1284" i="1" s="1"/>
  <c r="BE1284" i="1"/>
  <c r="AM1284" i="1"/>
  <c r="AI1284" i="1"/>
  <c r="AQ1284" i="1"/>
  <c r="BE1140" i="1"/>
  <c r="I1140" i="1" a="1"/>
  <c r="I1140" i="1" s="1"/>
  <c r="AI1140" i="1"/>
  <c r="AM1140" i="1"/>
  <c r="AQ1140" i="1"/>
  <c r="I1270" i="1" a="1"/>
  <c r="I1270" i="1" s="1"/>
  <c r="BE1270" i="1"/>
  <c r="AQ1270" i="1"/>
  <c r="AM1270" i="1"/>
  <c r="AI1270" i="1"/>
  <c r="I821" i="1" a="1"/>
  <c r="I821" i="1" s="1"/>
  <c r="BE821" i="1"/>
  <c r="AI821" i="1"/>
  <c r="AM821" i="1"/>
  <c r="AQ821" i="1"/>
  <c r="BE19" i="1"/>
  <c r="AI19" i="1"/>
  <c r="AQ19" i="1"/>
  <c r="AM19" i="1"/>
  <c r="BE960" i="1"/>
  <c r="I960" i="1" a="1"/>
  <c r="I960" i="1" s="1"/>
  <c r="AI960" i="1"/>
  <c r="AM960" i="1"/>
  <c r="AQ960" i="1"/>
  <c r="BE968" i="1"/>
  <c r="I968" i="1" a="1"/>
  <c r="I968" i="1" s="1"/>
  <c r="AM968" i="1"/>
  <c r="AQ968" i="1"/>
  <c r="AI968" i="1"/>
  <c r="I805" i="1" a="1"/>
  <c r="I805" i="1" s="1"/>
  <c r="BE805" i="1"/>
  <c r="AI805" i="1"/>
  <c r="AM805" i="1"/>
  <c r="AQ805" i="1"/>
  <c r="I1419" i="1" a="1"/>
  <c r="I1419" i="1" s="1"/>
  <c r="AQ1419" i="1"/>
  <c r="BE1419" i="1"/>
  <c r="AM1419" i="1"/>
  <c r="AI1419" i="1"/>
  <c r="I283" i="1" a="1"/>
  <c r="I283" i="1" s="1"/>
  <c r="BE283" i="1"/>
  <c r="AQ283" i="1"/>
  <c r="AI283" i="1"/>
  <c r="AM283" i="1"/>
  <c r="I389" i="1" a="1"/>
  <c r="I389" i="1" s="1"/>
  <c r="BE389" i="1"/>
  <c r="AQ389" i="1"/>
  <c r="AM389" i="1"/>
  <c r="AI389" i="1"/>
  <c r="I246" i="1" a="1"/>
  <c r="I246" i="1" s="1"/>
  <c r="BE246" i="1"/>
  <c r="AQ246" i="1"/>
  <c r="AI246" i="1"/>
  <c r="AM246" i="1"/>
  <c r="BJ246" i="1"/>
  <c r="I1032" i="1" a="1"/>
  <c r="I1032" i="1" s="1"/>
  <c r="AQ1032" i="1"/>
  <c r="AI1032" i="1"/>
  <c r="AM1032" i="1"/>
  <c r="BE1032" i="1"/>
  <c r="AE1032" i="1"/>
  <c r="I1437" i="1" a="1"/>
  <c r="I1437" i="1" s="1"/>
  <c r="BE1437" i="1"/>
  <c r="AQ1437" i="1"/>
  <c r="AI1437" i="1"/>
  <c r="AM1437" i="1"/>
  <c r="BE761" i="1"/>
  <c r="I761" i="1" a="1"/>
  <c r="I761" i="1" s="1"/>
  <c r="AM761" i="1"/>
  <c r="AQ761" i="1"/>
  <c r="AI761" i="1"/>
  <c r="I796" i="1" a="1"/>
  <c r="I796" i="1" s="1"/>
  <c r="BE796" i="1"/>
  <c r="AM796" i="1"/>
  <c r="AI796" i="1"/>
  <c r="AQ796" i="1"/>
  <c r="I178" i="1" a="1"/>
  <c r="I178" i="1" s="1"/>
  <c r="BE178" i="1"/>
  <c r="AI178" i="1"/>
  <c r="AM178" i="1"/>
  <c r="AQ178" i="1"/>
  <c r="I313" i="1" a="1"/>
  <c r="I313" i="1" s="1"/>
  <c r="BE313" i="1"/>
  <c r="AI313" i="1"/>
  <c r="AM313" i="1"/>
  <c r="AQ313" i="1"/>
  <c r="BE33" i="1"/>
  <c r="AI33" i="1"/>
  <c r="AM33" i="1"/>
  <c r="AQ33" i="1"/>
  <c r="I991" i="1" a="1"/>
  <c r="I991" i="1" s="1"/>
  <c r="BE991" i="1"/>
  <c r="AI991" i="1"/>
  <c r="AM991" i="1"/>
  <c r="AQ991" i="1"/>
  <c r="I1222" i="1" a="1"/>
  <c r="I1222" i="1" s="1"/>
  <c r="BE1222" i="1"/>
  <c r="AM1222" i="1"/>
  <c r="AI1222" i="1"/>
  <c r="AQ1222" i="1"/>
  <c r="I1005" i="1" a="1"/>
  <c r="I1005" i="1" s="1"/>
  <c r="BE1005" i="1"/>
  <c r="AI1005" i="1"/>
  <c r="AM1005" i="1"/>
  <c r="AQ1005" i="1"/>
  <c r="I756" i="1" a="1"/>
  <c r="I756" i="1" s="1"/>
  <c r="BE756" i="1"/>
  <c r="AQ756" i="1"/>
  <c r="AI756" i="1"/>
  <c r="AM756" i="1"/>
  <c r="I615" i="1" a="1"/>
  <c r="I615" i="1" s="1"/>
  <c r="BE615" i="1"/>
  <c r="AI615" i="1"/>
  <c r="AM615" i="1"/>
  <c r="AQ615" i="1"/>
  <c r="I1447" i="1" a="1"/>
  <c r="I1447" i="1" s="1"/>
  <c r="BE1447" i="1"/>
  <c r="AQ1447" i="1"/>
  <c r="AM1447" i="1"/>
  <c r="AI1447" i="1"/>
  <c r="BE104" i="1"/>
  <c r="AM104" i="1"/>
  <c r="AQ104" i="1"/>
  <c r="AI104" i="1"/>
  <c r="I1070" i="1" a="1"/>
  <c r="I1070" i="1" s="1"/>
  <c r="BE1070" i="1"/>
  <c r="AM1070" i="1"/>
  <c r="AI1070" i="1"/>
  <c r="AQ1070" i="1"/>
  <c r="I202" i="1" a="1"/>
  <c r="I202" i="1" s="1"/>
  <c r="AI202" i="1"/>
  <c r="BE202" i="1"/>
  <c r="AQ202" i="1"/>
  <c r="AM202" i="1"/>
  <c r="I347" i="1" a="1"/>
  <c r="I347" i="1" s="1"/>
  <c r="AI347" i="1"/>
  <c r="BE347" i="1"/>
  <c r="AM347" i="1"/>
  <c r="AQ347" i="1"/>
  <c r="I621" i="1" a="1"/>
  <c r="I621" i="1" s="1"/>
  <c r="BE621" i="1"/>
  <c r="AM621" i="1"/>
  <c r="AQ621" i="1"/>
  <c r="AI621" i="1"/>
  <c r="I1298" i="1" a="1"/>
  <c r="I1298" i="1" s="1"/>
  <c r="BE1298" i="1"/>
  <c r="AI1298" i="1"/>
  <c r="AQ1298" i="1"/>
  <c r="AM1298" i="1"/>
  <c r="I568" i="1" a="1"/>
  <c r="I568" i="1" s="1"/>
  <c r="BE568" i="1"/>
  <c r="AM568" i="1"/>
  <c r="AI568" i="1"/>
  <c r="AQ568" i="1"/>
  <c r="BE12" i="1"/>
  <c r="I1177" i="1" a="1"/>
  <c r="I1177" i="1" s="1"/>
  <c r="BE1177" i="1"/>
  <c r="AI1177" i="1"/>
  <c r="AM1177" i="1"/>
  <c r="AQ1177" i="1"/>
  <c r="I1303" i="1" a="1"/>
  <c r="I1303" i="1" s="1"/>
  <c r="BE1303" i="1"/>
  <c r="AI1303" i="1"/>
  <c r="AQ1303" i="1"/>
  <c r="AM1303" i="1"/>
  <c r="I1037" i="1" a="1"/>
  <c r="I1037" i="1" s="1"/>
  <c r="BE1037" i="1"/>
  <c r="AQ1037" i="1"/>
  <c r="AM1037" i="1"/>
  <c r="AI1037" i="1"/>
  <c r="I1207" i="1" a="1"/>
  <c r="I1207" i="1" s="1"/>
  <c r="BE1207" i="1"/>
  <c r="AI1207" i="1"/>
  <c r="AM1207" i="1"/>
  <c r="AQ1207" i="1"/>
  <c r="I1415" i="1" a="1"/>
  <c r="I1415" i="1" s="1"/>
  <c r="BE1415" i="1"/>
  <c r="AQ1415" i="1"/>
  <c r="AM1415" i="1"/>
  <c r="AI1415" i="1"/>
  <c r="AE1415" i="1"/>
  <c r="BE17" i="1"/>
  <c r="AQ17" i="1"/>
  <c r="AI17" i="1"/>
  <c r="AM17" i="1"/>
  <c r="AQ108" i="1"/>
  <c r="AI108" i="1"/>
  <c r="AM108" i="1"/>
  <c r="BE108" i="1"/>
  <c r="BE642" i="1"/>
  <c r="I642" i="1" a="1"/>
  <c r="I642" i="1" s="1"/>
  <c r="AI642" i="1"/>
  <c r="AM642" i="1"/>
  <c r="AQ642" i="1"/>
  <c r="AA642" i="1"/>
  <c r="I934" i="1" a="1"/>
  <c r="I934" i="1" s="1"/>
  <c r="BE934" i="1"/>
  <c r="AI934" i="1"/>
  <c r="AM934" i="1"/>
  <c r="AQ934" i="1"/>
  <c r="BJ934" i="1"/>
  <c r="I1271" i="1" a="1"/>
  <c r="I1271" i="1" s="1"/>
  <c r="BE1271" i="1"/>
  <c r="AQ1271" i="1"/>
  <c r="AM1271" i="1"/>
  <c r="AI1271" i="1"/>
  <c r="BE1404" i="1"/>
  <c r="I1404" i="1" a="1"/>
  <c r="I1404" i="1" s="1"/>
  <c r="AQ1404" i="1"/>
  <c r="AM1404" i="1"/>
  <c r="AI1404" i="1"/>
  <c r="I945" i="1" a="1"/>
  <c r="I945" i="1" s="1"/>
  <c r="BE945" i="1"/>
  <c r="AI945" i="1"/>
  <c r="AM945" i="1"/>
  <c r="AQ945" i="1"/>
  <c r="I723" i="1" a="1"/>
  <c r="I723" i="1" s="1"/>
  <c r="BE723" i="1"/>
  <c r="AI723" i="1"/>
  <c r="AQ723" i="1"/>
  <c r="AM723" i="1"/>
  <c r="I848" i="1" a="1"/>
  <c r="I848" i="1" s="1"/>
  <c r="BE848" i="1"/>
  <c r="AI848" i="1"/>
  <c r="AM848" i="1"/>
  <c r="AQ848" i="1"/>
  <c r="I371" i="1" a="1"/>
  <c r="I371" i="1" s="1"/>
  <c r="AQ371" i="1"/>
  <c r="BE371" i="1"/>
  <c r="AM371" i="1"/>
  <c r="AI371" i="1"/>
  <c r="I1186" i="1" a="1"/>
  <c r="I1186" i="1" s="1"/>
  <c r="BE1186" i="1"/>
  <c r="AM1186" i="1"/>
  <c r="AI1186" i="1"/>
  <c r="AQ1186" i="1"/>
  <c r="BJ1186" i="1"/>
  <c r="I1090" i="1" a="1"/>
  <c r="I1090" i="1" s="1"/>
  <c r="BE1090" i="1"/>
  <c r="AI1090" i="1"/>
  <c r="AQ1090" i="1"/>
  <c r="AM1090" i="1"/>
  <c r="BJ1090" i="1"/>
  <c r="I330" i="1" a="1"/>
  <c r="I330" i="1" s="1"/>
  <c r="BE330" i="1"/>
  <c r="AI330" i="1"/>
  <c r="AQ330" i="1"/>
  <c r="AM330" i="1"/>
  <c r="I1179" i="1" a="1"/>
  <c r="I1179" i="1" s="1"/>
  <c r="BE1179" i="1"/>
  <c r="AM1179" i="1"/>
  <c r="AI1179" i="1"/>
  <c r="AQ1179" i="1"/>
  <c r="I182" i="1" a="1"/>
  <c r="I182" i="1" s="1"/>
  <c r="BE182" i="1"/>
  <c r="AM182" i="1"/>
  <c r="AQ182" i="1"/>
  <c r="AI182" i="1"/>
  <c r="I752" i="1" a="1"/>
  <c r="I752" i="1" s="1"/>
  <c r="BE752" i="1"/>
  <c r="AM752" i="1"/>
  <c r="AQ752" i="1"/>
  <c r="AI752" i="1"/>
  <c r="I390" i="1" a="1"/>
  <c r="I390" i="1" s="1"/>
  <c r="BE390" i="1"/>
  <c r="AI390" i="1"/>
  <c r="AM390" i="1"/>
  <c r="AQ390" i="1"/>
  <c r="I1378" i="1" a="1"/>
  <c r="I1378" i="1" s="1"/>
  <c r="BE1378" i="1"/>
  <c r="AM1378" i="1"/>
  <c r="AQ1378" i="1"/>
  <c r="AI1378" i="1"/>
  <c r="I609" i="1" a="1"/>
  <c r="I609" i="1" s="1"/>
  <c r="BE609" i="1"/>
  <c r="AQ609" i="1"/>
  <c r="AI609" i="1"/>
  <c r="AM609" i="1"/>
  <c r="AE609" i="1"/>
  <c r="I646" i="1" a="1"/>
  <c r="I646" i="1" s="1"/>
  <c r="BE646" i="1"/>
  <c r="AI646" i="1"/>
  <c r="AM646" i="1"/>
  <c r="AQ646" i="1"/>
  <c r="AE646" i="1"/>
  <c r="I1440" i="1" a="1"/>
  <c r="I1440" i="1" s="1"/>
  <c r="BE1440" i="1"/>
  <c r="AM1440" i="1"/>
  <c r="AI1440" i="1"/>
  <c r="AQ1440" i="1"/>
  <c r="I1024" i="1" a="1"/>
  <c r="I1024" i="1" s="1"/>
  <c r="BE1024" i="1"/>
  <c r="AI1024" i="1"/>
  <c r="AM1024" i="1"/>
  <c r="AQ1024" i="1"/>
  <c r="I1122" i="1" a="1"/>
  <c r="I1122" i="1" s="1"/>
  <c r="BE1122" i="1"/>
  <c r="AM1122" i="1"/>
  <c r="AI1122" i="1"/>
  <c r="AQ1122" i="1"/>
  <c r="I754" i="1" a="1"/>
  <c r="I754" i="1" s="1"/>
  <c r="AQ754" i="1"/>
  <c r="AI754" i="1"/>
  <c r="BE754" i="1"/>
  <c r="AM754" i="1"/>
  <c r="I414" i="1" a="1"/>
  <c r="I414" i="1" s="1"/>
  <c r="BE414" i="1"/>
  <c r="AM414" i="1"/>
  <c r="AI414" i="1"/>
  <c r="AQ414" i="1"/>
  <c r="I810" i="1" a="1"/>
  <c r="I810" i="1" s="1"/>
  <c r="BE810" i="1"/>
  <c r="AQ810" i="1"/>
  <c r="AI810" i="1"/>
  <c r="AM810" i="1"/>
  <c r="BE1462" i="1"/>
  <c r="I1462" i="1" a="1"/>
  <c r="I1462" i="1" s="1"/>
  <c r="AQ1462" i="1"/>
  <c r="AM1462" i="1"/>
  <c r="AI1462" i="1"/>
  <c r="AA1462" i="1"/>
  <c r="I197" i="1" a="1"/>
  <c r="I197" i="1" s="1"/>
  <c r="BE197" i="1"/>
  <c r="AQ197" i="1"/>
  <c r="AM197" i="1"/>
  <c r="AI197" i="1"/>
  <c r="BJ197" i="1"/>
  <c r="I633" i="1" a="1"/>
  <c r="I633" i="1" s="1"/>
  <c r="BE633" i="1"/>
  <c r="AM633" i="1"/>
  <c r="AQ633" i="1"/>
  <c r="AI633" i="1"/>
  <c r="I315" i="1" a="1"/>
  <c r="I315" i="1" s="1"/>
  <c r="BE315" i="1"/>
  <c r="AI315" i="1"/>
  <c r="AM315" i="1"/>
  <c r="AQ315" i="1"/>
  <c r="I1054" i="1" a="1"/>
  <c r="I1054" i="1" s="1"/>
  <c r="AM1054" i="1"/>
  <c r="AI1054" i="1"/>
  <c r="AQ1054" i="1"/>
  <c r="BE1054" i="1"/>
  <c r="I297" i="1" a="1"/>
  <c r="I297" i="1" s="1"/>
  <c r="BE297" i="1"/>
  <c r="AI297" i="1"/>
  <c r="AM297" i="1"/>
  <c r="AQ297" i="1"/>
  <c r="I295" i="1" a="1"/>
  <c r="I295" i="1" s="1"/>
  <c r="BE295" i="1"/>
  <c r="AI295" i="1"/>
  <c r="AM295" i="1"/>
  <c r="AQ295" i="1"/>
  <c r="I482" i="1" a="1"/>
  <c r="I482" i="1" s="1"/>
  <c r="BE482" i="1"/>
  <c r="AI482" i="1"/>
  <c r="AM482" i="1"/>
  <c r="AQ482" i="1"/>
  <c r="BE138" i="1"/>
  <c r="AQ138" i="1"/>
  <c r="AM138" i="1"/>
  <c r="AI138" i="1"/>
  <c r="I366" i="1" a="1"/>
  <c r="I366" i="1" s="1"/>
  <c r="BE366" i="1"/>
  <c r="AM366" i="1"/>
  <c r="AI366" i="1"/>
  <c r="AQ366" i="1"/>
  <c r="I1354" i="1" a="1"/>
  <c r="I1354" i="1" s="1"/>
  <c r="BE1354" i="1"/>
  <c r="AQ1354" i="1"/>
  <c r="AM1354" i="1"/>
  <c r="AI1354" i="1"/>
  <c r="I1500" i="1" a="1"/>
  <c r="I1500" i="1" s="1"/>
  <c r="BE1500" i="1"/>
  <c r="AM1500" i="1"/>
  <c r="AI1500" i="1"/>
  <c r="AQ1500" i="1"/>
  <c r="I587" i="1" a="1"/>
  <c r="I587" i="1" s="1"/>
  <c r="BE587" i="1"/>
  <c r="AM587" i="1"/>
  <c r="AI587" i="1"/>
  <c r="AQ587" i="1"/>
  <c r="I1427" i="1" a="1"/>
  <c r="I1427" i="1" s="1"/>
  <c r="BE1427" i="1"/>
  <c r="AQ1427" i="1"/>
  <c r="AM1427" i="1"/>
  <c r="AI1427" i="1"/>
  <c r="I279" i="1" a="1"/>
  <c r="I279" i="1" s="1"/>
  <c r="BE279" i="1"/>
  <c r="AM279" i="1"/>
  <c r="AQ279" i="1"/>
  <c r="AI279" i="1"/>
  <c r="I674" i="1" a="1"/>
  <c r="I674" i="1" s="1"/>
  <c r="BE674" i="1"/>
  <c r="AI674" i="1"/>
  <c r="AM674" i="1"/>
  <c r="AQ674" i="1"/>
  <c r="BE89" i="1"/>
  <c r="AM89" i="1"/>
  <c r="AQ89" i="1"/>
  <c r="AI89" i="1"/>
  <c r="I681" i="1" a="1"/>
  <c r="I681" i="1" s="1"/>
  <c r="BE681" i="1"/>
  <c r="AQ681" i="1"/>
  <c r="AM681" i="1"/>
  <c r="AI681" i="1"/>
  <c r="I1247" i="1" a="1"/>
  <c r="I1247" i="1" s="1"/>
  <c r="BE1247" i="1"/>
  <c r="AI1247" i="1"/>
  <c r="AQ1247" i="1"/>
  <c r="AM1247" i="1"/>
  <c r="BJ1247" i="1"/>
  <c r="I473" i="1" a="1"/>
  <c r="I473" i="1" s="1"/>
  <c r="BE473" i="1"/>
  <c r="AI473" i="1"/>
  <c r="AM473" i="1"/>
  <c r="AQ473" i="1"/>
  <c r="BJ473" i="1"/>
  <c r="I942" i="1" a="1"/>
  <c r="I942" i="1" s="1"/>
  <c r="AM942" i="1"/>
  <c r="BE942" i="1"/>
  <c r="AI942" i="1"/>
  <c r="AQ942" i="1"/>
  <c r="I1041" i="1" a="1"/>
  <c r="I1041" i="1" s="1"/>
  <c r="BE1041" i="1"/>
  <c r="AI1041" i="1"/>
  <c r="AM1041" i="1"/>
  <c r="AQ1041" i="1"/>
  <c r="BE1328" i="1"/>
  <c r="I1328" i="1" a="1"/>
  <c r="I1328" i="1" s="1"/>
  <c r="AQ1328" i="1"/>
  <c r="AI1328" i="1"/>
  <c r="AM1328" i="1"/>
  <c r="I1148" i="1" a="1"/>
  <c r="I1148" i="1" s="1"/>
  <c r="BE1148" i="1"/>
  <c r="AQ1148" i="1"/>
  <c r="AM1148" i="1"/>
  <c r="AI1148" i="1"/>
  <c r="I204" i="1" a="1"/>
  <c r="I204" i="1" s="1"/>
  <c r="AI204" i="1"/>
  <c r="BE204" i="1"/>
  <c r="AM204" i="1"/>
  <c r="AQ204" i="1"/>
  <c r="I555" i="1" a="1"/>
  <c r="I555" i="1" s="1"/>
  <c r="BE555" i="1"/>
  <c r="AQ555" i="1"/>
  <c r="AM555" i="1"/>
  <c r="AI555" i="1"/>
  <c r="I479" i="1" a="1"/>
  <c r="I479" i="1" s="1"/>
  <c r="BE479" i="1"/>
  <c r="AQ479" i="1"/>
  <c r="AI479" i="1"/>
  <c r="AM479" i="1"/>
  <c r="BJ479" i="1"/>
  <c r="I1004" i="1" a="1"/>
  <c r="I1004" i="1" s="1"/>
  <c r="BE1004" i="1"/>
  <c r="AI1004" i="1"/>
  <c r="AQ1004" i="1"/>
  <c r="AM1004" i="1"/>
  <c r="AE1004" i="1"/>
  <c r="BE88" i="1"/>
  <c r="AI88" i="1"/>
  <c r="AM88" i="1"/>
  <c r="AQ88" i="1"/>
  <c r="I214" i="1" a="1"/>
  <c r="I214" i="1" s="1"/>
  <c r="AQ214" i="1"/>
  <c r="AI214" i="1"/>
  <c r="BE214" i="1"/>
  <c r="AM214" i="1"/>
  <c r="BJ214" i="1"/>
  <c r="I1461" i="1" a="1"/>
  <c r="I1461" i="1" s="1"/>
  <c r="BE1461" i="1"/>
  <c r="AM1461" i="1"/>
  <c r="AQ1461" i="1"/>
  <c r="AI1461" i="1"/>
  <c r="BJ1461" i="1"/>
  <c r="BE132" i="1"/>
  <c r="AQ132" i="1"/>
  <c r="AI132" i="1"/>
  <c r="AM132" i="1"/>
  <c r="I327" i="1" a="1"/>
  <c r="I327" i="1" s="1"/>
  <c r="BE327" i="1"/>
  <c r="AM327" i="1"/>
  <c r="AQ327" i="1"/>
  <c r="AI327" i="1"/>
  <c r="I309" i="1" a="1"/>
  <c r="I309" i="1" s="1"/>
  <c r="BE309" i="1"/>
  <c r="AI309" i="1"/>
  <c r="AQ309" i="1"/>
  <c r="AM309" i="1"/>
  <c r="I722" i="1" a="1"/>
  <c r="I722" i="1" s="1"/>
  <c r="BE722" i="1"/>
  <c r="AQ722" i="1"/>
  <c r="AI722" i="1"/>
  <c r="AM722" i="1"/>
  <c r="I1154" i="1" a="1"/>
  <c r="I1154" i="1" s="1"/>
  <c r="BE1154" i="1"/>
  <c r="AM1154" i="1"/>
  <c r="AI1154" i="1"/>
  <c r="AQ1154" i="1"/>
  <c r="BJ1154" i="1"/>
  <c r="I369" i="1" a="1"/>
  <c r="I369" i="1" s="1"/>
  <c r="BE369" i="1"/>
  <c r="AQ369" i="1"/>
  <c r="AM369" i="1"/>
  <c r="AI369" i="1"/>
  <c r="AA369" i="1"/>
  <c r="I1105" i="1" a="1"/>
  <c r="I1105" i="1" s="1"/>
  <c r="BE1105" i="1"/>
  <c r="AM1105" i="1"/>
  <c r="AI1105" i="1"/>
  <c r="AQ1105" i="1"/>
  <c r="I1272" i="1" a="1"/>
  <c r="I1272" i="1" s="1"/>
  <c r="BE1272" i="1"/>
  <c r="AQ1272" i="1"/>
  <c r="AI1272" i="1"/>
  <c r="AM1272" i="1"/>
  <c r="I1209" i="1" a="1"/>
  <c r="I1209" i="1" s="1"/>
  <c r="BE1209" i="1"/>
  <c r="AQ1209" i="1"/>
  <c r="AI1209" i="1"/>
  <c r="AM1209" i="1"/>
  <c r="BE707" i="1"/>
  <c r="I707" i="1" a="1"/>
  <c r="I707" i="1" s="1"/>
  <c r="AQ707" i="1"/>
  <c r="AM707" i="1"/>
  <c r="AI707" i="1"/>
  <c r="I1178" i="1" a="1"/>
  <c r="I1178" i="1" s="1"/>
  <c r="BE1178" i="1"/>
  <c r="AM1178" i="1"/>
  <c r="AI1178" i="1"/>
  <c r="AQ1178" i="1"/>
  <c r="I634" i="1" a="1"/>
  <c r="I634" i="1" s="1"/>
  <c r="AI634" i="1"/>
  <c r="AQ634" i="1"/>
  <c r="BE634" i="1"/>
  <c r="AM634" i="1"/>
  <c r="I990" i="1" a="1"/>
  <c r="I990" i="1" s="1"/>
  <c r="AI990" i="1"/>
  <c r="AM990" i="1"/>
  <c r="BE990" i="1"/>
  <c r="AQ990" i="1"/>
  <c r="AA990" i="1"/>
  <c r="I207" i="1" a="1"/>
  <c r="I207" i="1" s="1"/>
  <c r="BE207" i="1"/>
  <c r="AM207" i="1"/>
  <c r="AQ207" i="1"/>
  <c r="AI207" i="1"/>
  <c r="AE207" i="1"/>
  <c r="BE958" i="1"/>
  <c r="I958" i="1" a="1"/>
  <c r="I958" i="1" s="1"/>
  <c r="AQ958" i="1"/>
  <c r="AI958" i="1"/>
  <c r="AM958" i="1"/>
  <c r="I384" i="1" a="1"/>
  <c r="I384" i="1" s="1"/>
  <c r="BE384" i="1"/>
  <c r="AI384" i="1"/>
  <c r="AQ384" i="1"/>
  <c r="AM384" i="1"/>
  <c r="I604" i="1" a="1"/>
  <c r="I604" i="1" s="1"/>
  <c r="BE604" i="1"/>
  <c r="AM604" i="1"/>
  <c r="AI604" i="1"/>
  <c r="AQ604" i="1"/>
  <c r="I319" i="1" a="1"/>
  <c r="I319" i="1" s="1"/>
  <c r="BE319" i="1"/>
  <c r="AM319" i="1"/>
  <c r="AI319" i="1"/>
  <c r="AQ319" i="1"/>
  <c r="I641" i="1" a="1"/>
  <c r="I641" i="1" s="1"/>
  <c r="BE641" i="1"/>
  <c r="AI641" i="1"/>
  <c r="AM641" i="1"/>
  <c r="AQ641" i="1"/>
  <c r="I382" i="1" a="1"/>
  <c r="I382" i="1" s="1"/>
  <c r="BE382" i="1"/>
  <c r="AQ382" i="1"/>
  <c r="AM382" i="1"/>
  <c r="AI382" i="1"/>
  <c r="I708" i="1" a="1"/>
  <c r="I708" i="1" s="1"/>
  <c r="BE708" i="1"/>
  <c r="AM708" i="1"/>
  <c r="AI708" i="1"/>
  <c r="AQ708" i="1"/>
  <c r="AE708" i="1"/>
  <c r="BE96" i="1"/>
  <c r="AQ96" i="1"/>
  <c r="AI96" i="1"/>
  <c r="AM96" i="1"/>
  <c r="I1299" i="1" a="1"/>
  <c r="I1299" i="1" s="1"/>
  <c r="BE1299" i="1"/>
  <c r="AM1299" i="1"/>
  <c r="AQ1299" i="1"/>
  <c r="AI1299" i="1"/>
  <c r="I988" i="1" a="1"/>
  <c r="I988" i="1" s="1"/>
  <c r="BE988" i="1"/>
  <c r="AI988" i="1"/>
  <c r="AQ988" i="1"/>
  <c r="AM988" i="1"/>
  <c r="BE1508" i="1"/>
  <c r="AQ1508" i="1"/>
  <c r="I1508" i="1" a="1"/>
  <c r="I1508" i="1" s="1"/>
  <c r="AI1508" i="1"/>
  <c r="AM1508" i="1"/>
  <c r="BE553" i="1"/>
  <c r="I553" i="1" a="1"/>
  <c r="I553" i="1" s="1"/>
  <c r="AI553" i="1"/>
  <c r="AM553" i="1"/>
  <c r="AQ553" i="1"/>
  <c r="I220" i="1" a="1"/>
  <c r="I220" i="1" s="1"/>
  <c r="BE220" i="1"/>
  <c r="AI220" i="1"/>
  <c r="AM220" i="1"/>
  <c r="AQ220" i="1"/>
  <c r="I901" i="1" a="1"/>
  <c r="I901" i="1" s="1"/>
  <c r="BE901" i="1"/>
  <c r="AI901" i="1"/>
  <c r="AM901" i="1"/>
  <c r="AQ901" i="1"/>
  <c r="I248" i="1" a="1"/>
  <c r="I248" i="1" s="1"/>
  <c r="BE248" i="1"/>
  <c r="AM248" i="1"/>
  <c r="AI248" i="1"/>
  <c r="AQ248" i="1"/>
  <c r="I1317" i="1" a="1"/>
  <c r="I1317" i="1" s="1"/>
  <c r="BE1317" i="1"/>
  <c r="AI1317" i="1"/>
  <c r="AM1317" i="1"/>
  <c r="AQ1317" i="1"/>
  <c r="I392" i="1" a="1"/>
  <c r="I392" i="1" s="1"/>
  <c r="BE392" i="1"/>
  <c r="AI392" i="1"/>
  <c r="AM392" i="1"/>
  <c r="AQ392" i="1"/>
  <c r="I1509" i="1" a="1"/>
  <c r="I1509" i="1" s="1"/>
  <c r="BE1509" i="1"/>
  <c r="AQ1509" i="1"/>
  <c r="AI1509" i="1"/>
  <c r="AM1509" i="1"/>
  <c r="I993" i="1" a="1"/>
  <c r="I993" i="1" s="1"/>
  <c r="BE993" i="1"/>
  <c r="AM993" i="1"/>
  <c r="AQ993" i="1"/>
  <c r="AI993" i="1"/>
  <c r="I379" i="1" a="1"/>
  <c r="I379" i="1" s="1"/>
  <c r="BE379" i="1"/>
  <c r="AM379" i="1"/>
  <c r="AQ379" i="1"/>
  <c r="AI379" i="1"/>
  <c r="BE1042" i="1"/>
  <c r="I1042" i="1" a="1"/>
  <c r="I1042" i="1" s="1"/>
  <c r="AM1042" i="1"/>
  <c r="AI1042" i="1"/>
  <c r="AQ1042" i="1"/>
  <c r="I802" i="1" a="1"/>
  <c r="I802" i="1" s="1"/>
  <c r="BE802" i="1"/>
  <c r="AM802" i="1"/>
  <c r="AQ802" i="1"/>
  <c r="AI802" i="1"/>
  <c r="BE77" i="1"/>
  <c r="AI77" i="1"/>
  <c r="AM77" i="1"/>
  <c r="AQ77" i="1"/>
  <c r="I1369" i="1" a="1"/>
  <c r="I1369" i="1" s="1"/>
  <c r="BE1369" i="1"/>
  <c r="AQ1369" i="1"/>
  <c r="AI1369" i="1"/>
  <c r="AM1369" i="1"/>
  <c r="I1480" i="1" a="1"/>
  <c r="I1480" i="1" s="1"/>
  <c r="AI1480" i="1"/>
  <c r="BE1480" i="1"/>
  <c r="AQ1480" i="1"/>
  <c r="AM1480" i="1"/>
  <c r="I554" i="1" a="1"/>
  <c r="I554" i="1" s="1"/>
  <c r="BE554" i="1"/>
  <c r="AM554" i="1"/>
  <c r="AI554" i="1"/>
  <c r="AQ554" i="1"/>
  <c r="I643" i="1" a="1"/>
  <c r="I643" i="1" s="1"/>
  <c r="BE643" i="1"/>
  <c r="AI643" i="1"/>
  <c r="AQ643" i="1"/>
  <c r="AM643" i="1"/>
  <c r="I564" i="1" a="1"/>
  <c r="I564" i="1" s="1"/>
  <c r="AQ564" i="1"/>
  <c r="AI564" i="1"/>
  <c r="AM564" i="1"/>
  <c r="BE564" i="1"/>
  <c r="AE564" i="1"/>
  <c r="BE463" i="1"/>
  <c r="I463" i="1" a="1"/>
  <c r="I463" i="1" s="1"/>
  <c r="AQ463" i="1"/>
  <c r="AI463" i="1"/>
  <c r="AM463" i="1"/>
  <c r="BJ463" i="1"/>
  <c r="BE1264" i="1"/>
  <c r="I1264" i="1" a="1"/>
  <c r="I1264" i="1" s="1"/>
  <c r="AI1264" i="1"/>
  <c r="AM1264" i="1"/>
  <c r="AQ1264" i="1"/>
  <c r="I1248" i="1" a="1"/>
  <c r="I1248" i="1" s="1"/>
  <c r="BE1248" i="1"/>
  <c r="AI1248" i="1"/>
  <c r="AM1248" i="1"/>
  <c r="AQ1248" i="1"/>
  <c r="I785" i="1" a="1"/>
  <c r="I785" i="1" s="1"/>
  <c r="BE785" i="1"/>
  <c r="AM785" i="1"/>
  <c r="AQ785" i="1"/>
  <c r="AI785" i="1"/>
  <c r="BE771" i="1"/>
  <c r="I771" i="1" a="1"/>
  <c r="I771" i="1" s="1"/>
  <c r="AI771" i="1"/>
  <c r="AQ771" i="1"/>
  <c r="AM771" i="1"/>
  <c r="I250" i="1" a="1"/>
  <c r="I250" i="1" s="1"/>
  <c r="BE250" i="1"/>
  <c r="AM250" i="1"/>
  <c r="AQ250" i="1"/>
  <c r="AI250" i="1"/>
  <c r="BE56" i="1"/>
  <c r="AM56" i="1"/>
  <c r="AQ56" i="1"/>
  <c r="AI56" i="1"/>
  <c r="BE1162" i="1"/>
  <c r="I1162" i="1" a="1"/>
  <c r="I1162" i="1" s="1"/>
  <c r="AM1162" i="1"/>
  <c r="AQ1162" i="1"/>
  <c r="AI1162" i="1"/>
  <c r="I1454" i="1" a="1"/>
  <c r="I1454" i="1" s="1"/>
  <c r="BE1454" i="1"/>
  <c r="AI1454" i="1"/>
  <c r="AQ1454" i="1"/>
  <c r="AM1454" i="1"/>
  <c r="I914" i="1" a="1"/>
  <c r="I914" i="1" s="1"/>
  <c r="BE914" i="1"/>
  <c r="AM914" i="1"/>
  <c r="AQ914" i="1"/>
  <c r="AI914" i="1"/>
  <c r="I822" i="1" a="1"/>
  <c r="I822" i="1" s="1"/>
  <c r="BE822" i="1"/>
  <c r="AM822" i="1"/>
  <c r="AQ822" i="1"/>
  <c r="AI822" i="1"/>
  <c r="I831" i="1" a="1"/>
  <c r="I831" i="1" s="1"/>
  <c r="AM831" i="1"/>
  <c r="AQ831" i="1"/>
  <c r="BE831" i="1"/>
  <c r="AI831" i="1"/>
  <c r="I512" i="1" a="1"/>
  <c r="I512" i="1" s="1"/>
  <c r="BE512" i="1"/>
  <c r="AM512" i="1"/>
  <c r="AQ512" i="1"/>
  <c r="AI512" i="1"/>
  <c r="I318" i="1" a="1"/>
  <c r="I318" i="1" s="1"/>
  <c r="BE318" i="1"/>
  <c r="AI318" i="1"/>
  <c r="AQ318" i="1"/>
  <c r="AM318" i="1"/>
  <c r="I807" i="1" a="1"/>
  <c r="I807" i="1" s="1"/>
  <c r="BE807" i="1"/>
  <c r="AM807" i="1"/>
  <c r="AI807" i="1"/>
  <c r="AQ807" i="1"/>
  <c r="I575" i="1" a="1"/>
  <c r="I575" i="1" s="1"/>
  <c r="BE575" i="1"/>
  <c r="AM575" i="1"/>
  <c r="AQ575" i="1"/>
  <c r="AI575" i="1"/>
  <c r="I557" i="1" a="1"/>
  <c r="I557" i="1" s="1"/>
  <c r="BE557" i="1"/>
  <c r="AI557" i="1"/>
  <c r="AM557" i="1"/>
  <c r="AQ557" i="1"/>
  <c r="I1494" i="1" a="1"/>
  <c r="I1494" i="1" s="1"/>
  <c r="BE1494" i="1"/>
  <c r="AM1494" i="1"/>
  <c r="AI1494" i="1"/>
  <c r="AQ1494" i="1"/>
  <c r="I187" i="1" a="1"/>
  <c r="I187" i="1" s="1"/>
  <c r="BE187" i="1"/>
  <c r="AQ187" i="1"/>
  <c r="AI187" i="1"/>
  <c r="AM187" i="1"/>
  <c r="I667" i="1" a="1"/>
  <c r="I667" i="1" s="1"/>
  <c r="BE667" i="1"/>
  <c r="AI667" i="1"/>
  <c r="AQ667" i="1"/>
  <c r="AM667" i="1"/>
  <c r="I247" i="1" a="1"/>
  <c r="I247" i="1" s="1"/>
  <c r="AM247" i="1"/>
  <c r="AQ247" i="1"/>
  <c r="BE247" i="1"/>
  <c r="AI247" i="1"/>
  <c r="I1433" i="1" a="1"/>
  <c r="I1433" i="1" s="1"/>
  <c r="BE1433" i="1"/>
  <c r="AM1433" i="1"/>
  <c r="AQ1433" i="1"/>
  <c r="AI1433" i="1"/>
  <c r="I375" i="1" a="1"/>
  <c r="I375" i="1" s="1"/>
  <c r="BE375" i="1"/>
  <c r="AQ375" i="1"/>
  <c r="AI375" i="1"/>
  <c r="AM375" i="1"/>
  <c r="I1030" i="1" a="1"/>
  <c r="I1030" i="1" s="1"/>
  <c r="BE1030" i="1"/>
  <c r="AQ1030" i="1"/>
  <c r="AM1030" i="1"/>
  <c r="AI1030" i="1"/>
  <c r="I1016" i="1" a="1"/>
  <c r="I1016" i="1" s="1"/>
  <c r="BE1016" i="1"/>
  <c r="AM1016" i="1"/>
  <c r="AI1016" i="1"/>
  <c r="AQ1016" i="1"/>
  <c r="I548" i="1" a="1"/>
  <c r="I548" i="1" s="1"/>
  <c r="AI548" i="1"/>
  <c r="AQ548" i="1"/>
  <c r="AM548" i="1"/>
  <c r="BE548" i="1"/>
  <c r="I686" i="1" a="1"/>
  <c r="I686" i="1" s="1"/>
  <c r="BE686" i="1"/>
  <c r="AI686" i="1"/>
  <c r="AQ686" i="1"/>
  <c r="AM686" i="1"/>
  <c r="I1018" i="1" a="1"/>
  <c r="I1018" i="1" s="1"/>
  <c r="AI1018" i="1"/>
  <c r="BE1018" i="1"/>
  <c r="AQ1018" i="1"/>
  <c r="AM1018" i="1"/>
  <c r="I1175" i="1" a="1"/>
  <c r="I1175" i="1" s="1"/>
  <c r="BE1175" i="1"/>
  <c r="AQ1175" i="1"/>
  <c r="AM1175" i="1"/>
  <c r="AI1175" i="1"/>
  <c r="BE93" i="1"/>
  <c r="AI93" i="1"/>
  <c r="AM93" i="1"/>
  <c r="AQ93" i="1"/>
  <c r="I406" i="1" a="1"/>
  <c r="I406" i="1" s="1"/>
  <c r="BE406" i="1"/>
  <c r="AM406" i="1"/>
  <c r="AQ406" i="1"/>
  <c r="AI406" i="1"/>
  <c r="I1155" i="1" a="1"/>
  <c r="I1155" i="1" s="1"/>
  <c r="BE1155" i="1"/>
  <c r="AM1155" i="1"/>
  <c r="AI1155" i="1"/>
  <c r="AQ1155" i="1"/>
  <c r="I971" i="1" a="1"/>
  <c r="I971" i="1" s="1"/>
  <c r="BE971" i="1"/>
  <c r="AI971" i="1"/>
  <c r="AQ971" i="1"/>
  <c r="AM971" i="1"/>
  <c r="BE1261" i="1"/>
  <c r="I1261" i="1" a="1"/>
  <c r="I1261" i="1" s="1"/>
  <c r="AM1261" i="1"/>
  <c r="AI1261" i="1"/>
  <c r="AQ1261" i="1"/>
  <c r="I855" i="1" a="1"/>
  <c r="I855" i="1" s="1"/>
  <c r="BE855" i="1"/>
  <c r="AQ855" i="1"/>
  <c r="AI855" i="1"/>
  <c r="AM855" i="1"/>
  <c r="BE57" i="1"/>
  <c r="AI57" i="1"/>
  <c r="AM57" i="1"/>
  <c r="AQ57" i="1"/>
  <c r="I1191" i="1" a="1"/>
  <c r="I1191" i="1" s="1"/>
  <c r="BE1191" i="1"/>
  <c r="AQ1191" i="1"/>
  <c r="AM1191" i="1"/>
  <c r="AI1191" i="1"/>
  <c r="I310" i="1" a="1"/>
  <c r="I310" i="1" s="1"/>
  <c r="BE310" i="1"/>
  <c r="AQ310" i="1"/>
  <c r="AI310" i="1"/>
  <c r="AM310" i="1"/>
  <c r="I323" i="1" a="1"/>
  <c r="I323" i="1" s="1"/>
  <c r="BE323" i="1"/>
  <c r="AM323" i="1"/>
  <c r="AI323" i="1"/>
  <c r="AQ323" i="1"/>
  <c r="I852" i="1" a="1"/>
  <c r="I852" i="1" s="1"/>
  <c r="BE852" i="1"/>
  <c r="AQ852" i="1"/>
  <c r="AI852" i="1"/>
  <c r="AM852" i="1"/>
  <c r="I1109" i="1" a="1"/>
  <c r="I1109" i="1" s="1"/>
  <c r="BE1109" i="1"/>
  <c r="AI1109" i="1"/>
  <c r="AM1109" i="1"/>
  <c r="AQ1109" i="1"/>
  <c r="I773" i="1" a="1"/>
  <c r="I773" i="1" s="1"/>
  <c r="AI773" i="1"/>
  <c r="AM773" i="1"/>
  <c r="BE773" i="1"/>
  <c r="AQ773" i="1"/>
  <c r="I1001" i="1" a="1"/>
  <c r="I1001" i="1" s="1"/>
  <c r="BE1001" i="1"/>
  <c r="AM1001" i="1"/>
  <c r="AQ1001" i="1"/>
  <c r="AI1001" i="1"/>
  <c r="BE803" i="1"/>
  <c r="I803" i="1" a="1"/>
  <c r="I803" i="1" s="1"/>
  <c r="AM803" i="1"/>
  <c r="AI803" i="1"/>
  <c r="AQ803" i="1"/>
  <c r="I859" i="1" a="1"/>
  <c r="I859" i="1" s="1"/>
  <c r="BE859" i="1"/>
  <c r="AI859" i="1"/>
  <c r="AQ859" i="1"/>
  <c r="AM859" i="1"/>
  <c r="I1435" i="1" a="1"/>
  <c r="I1435" i="1" s="1"/>
  <c r="AQ1435" i="1"/>
  <c r="BE1435" i="1"/>
  <c r="AM1435" i="1"/>
  <c r="AI1435" i="1"/>
  <c r="BE1485" i="1"/>
  <c r="AM1485" i="1"/>
  <c r="I1485" i="1" a="1"/>
  <c r="I1485" i="1" s="1"/>
  <c r="AI1485" i="1"/>
  <c r="AQ1485" i="1"/>
  <c r="BE926" i="1"/>
  <c r="I926" i="1" a="1"/>
  <c r="I926" i="1" s="1"/>
  <c r="AI926" i="1"/>
  <c r="AQ926" i="1"/>
  <c r="AM926" i="1"/>
  <c r="I1110" i="1" a="1"/>
  <c r="I1110" i="1" s="1"/>
  <c r="BE1110" i="1"/>
  <c r="AM1110" i="1"/>
  <c r="AI1110" i="1"/>
  <c r="AQ1110" i="1"/>
  <c r="I720" i="1" a="1"/>
  <c r="I720" i="1" s="1"/>
  <c r="AI720" i="1"/>
  <c r="AM720" i="1"/>
  <c r="AQ720" i="1"/>
  <c r="BE720" i="1"/>
  <c r="I750" i="1" a="1"/>
  <c r="I750" i="1" s="1"/>
  <c r="AM750" i="1"/>
  <c r="BE750" i="1"/>
  <c r="AI750" i="1"/>
  <c r="AQ750" i="1"/>
  <c r="I987" i="1" a="1"/>
  <c r="I987" i="1" s="1"/>
  <c r="AQ987" i="1"/>
  <c r="AM987" i="1"/>
  <c r="AI987" i="1"/>
  <c r="BE987" i="1"/>
  <c r="BE939" i="1"/>
  <c r="I939" i="1" a="1"/>
  <c r="I939" i="1" s="1"/>
  <c r="AI939" i="1"/>
  <c r="AQ939" i="1"/>
  <c r="AM939" i="1"/>
  <c r="BJ939" i="1"/>
  <c r="I393" i="1" a="1"/>
  <c r="I393" i="1" s="1"/>
  <c r="BE393" i="1"/>
  <c r="AI393" i="1"/>
  <c r="AM393" i="1"/>
  <c r="AQ393" i="1"/>
  <c r="BJ393" i="1"/>
  <c r="BE95" i="1"/>
  <c r="AQ95" i="1"/>
  <c r="AM95" i="1"/>
  <c r="AI95" i="1"/>
  <c r="I1025" i="1" a="1"/>
  <c r="I1025" i="1" s="1"/>
  <c r="BE1025" i="1"/>
  <c r="AI1025" i="1"/>
  <c r="AM1025" i="1"/>
  <c r="AQ1025" i="1"/>
  <c r="I1266" i="1" a="1"/>
  <c r="I1266" i="1" s="1"/>
  <c r="AQ1266" i="1"/>
  <c r="AM1266" i="1"/>
  <c r="BE1266" i="1"/>
  <c r="AI1266" i="1"/>
  <c r="I364" i="1" a="1"/>
  <c r="I364" i="1" s="1"/>
  <c r="BE364" i="1"/>
  <c r="AI364" i="1"/>
  <c r="AM364" i="1"/>
  <c r="AQ364" i="1"/>
  <c r="BJ364" i="1"/>
  <c r="I1471" i="1" a="1"/>
  <c r="I1471" i="1" s="1"/>
  <c r="BE1471" i="1"/>
  <c r="AI1471" i="1"/>
  <c r="AQ1471" i="1"/>
  <c r="AM1471" i="1"/>
  <c r="I1390" i="1" a="1"/>
  <c r="I1390" i="1" s="1"/>
  <c r="BE1390" i="1"/>
  <c r="AM1390" i="1"/>
  <c r="AI1390" i="1"/>
  <c r="AQ1390" i="1"/>
  <c r="AA1390" i="1"/>
  <c r="BJ1390" i="1"/>
  <c r="I639" i="1" a="1"/>
  <c r="I639" i="1" s="1"/>
  <c r="BE639" i="1"/>
  <c r="AI639" i="1"/>
  <c r="AM639" i="1"/>
  <c r="AQ639" i="1"/>
  <c r="BJ639" i="1"/>
  <c r="I719" i="1" a="1"/>
  <c r="I719" i="1" s="1"/>
  <c r="BE719" i="1"/>
  <c r="AQ719" i="1"/>
  <c r="AI719" i="1"/>
  <c r="AM719" i="1"/>
  <c r="AA719" i="1"/>
  <c r="I1319" i="1" a="1"/>
  <c r="I1319" i="1" s="1"/>
  <c r="BE1319" i="1"/>
  <c r="AI1319" i="1"/>
  <c r="AQ1319" i="1"/>
  <c r="AM1319" i="1"/>
  <c r="I208" i="1" a="1"/>
  <c r="I208" i="1" s="1"/>
  <c r="BE208" i="1"/>
  <c r="AI208" i="1"/>
  <c r="AM208" i="1"/>
  <c r="AQ208" i="1"/>
  <c r="I759" i="1" a="1"/>
  <c r="I759" i="1" s="1"/>
  <c r="BE759" i="1"/>
  <c r="AI759" i="1"/>
  <c r="AM759" i="1"/>
  <c r="AQ759" i="1"/>
  <c r="I801" i="1" a="1"/>
  <c r="I801" i="1" s="1"/>
  <c r="BE801" i="1"/>
  <c r="AI801" i="1"/>
  <c r="AM801" i="1"/>
  <c r="AQ801" i="1"/>
  <c r="AE801" i="1"/>
  <c r="I1436" i="1" a="1"/>
  <c r="I1436" i="1" s="1"/>
  <c r="BE1436" i="1"/>
  <c r="AI1436" i="1"/>
  <c r="AQ1436" i="1"/>
  <c r="AM1436" i="1"/>
  <c r="AA1436" i="1"/>
  <c r="I376" i="1" a="1"/>
  <c r="I376" i="1" s="1"/>
  <c r="BE376" i="1"/>
  <c r="AM376" i="1"/>
  <c r="AI376" i="1"/>
  <c r="AQ376" i="1"/>
  <c r="BJ376" i="1"/>
  <c r="AA376" i="1"/>
  <c r="I462" i="1" a="1"/>
  <c r="I462" i="1" s="1"/>
  <c r="BE462" i="1"/>
  <c r="AM462" i="1"/>
  <c r="AQ462" i="1"/>
  <c r="AI462" i="1"/>
  <c r="AE462" i="1"/>
  <c r="I794" i="1" a="1"/>
  <c r="I794" i="1" s="1"/>
  <c r="BE794" i="1"/>
  <c r="AI794" i="1"/>
  <c r="AQ794" i="1"/>
  <c r="AM794" i="1"/>
  <c r="BJ794" i="1"/>
  <c r="I849" i="1" a="1"/>
  <c r="I849" i="1" s="1"/>
  <c r="AQ849" i="1"/>
  <c r="BE849" i="1"/>
  <c r="AI849" i="1"/>
  <c r="AM849" i="1"/>
  <c r="I1389" i="1" a="1"/>
  <c r="I1389" i="1" s="1"/>
  <c r="BE1389" i="1"/>
  <c r="AQ1389" i="1"/>
  <c r="AM1389" i="1"/>
  <c r="AI1389" i="1"/>
  <c r="I1163" i="1" a="1"/>
  <c r="I1163" i="1" s="1"/>
  <c r="BE1163" i="1"/>
  <c r="AQ1163" i="1"/>
  <c r="AM1163" i="1"/>
  <c r="AI1163" i="1"/>
  <c r="AE1163" i="1"/>
  <c r="I1031" i="1" a="1"/>
  <c r="I1031" i="1" s="1"/>
  <c r="BE1031" i="1"/>
  <c r="AQ1031" i="1"/>
  <c r="AI1031" i="1"/>
  <c r="AM1031" i="1"/>
  <c r="AA1031" i="1"/>
  <c r="AE1031" i="1"/>
  <c r="I1028" i="1" a="1"/>
  <c r="I1028" i="1" s="1"/>
  <c r="BE1028" i="1"/>
  <c r="AI1028" i="1"/>
  <c r="AQ1028" i="1"/>
  <c r="AM1028" i="1"/>
  <c r="AA1028" i="1"/>
  <c r="BE100" i="1"/>
  <c r="AI100" i="1"/>
  <c r="AM100" i="1"/>
  <c r="AQ100" i="1"/>
  <c r="I221" i="1" a="1"/>
  <c r="I221" i="1" s="1"/>
  <c r="BE221" i="1"/>
  <c r="AM221" i="1"/>
  <c r="AQ221" i="1"/>
  <c r="AI221" i="1"/>
  <c r="BJ221" i="1"/>
  <c r="I1361" i="1" a="1"/>
  <c r="I1361" i="1" s="1"/>
  <c r="BE1361" i="1"/>
  <c r="AI1361" i="1"/>
  <c r="AM1361" i="1"/>
  <c r="AQ1361" i="1"/>
  <c r="BJ1361" i="1"/>
  <c r="AA1361" i="1"/>
  <c r="I814" i="1" a="1"/>
  <c r="I814" i="1" s="1"/>
  <c r="BE814" i="1"/>
  <c r="AM814" i="1"/>
  <c r="AI814" i="1"/>
  <c r="AQ814" i="1"/>
  <c r="AA814" i="1"/>
  <c r="I724" i="1" a="1"/>
  <c r="I724" i="1" s="1"/>
  <c r="BE724" i="1"/>
  <c r="AI724" i="1"/>
  <c r="AM724" i="1"/>
  <c r="AQ724" i="1"/>
  <c r="BJ724" i="1"/>
  <c r="AE724" i="1"/>
  <c r="I1312" i="1" a="1"/>
  <c r="I1312" i="1" s="1"/>
  <c r="BE1312" i="1"/>
  <c r="AM1312" i="1"/>
  <c r="AI1312" i="1"/>
  <c r="AQ1312" i="1"/>
  <c r="BJ1312" i="1"/>
  <c r="I1089" i="1" a="1"/>
  <c r="I1089" i="1" s="1"/>
  <c r="BE1089" i="1"/>
  <c r="AI1089" i="1"/>
  <c r="AM1089" i="1"/>
  <c r="AQ1089" i="1"/>
  <c r="AE1089" i="1"/>
  <c r="BJ1089" i="1"/>
  <c r="I196" i="1" a="1"/>
  <c r="I196" i="1" s="1"/>
  <c r="BE196" i="1"/>
  <c r="AI196" i="1"/>
  <c r="AM196" i="1"/>
  <c r="AQ196" i="1"/>
  <c r="AA196" i="1"/>
  <c r="I551" i="1" a="1"/>
  <c r="I551" i="1" s="1"/>
  <c r="BE551" i="1"/>
  <c r="AI551" i="1"/>
  <c r="AM551" i="1"/>
  <c r="AQ551" i="1"/>
  <c r="AE551" i="1"/>
  <c r="AA551" i="1"/>
  <c r="I652" i="1" a="1"/>
  <c r="I652" i="1" s="1"/>
  <c r="BE652" i="1"/>
  <c r="AI652" i="1"/>
  <c r="AQ652" i="1"/>
  <c r="AM652" i="1"/>
  <c r="BJ652" i="1"/>
  <c r="I1013" i="1" a="1"/>
  <c r="I1013" i="1" s="1"/>
  <c r="BE1013" i="1"/>
  <c r="AI1013" i="1"/>
  <c r="AM1013" i="1"/>
  <c r="AQ1013" i="1"/>
  <c r="AA1013" i="1"/>
  <c r="BJ1013" i="1"/>
  <c r="I904" i="1" a="1"/>
  <c r="I904" i="1" s="1"/>
  <c r="BE904" i="1"/>
  <c r="AI904" i="1"/>
  <c r="AM904" i="1"/>
  <c r="AQ904" i="1"/>
  <c r="BJ904" i="1"/>
  <c r="BE317" i="1"/>
  <c r="I317" i="1" a="1"/>
  <c r="I317" i="1" s="1"/>
  <c r="AM317" i="1"/>
  <c r="AQ317" i="1"/>
  <c r="AI317" i="1"/>
  <c r="BJ317" i="1"/>
  <c r="AA317" i="1"/>
  <c r="I1381" i="1" a="1"/>
  <c r="I1381" i="1" s="1"/>
  <c r="BE1381" i="1"/>
  <c r="AI1381" i="1"/>
  <c r="AM1381" i="1"/>
  <c r="AQ1381" i="1"/>
  <c r="BJ1381" i="1"/>
  <c r="I870" i="1" a="1"/>
  <c r="I870" i="1" s="1"/>
  <c r="BE870" i="1"/>
  <c r="AI870" i="1"/>
  <c r="AM870" i="1"/>
  <c r="AQ870" i="1"/>
  <c r="BJ870" i="1"/>
  <c r="AA870" i="1"/>
  <c r="I418" i="1" a="1"/>
  <c r="I418" i="1" s="1"/>
  <c r="BE418" i="1"/>
  <c r="AM418" i="1"/>
  <c r="AQ418" i="1"/>
  <c r="AI418" i="1"/>
  <c r="AA418" i="1"/>
  <c r="BE151" i="1"/>
  <c r="AI151" i="1"/>
  <c r="AQ151" i="1"/>
  <c r="AM151" i="1"/>
  <c r="I1131" i="1" a="1"/>
  <c r="I1131" i="1" s="1"/>
  <c r="BE1131" i="1"/>
  <c r="AI1131" i="1"/>
  <c r="AQ1131" i="1"/>
  <c r="AM1131" i="1"/>
  <c r="AA1131" i="1"/>
  <c r="BJ1131" i="1"/>
  <c r="I978" i="1" a="1"/>
  <c r="I978" i="1" s="1"/>
  <c r="BE978" i="1"/>
  <c r="AQ978" i="1"/>
  <c r="AI978" i="1"/>
  <c r="AM978" i="1"/>
  <c r="BJ978" i="1"/>
  <c r="I598" i="1" a="1"/>
  <c r="I598" i="1" s="1"/>
  <c r="AI598" i="1"/>
  <c r="AM598" i="1"/>
  <c r="BE598" i="1"/>
  <c r="AQ598" i="1"/>
  <c r="BJ598" i="1"/>
  <c r="AE598" i="1"/>
  <c r="I709" i="1" a="1"/>
  <c r="I709" i="1" s="1"/>
  <c r="BE709" i="1"/>
  <c r="AI709" i="1"/>
  <c r="AM709" i="1"/>
  <c r="AQ709" i="1"/>
  <c r="AE709" i="1"/>
  <c r="AM143" i="1"/>
  <c r="BE143" i="1"/>
  <c r="AQ143" i="1"/>
  <c r="AI143" i="1"/>
  <c r="I547" i="1" a="1"/>
  <c r="I547" i="1" s="1"/>
  <c r="BE547" i="1"/>
  <c r="AQ547" i="1"/>
  <c r="AM547" i="1"/>
  <c r="AI547" i="1"/>
  <c r="BJ547" i="1"/>
  <c r="I1060" i="1" a="1"/>
  <c r="I1060" i="1" s="1"/>
  <c r="BE1060" i="1"/>
  <c r="AI1060" i="1"/>
  <c r="AQ1060" i="1"/>
  <c r="AM1060" i="1"/>
  <c r="BJ1060" i="1"/>
  <c r="AE1060" i="1"/>
  <c r="AJ12" i="1" l="1"/>
  <c r="AA11" i="1"/>
  <c r="U54" i="1"/>
  <c r="AA212" i="1"/>
  <c r="AA19" i="1"/>
  <c r="BJ143" i="1"/>
  <c r="AO105" i="1"/>
  <c r="BJ106" i="1"/>
  <c r="AA143" i="1"/>
  <c r="BJ151" i="1"/>
  <c r="AE161" i="1"/>
  <c r="AE100" i="1"/>
  <c r="AA104" i="1"/>
  <c r="AA100" i="1"/>
  <c r="AA88" i="1"/>
  <c r="BJ64" i="1"/>
  <c r="BJ93" i="1"/>
  <c r="AE441" i="1"/>
  <c r="AA705" i="1"/>
  <c r="AK536" i="1"/>
  <c r="AK603" i="1"/>
  <c r="AK148" i="1"/>
  <c r="AO1395" i="1"/>
  <c r="AO1183" i="1"/>
  <c r="AK651" i="1"/>
  <c r="AK573" i="1"/>
  <c r="AO192" i="1"/>
  <c r="AK49" i="1"/>
  <c r="AK778" i="1"/>
  <c r="AK1359" i="1"/>
  <c r="AO1445" i="1"/>
  <c r="AO1424" i="1"/>
  <c r="AK952" i="1"/>
  <c r="AO1102" i="1"/>
  <c r="AO450" i="1"/>
  <c r="AO438" i="1"/>
  <c r="AK1453" i="1"/>
  <c r="AK266" i="1"/>
  <c r="AK1368" i="1"/>
  <c r="AK696" i="1"/>
  <c r="AK897" i="1"/>
  <c r="AK1280" i="1"/>
  <c r="AO875" i="1"/>
  <c r="AK105" i="1"/>
  <c r="AK672" i="1"/>
  <c r="AO1184" i="1"/>
  <c r="AK337" i="1"/>
  <c r="AO1411" i="1"/>
  <c r="AK74" i="1"/>
  <c r="AO1065" i="1"/>
  <c r="AO148" i="1"/>
  <c r="AO983" i="1"/>
  <c r="AK1386" i="1"/>
  <c r="AO729" i="1"/>
  <c r="AK864" i="1"/>
  <c r="AK1006" i="1"/>
  <c r="AO374" i="1"/>
  <c r="AO284" i="1"/>
  <c r="AK626" i="1"/>
  <c r="AO340" i="1"/>
  <c r="AK1394" i="1"/>
  <c r="BJ1322" i="1"/>
  <c r="AE1501" i="1"/>
  <c r="AA1060" i="1"/>
  <c r="AA547" i="1"/>
  <c r="AE143" i="1"/>
  <c r="AA709" i="1"/>
  <c r="AE978" i="1"/>
  <c r="AE151" i="1"/>
  <c r="AE418" i="1"/>
  <c r="AE870" i="1"/>
  <c r="AA1381" i="1"/>
  <c r="AE317" i="1"/>
  <c r="AA904" i="1"/>
  <c r="AE1013" i="1"/>
  <c r="AA652" i="1"/>
  <c r="BJ551" i="1"/>
  <c r="BJ196" i="1"/>
  <c r="AA1089" i="1"/>
  <c r="AA1312" i="1"/>
  <c r="AA724" i="1"/>
  <c r="BJ814" i="1"/>
  <c r="AE1361" i="1"/>
  <c r="AA221" i="1"/>
  <c r="BJ100" i="1"/>
  <c r="BJ1028" i="1"/>
  <c r="BJ1163" i="1"/>
  <c r="AA1389" i="1"/>
  <c r="AO1394" i="1"/>
  <c r="AA801" i="1"/>
  <c r="AE759" i="1"/>
  <c r="AE208" i="1"/>
  <c r="AO213" i="1"/>
  <c r="AO864" i="1"/>
  <c r="AE1261" i="1"/>
  <c r="AA971" i="1"/>
  <c r="BJ771" i="1"/>
  <c r="AE785" i="1"/>
  <c r="AA1480" i="1"/>
  <c r="AE1369" i="1"/>
  <c r="AA319" i="1"/>
  <c r="AA604" i="1"/>
  <c r="AE707" i="1"/>
  <c r="AE1209" i="1"/>
  <c r="AA327" i="1"/>
  <c r="AE132" i="1"/>
  <c r="BJ1148" i="1"/>
  <c r="AO1153" i="1"/>
  <c r="BJ1328" i="1"/>
  <c r="AO679" i="1"/>
  <c r="BJ297" i="1"/>
  <c r="AA1054" i="1"/>
  <c r="AA754" i="1"/>
  <c r="AE1122" i="1"/>
  <c r="AE752" i="1"/>
  <c r="AE182" i="1"/>
  <c r="AE723" i="1"/>
  <c r="AA945" i="1"/>
  <c r="AA1303" i="1"/>
  <c r="AA1177" i="1"/>
  <c r="AA621" i="1"/>
  <c r="BJ347" i="1"/>
  <c r="AK620" i="1"/>
  <c r="BJ178" i="1"/>
  <c r="AE796" i="1"/>
  <c r="AE1419" i="1"/>
  <c r="BJ805" i="1"/>
  <c r="AO1245" i="1"/>
  <c r="AK118" i="1"/>
  <c r="AA433" i="1"/>
  <c r="BJ919" i="1"/>
  <c r="AE1434" i="1"/>
  <c r="AE1320" i="1"/>
  <c r="AA764" i="1"/>
  <c r="AE1448" i="1"/>
  <c r="AE261" i="1"/>
  <c r="BJ1377" i="1"/>
  <c r="AA299" i="1"/>
  <c r="AE1164" i="1"/>
  <c r="AE571" i="1"/>
  <c r="BJ324" i="1"/>
  <c r="BJ518" i="1"/>
  <c r="AA44" i="1"/>
  <c r="AE769" i="1"/>
  <c r="AA561" i="1"/>
  <c r="BJ50" i="1"/>
  <c r="AE905" i="1"/>
  <c r="AE121" i="1"/>
  <c r="AA927" i="1"/>
  <c r="BJ419" i="1"/>
  <c r="AA1325" i="1"/>
  <c r="BJ76" i="1"/>
  <c r="BJ659" i="1"/>
  <c r="BJ1506" i="1"/>
  <c r="AA358" i="1"/>
  <c r="AA41" i="1"/>
  <c r="AE931" i="1"/>
  <c r="AE962" i="1"/>
  <c r="AE137" i="1"/>
  <c r="BJ30" i="1"/>
  <c r="BJ1249" i="1"/>
  <c r="AA666" i="1"/>
  <c r="AE714" i="1"/>
  <c r="AE682" i="1"/>
  <c r="AA902" i="1"/>
  <c r="AE520" i="1"/>
  <c r="BJ653" i="1"/>
  <c r="AE747" i="1"/>
  <c r="AA1182" i="1"/>
  <c r="AA1194" i="1"/>
  <c r="AE1143" i="1"/>
  <c r="AE878" i="1"/>
  <c r="AA1160" i="1"/>
  <c r="BJ176" i="1"/>
  <c r="AE561" i="1"/>
  <c r="BJ489" i="1"/>
  <c r="AE1490" i="1"/>
  <c r="AE44" i="1"/>
  <c r="AA948" i="1"/>
  <c r="BJ1039" i="1"/>
  <c r="BJ328" i="1"/>
  <c r="AE324" i="1"/>
  <c r="AE1023" i="1"/>
  <c r="BJ1063" i="1"/>
  <c r="AA257" i="1"/>
  <c r="AA1164" i="1"/>
  <c r="BJ589" i="1"/>
  <c r="BJ1236" i="1"/>
  <c r="AA1469" i="1"/>
  <c r="AA1377" i="1"/>
  <c r="AA600" i="1"/>
  <c r="AA765" i="1"/>
  <c r="BJ1359" i="1"/>
  <c r="AA1448" i="1"/>
  <c r="AA984" i="1"/>
  <c r="BJ1455" i="1"/>
  <c r="AA1292" i="1"/>
  <c r="AA1320" i="1"/>
  <c r="BJ346" i="1"/>
  <c r="BJ791" i="1"/>
  <c r="BJ697" i="1"/>
  <c r="AE919" i="1"/>
  <c r="AE1231" i="1"/>
  <c r="AA727" i="1"/>
  <c r="AE300" i="1"/>
  <c r="AA352" i="1"/>
  <c r="AA368" i="1"/>
  <c r="BJ968" i="1"/>
  <c r="AA805" i="1"/>
  <c r="AA389" i="1"/>
  <c r="AE246" i="1"/>
  <c r="BJ761" i="1"/>
  <c r="AA796" i="1"/>
  <c r="BJ202" i="1"/>
  <c r="AA347" i="1"/>
  <c r="BJ568" i="1"/>
  <c r="AE12" i="1"/>
  <c r="AE1177" i="1"/>
  <c r="AE1207" i="1"/>
  <c r="AA1415" i="1"/>
  <c r="AA17" i="1"/>
  <c r="BJ108" i="1"/>
  <c r="AE642" i="1"/>
  <c r="BJ1404" i="1"/>
  <c r="BJ945" i="1"/>
  <c r="AE371" i="1"/>
  <c r="AA1186" i="1"/>
  <c r="AA1179" i="1"/>
  <c r="AA182" i="1"/>
  <c r="AA1378" i="1"/>
  <c r="BJ609" i="1"/>
  <c r="AE1024" i="1"/>
  <c r="AA1122" i="1"/>
  <c r="AA810" i="1"/>
  <c r="BJ1462" i="1"/>
  <c r="AE315" i="1"/>
  <c r="AE1054" i="1"/>
  <c r="AA482" i="1"/>
  <c r="BJ681" i="1"/>
  <c r="AE1247" i="1"/>
  <c r="BJ1041" i="1"/>
  <c r="AA1328" i="1"/>
  <c r="AE555" i="1"/>
  <c r="AA479" i="1"/>
  <c r="BJ132" i="1"/>
  <c r="AE722" i="1"/>
  <c r="AA1154" i="1"/>
  <c r="AE1272" i="1"/>
  <c r="BJ1209" i="1"/>
  <c r="BJ634" i="1"/>
  <c r="AE990" i="1"/>
  <c r="AE384" i="1"/>
  <c r="BJ604" i="1"/>
  <c r="AA382" i="1"/>
  <c r="BJ708" i="1"/>
  <c r="AA96" i="1"/>
  <c r="AA1299" i="1"/>
  <c r="AE988" i="1"/>
  <c r="AA1508" i="1"/>
  <c r="BJ553" i="1"/>
  <c r="BJ220" i="1"/>
  <c r="BJ901" i="1"/>
  <c r="AE248" i="1"/>
  <c r="AE1317" i="1"/>
  <c r="AA392" i="1"/>
  <c r="AE1509" i="1"/>
  <c r="AA993" i="1"/>
  <c r="AE379" i="1"/>
  <c r="AE1042" i="1"/>
  <c r="AE802" i="1"/>
  <c r="BJ77" i="1"/>
  <c r="AA1369" i="1"/>
  <c r="AA643" i="1"/>
  <c r="AA564" i="1"/>
  <c r="AA1248" i="1"/>
  <c r="BJ785" i="1"/>
  <c r="AE1155" i="1"/>
  <c r="AE971" i="1"/>
  <c r="AA939" i="1"/>
  <c r="BJ95" i="1"/>
  <c r="AE1025" i="1"/>
  <c r="AA1266" i="1"/>
  <c r="AA364" i="1"/>
  <c r="AE1471" i="1"/>
  <c r="AE1390" i="1"/>
  <c r="AA639" i="1"/>
  <c r="AE719" i="1"/>
  <c r="AA1319" i="1"/>
  <c r="AA208" i="1"/>
  <c r="BJ759" i="1"/>
  <c r="BJ801" i="1"/>
  <c r="BJ1436" i="1"/>
  <c r="AE376" i="1"/>
  <c r="BJ462" i="1"/>
  <c r="AE794" i="1"/>
  <c r="BJ849" i="1"/>
  <c r="AE1389" i="1"/>
  <c r="AA1163" i="1"/>
  <c r="AA181" i="1"/>
  <c r="AE136" i="1"/>
  <c r="AA979" i="1"/>
  <c r="AE946" i="1"/>
  <c r="AA954" i="1"/>
  <c r="AA348" i="1"/>
  <c r="BJ827" i="1"/>
  <c r="BJ1214" i="1"/>
  <c r="BJ826" i="1"/>
  <c r="AA692" i="1"/>
  <c r="AE163" i="1"/>
  <c r="BJ1290" i="1"/>
  <c r="AE1438" i="1"/>
  <c r="BJ1466" i="1"/>
  <c r="AE500" i="1"/>
  <c r="AE513" i="1"/>
  <c r="BJ1352" i="1"/>
  <c r="AE239" i="1"/>
  <c r="BJ687" i="1"/>
  <c r="AA1401" i="1"/>
  <c r="AA1228" i="1"/>
  <c r="BJ739" i="1"/>
  <c r="AE1449" i="1"/>
  <c r="AE243" i="1"/>
  <c r="BJ191" i="1"/>
  <c r="BJ1386" i="1"/>
  <c r="AE1310" i="1"/>
  <c r="AE421" i="1"/>
  <c r="BJ985" i="1"/>
  <c r="AA1370" i="1"/>
  <c r="BJ1499" i="1"/>
  <c r="AE1226" i="1"/>
  <c r="BJ175" i="1"/>
  <c r="BJ850" i="1"/>
  <c r="AE1353" i="1"/>
  <c r="AE545" i="1"/>
  <c r="BJ1356" i="1"/>
  <c r="AE844" i="1"/>
  <c r="BJ1337" i="1"/>
  <c r="AA69" i="1"/>
  <c r="AE972" i="1"/>
  <c r="BJ1056" i="1"/>
  <c r="AA614" i="1"/>
  <c r="AE1009" i="1"/>
  <c r="AA230" i="1"/>
  <c r="AE1304" i="1"/>
  <c r="AA1429" i="1"/>
  <c r="BJ1340" i="1"/>
  <c r="BJ224" i="1"/>
  <c r="BJ292" i="1"/>
  <c r="BJ405" i="1"/>
  <c r="AA867" i="1"/>
  <c r="AA1288" i="1"/>
  <c r="AA1252" i="1"/>
  <c r="AE1217" i="1"/>
  <c r="AA367" i="1"/>
  <c r="AA269" i="1"/>
  <c r="BJ677" i="1"/>
  <c r="AE565" i="1"/>
  <c r="BJ496" i="1"/>
  <c r="BJ873" i="1"/>
  <c r="BJ543" i="1"/>
  <c r="AE542" i="1"/>
  <c r="BJ1374" i="1"/>
  <c r="AE909" i="1"/>
  <c r="AA1127" i="1"/>
  <c r="AA1059" i="1"/>
  <c r="BJ612" i="1"/>
  <c r="AE1368" i="1"/>
  <c r="BJ1081" i="1"/>
  <c r="AA858" i="1"/>
  <c r="AA562" i="1"/>
  <c r="AE1251" i="1"/>
  <c r="AA1473" i="1"/>
  <c r="AA1418" i="1"/>
  <c r="AE275" i="1"/>
  <c r="BJ854" i="1"/>
  <c r="BJ36" i="1"/>
  <c r="AA43" i="1"/>
  <c r="BJ846" i="1"/>
  <c r="AE127" i="1"/>
  <c r="BJ394" i="1"/>
  <c r="AE1069" i="1"/>
  <c r="BJ819" i="1"/>
  <c r="AE1402" i="1"/>
  <c r="AA31" i="1"/>
  <c r="BJ769" i="1"/>
  <c r="AA1046" i="1"/>
  <c r="AA1423" i="1"/>
  <c r="AA518" i="1"/>
  <c r="BJ657" i="1"/>
  <c r="AE475" i="1"/>
  <c r="AE215" i="1"/>
  <c r="BJ571" i="1"/>
  <c r="BJ1061" i="1"/>
  <c r="BJ1187" i="1"/>
  <c r="AE1363" i="1"/>
  <c r="BJ299" i="1"/>
  <c r="BJ704" i="1"/>
  <c r="AE1130" i="1"/>
  <c r="AA631" i="1"/>
  <c r="AA261" i="1"/>
  <c r="BJ891" i="1"/>
  <c r="BJ989" i="1"/>
  <c r="BJ524" i="1"/>
  <c r="BJ764" i="1"/>
  <c r="AA1428" i="1"/>
  <c r="AE815" i="1"/>
  <c r="AE613" i="1"/>
  <c r="AA1434" i="1"/>
  <c r="BJ795" i="1"/>
  <c r="AE343" i="1"/>
  <c r="BJ1200" i="1"/>
  <c r="BJ433" i="1"/>
  <c r="AE768" i="1"/>
  <c r="BJ156" i="1"/>
  <c r="BJ1472" i="1"/>
  <c r="BJ357" i="1"/>
  <c r="AA1168" i="1"/>
  <c r="AE332" i="1"/>
  <c r="AE113" i="1"/>
  <c r="AA757" i="1"/>
  <c r="AA515" i="1"/>
  <c r="AE171" i="1"/>
  <c r="BJ201" i="1"/>
  <c r="BJ1495" i="1"/>
  <c r="BJ426" i="1"/>
  <c r="AE1380" i="1"/>
  <c r="AA280" i="1"/>
  <c r="BJ286" i="1"/>
  <c r="AE706" i="1"/>
  <c r="AE947" i="1"/>
  <c r="BJ386" i="1"/>
  <c r="BJ184" i="1"/>
  <c r="AE400" i="1"/>
  <c r="AA644" i="1"/>
  <c r="BJ1240" i="1"/>
  <c r="BJ281" i="1"/>
  <c r="AA1284" i="1"/>
  <c r="AE1140" i="1"/>
  <c r="AE1270" i="1"/>
  <c r="AA821" i="1"/>
  <c r="AE19" i="1"/>
  <c r="AA960" i="1"/>
  <c r="AA1419" i="1"/>
  <c r="AE283" i="1"/>
  <c r="AA1032" i="1"/>
  <c r="BJ1437" i="1"/>
  <c r="AE178" i="1"/>
  <c r="AE313" i="1"/>
  <c r="AE33" i="1"/>
  <c r="AE991" i="1"/>
  <c r="BJ1222" i="1"/>
  <c r="BJ1005" i="1"/>
  <c r="AE756" i="1"/>
  <c r="BJ615" i="1"/>
  <c r="AE1447" i="1"/>
  <c r="BJ104" i="1"/>
  <c r="BJ1070" i="1"/>
  <c r="AE621" i="1"/>
  <c r="BJ1298" i="1"/>
  <c r="BJ1303" i="1"/>
  <c r="AA1037" i="1"/>
  <c r="AE934" i="1"/>
  <c r="AE1271" i="1"/>
  <c r="BJ723" i="1"/>
  <c r="AA848" i="1"/>
  <c r="AA1090" i="1"/>
  <c r="BJ330" i="1"/>
  <c r="AA752" i="1"/>
  <c r="AE390" i="1"/>
  <c r="AA646" i="1"/>
  <c r="BJ1440" i="1"/>
  <c r="BJ754" i="1"/>
  <c r="AA414" i="1"/>
  <c r="AA197" i="1"/>
  <c r="BJ633" i="1"/>
  <c r="AE297" i="1"/>
  <c r="AE295" i="1"/>
  <c r="AE89" i="1"/>
  <c r="AE473" i="1"/>
  <c r="AE942" i="1"/>
  <c r="AE1148" i="1"/>
  <c r="BJ204" i="1"/>
  <c r="BJ1004" i="1"/>
  <c r="BJ327" i="1"/>
  <c r="AA309" i="1"/>
  <c r="BJ369" i="1"/>
  <c r="AE1105" i="1"/>
  <c r="BJ707" i="1"/>
  <c r="AE1178" i="1"/>
  <c r="BJ207" i="1"/>
  <c r="BJ958" i="1"/>
  <c r="BJ319" i="1"/>
  <c r="BJ641" i="1"/>
  <c r="BJ1480" i="1"/>
  <c r="AA554" i="1"/>
  <c r="AA463" i="1"/>
  <c r="AE1264" i="1"/>
  <c r="AA771" i="1"/>
  <c r="AE250" i="1"/>
  <c r="BJ56" i="1"/>
  <c r="AA1162" i="1"/>
  <c r="AE1454" i="1"/>
  <c r="AA914" i="1"/>
  <c r="AA822" i="1"/>
  <c r="AA831" i="1"/>
  <c r="BJ512" i="1"/>
  <c r="AE318" i="1"/>
  <c r="AE807" i="1"/>
  <c r="AE575" i="1"/>
  <c r="BJ557" i="1"/>
  <c r="AA1494" i="1"/>
  <c r="BJ187" i="1"/>
  <c r="BJ667" i="1"/>
  <c r="AA247" i="1"/>
  <c r="AA1433" i="1"/>
  <c r="AE375" i="1"/>
  <c r="AE1030" i="1"/>
  <c r="AA1016" i="1"/>
  <c r="BJ548" i="1"/>
  <c r="BJ686" i="1"/>
  <c r="AE1018" i="1"/>
  <c r="BJ1175" i="1"/>
  <c r="AA93" i="1"/>
  <c r="AA406" i="1"/>
  <c r="AA1261" i="1"/>
  <c r="AE855" i="1"/>
  <c r="BJ57" i="1"/>
  <c r="BJ1191" i="1"/>
  <c r="AE310" i="1"/>
  <c r="AE323" i="1"/>
  <c r="AA852" i="1"/>
  <c r="AA1109" i="1"/>
  <c r="BJ773" i="1"/>
  <c r="BJ1001" i="1"/>
  <c r="BJ803" i="1"/>
  <c r="BJ859" i="1"/>
  <c r="AA1435" i="1"/>
  <c r="AE1485" i="1"/>
  <c r="AE926" i="1"/>
  <c r="BJ1110" i="1"/>
  <c r="AE720" i="1"/>
  <c r="AE750" i="1"/>
  <c r="BJ987" i="1"/>
  <c r="AE393" i="1"/>
  <c r="AE95" i="1"/>
  <c r="AA1025" i="1"/>
  <c r="BJ1266" i="1"/>
  <c r="AE364" i="1"/>
  <c r="BJ1471" i="1"/>
  <c r="AE645" i="1"/>
  <c r="AA86" i="1"/>
  <c r="AA1176" i="1"/>
  <c r="BJ1335" i="1"/>
  <c r="AE1079" i="1"/>
  <c r="AA253" i="1"/>
  <c r="AE1421" i="1"/>
  <c r="AA1101" i="1"/>
  <c r="BJ647" i="1"/>
  <c r="AE1126" i="1"/>
  <c r="AE1227" i="1"/>
  <c r="AA415" i="1"/>
  <c r="AA1073" i="1"/>
  <c r="BJ134" i="1"/>
  <c r="AE563" i="1"/>
  <c r="AA728" i="1"/>
  <c r="AE884" i="1"/>
  <c r="AE1115" i="1"/>
  <c r="BJ1233" i="1"/>
  <c r="BJ1132" i="1"/>
  <c r="AE751" i="1"/>
  <c r="BJ34" i="1"/>
  <c r="AE417" i="1"/>
  <c r="AE1053" i="1"/>
  <c r="BJ680" i="1"/>
  <c r="AA886" i="1"/>
  <c r="BJ127" i="1"/>
  <c r="BJ1182" i="1"/>
  <c r="AA1069" i="1"/>
  <c r="AA1143" i="1"/>
  <c r="BJ1402" i="1"/>
  <c r="AE1160" i="1"/>
  <c r="BJ154" i="1"/>
  <c r="AE31" i="1"/>
  <c r="AA176" i="1"/>
  <c r="BJ1046" i="1"/>
  <c r="AA489" i="1"/>
  <c r="AA657" i="1"/>
  <c r="AE948" i="1"/>
  <c r="AA215" i="1"/>
  <c r="AA328" i="1"/>
  <c r="AE1061" i="1"/>
  <c r="BJ1023" i="1"/>
  <c r="AA1363" i="1"/>
  <c r="AE257" i="1"/>
  <c r="AE704" i="1"/>
  <c r="AA589" i="1"/>
  <c r="AE631" i="1"/>
  <c r="BJ1469" i="1"/>
  <c r="AA891" i="1"/>
  <c r="AE600" i="1"/>
  <c r="AA524" i="1"/>
  <c r="AA1359" i="1"/>
  <c r="BJ1428" i="1"/>
  <c r="BJ984" i="1"/>
  <c r="AA613" i="1"/>
  <c r="BJ1292" i="1"/>
  <c r="AA795" i="1"/>
  <c r="AA346" i="1"/>
  <c r="AE1200" i="1"/>
  <c r="AA697" i="1"/>
  <c r="AA768" i="1"/>
  <c r="AA1231" i="1"/>
  <c r="AE83" i="1"/>
  <c r="AA683" i="1"/>
  <c r="AA507" i="1"/>
  <c r="BJ1033" i="1"/>
  <c r="AA445" i="1"/>
  <c r="AE797" i="1"/>
  <c r="AA654" i="1"/>
  <c r="BJ1029" i="1"/>
  <c r="AA1296" i="1"/>
  <c r="AE466" i="1"/>
  <c r="AE738" i="1"/>
  <c r="AA1097" i="1"/>
  <c r="AA1147" i="1"/>
  <c r="AE156" i="1"/>
  <c r="BJ727" i="1"/>
  <c r="AA357" i="1"/>
  <c r="BJ352" i="1"/>
  <c r="BJ332" i="1"/>
  <c r="BJ960" i="1"/>
  <c r="AE968" i="1"/>
  <c r="AA283" i="1"/>
  <c r="BJ389" i="1"/>
  <c r="AA1437" i="1"/>
  <c r="AA761" i="1"/>
  <c r="BJ313" i="1"/>
  <c r="AA1070" i="1"/>
  <c r="AE202" i="1"/>
  <c r="AE1298" i="1"/>
  <c r="AE568" i="1"/>
  <c r="BJ12" i="1"/>
  <c r="BJ1037" i="1"/>
  <c r="BJ1207" i="1"/>
  <c r="AA108" i="1"/>
  <c r="BJ1271" i="1"/>
  <c r="AA1404" i="1"/>
  <c r="AE848" i="1"/>
  <c r="AA371" i="1"/>
  <c r="AA330" i="1"/>
  <c r="AE1179" i="1"/>
  <c r="BJ390" i="1"/>
  <c r="AE1378" i="1"/>
  <c r="AA1440" i="1"/>
  <c r="AA1024" i="1"/>
  <c r="AE414" i="1"/>
  <c r="AE810" i="1"/>
  <c r="AA633" i="1"/>
  <c r="BJ315" i="1"/>
  <c r="AA295" i="1"/>
  <c r="BJ482" i="1"/>
  <c r="BJ138" i="1"/>
  <c r="BJ366" i="1"/>
  <c r="BJ1354" i="1"/>
  <c r="AE1500" i="1"/>
  <c r="BJ587" i="1"/>
  <c r="BJ1427" i="1"/>
  <c r="AA279" i="1"/>
  <c r="AA674" i="1"/>
  <c r="BJ89" i="1"/>
  <c r="AE681" i="1"/>
  <c r="AA942" i="1"/>
  <c r="AA1041" i="1"/>
  <c r="AA204" i="1"/>
  <c r="AA555" i="1"/>
  <c r="BJ309" i="1"/>
  <c r="BJ722" i="1"/>
  <c r="AA1105" i="1"/>
  <c r="BJ1272" i="1"/>
  <c r="BJ1178" i="1"/>
  <c r="AE634" i="1"/>
  <c r="AE958" i="1"/>
  <c r="BJ384" i="1"/>
  <c r="AE641" i="1"/>
  <c r="BJ382" i="1"/>
  <c r="AA77" i="1"/>
  <c r="BJ554" i="1"/>
  <c r="AE643" i="1"/>
  <c r="AA1264" i="1"/>
  <c r="AE1248" i="1"/>
  <c r="BJ250" i="1"/>
  <c r="BJ406" i="1"/>
  <c r="BJ1155" i="1"/>
  <c r="BJ855" i="1"/>
  <c r="AA987" i="1"/>
  <c r="AE939" i="1"/>
  <c r="AA393" i="1"/>
  <c r="AA95" i="1"/>
  <c r="AE1266" i="1"/>
  <c r="AA1471" i="1"/>
  <c r="AE639" i="1"/>
  <c r="BJ1319" i="1"/>
  <c r="AA759" i="1"/>
  <c r="AE1436" i="1"/>
  <c r="AA462" i="1"/>
  <c r="AA849" i="1"/>
  <c r="AE547" i="1"/>
  <c r="BJ709" i="1"/>
  <c r="AA598" i="1"/>
  <c r="AA978" i="1"/>
  <c r="AE1131" i="1"/>
  <c r="AO1136" i="1"/>
  <c r="AA151" i="1"/>
  <c r="BJ418" i="1"/>
  <c r="AE1381" i="1"/>
  <c r="AE904" i="1"/>
  <c r="AE652" i="1"/>
  <c r="AE196" i="1"/>
  <c r="AE1312" i="1"/>
  <c r="AE814" i="1"/>
  <c r="AE221" i="1"/>
  <c r="AK226" i="1"/>
  <c r="AE1028" i="1"/>
  <c r="BJ1031" i="1"/>
  <c r="BJ1389" i="1"/>
  <c r="AE849" i="1"/>
  <c r="AA794" i="1"/>
  <c r="BJ208" i="1"/>
  <c r="AE1319" i="1"/>
  <c r="AK1324" i="1"/>
  <c r="BJ719" i="1"/>
  <c r="AK1395" i="1"/>
  <c r="BJ1025" i="1"/>
  <c r="AE1168" i="1"/>
  <c r="AE368" i="1"/>
  <c r="AE819" i="1"/>
  <c r="BJ878" i="1"/>
  <c r="BJ929" i="1"/>
  <c r="AA712" i="1"/>
  <c r="BJ1475" i="1"/>
  <c r="AA402" i="1"/>
  <c r="AA1196" i="1"/>
  <c r="AE177" i="1"/>
  <c r="BJ26" i="1"/>
  <c r="AK976" i="1"/>
  <c r="AO790" i="1"/>
  <c r="AO998" i="1"/>
  <c r="AK1467" i="1"/>
  <c r="AO1308" i="1"/>
  <c r="AK291" i="1"/>
  <c r="AK450" i="1"/>
  <c r="AK1460" i="1"/>
  <c r="AO1068" i="1"/>
  <c r="AO49" i="1"/>
  <c r="AK494" i="1"/>
  <c r="AK242" i="1"/>
  <c r="AO530" i="1"/>
  <c r="AO398" i="1"/>
  <c r="AO836" i="1"/>
  <c r="AK1374" i="1"/>
  <c r="AK1153" i="1"/>
  <c r="AO1505" i="1"/>
  <c r="AK1409" i="1"/>
  <c r="AK38" i="1"/>
  <c r="AK305" i="1"/>
  <c r="AO732" i="1"/>
  <c r="AK953" i="1"/>
  <c r="AK39" i="1"/>
  <c r="AK967" i="1"/>
  <c r="AK1345" i="1"/>
  <c r="AK854" i="1"/>
  <c r="AK213" i="1"/>
  <c r="AO944" i="1"/>
  <c r="AK1115" i="1"/>
  <c r="AK1023" i="1"/>
  <c r="AO592" i="1"/>
  <c r="AK1424" i="1"/>
  <c r="AK1245" i="1"/>
  <c r="AK431" i="1"/>
  <c r="AO118" i="1"/>
  <c r="AK1205" i="1"/>
  <c r="BJ1003" i="1"/>
  <c r="AE1141" i="1"/>
  <c r="AA277" i="1"/>
  <c r="BJ1183" i="1"/>
  <c r="AE308" i="1"/>
  <c r="AE350" i="1"/>
  <c r="AA452" i="1"/>
  <c r="AA1050" i="1"/>
  <c r="AA1373" i="1"/>
  <c r="AA907" i="1"/>
  <c r="BJ1397" i="1"/>
  <c r="BJ581" i="1"/>
  <c r="BJ453" i="1"/>
  <c r="BJ455" i="1"/>
  <c r="BJ1450" i="1"/>
  <c r="BJ268" i="1"/>
  <c r="AE832" i="1"/>
  <c r="AE1275" i="1"/>
  <c r="AE471" i="1"/>
  <c r="AA626" i="1"/>
  <c r="BJ185" i="1"/>
  <c r="BJ1146" i="1"/>
  <c r="BJ124" i="1"/>
  <c r="BJ510" i="1"/>
  <c r="AE1505" i="1"/>
  <c r="BJ672" i="1"/>
  <c r="AE1277" i="1"/>
  <c r="BJ335" i="1"/>
  <c r="AE435" i="1"/>
  <c r="AE1483" i="1"/>
  <c r="AE200" i="1"/>
  <c r="BJ1180" i="1"/>
  <c r="AE1091" i="1"/>
  <c r="AE605" i="1"/>
  <c r="BJ938" i="1"/>
  <c r="AA538" i="1"/>
  <c r="BJ1211" i="1"/>
  <c r="BJ264" i="1"/>
  <c r="AA409" i="1"/>
  <c r="AE497" i="1"/>
  <c r="AE105" i="1"/>
  <c r="AA1400" i="1"/>
  <c r="AE1150" i="1"/>
  <c r="AA851" i="1"/>
  <c r="BJ959" i="1"/>
  <c r="AA1255" i="1"/>
  <c r="AA1078" i="1"/>
  <c r="AA1169" i="1"/>
  <c r="BJ1048" i="1"/>
  <c r="AA618" i="1"/>
  <c r="AE1068" i="1"/>
  <c r="BJ87" i="1"/>
  <c r="AE401" i="1"/>
  <c r="AA865" i="1"/>
  <c r="BJ1184" i="1"/>
  <c r="AA1417" i="1"/>
  <c r="AE790" i="1"/>
  <c r="AE603" i="1"/>
  <c r="BJ710" i="1"/>
  <c r="AE713" i="1"/>
  <c r="AE499" i="1"/>
  <c r="AE981" i="1"/>
  <c r="AE836" i="1"/>
  <c r="AA1343" i="1"/>
  <c r="AE1286" i="1"/>
  <c r="AE72" i="1"/>
  <c r="AA1210" i="1"/>
  <c r="BJ812" i="1"/>
  <c r="AA1121" i="1"/>
  <c r="AE941" i="1"/>
  <c r="AA998" i="1"/>
  <c r="AE580" i="1"/>
  <c r="AA431" i="1"/>
  <c r="AE67" i="1"/>
  <c r="AA1257" i="1"/>
  <c r="AA879" i="1"/>
  <c r="AA567" i="1"/>
  <c r="AK322" i="1"/>
  <c r="AK467" i="1"/>
  <c r="AE987" i="1"/>
  <c r="AA750" i="1"/>
  <c r="AA720" i="1"/>
  <c r="AA1110" i="1"/>
  <c r="BJ926" i="1"/>
  <c r="BJ1485" i="1"/>
  <c r="AE1435" i="1"/>
  <c r="AA859" i="1"/>
  <c r="AA803" i="1"/>
  <c r="AA1001" i="1"/>
  <c r="AE773" i="1"/>
  <c r="AE1109" i="1"/>
  <c r="AE852" i="1"/>
  <c r="AS865" i="1"/>
  <c r="BJ323" i="1"/>
  <c r="BJ310" i="1"/>
  <c r="AA1191" i="1"/>
  <c r="AE57" i="1"/>
  <c r="AA855" i="1"/>
  <c r="BJ971" i="1"/>
  <c r="AE406" i="1"/>
  <c r="AE1175" i="1"/>
  <c r="AA1018" i="1"/>
  <c r="AE686" i="1"/>
  <c r="AA548" i="1"/>
  <c r="AE1016" i="1"/>
  <c r="AA1030" i="1"/>
  <c r="AA375" i="1"/>
  <c r="BJ1433" i="1"/>
  <c r="AE247" i="1"/>
  <c r="AA667" i="1"/>
  <c r="AE187" i="1"/>
  <c r="AE1494" i="1"/>
  <c r="AA557" i="1"/>
  <c r="AA575" i="1"/>
  <c r="AA807" i="1"/>
  <c r="AA318" i="1"/>
  <c r="AE512" i="1"/>
  <c r="AE831" i="1"/>
  <c r="BJ822" i="1"/>
  <c r="AE914" i="1"/>
  <c r="BJ1454" i="1"/>
  <c r="BJ1162" i="1"/>
  <c r="AE56" i="1"/>
  <c r="AA250" i="1"/>
  <c r="AA785" i="1"/>
  <c r="BJ1264" i="1"/>
  <c r="BJ564" i="1"/>
  <c r="AE554" i="1"/>
  <c r="BJ1369" i="1"/>
  <c r="AA802" i="1"/>
  <c r="BJ1042" i="1"/>
  <c r="AK1047" i="1"/>
  <c r="BJ379" i="1"/>
  <c r="BJ993" i="1"/>
  <c r="BJ1509" i="1"/>
  <c r="BJ392" i="1"/>
  <c r="AA1317" i="1"/>
  <c r="BJ248" i="1"/>
  <c r="AA901" i="1"/>
  <c r="AA220" i="1"/>
  <c r="AA553" i="1"/>
  <c r="BJ1508" i="1"/>
  <c r="BJ988" i="1"/>
  <c r="AE1299" i="1"/>
  <c r="BJ96" i="1"/>
  <c r="AA708" i="1"/>
  <c r="AA641" i="1"/>
  <c r="AE604" i="1"/>
  <c r="AA958" i="1"/>
  <c r="BJ990" i="1"/>
  <c r="AA1178" i="1"/>
  <c r="AA1209" i="1"/>
  <c r="BJ1105" i="1"/>
  <c r="AE1154" i="1"/>
  <c r="AK1159" i="1"/>
  <c r="AE309" i="1"/>
  <c r="AA132" i="1"/>
  <c r="AE1461" i="1"/>
  <c r="AA214" i="1"/>
  <c r="BJ88" i="1"/>
  <c r="AO1009" i="1"/>
  <c r="AE479" i="1"/>
  <c r="AE204" i="1"/>
  <c r="AE1328" i="1"/>
  <c r="BJ942" i="1"/>
  <c r="AA1247" i="1"/>
  <c r="AA89" i="1"/>
  <c r="BJ674" i="1"/>
  <c r="BJ279" i="1"/>
  <c r="AA1427" i="1"/>
  <c r="AA587" i="1"/>
  <c r="BJ1500" i="1"/>
  <c r="AE1354" i="1"/>
  <c r="AA366" i="1"/>
  <c r="AE138" i="1"/>
  <c r="AE482" i="1"/>
  <c r="AA297" i="1"/>
  <c r="AA315" i="1"/>
  <c r="AE197" i="1"/>
  <c r="BJ810" i="1"/>
  <c r="AE754" i="1"/>
  <c r="BJ1024" i="1"/>
  <c r="BJ646" i="1"/>
  <c r="AO614" i="1"/>
  <c r="BJ1378" i="1"/>
  <c r="BJ752" i="1"/>
  <c r="BJ1179" i="1"/>
  <c r="AE1090" i="1"/>
  <c r="AO1095" i="1"/>
  <c r="BJ371" i="1"/>
  <c r="AA723" i="1"/>
  <c r="AE1404" i="1"/>
  <c r="AA934" i="1"/>
  <c r="AE108" i="1"/>
  <c r="AE17" i="1"/>
  <c r="AA1207" i="1"/>
  <c r="AE1303" i="1"/>
  <c r="AA12" i="1"/>
  <c r="AA1298" i="1"/>
  <c r="AE347" i="1"/>
  <c r="AE1070" i="1"/>
  <c r="AO1075" i="1"/>
  <c r="BJ1447" i="1"/>
  <c r="AE615" i="1"/>
  <c r="AA756" i="1"/>
  <c r="AA1005" i="1"/>
  <c r="AO1010" i="1"/>
  <c r="AE1222" i="1"/>
  <c r="AO1227" i="1"/>
  <c r="AA991" i="1"/>
  <c r="BJ33" i="1"/>
  <c r="AA313" i="1"/>
  <c r="BJ796" i="1"/>
  <c r="AO766" i="1"/>
  <c r="AE1437" i="1"/>
  <c r="AA246" i="1"/>
  <c r="BJ283" i="1"/>
  <c r="AE805" i="1"/>
  <c r="AE960" i="1"/>
  <c r="AO24" i="1"/>
  <c r="BJ821" i="1"/>
  <c r="BJ1270" i="1"/>
  <c r="BJ1140" i="1"/>
  <c r="AE1284" i="1"/>
  <c r="AA281" i="1"/>
  <c r="AE1240" i="1"/>
  <c r="BJ644" i="1"/>
  <c r="BJ400" i="1"/>
  <c r="AA184" i="1"/>
  <c r="AE386" i="1"/>
  <c r="BJ947" i="1"/>
  <c r="BJ706" i="1"/>
  <c r="AE286" i="1"/>
  <c r="BJ280" i="1"/>
  <c r="BJ1380" i="1"/>
  <c r="AA426" i="1"/>
  <c r="AA1495" i="1"/>
  <c r="AA201" i="1"/>
  <c r="BJ171" i="1"/>
  <c r="BJ515" i="1"/>
  <c r="AE757" i="1"/>
  <c r="AA113" i="1"/>
  <c r="BJ1168" i="1"/>
  <c r="AE352" i="1"/>
  <c r="AK362" i="1"/>
  <c r="AA1472" i="1"/>
  <c r="AE727" i="1"/>
  <c r="BJ1147" i="1"/>
  <c r="AE1097" i="1"/>
  <c r="AA738" i="1"/>
  <c r="BJ466" i="1"/>
  <c r="AE1296" i="1"/>
  <c r="AA1029" i="1"/>
  <c r="BJ654" i="1"/>
  <c r="AA797" i="1"/>
  <c r="BJ445" i="1"/>
  <c r="AE1033" i="1"/>
  <c r="AE507" i="1"/>
  <c r="BJ683" i="1"/>
  <c r="AA83" i="1"/>
  <c r="BJ1231" i="1"/>
  <c r="AE433" i="1"/>
  <c r="AE697" i="1"/>
  <c r="AA343" i="1"/>
  <c r="AE346" i="1"/>
  <c r="BJ1434" i="1"/>
  <c r="AE1292" i="1"/>
  <c r="BJ815" i="1"/>
  <c r="AE984" i="1"/>
  <c r="AE764" i="1"/>
  <c r="AO1453" i="1"/>
  <c r="AE1359" i="1"/>
  <c r="AS537" i="1"/>
  <c r="AO529" i="1"/>
  <c r="AE989" i="1"/>
  <c r="BJ600" i="1"/>
  <c r="BJ261" i="1"/>
  <c r="AE1469" i="1"/>
  <c r="AA1130" i="1"/>
  <c r="AE589" i="1"/>
  <c r="AE299" i="1"/>
  <c r="BJ257" i="1"/>
  <c r="AA1187" i="1"/>
  <c r="AA1023" i="1"/>
  <c r="AA571" i="1"/>
  <c r="AE328" i="1"/>
  <c r="BJ475" i="1"/>
  <c r="BJ948" i="1"/>
  <c r="AE518" i="1"/>
  <c r="AA1332" i="1"/>
  <c r="AA106" i="1"/>
  <c r="AA1490" i="1"/>
  <c r="AE1046" i="1"/>
  <c r="AO1051" i="1"/>
  <c r="BJ561" i="1"/>
  <c r="BJ31" i="1"/>
  <c r="AE154" i="1"/>
  <c r="AA1402" i="1"/>
  <c r="AA878" i="1"/>
  <c r="BJ1069" i="1"/>
  <c r="BJ1194" i="1"/>
  <c r="AA127" i="1"/>
  <c r="AE886" i="1"/>
  <c r="AE680" i="1"/>
  <c r="BJ1053" i="1"/>
  <c r="AA1206" i="1"/>
  <c r="AA502" i="1"/>
  <c r="BJ1083" i="1"/>
  <c r="AE192" i="1"/>
  <c r="BJ1085" i="1"/>
  <c r="AE691" i="1"/>
  <c r="BJ172" i="1"/>
  <c r="AE255" i="1"/>
  <c r="AE130" i="1"/>
  <c r="AE85" i="1"/>
  <c r="AA1237" i="1"/>
  <c r="AE1333" i="1"/>
  <c r="AA29" i="1"/>
  <c r="AE306" i="1"/>
  <c r="BJ28" i="1"/>
  <c r="AA511" i="1"/>
  <c r="AA577" i="1"/>
  <c r="BJ1493" i="1"/>
  <c r="AA460" i="1"/>
  <c r="AE1213" i="1"/>
  <c r="AE258" i="1"/>
  <c r="AE396" i="1"/>
  <c r="AA590" i="1"/>
  <c r="AA1334" i="1"/>
  <c r="BJ222" i="1"/>
  <c r="AA592" i="1"/>
  <c r="AE1204" i="1"/>
  <c r="AA665" i="1"/>
  <c r="AA349" i="1"/>
  <c r="AA630" i="1"/>
  <c r="BJ68" i="1"/>
  <c r="AA458" i="1"/>
  <c r="AA40" i="1"/>
  <c r="AA517" i="1"/>
  <c r="BJ114" i="1"/>
  <c r="AA1430" i="1"/>
  <c r="AA1313" i="1"/>
  <c r="BJ1019" i="1"/>
  <c r="AE266" i="1"/>
  <c r="AA109" i="1"/>
  <c r="AA1366" i="1"/>
  <c r="BJ1216" i="1"/>
  <c r="BJ897" i="1"/>
  <c r="AA1281" i="1"/>
  <c r="AE1257" i="1"/>
  <c r="AA916" i="1"/>
  <c r="AA446" i="1"/>
  <c r="BJ817" i="1"/>
  <c r="AA256" i="1"/>
  <c r="AE1239" i="1"/>
  <c r="AE84" i="1"/>
  <c r="AE109" i="1"/>
  <c r="AA227" i="1"/>
  <c r="AE998" i="1"/>
  <c r="BJ427" i="1"/>
  <c r="AE927" i="1"/>
  <c r="AE1467" i="1"/>
  <c r="BJ1218" i="1"/>
  <c r="AA1347" i="1"/>
  <c r="AA812" i="1"/>
  <c r="BJ523" i="1"/>
  <c r="AA307" i="1"/>
  <c r="BJ1313" i="1"/>
  <c r="AE1314" i="1"/>
  <c r="AA504" i="1"/>
  <c r="BJ1305" i="1"/>
  <c r="AE1189" i="1"/>
  <c r="BJ483" i="1"/>
  <c r="AE999" i="1"/>
  <c r="BJ1210" i="1"/>
  <c r="AA464" i="1"/>
  <c r="AE1430" i="1"/>
  <c r="AA663" i="1"/>
  <c r="AA645" i="1"/>
  <c r="AE1414" i="1"/>
  <c r="BJ1286" i="1"/>
  <c r="AA836" i="1"/>
  <c r="AA499" i="1"/>
  <c r="AE710" i="1"/>
  <c r="BJ790" i="1"/>
  <c r="AA1184" i="1"/>
  <c r="AA114" i="1"/>
  <c r="BJ1382" i="1"/>
  <c r="BJ441" i="1"/>
  <c r="AA936" i="1"/>
  <c r="AE1489" i="1"/>
  <c r="AA779" i="1"/>
  <c r="BJ401" i="1"/>
  <c r="BJ818" i="1"/>
  <c r="AE517" i="1"/>
  <c r="AA1116" i="1"/>
  <c r="BJ181" i="1"/>
  <c r="AA170" i="1"/>
  <c r="BJ1068" i="1"/>
  <c r="AA1048" i="1"/>
  <c r="AE1078" i="1"/>
  <c r="AE40" i="1"/>
  <c r="BJ136" i="1"/>
  <c r="AA946" i="1"/>
  <c r="BJ348" i="1"/>
  <c r="AE1214" i="1"/>
  <c r="BJ692" i="1"/>
  <c r="AE1290" i="1"/>
  <c r="AE1466" i="1"/>
  <c r="AA513" i="1"/>
  <c r="AA239" i="1"/>
  <c r="AE1401" i="1"/>
  <c r="AE739" i="1"/>
  <c r="AA243" i="1"/>
  <c r="AA1386" i="1"/>
  <c r="BJ421" i="1"/>
  <c r="BJ1370" i="1"/>
  <c r="BJ1226" i="1"/>
  <c r="AA110" i="1"/>
  <c r="AA377" i="1"/>
  <c r="AE959" i="1"/>
  <c r="AA422" i="1"/>
  <c r="AE458" i="1"/>
  <c r="AE86" i="1"/>
  <c r="AA1335" i="1"/>
  <c r="AE253" i="1"/>
  <c r="BJ111" i="1"/>
  <c r="AE630" i="1"/>
  <c r="AA101" i="1"/>
  <c r="AE169" i="1"/>
  <c r="AE174" i="1"/>
  <c r="AE851" i="1"/>
  <c r="AA1326" i="1"/>
  <c r="AE349" i="1"/>
  <c r="AE1383" i="1"/>
  <c r="AE850" i="1"/>
  <c r="BJ1007" i="1"/>
  <c r="BJ495" i="1"/>
  <c r="AE949" i="1"/>
  <c r="AA1150" i="1"/>
  <c r="BJ1253" i="1"/>
  <c r="AE665" i="1"/>
  <c r="AA525" i="1"/>
  <c r="AA1421" i="1"/>
  <c r="BJ1289" i="1"/>
  <c r="BJ411" i="1"/>
  <c r="AE273" i="1"/>
  <c r="AE1400" i="1"/>
  <c r="AE287" i="1"/>
  <c r="BJ1204" i="1"/>
  <c r="AE627" i="1"/>
  <c r="BJ656" i="1"/>
  <c r="AE592" i="1"/>
  <c r="AA1394" i="1"/>
  <c r="AE1101" i="1"/>
  <c r="AA956" i="1"/>
  <c r="AE1075" i="1"/>
  <c r="BJ105" i="1"/>
  <c r="BJ409" i="1"/>
  <c r="AA1211" i="1"/>
  <c r="AA938" i="1"/>
  <c r="AA1091" i="1"/>
  <c r="BJ200" i="1"/>
  <c r="BJ435" i="1"/>
  <c r="AA1277" i="1"/>
  <c r="BJ82" i="1"/>
  <c r="AE647" i="1"/>
  <c r="AA505" i="1"/>
  <c r="AE1139" i="1"/>
  <c r="AA222" i="1"/>
  <c r="BJ1035" i="1"/>
  <c r="AE705" i="1"/>
  <c r="AA361" i="1"/>
  <c r="AA282" i="1"/>
  <c r="AE1134" i="1"/>
  <c r="AE672" i="1"/>
  <c r="AE341" i="1"/>
  <c r="AE1334" i="1"/>
  <c r="AA1221" i="1"/>
  <c r="BJ1353" i="1"/>
  <c r="AE470" i="1"/>
  <c r="AA403" i="1"/>
  <c r="AE969" i="1"/>
  <c r="AA1505" i="1"/>
  <c r="AA995" i="1"/>
  <c r="BJ590" i="1"/>
  <c r="BJ1443" i="1"/>
  <c r="AA717" i="1"/>
  <c r="BJ994" i="1"/>
  <c r="BJ758" i="1"/>
  <c r="BJ616" i="1"/>
  <c r="AA484" i="1"/>
  <c r="BJ398" i="1"/>
  <c r="BJ1062" i="1"/>
  <c r="AA508" i="1"/>
  <c r="AE1038" i="1"/>
  <c r="BJ285" i="1"/>
  <c r="AA1283" i="1"/>
  <c r="AE876" i="1"/>
  <c r="AA882" i="1"/>
  <c r="AE1094" i="1"/>
  <c r="AA62" i="1"/>
  <c r="BJ396" i="1"/>
  <c r="AE582" i="1"/>
  <c r="BJ545" i="1"/>
  <c r="AE404" i="1"/>
  <c r="AE755" i="1"/>
  <c r="BJ838" i="1"/>
  <c r="AE510" i="1"/>
  <c r="AA1055" i="1"/>
  <c r="AA258" i="1"/>
  <c r="AE1077" i="1"/>
  <c r="AA1126" i="1"/>
  <c r="AE602" i="1"/>
  <c r="AA1256" i="1"/>
  <c r="AE124" i="1"/>
  <c r="AA185" i="1"/>
  <c r="AA471" i="1"/>
  <c r="AA832" i="1"/>
  <c r="AA1450" i="1"/>
  <c r="AA742" i="1"/>
  <c r="AA161" i="1"/>
  <c r="AA837" i="1"/>
  <c r="AA887" i="1"/>
  <c r="BJ212" i="1"/>
  <c r="AE770" i="1"/>
  <c r="AA453" i="1"/>
  <c r="AE1397" i="1"/>
  <c r="AE1373" i="1"/>
  <c r="AE452" i="1"/>
  <c r="AA308" i="1"/>
  <c r="AE277" i="1"/>
  <c r="AE419" i="1"/>
  <c r="AE1212" i="1"/>
  <c r="BJ783" i="1"/>
  <c r="BJ1235" i="1"/>
  <c r="AA1003" i="1"/>
  <c r="AE1158" i="1"/>
  <c r="BJ1213" i="1"/>
  <c r="AE1465" i="1"/>
  <c r="AA619" i="1"/>
  <c r="AE594" i="1"/>
  <c r="BJ973" i="1"/>
  <c r="AE160" i="1"/>
  <c r="AE460" i="1"/>
  <c r="BJ1044" i="1"/>
  <c r="AE1356" i="1"/>
  <c r="AA459" i="1"/>
  <c r="BJ1034" i="1"/>
  <c r="AE1015" i="1"/>
  <c r="AA1227" i="1"/>
  <c r="AA624" i="1"/>
  <c r="AE1493" i="1"/>
  <c r="BJ892" i="1"/>
  <c r="BJ1325" i="1"/>
  <c r="AA1349" i="1"/>
  <c r="AE321" i="1"/>
  <c r="AA476" i="1"/>
  <c r="BJ388" i="1"/>
  <c r="AA574" i="1"/>
  <c r="BJ577" i="1"/>
  <c r="AE922" i="1"/>
  <c r="AA844" i="1"/>
  <c r="AE291" i="1"/>
  <c r="AA866" i="1"/>
  <c r="AE481" i="1"/>
  <c r="AE415" i="1"/>
  <c r="AE558" i="1"/>
  <c r="AA177" i="1"/>
  <c r="AE402" i="1"/>
  <c r="BJ712" i="1"/>
  <c r="AE60" i="1"/>
  <c r="AA635" i="1"/>
  <c r="AA1337" i="1"/>
  <c r="AA353" i="1"/>
  <c r="BJ511" i="1"/>
  <c r="AE908" i="1"/>
  <c r="BJ1073" i="1"/>
  <c r="AE1197" i="1"/>
  <c r="AA189" i="1"/>
  <c r="AA76" i="1"/>
  <c r="AA1506" i="1"/>
  <c r="AA28" i="1"/>
  <c r="AE1459" i="1"/>
  <c r="AE474" i="1"/>
  <c r="AE468" i="1"/>
  <c r="BJ265" i="1"/>
  <c r="AE69" i="1"/>
  <c r="AA1056" i="1"/>
  <c r="AA1009" i="1"/>
  <c r="AA1304" i="1"/>
  <c r="AA1340" i="1"/>
  <c r="AA292" i="1"/>
  <c r="BJ867" i="1"/>
  <c r="BJ1252" i="1"/>
  <c r="AE367" i="1"/>
  <c r="AE677" i="1"/>
  <c r="AA496" i="1"/>
  <c r="AE543" i="1"/>
  <c r="AA1374" i="1"/>
  <c r="AE1127" i="1"/>
  <c r="AA612" i="1"/>
  <c r="AE1081" i="1"/>
  <c r="BJ562" i="1"/>
  <c r="BJ1473" i="1"/>
  <c r="AA275" i="1"/>
  <c r="BJ141" i="1"/>
  <c r="AE1223" i="1"/>
  <c r="AA1190" i="1"/>
  <c r="AA50" i="1"/>
  <c r="AA1246" i="1"/>
  <c r="AA306" i="1"/>
  <c r="AA485" i="1"/>
  <c r="AE854" i="1"/>
  <c r="BJ1118" i="1"/>
  <c r="AA1364" i="1"/>
  <c r="AA134" i="1"/>
  <c r="BJ728" i="1"/>
  <c r="AA1115" i="1"/>
  <c r="AA1132" i="1"/>
  <c r="BJ79" i="1"/>
  <c r="AE924" i="1"/>
  <c r="AE1262" i="1"/>
  <c r="AE36" i="1"/>
  <c r="BJ1406" i="1"/>
  <c r="BJ931" i="1"/>
  <c r="BJ140" i="1"/>
  <c r="AE1080" i="1"/>
  <c r="AA1333" i="1"/>
  <c r="BJ137" i="1"/>
  <c r="BJ688" i="1"/>
  <c r="BJ85" i="1"/>
  <c r="AE1071" i="1"/>
  <c r="AA751" i="1"/>
  <c r="AE237" i="1"/>
  <c r="AA1161" i="1"/>
  <c r="AE1487" i="1"/>
  <c r="BJ255" i="1"/>
  <c r="AA691" i="1"/>
  <c r="BJ192" i="1"/>
  <c r="BJ502" i="1"/>
  <c r="AA64" i="1"/>
  <c r="AA1173" i="1"/>
  <c r="AA685" i="1"/>
  <c r="BJ640" i="1"/>
  <c r="AA846" i="1"/>
  <c r="BJ702" i="1"/>
  <c r="AA1249" i="1"/>
  <c r="BJ714" i="1"/>
  <c r="AE902" i="1"/>
  <c r="AA653" i="1"/>
  <c r="AE1388" i="1"/>
  <c r="BJ593" i="1"/>
  <c r="BJ326" i="1"/>
  <c r="AA808" i="1"/>
  <c r="BJ871" i="1"/>
  <c r="AA599" i="1"/>
  <c r="BJ629" i="1"/>
  <c r="AE533" i="1"/>
  <c r="AE861" i="1"/>
  <c r="BJ1239" i="1"/>
  <c r="AA1265" i="1"/>
  <c r="BJ1263" i="1"/>
  <c r="BJ1347" i="1"/>
  <c r="BJ732" i="1"/>
  <c r="AA233" i="1"/>
  <c r="BJ307" i="1"/>
  <c r="AE1451" i="1"/>
  <c r="AA1076" i="1"/>
  <c r="AA1189" i="1"/>
  <c r="AE883" i="1"/>
  <c r="AE228" i="1"/>
  <c r="BJ97" i="1"/>
  <c r="BJ1064" i="1"/>
  <c r="BJ999" i="1"/>
  <c r="AE464" i="1"/>
  <c r="BJ663" i="1"/>
  <c r="BJ1414" i="1"/>
  <c r="AA72" i="1"/>
  <c r="AA1286" i="1"/>
  <c r="BJ1343" i="1"/>
  <c r="BJ836" i="1"/>
  <c r="AA981" i="1"/>
  <c r="BJ499" i="1"/>
  <c r="AA713" i="1"/>
  <c r="AA710" i="1"/>
  <c r="AA603" i="1"/>
  <c r="AA790" i="1"/>
  <c r="BJ1417" i="1"/>
  <c r="AE1184" i="1"/>
  <c r="AE865" i="1"/>
  <c r="AE1382" i="1"/>
  <c r="BJ936" i="1"/>
  <c r="AE779" i="1"/>
  <c r="AA818" i="1"/>
  <c r="AE1116" i="1"/>
  <c r="BJ170" i="1"/>
  <c r="AA87" i="1"/>
  <c r="AA1068" i="1"/>
  <c r="AE618" i="1"/>
  <c r="AE1048" i="1"/>
  <c r="AE1169" i="1"/>
  <c r="BJ1078" i="1"/>
  <c r="AE1255" i="1"/>
  <c r="AA136" i="1"/>
  <c r="AE979" i="1"/>
  <c r="BJ946" i="1"/>
  <c r="AE954" i="1"/>
  <c r="AE348" i="1"/>
  <c r="AA827" i="1"/>
  <c r="AA1214" i="1"/>
  <c r="AA826" i="1"/>
  <c r="AE692" i="1"/>
  <c r="AA163" i="1"/>
  <c r="AA1290" i="1"/>
  <c r="BJ1438" i="1"/>
  <c r="AA1466" i="1"/>
  <c r="AA500" i="1"/>
  <c r="BJ513" i="1"/>
  <c r="AE1352" i="1"/>
  <c r="BJ239" i="1"/>
  <c r="AA687" i="1"/>
  <c r="BJ1401" i="1"/>
  <c r="BJ1228" i="1"/>
  <c r="AA739" i="1"/>
  <c r="AA1449" i="1"/>
  <c r="BJ243" i="1"/>
  <c r="AA191" i="1"/>
  <c r="AE1386" i="1"/>
  <c r="AA1310" i="1"/>
  <c r="AA421" i="1"/>
  <c r="AA985" i="1"/>
  <c r="AE1370" i="1"/>
  <c r="AE1499" i="1"/>
  <c r="AA1226" i="1"/>
  <c r="AE175" i="1"/>
  <c r="AE377" i="1"/>
  <c r="AE422" i="1"/>
  <c r="BJ86" i="1"/>
  <c r="BJ1176" i="1"/>
  <c r="AE1335" i="1"/>
  <c r="BJ1079" i="1"/>
  <c r="BJ253" i="1"/>
  <c r="AE111" i="1"/>
  <c r="AE68" i="1"/>
  <c r="BJ630" i="1"/>
  <c r="AE101" i="1"/>
  <c r="AA174" i="1"/>
  <c r="AE1326" i="1"/>
  <c r="BJ1383" i="1"/>
  <c r="AA1007" i="1"/>
  <c r="AA949" i="1"/>
  <c r="AA1253" i="1"/>
  <c r="BJ525" i="1"/>
  <c r="AA1289" i="1"/>
  <c r="BJ273" i="1"/>
  <c r="BJ287" i="1"/>
  <c r="BJ627" i="1"/>
  <c r="AA656" i="1"/>
  <c r="BJ1394" i="1"/>
  <c r="AE956" i="1"/>
  <c r="AA105" i="1"/>
  <c r="AA497" i="1"/>
  <c r="AE409" i="1"/>
  <c r="AE264" i="1"/>
  <c r="AE1211" i="1"/>
  <c r="AE538" i="1"/>
  <c r="AE938" i="1"/>
  <c r="BJ605" i="1"/>
  <c r="BJ1091" i="1"/>
  <c r="AA1180" i="1"/>
  <c r="AA200" i="1"/>
  <c r="BJ1483" i="1"/>
  <c r="AA435" i="1"/>
  <c r="AE335" i="1"/>
  <c r="BJ1277" i="1"/>
  <c r="AE82" i="1"/>
  <c r="AE505" i="1"/>
  <c r="AA1035" i="1"/>
  <c r="BJ361" i="1"/>
  <c r="BJ1134" i="1"/>
  <c r="BJ341" i="1"/>
  <c r="AE1221" i="1"/>
  <c r="BJ470" i="1"/>
  <c r="BJ969" i="1"/>
  <c r="AE995" i="1"/>
  <c r="AE1443" i="1"/>
  <c r="AA147" i="1"/>
  <c r="BJ717" i="1"/>
  <c r="BJ584" i="1"/>
  <c r="AA994" i="1"/>
  <c r="AE1331" i="1"/>
  <c r="AE758" i="1"/>
  <c r="BJ1193" i="1"/>
  <c r="AA616" i="1"/>
  <c r="AA1464" i="1"/>
  <c r="AE484" i="1"/>
  <c r="AA1444" i="1"/>
  <c r="AA398" i="1"/>
  <c r="BJ726" i="1"/>
  <c r="AE1062" i="1"/>
  <c r="AE1058" i="1"/>
  <c r="AE508" i="1"/>
  <c r="AE583" i="1"/>
  <c r="AA1038" i="1"/>
  <c r="AE531" i="1"/>
  <c r="AA285" i="1"/>
  <c r="AE606" i="1"/>
  <c r="BJ1283" i="1"/>
  <c r="AE1309" i="1"/>
  <c r="AA876" i="1"/>
  <c r="BJ1201" i="1"/>
  <c r="AE882" i="1"/>
  <c r="AE1108" i="1"/>
  <c r="BJ1094" i="1"/>
  <c r="BJ62" i="1"/>
  <c r="BJ582" i="1"/>
  <c r="BJ404" i="1"/>
  <c r="AA838" i="1"/>
  <c r="AE1055" i="1"/>
  <c r="AA1077" i="1"/>
  <c r="AA602" i="1"/>
  <c r="AA124" i="1"/>
  <c r="AA1146" i="1"/>
  <c r="AE185" i="1"/>
  <c r="AE626" i="1"/>
  <c r="BJ471" i="1"/>
  <c r="BJ1275" i="1"/>
  <c r="BJ832" i="1"/>
  <c r="AA268" i="1"/>
  <c r="AE1450" i="1"/>
  <c r="BJ742" i="1"/>
  <c r="AE1300" i="1"/>
  <c r="BJ161" i="1"/>
  <c r="AE673" i="1"/>
  <c r="BJ837" i="1"/>
  <c r="BJ986" i="1"/>
  <c r="AE887" i="1"/>
  <c r="AA1195" i="1"/>
  <c r="AE212" i="1"/>
  <c r="BJ772" i="1"/>
  <c r="BJ770" i="1"/>
  <c r="AA1431" i="1"/>
  <c r="AA455" i="1"/>
  <c r="AE453" i="1"/>
  <c r="AA581" i="1"/>
  <c r="AA1397" i="1"/>
  <c r="BJ907" i="1"/>
  <c r="BJ1373" i="1"/>
  <c r="AE1050" i="1"/>
  <c r="BJ452" i="1"/>
  <c r="AA350" i="1"/>
  <c r="BJ308" i="1"/>
  <c r="AE1183" i="1"/>
  <c r="BJ277" i="1"/>
  <c r="BJ1141" i="1"/>
  <c r="AA1212" i="1"/>
  <c r="AE1235" i="1"/>
  <c r="BJ1158" i="1"/>
  <c r="AA1465" i="1"/>
  <c r="AA38" i="1"/>
  <c r="BJ619" i="1"/>
  <c r="AA1301" i="1"/>
  <c r="BJ594" i="1"/>
  <c r="BJ840" i="1"/>
  <c r="AE973" i="1"/>
  <c r="AA160" i="1"/>
  <c r="AA1044" i="1"/>
  <c r="BJ459" i="1"/>
  <c r="BJ1015" i="1"/>
  <c r="AE624" i="1"/>
  <c r="AE892" i="1"/>
  <c r="AE1349" i="1"/>
  <c r="AE476" i="1"/>
  <c r="AE574" i="1"/>
  <c r="BJ922" i="1"/>
  <c r="BJ291" i="1"/>
  <c r="BJ481" i="1"/>
  <c r="BJ558" i="1"/>
  <c r="AA26" i="1"/>
  <c r="BJ177" i="1"/>
  <c r="AE1196" i="1"/>
  <c r="BJ402" i="1"/>
  <c r="AA1475" i="1"/>
  <c r="AE712" i="1"/>
  <c r="AE929" i="1"/>
  <c r="AE635" i="1"/>
  <c r="AE353" i="1"/>
  <c r="BJ908" i="1"/>
  <c r="AA1197" i="1"/>
  <c r="AE76" i="1"/>
  <c r="AA659" i="1"/>
  <c r="AE1506" i="1"/>
  <c r="AE358" i="1"/>
  <c r="AA1459" i="1"/>
  <c r="BJ468" i="1"/>
  <c r="BJ69" i="1"/>
  <c r="BJ972" i="1"/>
  <c r="AE1056" i="1"/>
  <c r="BJ614" i="1"/>
  <c r="BJ1009" i="1"/>
  <c r="BJ230" i="1"/>
  <c r="BJ1304" i="1"/>
  <c r="AE1429" i="1"/>
  <c r="AE1340" i="1"/>
  <c r="AE224" i="1"/>
  <c r="AE292" i="1"/>
  <c r="AA405" i="1"/>
  <c r="AE867" i="1"/>
  <c r="AE1288" i="1"/>
  <c r="AE1252" i="1"/>
  <c r="AA1217" i="1"/>
  <c r="BJ367" i="1"/>
  <c r="AE269" i="1"/>
  <c r="AA677" i="1"/>
  <c r="BJ565" i="1"/>
  <c r="AE496" i="1"/>
  <c r="AE873" i="1"/>
  <c r="AA543" i="1"/>
  <c r="AA542" i="1"/>
  <c r="AE1374" i="1"/>
  <c r="BJ909" i="1"/>
  <c r="BJ1127" i="1"/>
  <c r="AE1059" i="1"/>
  <c r="AE612" i="1"/>
  <c r="AA1368" i="1"/>
  <c r="AA1081" i="1"/>
  <c r="AE858" i="1"/>
  <c r="AE562" i="1"/>
  <c r="AA1251" i="1"/>
  <c r="AE1473" i="1"/>
  <c r="AE1418" i="1"/>
  <c r="BJ275" i="1"/>
  <c r="AE141" i="1"/>
  <c r="BJ78" i="1"/>
  <c r="BJ1223" i="1"/>
  <c r="AE344" i="1"/>
  <c r="AE1190" i="1"/>
  <c r="AA231" i="1"/>
  <c r="BJ1246" i="1"/>
  <c r="AE485" i="1"/>
  <c r="AA1118" i="1"/>
  <c r="AE134" i="1"/>
  <c r="AA563" i="1"/>
  <c r="AE728" i="1"/>
  <c r="BJ884" i="1"/>
  <c r="BJ1115" i="1"/>
  <c r="AE1233" i="1"/>
  <c r="AE1132" i="1"/>
  <c r="AE79" i="1"/>
  <c r="AE122" i="1"/>
  <c r="BJ924" i="1"/>
  <c r="AE957" i="1"/>
  <c r="BJ1262" i="1"/>
  <c r="AA351" i="1"/>
  <c r="AE1406" i="1"/>
  <c r="BJ41" i="1"/>
  <c r="AA931" i="1"/>
  <c r="BJ962" i="1"/>
  <c r="AA1080" i="1"/>
  <c r="AE29" i="1"/>
  <c r="BJ1333" i="1"/>
  <c r="AE1237" i="1"/>
  <c r="AE688" i="1"/>
  <c r="BJ43" i="1"/>
  <c r="BJ1071" i="1"/>
  <c r="BJ237" i="1"/>
  <c r="AA1487" i="1"/>
  <c r="BJ130" i="1"/>
  <c r="AA255" i="1"/>
  <c r="AA172" i="1"/>
  <c r="BJ691" i="1"/>
  <c r="AA1085" i="1"/>
  <c r="AA192" i="1"/>
  <c r="AA1083" i="1"/>
  <c r="AE502" i="1"/>
  <c r="AE1206" i="1"/>
  <c r="BJ1173" i="1"/>
  <c r="AA640" i="1"/>
  <c r="AE702" i="1"/>
  <c r="AA30" i="1"/>
  <c r="AE1249" i="1"/>
  <c r="BJ666" i="1"/>
  <c r="AA714" i="1"/>
  <c r="AA682" i="1"/>
  <c r="BJ902" i="1"/>
  <c r="BJ520" i="1"/>
  <c r="AE653" i="1"/>
  <c r="AA747" i="1"/>
  <c r="BJ417" i="1"/>
  <c r="AE599" i="1"/>
  <c r="BJ1099" i="1"/>
  <c r="AA596" i="1"/>
  <c r="AA861" i="1"/>
  <c r="AA302" i="1"/>
  <c r="AE1117" i="1"/>
  <c r="AA67" i="1"/>
  <c r="AE1263" i="1"/>
  <c r="AE365" i="1"/>
  <c r="AE431" i="1"/>
  <c r="BJ233" i="1"/>
  <c r="AE166" i="1"/>
  <c r="AA941" i="1"/>
  <c r="BJ1076" i="1"/>
  <c r="BJ777" i="1"/>
  <c r="AA266" i="1"/>
  <c r="BJ228" i="1"/>
  <c r="AA1064" i="1"/>
  <c r="BJ316" i="1"/>
  <c r="AA483" i="1"/>
  <c r="AA999" i="1"/>
  <c r="AE1210" i="1"/>
  <c r="BJ464" i="1"/>
  <c r="BJ1430" i="1"/>
  <c r="AE663" i="1"/>
  <c r="BJ645" i="1"/>
  <c r="AA1414" i="1"/>
  <c r="BJ72" i="1"/>
  <c r="AE1343" i="1"/>
  <c r="BJ981" i="1"/>
  <c r="BJ713" i="1"/>
  <c r="BJ603" i="1"/>
  <c r="AE1417" i="1"/>
  <c r="BJ865" i="1"/>
  <c r="AE114" i="1"/>
  <c r="AA1382" i="1"/>
  <c r="AA441" i="1"/>
  <c r="AE936" i="1"/>
  <c r="BJ1489" i="1"/>
  <c r="BJ779" i="1"/>
  <c r="AA401" i="1"/>
  <c r="AE818" i="1"/>
  <c r="BJ517" i="1"/>
  <c r="BJ1116" i="1"/>
  <c r="AE181" i="1"/>
  <c r="AE170" i="1"/>
  <c r="AE87" i="1"/>
  <c r="BJ618" i="1"/>
  <c r="BJ1169" i="1"/>
  <c r="BJ1255" i="1"/>
  <c r="BJ40" i="1"/>
  <c r="BJ979" i="1"/>
  <c r="BJ954" i="1"/>
  <c r="AE827" i="1"/>
  <c r="AE826" i="1"/>
  <c r="BJ163" i="1"/>
  <c r="AA1438" i="1"/>
  <c r="BJ500" i="1"/>
  <c r="AA1352" i="1"/>
  <c r="AE687" i="1"/>
  <c r="AE1228" i="1"/>
  <c r="BJ1449" i="1"/>
  <c r="AE191" i="1"/>
  <c r="BJ1310" i="1"/>
  <c r="AE985" i="1"/>
  <c r="AA1499" i="1"/>
  <c r="AA175" i="1"/>
  <c r="BJ110" i="1"/>
  <c r="BJ377" i="1"/>
  <c r="AA959" i="1"/>
  <c r="BJ422" i="1"/>
  <c r="BJ458" i="1"/>
  <c r="AE1176" i="1"/>
  <c r="AA1079" i="1"/>
  <c r="AA111" i="1"/>
  <c r="AA68" i="1"/>
  <c r="BJ101" i="1"/>
  <c r="BJ169" i="1"/>
  <c r="BJ174" i="1"/>
  <c r="BJ851" i="1"/>
  <c r="BJ1326" i="1"/>
  <c r="BJ349" i="1"/>
  <c r="AA1383" i="1"/>
  <c r="AA850" i="1"/>
  <c r="AE1007" i="1"/>
  <c r="AA495" i="1"/>
  <c r="BJ949" i="1"/>
  <c r="BJ1150" i="1"/>
  <c r="AE1253" i="1"/>
  <c r="BJ665" i="1"/>
  <c r="AE525" i="1"/>
  <c r="BJ1421" i="1"/>
  <c r="AE1289" i="1"/>
  <c r="AA411" i="1"/>
  <c r="AA273" i="1"/>
  <c r="BJ1400" i="1"/>
  <c r="AA287" i="1"/>
  <c r="AA1204" i="1"/>
  <c r="AA627" i="1"/>
  <c r="AE656" i="1"/>
  <c r="BJ592" i="1"/>
  <c r="AE1394" i="1"/>
  <c r="BJ1101" i="1"/>
  <c r="BJ956" i="1"/>
  <c r="AA1075" i="1"/>
  <c r="BJ497" i="1"/>
  <c r="AA264" i="1"/>
  <c r="BJ538" i="1"/>
  <c r="AA605" i="1"/>
  <c r="AE1180" i="1"/>
  <c r="AA1483" i="1"/>
  <c r="AA335" i="1"/>
  <c r="AA82" i="1"/>
  <c r="AA647" i="1"/>
  <c r="BJ505" i="1"/>
  <c r="BJ1139" i="1"/>
  <c r="AE222" i="1"/>
  <c r="AE1035" i="1"/>
  <c r="BJ705" i="1"/>
  <c r="AE361" i="1"/>
  <c r="BJ282" i="1"/>
  <c r="AA1134" i="1"/>
  <c r="AA672" i="1"/>
  <c r="AA341" i="1"/>
  <c r="BJ1334" i="1"/>
  <c r="BJ1221" i="1"/>
  <c r="AA1353" i="1"/>
  <c r="AA470" i="1"/>
  <c r="AE403" i="1"/>
  <c r="AA969" i="1"/>
  <c r="BJ1505" i="1"/>
  <c r="BJ995" i="1"/>
  <c r="AE590" i="1"/>
  <c r="AA1443" i="1"/>
  <c r="BJ147" i="1"/>
  <c r="AE584" i="1"/>
  <c r="BJ1331" i="1"/>
  <c r="AE1193" i="1"/>
  <c r="BJ1464" i="1"/>
  <c r="AE1444" i="1"/>
  <c r="AA726" i="1"/>
  <c r="AA1058" i="1"/>
  <c r="BJ583" i="1"/>
  <c r="AA531" i="1"/>
  <c r="AA606" i="1"/>
  <c r="BJ1309" i="1"/>
  <c r="AE1201" i="1"/>
  <c r="BJ1108" i="1"/>
  <c r="AE62" i="1"/>
  <c r="AA396" i="1"/>
  <c r="AA582" i="1"/>
  <c r="AA545" i="1"/>
  <c r="AA404" i="1"/>
  <c r="AA755" i="1"/>
  <c r="AE838" i="1"/>
  <c r="AA510" i="1"/>
  <c r="BJ1055" i="1"/>
  <c r="BJ258" i="1"/>
  <c r="BJ1077" i="1"/>
  <c r="BJ1126" i="1"/>
  <c r="BJ602" i="1"/>
  <c r="BJ1256" i="1"/>
  <c r="AE1146" i="1"/>
  <c r="BJ626" i="1"/>
  <c r="AA1275" i="1"/>
  <c r="AE268" i="1"/>
  <c r="BJ1300" i="1"/>
  <c r="AA673" i="1"/>
  <c r="AA986" i="1"/>
  <c r="BJ1195" i="1"/>
  <c r="AA772" i="1"/>
  <c r="BJ1431" i="1"/>
  <c r="AE455" i="1"/>
  <c r="AE581" i="1"/>
  <c r="AE907" i="1"/>
  <c r="BJ1050" i="1"/>
  <c r="BJ350" i="1"/>
  <c r="AA1183" i="1"/>
  <c r="AA1141" i="1"/>
  <c r="BJ23" i="1"/>
  <c r="AA419" i="1"/>
  <c r="BJ1212" i="1"/>
  <c r="AA783" i="1"/>
  <c r="AA1235" i="1"/>
  <c r="AE1003" i="1"/>
  <c r="AA1158" i="1"/>
  <c r="AA1213" i="1"/>
  <c r="BJ1465" i="1"/>
  <c r="AE38" i="1"/>
  <c r="AE1301" i="1"/>
  <c r="AE840" i="1"/>
  <c r="BJ160" i="1"/>
  <c r="BJ460" i="1"/>
  <c r="AE1044" i="1"/>
  <c r="AA1356" i="1"/>
  <c r="AE459" i="1"/>
  <c r="AA1034" i="1"/>
  <c r="AA1015" i="1"/>
  <c r="BJ1227" i="1"/>
  <c r="BJ624" i="1"/>
  <c r="AA1493" i="1"/>
  <c r="AA892" i="1"/>
  <c r="AE1325" i="1"/>
  <c r="BJ1349" i="1"/>
  <c r="BJ321" i="1"/>
  <c r="BJ476" i="1"/>
  <c r="AA388" i="1"/>
  <c r="BJ574" i="1"/>
  <c r="AE577" i="1"/>
  <c r="AA922" i="1"/>
  <c r="BJ844" i="1"/>
  <c r="AA291" i="1"/>
  <c r="BJ866" i="1"/>
  <c r="AA481" i="1"/>
  <c r="BJ415" i="1"/>
  <c r="AA558" i="1"/>
  <c r="AE26" i="1"/>
  <c r="BJ1196" i="1"/>
  <c r="AE1475" i="1"/>
  <c r="AA929" i="1"/>
  <c r="BJ60" i="1"/>
  <c r="BJ635" i="1"/>
  <c r="AE1337" i="1"/>
  <c r="BJ353" i="1"/>
  <c r="AE511" i="1"/>
  <c r="AA908" i="1"/>
  <c r="AE1073" i="1"/>
  <c r="BJ1197" i="1"/>
  <c r="AE189" i="1"/>
  <c r="AE659" i="1"/>
  <c r="BJ358" i="1"/>
  <c r="AE28" i="1"/>
  <c r="BJ1459" i="1"/>
  <c r="AA474" i="1"/>
  <c r="AA468" i="1"/>
  <c r="AE265" i="1"/>
  <c r="AA972" i="1"/>
  <c r="AE614" i="1"/>
  <c r="AE230" i="1"/>
  <c r="BJ1429" i="1"/>
  <c r="AA224" i="1"/>
  <c r="AE405" i="1"/>
  <c r="BJ1288" i="1"/>
  <c r="BJ1217" i="1"/>
  <c r="BJ269" i="1"/>
  <c r="AA565" i="1"/>
  <c r="AA873" i="1"/>
  <c r="BJ542" i="1"/>
  <c r="AA909" i="1"/>
  <c r="BJ1059" i="1"/>
  <c r="BJ1368" i="1"/>
  <c r="BJ858" i="1"/>
  <c r="BJ1251" i="1"/>
  <c r="BJ1418" i="1"/>
  <c r="AA141" i="1"/>
  <c r="AE78" i="1"/>
  <c r="AA344" i="1"/>
  <c r="AE231" i="1"/>
  <c r="AE50" i="1"/>
  <c r="AE1246" i="1"/>
  <c r="BJ306" i="1"/>
  <c r="BJ485" i="1"/>
  <c r="AA854" i="1"/>
  <c r="AE1118" i="1"/>
  <c r="BJ1364" i="1"/>
  <c r="BJ563" i="1"/>
  <c r="AA884" i="1"/>
  <c r="AA1233" i="1"/>
  <c r="AA79" i="1"/>
  <c r="BJ122" i="1"/>
  <c r="AA957" i="1"/>
  <c r="BJ351" i="1"/>
  <c r="AA36" i="1"/>
  <c r="AA1406" i="1"/>
  <c r="AE41" i="1"/>
  <c r="AA962" i="1"/>
  <c r="AE140" i="1"/>
  <c r="BJ1080" i="1"/>
  <c r="BJ29" i="1"/>
  <c r="BJ1237" i="1"/>
  <c r="AA137" i="1"/>
  <c r="AA688" i="1"/>
  <c r="AE43" i="1"/>
  <c r="AA85" i="1"/>
  <c r="AA1071" i="1"/>
  <c r="BJ751" i="1"/>
  <c r="AA237" i="1"/>
  <c r="AE1161" i="1"/>
  <c r="BJ1487" i="1"/>
  <c r="AA130" i="1"/>
  <c r="AE172" i="1"/>
  <c r="AE1085" i="1"/>
  <c r="AE1083" i="1"/>
  <c r="BJ1206" i="1"/>
  <c r="AE64" i="1"/>
  <c r="AE1173" i="1"/>
  <c r="BJ685" i="1"/>
  <c r="AE640" i="1"/>
  <c r="AE846" i="1"/>
  <c r="AA702" i="1"/>
  <c r="AE30" i="1"/>
  <c r="AE666" i="1"/>
  <c r="BJ682" i="1"/>
  <c r="AA520" i="1"/>
  <c r="BJ747" i="1"/>
  <c r="AE34" i="1"/>
  <c r="AA417" i="1"/>
  <c r="AA1053" i="1"/>
  <c r="BJ750" i="1"/>
  <c r="BJ720" i="1"/>
  <c r="AE1110" i="1"/>
  <c r="AA926" i="1"/>
  <c r="AA1485" i="1"/>
  <c r="BJ1435" i="1"/>
  <c r="AE859" i="1"/>
  <c r="AE803" i="1"/>
  <c r="AE1001" i="1"/>
  <c r="AA773" i="1"/>
  <c r="BJ1109" i="1"/>
  <c r="BJ852" i="1"/>
  <c r="AA323" i="1"/>
  <c r="AA310" i="1"/>
  <c r="AE1191" i="1"/>
  <c r="AA57" i="1"/>
  <c r="BJ1261" i="1"/>
  <c r="AA1155" i="1"/>
  <c r="AO411" i="1"/>
  <c r="AE93" i="1"/>
  <c r="AA1175" i="1"/>
  <c r="BJ1018" i="1"/>
  <c r="AA686" i="1"/>
  <c r="AE548" i="1"/>
  <c r="BJ1016" i="1"/>
  <c r="BJ1030" i="1"/>
  <c r="BJ375" i="1"/>
  <c r="AE1433" i="1"/>
  <c r="BJ247" i="1"/>
  <c r="AE667" i="1"/>
  <c r="AA187" i="1"/>
  <c r="BJ1494" i="1"/>
  <c r="AE557" i="1"/>
  <c r="AO562" i="1"/>
  <c r="BJ575" i="1"/>
  <c r="BJ807" i="1"/>
  <c r="BJ318" i="1"/>
  <c r="AA512" i="1"/>
  <c r="BJ831" i="1"/>
  <c r="AE822" i="1"/>
  <c r="BJ914" i="1"/>
  <c r="AA1454" i="1"/>
  <c r="AE1162" i="1"/>
  <c r="AA56" i="1"/>
  <c r="AE771" i="1"/>
  <c r="BJ1248" i="1"/>
  <c r="AE463" i="1"/>
  <c r="BJ643" i="1"/>
  <c r="AE1480" i="1"/>
  <c r="AE77" i="1"/>
  <c r="BJ802" i="1"/>
  <c r="AA1042" i="1"/>
  <c r="AA379" i="1"/>
  <c r="AE993" i="1"/>
  <c r="AA1509" i="1"/>
  <c r="AE392" i="1"/>
  <c r="BJ1317" i="1"/>
  <c r="AA248" i="1"/>
  <c r="AE901" i="1"/>
  <c r="AE220" i="1"/>
  <c r="AE553" i="1"/>
  <c r="AE1508" i="1"/>
  <c r="AA988" i="1"/>
  <c r="BJ1299" i="1"/>
  <c r="AE96" i="1"/>
  <c r="AE382" i="1"/>
  <c r="AE319" i="1"/>
  <c r="AA384" i="1"/>
  <c r="AA207" i="1"/>
  <c r="AA634" i="1"/>
  <c r="AA707" i="1"/>
  <c r="AA1272" i="1"/>
  <c r="AK1277" i="1"/>
  <c r="AE369" i="1"/>
  <c r="AA722" i="1"/>
  <c r="AE327" i="1"/>
  <c r="AA1461" i="1"/>
  <c r="AE214" i="1"/>
  <c r="AE88" i="1"/>
  <c r="AA1004" i="1"/>
  <c r="BJ555" i="1"/>
  <c r="AA1148" i="1"/>
  <c r="AE1041" i="1"/>
  <c r="AA473" i="1"/>
  <c r="AA681" i="1"/>
  <c r="AE674" i="1"/>
  <c r="AE279" i="1"/>
  <c r="AE1427" i="1"/>
  <c r="AE587" i="1"/>
  <c r="AA1500" i="1"/>
  <c r="AA1354" i="1"/>
  <c r="AE366" i="1"/>
  <c r="AA138" i="1"/>
  <c r="BJ295" i="1"/>
  <c r="BJ1054" i="1"/>
  <c r="AE633" i="1"/>
  <c r="AE1462" i="1"/>
  <c r="BJ414" i="1"/>
  <c r="BJ1122" i="1"/>
  <c r="AK1127" i="1"/>
  <c r="AE1440" i="1"/>
  <c r="AA609" i="1"/>
  <c r="AA390" i="1"/>
  <c r="BJ182" i="1"/>
  <c r="AE330" i="1"/>
  <c r="AE1186" i="1"/>
  <c r="BJ848" i="1"/>
  <c r="AE945" i="1"/>
  <c r="AA1271" i="1"/>
  <c r="BJ642" i="1"/>
  <c r="BJ17" i="1"/>
  <c r="BJ1415" i="1"/>
  <c r="AE1037" i="1"/>
  <c r="BJ1177" i="1"/>
  <c r="E12" i="1"/>
  <c r="E13" i="1" s="1"/>
  <c r="AA568" i="1"/>
  <c r="BJ621" i="1"/>
  <c r="AA202" i="1"/>
  <c r="AE104" i="1"/>
  <c r="AA1447" i="1"/>
  <c r="AA615" i="1"/>
  <c r="BJ756" i="1"/>
  <c r="AE1005" i="1"/>
  <c r="AA1222" i="1"/>
  <c r="BJ991" i="1"/>
  <c r="AA33" i="1"/>
  <c r="AA178" i="1"/>
  <c r="AE761" i="1"/>
  <c r="BJ1032" i="1"/>
  <c r="AE389" i="1"/>
  <c r="BJ1419" i="1"/>
  <c r="AA968" i="1"/>
  <c r="BJ19" i="1"/>
  <c r="AE821" i="1"/>
  <c r="AA1270" i="1"/>
  <c r="AA1140" i="1"/>
  <c r="BJ1284" i="1"/>
  <c r="AE281" i="1"/>
  <c r="AA1240" i="1"/>
  <c r="AE644" i="1"/>
  <c r="AA400" i="1"/>
  <c r="AE184" i="1"/>
  <c r="AA386" i="1"/>
  <c r="AA947" i="1"/>
  <c r="AA706" i="1"/>
  <c r="AA286" i="1"/>
  <c r="AE280" i="1"/>
  <c r="AA1380" i="1"/>
  <c r="AE426" i="1"/>
  <c r="AE1495" i="1"/>
  <c r="AE201" i="1"/>
  <c r="AA171" i="1"/>
  <c r="AE515" i="1"/>
  <c r="BJ757" i="1"/>
  <c r="BJ113" i="1"/>
  <c r="AA332" i="1"/>
  <c r="BJ368" i="1"/>
  <c r="AE357" i="1"/>
  <c r="AA300" i="1"/>
  <c r="AA156" i="1"/>
  <c r="AE1147" i="1"/>
  <c r="BJ1097" i="1"/>
  <c r="AK1102" i="1"/>
  <c r="BJ738" i="1"/>
  <c r="AA466" i="1"/>
  <c r="BJ1296" i="1"/>
  <c r="AE1029" i="1"/>
  <c r="AE654" i="1"/>
  <c r="BJ797" i="1"/>
  <c r="AE445" i="1"/>
  <c r="AA1033" i="1"/>
  <c r="BJ507" i="1"/>
  <c r="AE683" i="1"/>
  <c r="BJ83" i="1"/>
  <c r="BJ768" i="1"/>
  <c r="AA919" i="1"/>
  <c r="AA1200" i="1"/>
  <c r="AA791" i="1"/>
  <c r="AE795" i="1"/>
  <c r="BJ1320" i="1"/>
  <c r="BJ613" i="1"/>
  <c r="AA1455" i="1"/>
  <c r="AE1428" i="1"/>
  <c r="BJ1448" i="1"/>
  <c r="AE524" i="1"/>
  <c r="BJ765" i="1"/>
  <c r="AE891" i="1"/>
  <c r="AE1377" i="1"/>
  <c r="BJ631" i="1"/>
  <c r="AE1236" i="1"/>
  <c r="AA704" i="1"/>
  <c r="BJ1164" i="1"/>
  <c r="BJ1363" i="1"/>
  <c r="AA1063" i="1"/>
  <c r="AA1061" i="1"/>
  <c r="AA324" i="1"/>
  <c r="BJ215" i="1"/>
  <c r="AA1039" i="1"/>
  <c r="AE657" i="1"/>
  <c r="AO523" i="1"/>
  <c r="BJ44" i="1"/>
  <c r="BJ1332" i="1"/>
  <c r="AE106" i="1"/>
  <c r="AE1423" i="1"/>
  <c r="AE489" i="1"/>
  <c r="AO494" i="1"/>
  <c r="AA769" i="1"/>
  <c r="AE176" i="1"/>
  <c r="AA154" i="1"/>
  <c r="BJ1160" i="1"/>
  <c r="AA819" i="1"/>
  <c r="BJ1143" i="1"/>
  <c r="AE394" i="1"/>
  <c r="AE1182" i="1"/>
  <c r="BJ886" i="1"/>
  <c r="AA680" i="1"/>
  <c r="AA34" i="1"/>
  <c r="AE685" i="1"/>
  <c r="BJ1161" i="1"/>
  <c r="AA140" i="1"/>
  <c r="AE351" i="1"/>
  <c r="AA1262" i="1"/>
  <c r="BJ957" i="1"/>
  <c r="AA924" i="1"/>
  <c r="AA122" i="1"/>
  <c r="AE1364" i="1"/>
  <c r="AK55" i="1"/>
  <c r="BJ231" i="1"/>
  <c r="BJ1190" i="1"/>
  <c r="BJ344" i="1"/>
  <c r="AA1223" i="1"/>
  <c r="AA78" i="1"/>
  <c r="AA265" i="1"/>
  <c r="BJ189" i="1"/>
  <c r="AA60" i="1"/>
  <c r="AE866" i="1"/>
  <c r="AA321" i="1"/>
  <c r="AE1034" i="1"/>
  <c r="AA973" i="1"/>
  <c r="AA840" i="1"/>
  <c r="AA594" i="1"/>
  <c r="BJ1301" i="1"/>
  <c r="AE619" i="1"/>
  <c r="BJ38" i="1"/>
  <c r="AE783" i="1"/>
  <c r="AE1256" i="1"/>
  <c r="BJ755" i="1"/>
  <c r="AA1094" i="1"/>
  <c r="AA1108" i="1"/>
  <c r="BJ882" i="1"/>
  <c r="AA1201" i="1"/>
  <c r="BJ876" i="1"/>
  <c r="AA1309" i="1"/>
  <c r="AE1283" i="1"/>
  <c r="BJ606" i="1"/>
  <c r="AE285" i="1"/>
  <c r="BJ531" i="1"/>
  <c r="BJ1038" i="1"/>
  <c r="AA583" i="1"/>
  <c r="BJ508" i="1"/>
  <c r="BJ1058" i="1"/>
  <c r="AA1062" i="1"/>
  <c r="AE726" i="1"/>
  <c r="AE398" i="1"/>
  <c r="BJ1444" i="1"/>
  <c r="BJ484" i="1"/>
  <c r="AE1464" i="1"/>
  <c r="AE616" i="1"/>
  <c r="AA1193" i="1"/>
  <c r="AA758" i="1"/>
  <c r="AA1331" i="1"/>
  <c r="AE994" i="1"/>
  <c r="AA584" i="1"/>
  <c r="AE717" i="1"/>
  <c r="AE147" i="1"/>
  <c r="BJ403" i="1"/>
  <c r="AE282" i="1"/>
  <c r="AA1139" i="1"/>
  <c r="BJ1075" i="1"/>
  <c r="AE411" i="1"/>
  <c r="AE495" i="1"/>
  <c r="AA169" i="1"/>
  <c r="AE110" i="1"/>
  <c r="AA1489" i="1"/>
  <c r="AE483" i="1"/>
  <c r="BJ504" i="1"/>
  <c r="BJ66" i="1"/>
  <c r="AA1467" i="1"/>
  <c r="BJ94" i="1"/>
  <c r="AA37" i="1"/>
  <c r="AA817" i="1"/>
  <c r="AA274" i="1"/>
  <c r="BJ217" i="1"/>
  <c r="AK501" i="1"/>
  <c r="AO363" i="1"/>
  <c r="AK440" i="1"/>
  <c r="AK1411" i="1"/>
  <c r="AO440" i="1"/>
  <c r="AO1120" i="1"/>
  <c r="AK236" i="1"/>
  <c r="AO229" i="1"/>
  <c r="AO977" i="1"/>
  <c r="AO897" i="1"/>
  <c r="AO424" i="1"/>
  <c r="AK999" i="1"/>
  <c r="AO1282" i="1"/>
  <c r="AO1386" i="1"/>
  <c r="AK1196" i="1"/>
  <c r="AO62" i="1"/>
  <c r="AK790" i="1"/>
  <c r="AK998" i="1"/>
  <c r="AO651" i="1"/>
  <c r="AO733" i="1"/>
  <c r="AO236" i="1"/>
  <c r="AK274" i="1"/>
  <c r="AO1078" i="1"/>
  <c r="BJ894" i="1"/>
  <c r="AK423" i="1"/>
  <c r="AO909" i="1"/>
  <c r="AO755" i="1"/>
  <c r="AO976" i="1"/>
  <c r="AK411" i="1"/>
  <c r="AO1304" i="1"/>
  <c r="AO166" i="1"/>
  <c r="AK1000" i="1"/>
  <c r="AK737" i="1"/>
  <c r="AS1073" i="1"/>
  <c r="AO714" i="1"/>
  <c r="AS164" i="1"/>
  <c r="AO423" i="1"/>
  <c r="AK875" i="1"/>
  <c r="AS827" i="1"/>
  <c r="AO226" i="1"/>
  <c r="AS862" i="1"/>
  <c r="AS1449" i="1"/>
  <c r="AK806" i="1"/>
  <c r="AS1332" i="1"/>
  <c r="AO931" i="1"/>
  <c r="AK931" i="1"/>
  <c r="AS70" i="1"/>
  <c r="AK691" i="1"/>
  <c r="AO580" i="1"/>
  <c r="AO517" i="1"/>
  <c r="AS844" i="1"/>
  <c r="AK827" i="1"/>
  <c r="AO1459" i="1"/>
  <c r="AK1459" i="1"/>
  <c r="AO387" i="1"/>
  <c r="AK484" i="1"/>
  <c r="AS1341" i="1"/>
  <c r="AO478" i="1"/>
  <c r="AO1409" i="1"/>
  <c r="AK113" i="1"/>
  <c r="AK1420" i="1"/>
  <c r="AK1010" i="1"/>
  <c r="AO405" i="1"/>
  <c r="AO161" i="1"/>
  <c r="AO743" i="1"/>
  <c r="AK820" i="1"/>
  <c r="AO896" i="1"/>
  <c r="AK399" i="1"/>
  <c r="AO1199" i="1"/>
  <c r="AK1256" i="1"/>
  <c r="AK1078" i="1"/>
  <c r="AE190" i="1"/>
  <c r="AE213" i="1"/>
  <c r="AA1117" i="1"/>
  <c r="AA1017" i="1"/>
  <c r="AA1398" i="1"/>
  <c r="BJ596" i="1"/>
  <c r="AA937" i="1"/>
  <c r="AA1510" i="1"/>
  <c r="AE446" i="1"/>
  <c r="AA730" i="1"/>
  <c r="AE718" i="1"/>
  <c r="BJ142" i="1"/>
  <c r="AA339" i="1"/>
  <c r="AA217" i="1"/>
  <c r="AE923" i="1"/>
  <c r="BJ190" i="1"/>
  <c r="AA629" i="1"/>
  <c r="AA65" i="1"/>
  <c r="BJ905" i="1"/>
  <c r="AE662" i="1"/>
  <c r="AE1017" i="1"/>
  <c r="BJ808" i="1"/>
  <c r="BJ1412" i="1"/>
  <c r="AE937" i="1"/>
  <c r="AE567" i="1"/>
  <c r="AA90" i="1"/>
  <c r="AE894" i="1"/>
  <c r="AE486" i="1"/>
  <c r="BJ730" i="1"/>
  <c r="AE75" i="1"/>
  <c r="AA1388" i="1"/>
  <c r="AA503" i="1"/>
  <c r="BJ715" i="1"/>
  <c r="AS577" i="1"/>
  <c r="AK727" i="1"/>
  <c r="AE142" i="1"/>
  <c r="AE339" i="1"/>
  <c r="AE980" i="1"/>
  <c r="BJ955" i="1"/>
  <c r="AE1269" i="1"/>
  <c r="AE514" i="1"/>
  <c r="AO156" i="1"/>
  <c r="AO1324" i="1"/>
  <c r="AK398" i="1"/>
  <c r="AS939" i="1"/>
  <c r="AO468" i="1"/>
  <c r="AK569" i="1"/>
  <c r="AS622" i="1"/>
  <c r="AK965" i="1"/>
  <c r="AO1460" i="1"/>
  <c r="AS883" i="1"/>
  <c r="AK657" i="1"/>
  <c r="AO691" i="1"/>
  <c r="AK192" i="1"/>
  <c r="AK580" i="1"/>
  <c r="AK1253" i="1"/>
  <c r="AK82" i="1"/>
  <c r="AK1304" i="1"/>
  <c r="AO1359" i="1"/>
  <c r="AO487" i="1"/>
  <c r="AO1059" i="1"/>
  <c r="AO1127" i="1"/>
  <c r="AK1075" i="1"/>
  <c r="AO242" i="1"/>
  <c r="AO1309" i="1"/>
  <c r="AA316" i="1"/>
  <c r="AE97" i="1"/>
  <c r="AA228" i="1"/>
  <c r="BJ883" i="1"/>
  <c r="BJ1189" i="1"/>
  <c r="AA1305" i="1"/>
  <c r="AE504" i="1"/>
  <c r="AA66" i="1"/>
  <c r="BJ1314" i="1"/>
  <c r="AE1019" i="1"/>
  <c r="AE777" i="1"/>
  <c r="AA1451" i="1"/>
  <c r="AE523" i="1"/>
  <c r="AE1121" i="1"/>
  <c r="AA166" i="1"/>
  <c r="AE732" i="1"/>
  <c r="AA1218" i="1"/>
  <c r="AE94" i="1"/>
  <c r="BJ927" i="1"/>
  <c r="AA121" i="1"/>
  <c r="AE427" i="1"/>
  <c r="AA580" i="1"/>
  <c r="BJ365" i="1"/>
  <c r="BJ37" i="1"/>
  <c r="AE227" i="1"/>
  <c r="BJ84" i="1"/>
  <c r="AE1265" i="1"/>
  <c r="AE256" i="1"/>
  <c r="AE274" i="1"/>
  <c r="BJ923" i="1"/>
  <c r="AA213" i="1"/>
  <c r="AE302" i="1"/>
  <c r="BJ533" i="1"/>
  <c r="AE65" i="1"/>
  <c r="AA905" i="1"/>
  <c r="AA662" i="1"/>
  <c r="BJ1017" i="1"/>
  <c r="BJ1398" i="1"/>
  <c r="AE596" i="1"/>
  <c r="AA1099" i="1"/>
  <c r="BJ599" i="1"/>
  <c r="AE871" i="1"/>
  <c r="AE808" i="1"/>
  <c r="AE1412" i="1"/>
  <c r="BJ937" i="1"/>
  <c r="BJ1510" i="1"/>
  <c r="BJ446" i="1"/>
  <c r="AE916" i="1"/>
  <c r="BJ1257" i="1"/>
  <c r="AE879" i="1"/>
  <c r="BJ567" i="1"/>
  <c r="AE90" i="1"/>
  <c r="AE326" i="1"/>
  <c r="BJ486" i="1"/>
  <c r="AA718" i="1"/>
  <c r="AA80" i="1"/>
  <c r="AE1219" i="1"/>
  <c r="AE1114" i="1"/>
  <c r="AA800" i="1"/>
  <c r="BJ889" i="1"/>
  <c r="AE53" i="1"/>
  <c r="AS234" i="1"/>
  <c r="AK1030" i="1"/>
  <c r="AO1196" i="1"/>
  <c r="AS263" i="1"/>
  <c r="AS476" i="1"/>
  <c r="AK732" i="1"/>
  <c r="AK896" i="1"/>
  <c r="AK1065" i="1"/>
  <c r="AS917" i="1"/>
  <c r="AK1366" i="1"/>
  <c r="AO1490" i="1"/>
  <c r="AO1374" i="1"/>
  <c r="AK478" i="1"/>
  <c r="AK1308" i="1"/>
  <c r="AE316" i="1"/>
  <c r="AE1064" i="1"/>
  <c r="AA97" i="1"/>
  <c r="AA883" i="1"/>
  <c r="AE1305" i="1"/>
  <c r="AE66" i="1"/>
  <c r="AA1314" i="1"/>
  <c r="AE1313" i="1"/>
  <c r="AA1019" i="1"/>
  <c r="BJ266" i="1"/>
  <c r="AA777" i="1"/>
  <c r="AE1076" i="1"/>
  <c r="BJ1451" i="1"/>
  <c r="AE307" i="1"/>
  <c r="AA523" i="1"/>
  <c r="AE812" i="1"/>
  <c r="BJ1121" i="1"/>
  <c r="BJ941" i="1"/>
  <c r="BJ166" i="1"/>
  <c r="AE233" i="1"/>
  <c r="AA732" i="1"/>
  <c r="AE1347" i="1"/>
  <c r="AE1218" i="1"/>
  <c r="BJ1467" i="1"/>
  <c r="AA94" i="1"/>
  <c r="BJ121" i="1"/>
  <c r="AA427" i="1"/>
  <c r="BJ998" i="1"/>
  <c r="BJ580" i="1"/>
  <c r="BJ431" i="1"/>
  <c r="AA365" i="1"/>
  <c r="AA1263" i="1"/>
  <c r="BJ67" i="1"/>
  <c r="AE37" i="1"/>
  <c r="BJ227" i="1"/>
  <c r="BJ109" i="1"/>
  <c r="AA84" i="1"/>
  <c r="BJ1265" i="1"/>
  <c r="AA1239" i="1"/>
  <c r="BJ256" i="1"/>
  <c r="AE817" i="1"/>
  <c r="BJ274" i="1"/>
  <c r="AE217" i="1"/>
  <c r="AA923" i="1"/>
  <c r="AA190" i="1"/>
  <c r="BJ213" i="1"/>
  <c r="BJ1117" i="1"/>
  <c r="BJ302" i="1"/>
  <c r="BJ861" i="1"/>
  <c r="AA533" i="1"/>
  <c r="AE629" i="1"/>
  <c r="BJ65" i="1"/>
  <c r="BJ662" i="1"/>
  <c r="AE1398" i="1"/>
  <c r="AE1099" i="1"/>
  <c r="AA871" i="1"/>
  <c r="AA1412" i="1"/>
  <c r="AE1510" i="1"/>
  <c r="BJ916" i="1"/>
  <c r="BJ879" i="1"/>
  <c r="BJ90" i="1"/>
  <c r="AA326" i="1"/>
  <c r="AA894" i="1"/>
  <c r="AA486" i="1"/>
  <c r="AE730" i="1"/>
  <c r="BJ718" i="1"/>
  <c r="BJ980" i="1"/>
  <c r="AE930" i="1"/>
  <c r="AE80" i="1"/>
  <c r="AA1219" i="1"/>
  <c r="AE715" i="1"/>
  <c r="AE780" i="1"/>
  <c r="AA1114" i="1"/>
  <c r="AE173" i="1"/>
  <c r="AE219" i="1"/>
  <c r="AE1232" i="1"/>
  <c r="AE447" i="1"/>
  <c r="AA519" i="1"/>
  <c r="AS737" i="1"/>
  <c r="AK62" i="1"/>
  <c r="AS525" i="1"/>
  <c r="AK1088" i="1"/>
  <c r="AO808" i="1"/>
  <c r="AS1102" i="1"/>
  <c r="AO467" i="1"/>
  <c r="AO764" i="1"/>
  <c r="AO1271" i="1"/>
  <c r="AK944" i="1"/>
  <c r="AS1123" i="1"/>
  <c r="AK315" i="1"/>
  <c r="AO1160" i="1"/>
  <c r="AS1188" i="1"/>
  <c r="AO919" i="1"/>
  <c r="AK468" i="1"/>
  <c r="AS101" i="1"/>
  <c r="AS217" i="1"/>
  <c r="AS955" i="1"/>
  <c r="AS310" i="1"/>
  <c r="AK202" i="1"/>
  <c r="AS767" i="1"/>
  <c r="AO22" i="1"/>
  <c r="AS628" i="1"/>
  <c r="AO965" i="1"/>
  <c r="AO1289" i="1"/>
  <c r="AO176" i="1"/>
  <c r="AK520" i="1"/>
  <c r="AK743" i="1"/>
  <c r="AK1325" i="1"/>
  <c r="AO594" i="1"/>
  <c r="AK1051" i="1"/>
  <c r="AK1338" i="1"/>
  <c r="AK41" i="1"/>
  <c r="AK424" i="1"/>
  <c r="AO1139" i="1"/>
  <c r="AK381" i="1"/>
  <c r="AK776" i="1"/>
  <c r="AO552" i="1"/>
  <c r="AO799" i="1"/>
  <c r="AK799" i="1"/>
  <c r="AS786" i="1"/>
  <c r="AO328" i="1"/>
  <c r="AO315" i="1"/>
  <c r="AO1253" i="1"/>
  <c r="AK389" i="1"/>
  <c r="AO963" i="1"/>
  <c r="AS971" i="1"/>
  <c r="AS1191" i="1"/>
  <c r="AO1110" i="1"/>
  <c r="AO137" i="1"/>
  <c r="AO219" i="1"/>
  <c r="AO1046" i="1"/>
  <c r="AO686" i="1"/>
  <c r="AK300" i="1"/>
  <c r="AK1059" i="1"/>
  <c r="AO853" i="1"/>
  <c r="AO1276" i="1"/>
  <c r="AS360" i="1"/>
  <c r="AO1452" i="1"/>
  <c r="AS1235" i="1"/>
  <c r="AK924" i="1"/>
  <c r="AK662" i="1"/>
  <c r="AK883" i="1"/>
  <c r="AK1199" i="1"/>
  <c r="AO1478" i="1"/>
  <c r="AO1345" i="1"/>
  <c r="AO74" i="1"/>
  <c r="AO225" i="1"/>
  <c r="AS397" i="1"/>
  <c r="AO1167" i="1"/>
  <c r="AS798" i="1"/>
  <c r="AO1047" i="1"/>
  <c r="AK219" i="1"/>
  <c r="AO657" i="1"/>
  <c r="AS611" i="1"/>
  <c r="AS1026" i="1"/>
  <c r="AS209" i="1"/>
  <c r="AS1041" i="1"/>
  <c r="AO1036" i="1"/>
  <c r="AK1168" i="1"/>
  <c r="AS1176" i="1"/>
  <c r="AO381" i="1"/>
  <c r="AK1441" i="1"/>
  <c r="AS814" i="1"/>
  <c r="AK764" i="1"/>
  <c r="AS652" i="1"/>
  <c r="AK644" i="1"/>
  <c r="AO369" i="1"/>
  <c r="AO100" i="1"/>
  <c r="AS733" i="1"/>
  <c r="AO1440" i="1"/>
  <c r="AO860" i="1"/>
  <c r="AO1266" i="1"/>
  <c r="AK98" i="1"/>
  <c r="AK553" i="1"/>
  <c r="AO1021" i="1"/>
  <c r="AS1507" i="1"/>
  <c r="AS570" i="1"/>
  <c r="AO61" i="1"/>
  <c r="AK1269" i="1"/>
  <c r="AS656" i="1"/>
  <c r="AK559" i="1"/>
  <c r="AS1493" i="1"/>
  <c r="AS1382" i="1"/>
  <c r="AS392" i="1"/>
  <c r="AK397" i="1"/>
  <c r="AO1322" i="1"/>
  <c r="AK253" i="1"/>
  <c r="AO558" i="1"/>
  <c r="AO646" i="1"/>
  <c r="AK1183" i="1"/>
  <c r="AK712" i="1"/>
  <c r="AO1159" i="1"/>
  <c r="AK332" i="1"/>
  <c r="AO332" i="1"/>
  <c r="AS588" i="1"/>
  <c r="AK592" i="1"/>
  <c r="AO251" i="1"/>
  <c r="AS402" i="1"/>
  <c r="AO973" i="1"/>
  <c r="AK288" i="1"/>
  <c r="AK659" i="1"/>
  <c r="AO582" i="1"/>
  <c r="AO1146" i="1"/>
  <c r="AO457" i="1"/>
  <c r="AO1402" i="1"/>
  <c r="AA980" i="1"/>
  <c r="BJ930" i="1"/>
  <c r="AA75" i="1"/>
  <c r="AA593" i="1"/>
  <c r="BJ503" i="1"/>
  <c r="AA715" i="1"/>
  <c r="BJ780" i="1"/>
  <c r="BJ800" i="1"/>
  <c r="AE889" i="1"/>
  <c r="AE449" i="1"/>
  <c r="BJ219" i="1"/>
  <c r="AA1232" i="1"/>
  <c r="AA572" i="1"/>
  <c r="AA897" i="1"/>
  <c r="AE1216" i="1"/>
  <c r="BJ963" i="1"/>
  <c r="BJ1269" i="1"/>
  <c r="AA514" i="1"/>
  <c r="AA903" i="1"/>
  <c r="AE519" i="1"/>
  <c r="AE1366" i="1"/>
  <c r="AA1474" i="1"/>
  <c r="AA900" i="1"/>
  <c r="AA1276" i="1"/>
  <c r="AE559" i="1"/>
  <c r="AE1027" i="1"/>
  <c r="AA183" i="1"/>
  <c r="BJ1507" i="1"/>
  <c r="AE1477" i="1"/>
  <c r="AA967" i="1"/>
  <c r="AA781" i="1"/>
  <c r="AA54" i="1"/>
  <c r="AE996" i="1"/>
  <c r="AE1137" i="1"/>
  <c r="BJ1142" i="1"/>
  <c r="AE1202" i="1"/>
  <c r="AA1107" i="1"/>
  <c r="AE1074" i="1"/>
  <c r="BJ1287" i="1"/>
  <c r="BJ566" i="1"/>
  <c r="AE1021" i="1"/>
  <c r="BJ1104" i="1"/>
  <c r="BJ1082" i="1"/>
  <c r="AE537" i="1"/>
  <c r="AE1453" i="1"/>
  <c r="AA824" i="1"/>
  <c r="BJ953" i="1"/>
  <c r="AE119" i="1"/>
  <c r="AE1185" i="1"/>
  <c r="AE325" i="1"/>
  <c r="AE1355" i="1"/>
  <c r="AE494" i="1"/>
  <c r="BJ448" i="1"/>
  <c r="AA509" i="1"/>
  <c r="AE940" i="1"/>
  <c r="BJ407" i="1"/>
  <c r="AA305" i="1"/>
  <c r="AE1446" i="1"/>
  <c r="AA442" i="1"/>
  <c r="BJ975" i="1"/>
  <c r="AE1498" i="1"/>
  <c r="AA408" i="1"/>
  <c r="AE240" i="1"/>
  <c r="BJ1346" i="1"/>
  <c r="BJ244" i="1"/>
  <c r="BJ856" i="1"/>
  <c r="BJ194" i="1"/>
  <c r="BJ1410" i="1"/>
  <c r="AE1367" i="1"/>
  <c r="AE648" i="1"/>
  <c r="AA1119" i="1"/>
  <c r="BJ115" i="1"/>
  <c r="AA534" i="1"/>
  <c r="BJ195" i="1"/>
  <c r="BJ740" i="1"/>
  <c r="AE492" i="1"/>
  <c r="AE762" i="1"/>
  <c r="BJ869" i="1"/>
  <c r="BJ842" i="1"/>
  <c r="AE982" i="1"/>
  <c r="AE1387" i="1"/>
  <c r="BJ461" i="1"/>
  <c r="AA872" i="1"/>
  <c r="BJ610" i="1"/>
  <c r="AA63" i="1"/>
  <c r="AA39" i="1"/>
  <c r="AA734" i="1"/>
  <c r="AA144" i="1"/>
  <c r="AE73" i="1"/>
  <c r="AE1008" i="1"/>
  <c r="AE880" i="1"/>
  <c r="AA703" i="1"/>
  <c r="AE698" i="1"/>
  <c r="AA251" i="1"/>
  <c r="BJ165" i="1"/>
  <c r="AA661" i="1"/>
  <c r="AE241" i="1"/>
  <c r="AA787" i="1"/>
  <c r="BJ911" i="1"/>
  <c r="AE920" i="1"/>
  <c r="AE1065" i="1"/>
  <c r="AE1456" i="1"/>
  <c r="BJ1409" i="1"/>
  <c r="AE536" i="1"/>
  <c r="AE1457" i="1"/>
  <c r="AA340" i="1"/>
  <c r="AE436" i="1"/>
  <c r="AE467" i="1"/>
  <c r="AA1113" i="1"/>
  <c r="AA544" i="1"/>
  <c r="AA91" i="1"/>
  <c r="AA828" i="1"/>
  <c r="AA234" i="1"/>
  <c r="AA833" i="1"/>
  <c r="BJ1478" i="1"/>
  <c r="BJ977" i="1"/>
  <c r="BJ1268" i="1"/>
  <c r="AA1405" i="1"/>
  <c r="AE1408" i="1"/>
  <c r="BJ1392" i="1"/>
  <c r="AE1360" i="1"/>
  <c r="BJ888" i="1"/>
  <c r="AA272" i="1"/>
  <c r="AA1136" i="1"/>
  <c r="AA480" i="1"/>
  <c r="BJ158" i="1"/>
  <c r="BJ862" i="1"/>
  <c r="AA1452" i="1"/>
  <c r="AE1420" i="1"/>
  <c r="AA303" i="1"/>
  <c r="AA847" i="1"/>
  <c r="AE70" i="1"/>
  <c r="AE412" i="1"/>
  <c r="AE1295" i="1"/>
  <c r="BJ1439" i="1"/>
  <c r="BJ1171" i="1"/>
  <c r="AE1476" i="1"/>
  <c r="AE322" i="1"/>
  <c r="AA1282" i="1"/>
  <c r="AA120" i="1"/>
  <c r="AE1391" i="1"/>
  <c r="BJ1492" i="1"/>
  <c r="AA636" i="1"/>
  <c r="BJ638" i="1"/>
  <c r="AA1192" i="1"/>
  <c r="AA107" i="1"/>
  <c r="AE1365" i="1"/>
  <c r="AA1157" i="1"/>
  <c r="AE1000" i="1"/>
  <c r="AE1066" i="1"/>
  <c r="AA767" i="1"/>
  <c r="AE311" i="1"/>
  <c r="AE206" i="1"/>
  <c r="AA823" i="1"/>
  <c r="BJ1311" i="1"/>
  <c r="AE345" i="1"/>
  <c r="AE1145" i="1"/>
  <c r="BJ1014" i="1"/>
  <c r="AE711" i="1"/>
  <c r="BJ439" i="1"/>
  <c r="AA1393" i="1"/>
  <c r="BJ1096" i="1"/>
  <c r="AE1167" i="1"/>
  <c r="AE1318" i="1"/>
  <c r="AA1411" i="1"/>
  <c r="AE103" i="1"/>
  <c r="BJ74" i="1"/>
  <c r="BJ1156" i="1"/>
  <c r="AE336" i="1"/>
  <c r="AA1458" i="1"/>
  <c r="AA1357" i="1"/>
  <c r="BJ334" i="1"/>
  <c r="AE254" i="1"/>
  <c r="AA434" i="1"/>
  <c r="AE911" i="1"/>
  <c r="BJ649" i="1"/>
  <c r="AA1065" i="1"/>
  <c r="AA1456" i="1"/>
  <c r="BJ1006" i="1"/>
  <c r="AA536" i="1"/>
  <c r="BJ1457" i="1"/>
  <c r="BJ1376" i="1"/>
  <c r="AA436" i="1"/>
  <c r="BJ467" i="1"/>
  <c r="AA1502" i="1"/>
  <c r="BJ420" i="1"/>
  <c r="BJ544" i="1"/>
  <c r="AE91" i="1"/>
  <c r="BJ828" i="1"/>
  <c r="AE1125" i="1"/>
  <c r="BJ833" i="1"/>
  <c r="AE1478" i="1"/>
  <c r="AE776" i="1"/>
  <c r="AA1268" i="1"/>
  <c r="BJ1405" i="1"/>
  <c r="AA799" i="1"/>
  <c r="AE102" i="1"/>
  <c r="AE1392" i="1"/>
  <c r="BJ1360" i="1"/>
  <c r="AE925" i="1"/>
  <c r="BJ272" i="1"/>
  <c r="BJ1136" i="1"/>
  <c r="BJ920" i="1"/>
  <c r="AE649" i="1"/>
  <c r="BJ1065" i="1"/>
  <c r="AA1409" i="1"/>
  <c r="AE1006" i="1"/>
  <c r="BJ536" i="1"/>
  <c r="BJ340" i="1"/>
  <c r="AE1376" i="1"/>
  <c r="BJ436" i="1"/>
  <c r="BJ1113" i="1"/>
  <c r="BJ1502" i="1"/>
  <c r="AA420" i="1"/>
  <c r="AE544" i="1"/>
  <c r="BJ91" i="1"/>
  <c r="AE234" i="1"/>
  <c r="BJ1125" i="1"/>
  <c r="AE833" i="1"/>
  <c r="AA977" i="1"/>
  <c r="AA776" i="1"/>
  <c r="AE1268" i="1"/>
  <c r="BJ1408" i="1"/>
  <c r="AE799" i="1"/>
  <c r="AA102" i="1"/>
  <c r="AA1392" i="1"/>
  <c r="AE888" i="1"/>
  <c r="BJ925" i="1"/>
  <c r="AE272" i="1"/>
  <c r="AE480" i="1"/>
  <c r="AA158" i="1"/>
  <c r="AA423" i="1"/>
  <c r="AE862" i="1"/>
  <c r="BJ1420" i="1"/>
  <c r="AA1315" i="1"/>
  <c r="AE303" i="1"/>
  <c r="BJ412" i="1"/>
  <c r="BJ746" i="1"/>
  <c r="BJ1295" i="1"/>
  <c r="AA1171" i="1"/>
  <c r="BJ271" i="1"/>
  <c r="BJ49" i="1"/>
  <c r="BJ1476" i="1"/>
  <c r="AE1282" i="1"/>
  <c r="AE120" i="1"/>
  <c r="AE676" i="1"/>
  <c r="AA1391" i="1"/>
  <c r="AA638" i="1"/>
  <c r="AA1484" i="1"/>
  <c r="BJ1192" i="1"/>
  <c r="AE107" i="1"/>
  <c r="BJ1157" i="1"/>
  <c r="AA700" i="1"/>
  <c r="BJ1000" i="1"/>
  <c r="BJ767" i="1"/>
  <c r="BJ425" i="1"/>
  <c r="BJ311" i="1"/>
  <c r="BJ823" i="1"/>
  <c r="AA438" i="1"/>
  <c r="AA1311" i="1"/>
  <c r="BJ1145" i="1"/>
  <c r="AA1384" i="1"/>
  <c r="AE1014" i="1"/>
  <c r="AA439" i="1"/>
  <c r="AA199" i="1"/>
  <c r="AE1393" i="1"/>
  <c r="AA1167" i="1"/>
  <c r="AE444" i="1"/>
  <c r="AE42" i="1"/>
  <c r="BJ1318" i="1"/>
  <c r="AA1156" i="1"/>
  <c r="AE597" i="1"/>
  <c r="BJ336" i="1"/>
  <c r="BJ1357" i="1"/>
  <c r="BJ487" i="1"/>
  <c r="AA334" i="1"/>
  <c r="AE434" i="1"/>
  <c r="BJ1456" i="1"/>
  <c r="AA467" i="1"/>
  <c r="AE828" i="1"/>
  <c r="AE1405" i="1"/>
  <c r="BJ102" i="1"/>
  <c r="AA888" i="1"/>
  <c r="BJ70" i="1"/>
  <c r="AA412" i="1"/>
  <c r="AA746" i="1"/>
  <c r="AA1295" i="1"/>
  <c r="AE1439" i="1"/>
  <c r="AE1171" i="1"/>
  <c r="AE271" i="1"/>
  <c r="AE49" i="1"/>
  <c r="BJ322" i="1"/>
  <c r="AA42" i="1"/>
  <c r="AA1318" i="1"/>
  <c r="AE1411" i="1"/>
  <c r="AA103" i="1"/>
  <c r="AE186" i="1"/>
  <c r="BJ628" i="1"/>
  <c r="AE416" i="1"/>
  <c r="BJ193" i="1"/>
  <c r="AA1468" i="1"/>
  <c r="AE1133" i="1"/>
  <c r="BJ1199" i="1"/>
  <c r="AA457" i="1"/>
  <c r="AE921" i="1"/>
  <c r="BJ293" i="1"/>
  <c r="BJ693" i="1"/>
  <c r="BJ1047" i="1"/>
  <c r="AA974" i="1"/>
  <c r="AE1396" i="1"/>
  <c r="AA123" i="1"/>
  <c r="BJ1205" i="1"/>
  <c r="BJ1350" i="1"/>
  <c r="AA586" i="1"/>
  <c r="AE478" i="1"/>
  <c r="AA477" i="1"/>
  <c r="AE331" i="1"/>
  <c r="BJ117" i="1"/>
  <c r="AE491" i="1"/>
  <c r="AE304" i="1"/>
  <c r="BJ1273" i="1"/>
  <c r="BJ385" i="1"/>
  <c r="BJ145" i="1"/>
  <c r="AE374" i="1"/>
  <c r="AA951" i="1"/>
  <c r="AA1460" i="1"/>
  <c r="AE131" i="1"/>
  <c r="AA1279" i="1"/>
  <c r="BJ965" i="1"/>
  <c r="BJ1327" i="1"/>
  <c r="AA952" i="1"/>
  <c r="AA429" i="1"/>
  <c r="AE731" i="1"/>
  <c r="AE338" i="1"/>
  <c r="AA164" i="1"/>
  <c r="BJ943" i="1"/>
  <c r="AE1422" i="1"/>
  <c r="AA1497" i="1"/>
  <c r="AA1479" i="1"/>
  <c r="BJ964" i="1"/>
  <c r="AA744" i="1"/>
  <c r="AE816" i="1"/>
  <c r="AE527" i="1"/>
  <c r="AE27" i="1"/>
  <c r="BJ556" i="1"/>
  <c r="AA920" i="1"/>
  <c r="AA1006" i="1"/>
  <c r="AE340" i="1"/>
  <c r="AE1502" i="1"/>
  <c r="AA1125" i="1"/>
  <c r="AE977" i="1"/>
  <c r="BJ799" i="1"/>
  <c r="AA1360" i="1"/>
  <c r="AE158" i="1"/>
  <c r="AA49" i="1"/>
  <c r="AA1476" i="1"/>
  <c r="AA322" i="1"/>
  <c r="BJ1282" i="1"/>
  <c r="AA676" i="1"/>
  <c r="AA1492" i="1"/>
  <c r="BJ636" i="1"/>
  <c r="AE1484" i="1"/>
  <c r="BJ103" i="1"/>
  <c r="AE74" i="1"/>
  <c r="BJ597" i="1"/>
  <c r="AE1458" i="1"/>
  <c r="AA487" i="1"/>
  <c r="AA254" i="1"/>
  <c r="AA186" i="1"/>
  <c r="AA628" i="1"/>
  <c r="AA416" i="1"/>
  <c r="AE1152" i="1"/>
  <c r="AE1468" i="1"/>
  <c r="AA1133" i="1"/>
  <c r="AA578" i="1"/>
  <c r="AE457" i="1"/>
  <c r="AA921" i="1"/>
  <c r="AA1399" i="1"/>
  <c r="AA693" i="1"/>
  <c r="AE1047" i="1"/>
  <c r="BJ1112" i="1"/>
  <c r="BJ1396" i="1"/>
  <c r="AE123" i="1"/>
  <c r="AE1205" i="1"/>
  <c r="AA1106" i="1"/>
  <c r="BJ586" i="1"/>
  <c r="BJ478" i="1"/>
  <c r="AA1503" i="1"/>
  <c r="AE1348" i="1"/>
  <c r="AA331" i="1"/>
  <c r="AA117" i="1"/>
  <c r="AA491" i="1"/>
  <c r="AA363" i="1"/>
  <c r="AA1273" i="1"/>
  <c r="AA385" i="1"/>
  <c r="AA145" i="1"/>
  <c r="AE632" i="1"/>
  <c r="BJ951" i="1"/>
  <c r="BJ1460" i="1"/>
  <c r="BJ131" i="1"/>
  <c r="AA1372" i="1"/>
  <c r="AA965" i="1"/>
  <c r="AA1327" i="1"/>
  <c r="AE378" i="1"/>
  <c r="AE429" i="1"/>
  <c r="AA731" i="1"/>
  <c r="AA766" i="1"/>
  <c r="BJ98" i="1"/>
  <c r="AE164" i="1"/>
  <c r="AE943" i="1"/>
  <c r="BJ793" i="1"/>
  <c r="AE150" i="1"/>
  <c r="BJ1497" i="1"/>
  <c r="BJ1479" i="1"/>
  <c r="AA964" i="1"/>
  <c r="AE1229" i="1"/>
  <c r="AA816" i="1"/>
  <c r="AA527" i="1"/>
  <c r="AA27" i="1"/>
  <c r="AA911" i="1"/>
  <c r="AA1457" i="1"/>
  <c r="AA1478" i="1"/>
  <c r="AA925" i="1"/>
  <c r="BJ480" i="1"/>
  <c r="BJ423" i="1"/>
  <c r="BJ1452" i="1"/>
  <c r="BJ1315" i="1"/>
  <c r="AE847" i="1"/>
  <c r="BJ120" i="1"/>
  <c r="BJ676" i="1"/>
  <c r="BJ1391" i="1"/>
  <c r="AE1492" i="1"/>
  <c r="AE636" i="1"/>
  <c r="AE638" i="1"/>
  <c r="BJ1484" i="1"/>
  <c r="AE1192" i="1"/>
  <c r="AA1365" i="1"/>
  <c r="AE700" i="1"/>
  <c r="BJ1066" i="1"/>
  <c r="AA425" i="1"/>
  <c r="AA206" i="1"/>
  <c r="BJ438" i="1"/>
  <c r="AA345" i="1"/>
  <c r="AE1384" i="1"/>
  <c r="AA711" i="1"/>
  <c r="AE199" i="1"/>
  <c r="AA1096" i="1"/>
  <c r="AA444" i="1"/>
  <c r="AA74" i="1"/>
  <c r="AE1156" i="1"/>
  <c r="AA597" i="1"/>
  <c r="AA336" i="1"/>
  <c r="BJ1458" i="1"/>
  <c r="AE1357" i="1"/>
  <c r="AE487" i="1"/>
  <c r="AE334" i="1"/>
  <c r="BJ254" i="1"/>
  <c r="BJ434" i="1"/>
  <c r="BJ186" i="1"/>
  <c r="AE628" i="1"/>
  <c r="AE193" i="1"/>
  <c r="AA1152" i="1"/>
  <c r="BJ1468" i="1"/>
  <c r="AE1199" i="1"/>
  <c r="AE578" i="1"/>
  <c r="BJ457" i="1"/>
  <c r="AA293" i="1"/>
  <c r="BJ1399" i="1"/>
  <c r="AE693" i="1"/>
  <c r="AE974" i="1"/>
  <c r="AE1112" i="1"/>
  <c r="AA1396" i="1"/>
  <c r="BJ123" i="1"/>
  <c r="AE1350" i="1"/>
  <c r="BJ1106" i="1"/>
  <c r="AE586" i="1"/>
  <c r="AE477" i="1"/>
  <c r="AE1503" i="1"/>
  <c r="AA1348" i="1"/>
  <c r="BJ331" i="1"/>
  <c r="AE117" i="1"/>
  <c r="BJ304" i="1"/>
  <c r="BJ363" i="1"/>
  <c r="AE1273" i="1"/>
  <c r="AA374" i="1"/>
  <c r="AA632" i="1"/>
  <c r="AE951" i="1"/>
  <c r="AE1409" i="1"/>
  <c r="AA862" i="1"/>
  <c r="BJ303" i="1"/>
  <c r="AE1157" i="1"/>
  <c r="AE767" i="1"/>
  <c r="AE823" i="1"/>
  <c r="AA1145" i="1"/>
  <c r="AE439" i="1"/>
  <c r="BJ1167" i="1"/>
  <c r="BJ1152" i="1"/>
  <c r="AA1199" i="1"/>
  <c r="AE1399" i="1"/>
  <c r="BJ974" i="1"/>
  <c r="AE1106" i="1"/>
  <c r="BJ477" i="1"/>
  <c r="BJ1348" i="1"/>
  <c r="AA304" i="1"/>
  <c r="BJ632" i="1"/>
  <c r="AE1279" i="1"/>
  <c r="BJ1372" i="1"/>
  <c r="AE952" i="1"/>
  <c r="BJ378" i="1"/>
  <c r="BJ338" i="1"/>
  <c r="AE766" i="1"/>
  <c r="AE98" i="1"/>
  <c r="BJ1422" i="1"/>
  <c r="AA793" i="1"/>
  <c r="BJ150" i="1"/>
  <c r="BJ744" i="1"/>
  <c r="AA1229" i="1"/>
  <c r="BJ1045" i="1"/>
  <c r="AE437" i="1"/>
  <c r="AE469" i="1"/>
  <c r="AE1358" i="1"/>
  <c r="BJ961" i="1"/>
  <c r="AE118" i="1"/>
  <c r="AE1241" i="1"/>
  <c r="BJ61" i="1"/>
  <c r="AE45" i="1"/>
  <c r="BJ526" i="1"/>
  <c r="BJ839" i="1"/>
  <c r="AA1324" i="1"/>
  <c r="AA1102" i="1"/>
  <c r="AA1086" i="1"/>
  <c r="AA47" i="1"/>
  <c r="AE716" i="1"/>
  <c r="BJ259" i="1"/>
  <c r="AE232" i="1"/>
  <c r="AA1120" i="1"/>
  <c r="AE1238" i="1"/>
  <c r="BJ1285" i="1"/>
  <c r="AE528" i="1"/>
  <c r="AA188" i="1"/>
  <c r="BJ360" i="1"/>
  <c r="AE383" i="1"/>
  <c r="AA1291" i="1"/>
  <c r="AE684" i="1"/>
  <c r="BJ695" i="1"/>
  <c r="BJ1260" i="1"/>
  <c r="AA1198" i="1"/>
  <c r="BJ465" i="1"/>
  <c r="AE1432" i="1"/>
  <c r="AA775" i="1"/>
  <c r="BJ885" i="1"/>
  <c r="BJ694" i="1"/>
  <c r="AA774" i="1"/>
  <c r="AA1036" i="1"/>
  <c r="AE1153" i="1"/>
  <c r="AE792" i="1"/>
  <c r="AA1072" i="1"/>
  <c r="AA157" i="1"/>
  <c r="BJ278" i="1"/>
  <c r="BJ1316" i="1"/>
  <c r="BJ1259" i="1"/>
  <c r="AA1250" i="1"/>
  <c r="BJ472" i="1"/>
  <c r="AA735" i="1"/>
  <c r="AE1245" i="1"/>
  <c r="AE48" i="1"/>
  <c r="AE1203" i="1"/>
  <c r="AE733" i="1"/>
  <c r="BJ813" i="1"/>
  <c r="AA745" i="1"/>
  <c r="AA450" i="1"/>
  <c r="AA263" i="1"/>
  <c r="AA535" i="1"/>
  <c r="AA1093" i="1"/>
  <c r="BJ540" i="1"/>
  <c r="AA1020" i="1"/>
  <c r="AA301" i="1"/>
  <c r="BJ917" i="1"/>
  <c r="AA399" i="1"/>
  <c r="BJ506" i="1"/>
  <c r="AA1425" i="1"/>
  <c r="AA370" i="1"/>
  <c r="BJ440" i="1"/>
  <c r="AA1165" i="1"/>
  <c r="AA1376" i="1"/>
  <c r="BJ234" i="1"/>
  <c r="AE423" i="1"/>
  <c r="AE1315" i="1"/>
  <c r="BJ1365" i="1"/>
  <c r="AA1066" i="1"/>
  <c r="BJ206" i="1"/>
  <c r="BJ345" i="1"/>
  <c r="BJ711" i="1"/>
  <c r="AE1096" i="1"/>
  <c r="BJ1133" i="1"/>
  <c r="AA1047" i="1"/>
  <c r="AA478" i="1"/>
  <c r="BJ491" i="1"/>
  <c r="AE1460" i="1"/>
  <c r="AA131" i="1"/>
  <c r="BJ27" i="1"/>
  <c r="AE556" i="1"/>
  <c r="AE1045" i="1"/>
  <c r="AA437" i="1"/>
  <c r="AE1280" i="1"/>
  <c r="BJ1358" i="1"/>
  <c r="AE961" i="1"/>
  <c r="BJ118" i="1"/>
  <c r="BJ424" i="1"/>
  <c r="AE526" i="1"/>
  <c r="AA839" i="1"/>
  <c r="AE1293" i="1"/>
  <c r="BJ1102" i="1"/>
  <c r="BJ1086" i="1"/>
  <c r="BJ47" i="1"/>
  <c r="AE874" i="1"/>
  <c r="AA259" i="1"/>
  <c r="AA232" i="1"/>
  <c r="AE843" i="1"/>
  <c r="AA1238" i="1"/>
  <c r="AE1285" i="1"/>
  <c r="BJ294" i="1"/>
  <c r="BJ188" i="1"/>
  <c r="AA360" i="1"/>
  <c r="AE546" i="1"/>
  <c r="BJ149" i="1"/>
  <c r="BJ1291" i="1"/>
  <c r="AA684" i="1"/>
  <c r="AA804" i="1"/>
  <c r="AE1260" i="1"/>
  <c r="AE1198" i="1"/>
  <c r="BJ410" i="1"/>
  <c r="AA1432" i="1"/>
  <c r="AE775" i="1"/>
  <c r="AE1111" i="1"/>
  <c r="AE694" i="1"/>
  <c r="BJ774" i="1"/>
  <c r="AA1084" i="1"/>
  <c r="AA1153" i="1"/>
  <c r="BJ792" i="1"/>
  <c r="AE829" i="1"/>
  <c r="AE278" i="1"/>
  <c r="AE1316" i="1"/>
  <c r="AE668" i="1"/>
  <c r="BJ1250" i="1"/>
  <c r="AA472" i="1"/>
  <c r="AA806" i="1"/>
  <c r="AA1245" i="1"/>
  <c r="AA48" i="1"/>
  <c r="AA1203" i="1"/>
  <c r="BJ413" i="1"/>
  <c r="AE813" i="1"/>
  <c r="AE745" i="1"/>
  <c r="BJ1244" i="1"/>
  <c r="AE263" i="1"/>
  <c r="BJ535" i="1"/>
  <c r="BJ913" i="1"/>
  <c r="AA540" i="1"/>
  <c r="BJ1020" i="1"/>
  <c r="AA162" i="1"/>
  <c r="AA917" i="1"/>
  <c r="BJ399" i="1"/>
  <c r="AA1338" i="1"/>
  <c r="BJ1425" i="1"/>
  <c r="AE370" i="1"/>
  <c r="BJ1010" i="1"/>
  <c r="AE1165" i="1"/>
  <c r="AE1113" i="1"/>
  <c r="AE420" i="1"/>
  <c r="BJ776" i="1"/>
  <c r="AA1420" i="1"/>
  <c r="BJ107" i="1"/>
  <c r="AA1000" i="1"/>
  <c r="AA311" i="1"/>
  <c r="AE1311" i="1"/>
  <c r="AA1014" i="1"/>
  <c r="BJ1393" i="1"/>
  <c r="AA193" i="1"/>
  <c r="BJ578" i="1"/>
  <c r="AE293" i="1"/>
  <c r="AA1112" i="1"/>
  <c r="AA1350" i="1"/>
  <c r="BJ1503" i="1"/>
  <c r="AE363" i="1"/>
  <c r="BJ374" i="1"/>
  <c r="AA556" i="1"/>
  <c r="AA1045" i="1"/>
  <c r="AA469" i="1"/>
  <c r="BJ1280" i="1"/>
  <c r="AA1358" i="1"/>
  <c r="AA1241" i="1"/>
  <c r="AE61" i="1"/>
  <c r="AA45" i="1"/>
  <c r="AA424" i="1"/>
  <c r="AA526" i="1"/>
  <c r="BJ1324" i="1"/>
  <c r="BJ1293" i="1"/>
  <c r="AE1102" i="1"/>
  <c r="AA716" i="1"/>
  <c r="BJ874" i="1"/>
  <c r="AE259" i="1"/>
  <c r="AE1120" i="1"/>
  <c r="BJ843" i="1"/>
  <c r="BJ1238" i="1"/>
  <c r="AA528" i="1"/>
  <c r="AE294" i="1"/>
  <c r="AE188" i="1"/>
  <c r="AA383" i="1"/>
  <c r="AA546" i="1"/>
  <c r="AE149" i="1"/>
  <c r="AE1291" i="1"/>
  <c r="AE695" i="1"/>
  <c r="AE804" i="1"/>
  <c r="AA1260" i="1"/>
  <c r="AE465" i="1"/>
  <c r="AA410" i="1"/>
  <c r="BJ1432" i="1"/>
  <c r="AA885" i="1"/>
  <c r="AA1111" i="1"/>
  <c r="AA694" i="1"/>
  <c r="BJ1036" i="1"/>
  <c r="BJ1084" i="1"/>
  <c r="BJ1153" i="1"/>
  <c r="BJ1072" i="1"/>
  <c r="BJ157" i="1"/>
  <c r="BJ829" i="1"/>
  <c r="AA278" i="1"/>
  <c r="AE1259" i="1"/>
  <c r="BJ668" i="1"/>
  <c r="AE1250" i="1"/>
  <c r="BJ735" i="1"/>
  <c r="BJ806" i="1"/>
  <c r="BJ1245" i="1"/>
  <c r="BJ48" i="1"/>
  <c r="AA733" i="1"/>
  <c r="AE413" i="1"/>
  <c r="AA813" i="1"/>
  <c r="AE450" i="1"/>
  <c r="AA1244" i="1"/>
  <c r="BJ263" i="1"/>
  <c r="AA649" i="1"/>
  <c r="AA1408" i="1"/>
  <c r="AE1136" i="1"/>
  <c r="AE1452" i="1"/>
  <c r="BJ847" i="1"/>
  <c r="AA70" i="1"/>
  <c r="AE746" i="1"/>
  <c r="AA1439" i="1"/>
  <c r="AA271" i="1"/>
  <c r="BJ700" i="1"/>
  <c r="AE425" i="1"/>
  <c r="AE438" i="1"/>
  <c r="BJ1384" i="1"/>
  <c r="BJ199" i="1"/>
  <c r="BJ444" i="1"/>
  <c r="BJ42" i="1"/>
  <c r="BJ1411" i="1"/>
  <c r="BJ416" i="1"/>
  <c r="BJ921" i="1"/>
  <c r="AA1205" i="1"/>
  <c r="AE385" i="1"/>
  <c r="AE145" i="1"/>
  <c r="BJ1279" i="1"/>
  <c r="AE1372" i="1"/>
  <c r="AE965" i="1"/>
  <c r="AE1327" i="1"/>
  <c r="BJ952" i="1"/>
  <c r="AA378" i="1"/>
  <c r="BJ429" i="1"/>
  <c r="BJ731" i="1"/>
  <c r="AA338" i="1"/>
  <c r="BJ766" i="1"/>
  <c r="AA98" i="1"/>
  <c r="BJ164" i="1"/>
  <c r="AA943" i="1"/>
  <c r="AA1422" i="1"/>
  <c r="AE793" i="1"/>
  <c r="AA150" i="1"/>
  <c r="AE1497" i="1"/>
  <c r="AE1479" i="1"/>
  <c r="AE964" i="1"/>
  <c r="AE744" i="1"/>
  <c r="BJ1229" i="1"/>
  <c r="BJ816" i="1"/>
  <c r="BJ527" i="1"/>
  <c r="BJ469" i="1"/>
  <c r="BJ45" i="1"/>
  <c r="AA1293" i="1"/>
  <c r="BJ716" i="1"/>
  <c r="AA843" i="1"/>
  <c r="BJ528" i="1"/>
  <c r="BJ546" i="1"/>
  <c r="BJ684" i="1"/>
  <c r="BJ775" i="1"/>
  <c r="AA792" i="1"/>
  <c r="AA829" i="1"/>
  <c r="AA1259" i="1"/>
  <c r="AE806" i="1"/>
  <c r="BJ733" i="1"/>
  <c r="AE1244" i="1"/>
  <c r="BJ32" i="1"/>
  <c r="BJ789" i="1"/>
  <c r="AE1049" i="1"/>
  <c r="AA1441" i="1"/>
  <c r="AE935" i="1"/>
  <c r="AE342" i="1"/>
  <c r="AE1321" i="1"/>
  <c r="AE1026" i="1"/>
  <c r="BJ608" i="1"/>
  <c r="AE737" i="1"/>
  <c r="AE1486" i="1"/>
  <c r="AA896" i="1"/>
  <c r="AE729" i="1"/>
  <c r="AA1323" i="1"/>
  <c r="BJ1375" i="1"/>
  <c r="BJ906" i="1"/>
  <c r="AE611" i="1"/>
  <c r="AE1258" i="1"/>
  <c r="BJ743" i="1"/>
  <c r="AE1181" i="1"/>
  <c r="AE211" i="1"/>
  <c r="BJ725" i="1"/>
  <c r="AE116" i="1"/>
  <c r="AE753" i="1"/>
  <c r="AE736" i="1"/>
  <c r="AA223" i="1"/>
  <c r="AA763" i="1"/>
  <c r="AE893" i="1"/>
  <c r="AA966" i="1"/>
  <c r="AE148" i="1"/>
  <c r="AE1339" i="1"/>
  <c r="BJ270" i="1"/>
  <c r="AE1230" i="1"/>
  <c r="BJ205" i="1"/>
  <c r="BJ267" i="1"/>
  <c r="AE296" i="1"/>
  <c r="AA356" i="1"/>
  <c r="AE749" i="1"/>
  <c r="AA146" i="1"/>
  <c r="AE1302" i="1"/>
  <c r="AA180" i="1"/>
  <c r="AA1224" i="1"/>
  <c r="BJ456" i="1"/>
  <c r="AA1344" i="1"/>
  <c r="AE1103" i="1"/>
  <c r="AE976" i="1"/>
  <c r="AA1385" i="1"/>
  <c r="BJ249" i="1"/>
  <c r="AA997" i="1"/>
  <c r="BJ1208" i="1"/>
  <c r="AE112" i="1"/>
  <c r="AA1351" i="1"/>
  <c r="AA1092" i="1"/>
  <c r="BJ1424" i="1"/>
  <c r="BJ899" i="1"/>
  <c r="BJ1170" i="1"/>
  <c r="BJ853" i="1"/>
  <c r="BJ549" i="1"/>
  <c r="AE1100" i="1"/>
  <c r="AA314" i="1"/>
  <c r="AE133" i="1"/>
  <c r="BJ139" i="1"/>
  <c r="AE1297" i="1"/>
  <c r="BJ355" i="1"/>
  <c r="AE46" i="1"/>
  <c r="AA329" i="1"/>
  <c r="AA651" i="1"/>
  <c r="AA1188" i="1"/>
  <c r="BJ591" i="1"/>
  <c r="BJ1123" i="1"/>
  <c r="AA1267" i="1"/>
  <c r="BJ59" i="1"/>
  <c r="AE1135" i="1"/>
  <c r="AA198" i="1"/>
  <c r="AE1128" i="1"/>
  <c r="BJ245" i="1"/>
  <c r="AA881" i="1"/>
  <c r="AE498" i="1"/>
  <c r="AE1067" i="1"/>
  <c r="AE699" i="1"/>
  <c r="AE910" i="1"/>
  <c r="AA1057" i="1"/>
  <c r="AE1395" i="1"/>
  <c r="AA1336" i="1"/>
  <c r="BJ1242" i="1"/>
  <c r="AA890" i="1"/>
  <c r="AE236" i="1"/>
  <c r="BJ443" i="1"/>
  <c r="AE333" i="1"/>
  <c r="AA701" i="1"/>
  <c r="AE52" i="1"/>
  <c r="AE915" i="1"/>
  <c r="AA1151" i="1"/>
  <c r="BJ1149" i="1"/>
  <c r="AE51" i="1"/>
  <c r="AE1234" i="1"/>
  <c r="AA1504" i="1"/>
  <c r="AA932" i="1"/>
  <c r="BJ1274" i="1"/>
  <c r="AE1172" i="1"/>
  <c r="BJ229" i="1"/>
  <c r="BJ529" i="1"/>
  <c r="AA81" i="1"/>
  <c r="AA1491" i="1"/>
  <c r="BJ1470" i="1"/>
  <c r="AE530" i="1"/>
  <c r="BJ260" i="1"/>
  <c r="BJ721" i="1"/>
  <c r="AE675" i="1"/>
  <c r="AE539" i="1"/>
  <c r="BJ741" i="1"/>
  <c r="AA532" i="1"/>
  <c r="AA1174" i="1"/>
  <c r="BJ1403" i="1"/>
  <c r="AA625" i="1"/>
  <c r="AE1330" i="1"/>
  <c r="BJ552" i="1"/>
  <c r="BJ679" i="1"/>
  <c r="BJ159" i="1"/>
  <c r="AE830" i="1"/>
  <c r="AE622" i="1"/>
  <c r="AA235" i="1"/>
  <c r="BJ655" i="1"/>
  <c r="AE238" i="1"/>
  <c r="BJ58" i="1"/>
  <c r="BJ1407" i="1"/>
  <c r="AA660" i="1"/>
  <c r="AA550" i="1"/>
  <c r="BJ320" i="1"/>
  <c r="BJ898" i="1"/>
  <c r="AE516" i="1"/>
  <c r="AE129" i="1"/>
  <c r="AE1379" i="1"/>
  <c r="AA1482" i="1"/>
  <c r="AA262" i="1"/>
  <c r="AA152" i="1"/>
  <c r="BJ437" i="1"/>
  <c r="AA61" i="1"/>
  <c r="AE1086" i="1"/>
  <c r="AE47" i="1"/>
  <c r="AA1285" i="1"/>
  <c r="BJ804" i="1"/>
  <c r="AA465" i="1"/>
  <c r="BJ1111" i="1"/>
  <c r="AE1036" i="1"/>
  <c r="AA1316" i="1"/>
  <c r="BJ1203" i="1"/>
  <c r="AE535" i="1"/>
  <c r="BJ1093" i="1"/>
  <c r="AA913" i="1"/>
  <c r="AE540" i="1"/>
  <c r="AE1020" i="1"/>
  <c r="BJ301" i="1"/>
  <c r="BJ162" i="1"/>
  <c r="AE917" i="1"/>
  <c r="AE399" i="1"/>
  <c r="AA506" i="1"/>
  <c r="AE1338" i="1"/>
  <c r="AE1425" i="1"/>
  <c r="BJ370" i="1"/>
  <c r="AE440" i="1"/>
  <c r="AE1010" i="1"/>
  <c r="BJ1165" i="1"/>
  <c r="AA32" i="1"/>
  <c r="AE1243" i="1"/>
  <c r="BJ1049" i="1"/>
  <c r="AE1441" i="1"/>
  <c r="BJ573" i="1"/>
  <c r="AA342" i="1"/>
  <c r="BJ1321" i="1"/>
  <c r="AE760" i="1"/>
  <c r="AA875" i="1"/>
  <c r="BJ92" i="1"/>
  <c r="BJ737" i="1"/>
  <c r="BJ1486" i="1"/>
  <c r="AE860" i="1"/>
  <c r="BJ729" i="1"/>
  <c r="AE1323" i="1"/>
  <c r="BJ372" i="1"/>
  <c r="AE906" i="1"/>
  <c r="BJ611" i="1"/>
  <c r="BJ359" i="1"/>
  <c r="AE743" i="1"/>
  <c r="BJ1181" i="1"/>
  <c r="AE1215" i="1"/>
  <c r="AA725" i="1"/>
  <c r="BJ116" i="1"/>
  <c r="AA753" i="1"/>
  <c r="AA1043" i="1"/>
  <c r="AE223" i="1"/>
  <c r="AE763" i="1"/>
  <c r="AE664" i="1"/>
  <c r="BJ966" i="1"/>
  <c r="BJ148" i="1"/>
  <c r="AA1339" i="1"/>
  <c r="BJ877" i="1"/>
  <c r="BJ1230" i="1"/>
  <c r="AE205" i="1"/>
  <c r="AE1138" i="1"/>
  <c r="BJ296" i="1"/>
  <c r="AE356" i="1"/>
  <c r="AA276" i="1"/>
  <c r="BJ1302" i="1"/>
  <c r="BJ180" i="1"/>
  <c r="AA863" i="1"/>
  <c r="AE456" i="1"/>
  <c r="AE1344" i="1"/>
  <c r="BJ1416" i="1"/>
  <c r="AA976" i="1"/>
  <c r="BJ1385" i="1"/>
  <c r="BJ918" i="1"/>
  <c r="AE997" i="1"/>
  <c r="AE1208" i="1"/>
  <c r="BJ112" i="1"/>
  <c r="AA454" i="1"/>
  <c r="AE1092" i="1"/>
  <c r="AA1424" i="1"/>
  <c r="BJ167" i="1"/>
  <c r="AE1170" i="1"/>
  <c r="AA853" i="1"/>
  <c r="AE290" i="1"/>
  <c r="BJ1100" i="1"/>
  <c r="AE314" i="1"/>
  <c r="BJ133" i="1"/>
  <c r="AE139" i="1"/>
  <c r="AE1362" i="1"/>
  <c r="AA355" i="1"/>
  <c r="BJ46" i="1"/>
  <c r="BJ329" i="1"/>
  <c r="AE696" i="1"/>
  <c r="BJ1188" i="1"/>
  <c r="AE591" i="1"/>
  <c r="BJ1341" i="1"/>
  <c r="AE1267" i="1"/>
  <c r="AA59" i="1"/>
  <c r="AA1135" i="1"/>
  <c r="BJ1052" i="1"/>
  <c r="AA1128" i="1"/>
  <c r="AA245" i="1"/>
  <c r="BJ650" i="1"/>
  <c r="BJ498" i="1"/>
  <c r="AA1067" i="1"/>
  <c r="AE820" i="1"/>
  <c r="AA910" i="1"/>
  <c r="AE1057" i="1"/>
  <c r="AA868" i="1"/>
  <c r="AE1336" i="1"/>
  <c r="AA1242" i="1"/>
  <c r="AA1166" i="1"/>
  <c r="BJ236" i="1"/>
  <c r="AA451" i="1"/>
  <c r="AE443" i="1"/>
  <c r="AA333" i="1"/>
  <c r="AA1278" i="1"/>
  <c r="AA915" i="1"/>
  <c r="BJ1151" i="1"/>
  <c r="AA430" i="1"/>
  <c r="AA1234" i="1"/>
  <c r="AE1504" i="1"/>
  <c r="BJ932" i="1"/>
  <c r="BJ1345" i="1"/>
  <c r="AA1172" i="1"/>
  <c r="AA229" i="1"/>
  <c r="AA970" i="1"/>
  <c r="AE135" i="1"/>
  <c r="BJ1491" i="1"/>
  <c r="AE1470" i="1"/>
  <c r="BJ530" i="1"/>
  <c r="AA432" i="1"/>
  <c r="AE721" i="1"/>
  <c r="BJ675" i="1"/>
  <c r="AE1159" i="1"/>
  <c r="AA741" i="1"/>
  <c r="AE532" i="1"/>
  <c r="BJ381" i="1"/>
  <c r="AA1280" i="1"/>
  <c r="BJ1241" i="1"/>
  <c r="AE424" i="1"/>
  <c r="AE1324" i="1"/>
  <c r="AA874" i="1"/>
  <c r="BJ1120" i="1"/>
  <c r="AA294" i="1"/>
  <c r="BJ383" i="1"/>
  <c r="BJ1198" i="1"/>
  <c r="AE774" i="1"/>
  <c r="AE157" i="1"/>
  <c r="AA668" i="1"/>
  <c r="AE735" i="1"/>
  <c r="AA413" i="1"/>
  <c r="BJ450" i="1"/>
  <c r="AE1093" i="1"/>
  <c r="AE913" i="1"/>
  <c r="AE301" i="1"/>
  <c r="AE162" i="1"/>
  <c r="AE506" i="1"/>
  <c r="BJ1338" i="1"/>
  <c r="AA440" i="1"/>
  <c r="AA1010" i="1"/>
  <c r="AA789" i="1"/>
  <c r="BJ1243" i="1"/>
  <c r="AA1049" i="1"/>
  <c r="AA935" i="1"/>
  <c r="AA573" i="1"/>
  <c r="BJ342" i="1"/>
  <c r="BJ1026" i="1"/>
  <c r="BJ760" i="1"/>
  <c r="AA608" i="1"/>
  <c r="AE875" i="1"/>
  <c r="AA92" i="1"/>
  <c r="AA737" i="1"/>
  <c r="AE896" i="1"/>
  <c r="BJ860" i="1"/>
  <c r="AA729" i="1"/>
  <c r="AE1375" i="1"/>
  <c r="AA372" i="1"/>
  <c r="AA906" i="1"/>
  <c r="BJ1258" i="1"/>
  <c r="AE359" i="1"/>
  <c r="AA743" i="1"/>
  <c r="BJ211" i="1"/>
  <c r="AA1215" i="1"/>
  <c r="AE725" i="1"/>
  <c r="AA116" i="1"/>
  <c r="AA736" i="1"/>
  <c r="BJ1043" i="1"/>
  <c r="BJ223" i="1"/>
  <c r="AA893" i="1"/>
  <c r="BJ664" i="1"/>
  <c r="AE966" i="1"/>
  <c r="AA148" i="1"/>
  <c r="AA270" i="1"/>
  <c r="AA877" i="1"/>
  <c r="AA1230" i="1"/>
  <c r="AE267" i="1"/>
  <c r="BJ1138" i="1"/>
  <c r="AA296" i="1"/>
  <c r="BJ749" i="1"/>
  <c r="BJ146" i="1"/>
  <c r="AE276" i="1"/>
  <c r="AA1302" i="1"/>
  <c r="AE1224" i="1"/>
  <c r="AE863" i="1"/>
  <c r="AA456" i="1"/>
  <c r="BJ1103" i="1"/>
  <c r="AE1416" i="1"/>
  <c r="BJ976" i="1"/>
  <c r="AA249" i="1"/>
  <c r="AA918" i="1"/>
  <c r="BJ997" i="1"/>
  <c r="BJ1351" i="1"/>
  <c r="BJ454" i="1"/>
  <c r="BJ1092" i="1"/>
  <c r="AA899" i="1"/>
  <c r="AE167" i="1"/>
  <c r="AA1170" i="1"/>
  <c r="AA549" i="1"/>
  <c r="BJ290" i="1"/>
  <c r="AA1100" i="1"/>
  <c r="AA1297" i="1"/>
  <c r="AA1362" i="1"/>
  <c r="AE355" i="1"/>
  <c r="AA46" i="1"/>
  <c r="AE651" i="1"/>
  <c r="BJ696" i="1"/>
  <c r="AE1188" i="1"/>
  <c r="AA1123" i="1"/>
  <c r="AA1341" i="1"/>
  <c r="BJ1267" i="1"/>
  <c r="AE59" i="1"/>
  <c r="AE198" i="1"/>
  <c r="AA1052" i="1"/>
  <c r="BJ1128" i="1"/>
  <c r="BJ881" i="1"/>
  <c r="AE650" i="1"/>
  <c r="AA498" i="1"/>
  <c r="BJ699" i="1"/>
  <c r="BJ820" i="1"/>
  <c r="BJ910" i="1"/>
  <c r="AA1395" i="1"/>
  <c r="BJ868" i="1"/>
  <c r="BJ1336" i="1"/>
  <c r="BJ890" i="1"/>
  <c r="AE1166" i="1"/>
  <c r="AA236" i="1"/>
  <c r="AE451" i="1"/>
  <c r="AA443" i="1"/>
  <c r="AE701" i="1"/>
  <c r="AA52" i="1"/>
  <c r="BJ1278" i="1"/>
  <c r="BJ915" i="1"/>
  <c r="AA1149" i="1"/>
  <c r="BJ51" i="1"/>
  <c r="AE430" i="1"/>
  <c r="BJ1234" i="1"/>
  <c r="AE1274" i="1"/>
  <c r="AE1345" i="1"/>
  <c r="BJ1172" i="1"/>
  <c r="AA529" i="1"/>
  <c r="AE81" i="1"/>
  <c r="BJ970" i="1"/>
  <c r="AA135" i="1"/>
  <c r="AE1491" i="1"/>
  <c r="AA1470" i="1"/>
  <c r="AA260" i="1"/>
  <c r="BJ432" i="1"/>
  <c r="AA721" i="1"/>
  <c r="BJ539" i="1"/>
  <c r="AA1159" i="1"/>
  <c r="AE741" i="1"/>
  <c r="BJ1174" i="1"/>
  <c r="AE381" i="1"/>
  <c r="AE1403" i="1"/>
  <c r="AA1330" i="1"/>
  <c r="BJ928" i="1"/>
  <c r="AE552" i="1"/>
  <c r="BJ830" i="1"/>
  <c r="BJ1144" i="1"/>
  <c r="BJ622" i="1"/>
  <c r="AA655" i="1"/>
  <c r="AA961" i="1"/>
  <c r="AA118" i="1"/>
  <c r="AE839" i="1"/>
  <c r="BJ232" i="1"/>
  <c r="AE360" i="1"/>
  <c r="AA149" i="1"/>
  <c r="AA695" i="1"/>
  <c r="AE410" i="1"/>
  <c r="AE885" i="1"/>
  <c r="AE1084" i="1"/>
  <c r="AE1072" i="1"/>
  <c r="AE472" i="1"/>
  <c r="BJ1441" i="1"/>
  <c r="AE92" i="1"/>
  <c r="BJ896" i="1"/>
  <c r="AE372" i="1"/>
  <c r="AA1258" i="1"/>
  <c r="BJ1215" i="1"/>
  <c r="BJ736" i="1"/>
  <c r="AA664" i="1"/>
  <c r="AE270" i="1"/>
  <c r="AA1138" i="1"/>
  <c r="AA749" i="1"/>
  <c r="BJ1344" i="1"/>
  <c r="AA1208" i="1"/>
  <c r="AA112" i="1"/>
  <c r="AE853" i="1"/>
  <c r="AE329" i="1"/>
  <c r="BJ1135" i="1"/>
  <c r="BJ1067" i="1"/>
  <c r="AE1242" i="1"/>
  <c r="BJ451" i="1"/>
  <c r="BJ701" i="1"/>
  <c r="AA51" i="1"/>
  <c r="AE229" i="1"/>
  <c r="AE970" i="1"/>
  <c r="AE432" i="1"/>
  <c r="AA539" i="1"/>
  <c r="AA381" i="1"/>
  <c r="BJ238" i="1"/>
  <c r="AE660" i="1"/>
  <c r="AE550" i="1"/>
  <c r="AE320" i="1"/>
  <c r="AE1022" i="1"/>
  <c r="BJ129" i="1"/>
  <c r="AA1379" i="1"/>
  <c r="BJ835" i="1"/>
  <c r="AE262" i="1"/>
  <c r="AE811" i="1"/>
  <c r="AE1095" i="1"/>
  <c r="AE397" i="1"/>
  <c r="AE658" i="1"/>
  <c r="AA601" i="1"/>
  <c r="AA488" i="1"/>
  <c r="AA1254" i="1"/>
  <c r="AA576" i="1"/>
  <c r="AA1098" i="1"/>
  <c r="AE585" i="1"/>
  <c r="AE493" i="1"/>
  <c r="AE289" i="1"/>
  <c r="BJ617" i="1"/>
  <c r="BJ168" i="1"/>
  <c r="BJ595" i="1"/>
  <c r="AE1220" i="1"/>
  <c r="AA678" i="1"/>
  <c r="BJ179" i="1"/>
  <c r="AE1413" i="1"/>
  <c r="AE1308" i="1"/>
  <c r="BJ637" i="1"/>
  <c r="BJ689" i="1"/>
  <c r="AA1496" i="1"/>
  <c r="AA1040" i="1"/>
  <c r="AE912" i="1"/>
  <c r="AA209" i="1"/>
  <c r="AE298" i="1"/>
  <c r="AA825" i="1"/>
  <c r="BJ1463" i="1"/>
  <c r="AA71" i="1"/>
  <c r="BJ607" i="1"/>
  <c r="BJ387" i="1"/>
  <c r="AE669" i="1"/>
  <c r="AE490" i="1"/>
  <c r="AA841" i="1"/>
  <c r="BJ126" i="1"/>
  <c r="AA391" i="1"/>
  <c r="AA241" i="1"/>
  <c r="AA992" i="1"/>
  <c r="BJ895" i="1"/>
  <c r="AA778" i="1"/>
  <c r="AE373" i="1"/>
  <c r="BJ218" i="1"/>
  <c r="AA165" i="1"/>
  <c r="BJ541" i="1"/>
  <c r="AE521" i="1"/>
  <c r="AA1002" i="1"/>
  <c r="BJ588" i="1"/>
  <c r="AE1051" i="1"/>
  <c r="AA698" i="1"/>
  <c r="AA225" i="1"/>
  <c r="AE1088" i="1"/>
  <c r="AA944" i="1"/>
  <c r="AE690" i="1"/>
  <c r="AA155" i="1"/>
  <c r="AA880" i="1"/>
  <c r="AA1124" i="1"/>
  <c r="AE226" i="1"/>
  <c r="BJ1306" i="1"/>
  <c r="AE845" i="1"/>
  <c r="AE1329" i="1"/>
  <c r="AA1008" i="1"/>
  <c r="AA73" i="1"/>
  <c r="BJ144" i="1"/>
  <c r="BJ242" i="1"/>
  <c r="AA1307" i="1"/>
  <c r="AA933" i="1"/>
  <c r="AA1225" i="1"/>
  <c r="BJ798" i="1"/>
  <c r="AE734" i="1"/>
  <c r="AA1371" i="1"/>
  <c r="BJ1426" i="1"/>
  <c r="AE620" i="1"/>
  <c r="BJ395" i="1"/>
  <c r="AE39" i="1"/>
  <c r="AE789" i="1"/>
  <c r="AE573" i="1"/>
  <c r="AA1026" i="1"/>
  <c r="BJ875" i="1"/>
  <c r="AA1486" i="1"/>
  <c r="AA611" i="1"/>
  <c r="BJ753" i="1"/>
  <c r="BJ1339" i="1"/>
  <c r="BJ356" i="1"/>
  <c r="BJ276" i="1"/>
  <c r="BJ1224" i="1"/>
  <c r="AA1416" i="1"/>
  <c r="AE249" i="1"/>
  <c r="AE454" i="1"/>
  <c r="AE899" i="1"/>
  <c r="AA290" i="1"/>
  <c r="BJ1297" i="1"/>
  <c r="AA696" i="1"/>
  <c r="AE1123" i="1"/>
  <c r="AE1052" i="1"/>
  <c r="AE881" i="1"/>
  <c r="AA820" i="1"/>
  <c r="BJ1395" i="1"/>
  <c r="BJ1166" i="1"/>
  <c r="BJ333" i="1"/>
  <c r="AE1278" i="1"/>
  <c r="AE1149" i="1"/>
  <c r="AA1274" i="1"/>
  <c r="AA675" i="1"/>
  <c r="BJ625" i="1"/>
  <c r="AA928" i="1"/>
  <c r="AE679" i="1"/>
  <c r="BJ579" i="1"/>
  <c r="AA58" i="1"/>
  <c r="BJ660" i="1"/>
  <c r="AE252" i="1"/>
  <c r="AA320" i="1"/>
  <c r="AA1022" i="1"/>
  <c r="BJ516" i="1"/>
  <c r="BJ1379" i="1"/>
  <c r="AA835" i="1"/>
  <c r="BJ811" i="1"/>
  <c r="AA782" i="1"/>
  <c r="BJ397" i="1"/>
  <c r="AA658" i="1"/>
  <c r="BJ210" i="1"/>
  <c r="BJ488" i="1"/>
  <c r="AE1254" i="1"/>
  <c r="AA312" i="1"/>
  <c r="BJ1098" i="1"/>
  <c r="BJ585" i="1"/>
  <c r="AA1442" i="1"/>
  <c r="BJ35" i="1"/>
  <c r="BJ289" i="1"/>
  <c r="AA617" i="1"/>
  <c r="BJ1488" i="1"/>
  <c r="AE788" i="1"/>
  <c r="AA595" i="1"/>
  <c r="BJ1220" i="1"/>
  <c r="AE950" i="1"/>
  <c r="AE179" i="1"/>
  <c r="AA1413" i="1"/>
  <c r="AE1129" i="1"/>
  <c r="AE637" i="1"/>
  <c r="AA689" i="1"/>
  <c r="AA623" i="1"/>
  <c r="BJ912" i="1"/>
  <c r="BJ209" i="1"/>
  <c r="AA284" i="1"/>
  <c r="BJ825" i="1"/>
  <c r="AE1463" i="1"/>
  <c r="AE71" i="1"/>
  <c r="AE560" i="1"/>
  <c r="AE387" i="1"/>
  <c r="BJ669" i="1"/>
  <c r="AE787" i="1"/>
  <c r="AE841" i="1"/>
  <c r="AA126" i="1"/>
  <c r="AE391" i="1"/>
  <c r="AA670" i="1"/>
  <c r="BJ992" i="1"/>
  <c r="AE895" i="1"/>
  <c r="AE661" i="1"/>
  <c r="AA373" i="1"/>
  <c r="AA218" i="1"/>
  <c r="BJ786" i="1"/>
  <c r="AE541" i="1"/>
  <c r="AA521" i="1"/>
  <c r="AE251" i="1"/>
  <c r="AE588" i="1"/>
  <c r="AA1051" i="1"/>
  <c r="AE570" i="1"/>
  <c r="BJ225" i="1"/>
  <c r="BJ1088" i="1"/>
  <c r="BJ703" i="1"/>
  <c r="BJ153" i="1"/>
  <c r="AA690" i="1"/>
  <c r="BJ155" i="1"/>
  <c r="BJ880" i="1"/>
  <c r="BJ834" i="1"/>
  <c r="BJ226" i="1"/>
  <c r="AA1306" i="1"/>
  <c r="AE671" i="1"/>
  <c r="AA1329" i="1"/>
  <c r="BJ1008" i="1"/>
  <c r="BJ73" i="1"/>
  <c r="AE144" i="1"/>
  <c r="AE809" i="1"/>
  <c r="BJ1307" i="1"/>
  <c r="AE933" i="1"/>
  <c r="AE362" i="1"/>
  <c r="AE798" i="1"/>
  <c r="BJ734" i="1"/>
  <c r="BJ784" i="1"/>
  <c r="AE1426" i="1"/>
  <c r="AA620" i="1"/>
  <c r="AE1481" i="1"/>
  <c r="AE32" i="1"/>
  <c r="AA1321" i="1"/>
  <c r="AA860" i="1"/>
  <c r="AA1375" i="1"/>
  <c r="AA359" i="1"/>
  <c r="AA211" i="1"/>
  <c r="AE1043" i="1"/>
  <c r="BJ893" i="1"/>
  <c r="AE877" i="1"/>
  <c r="AA267" i="1"/>
  <c r="AE180" i="1"/>
  <c r="AE1385" i="1"/>
  <c r="AE1424" i="1"/>
  <c r="BJ314" i="1"/>
  <c r="AA133" i="1"/>
  <c r="AA139" i="1"/>
  <c r="AA591" i="1"/>
  <c r="AE245" i="1"/>
  <c r="BJ1057" i="1"/>
  <c r="AE1151" i="1"/>
  <c r="BJ430" i="1"/>
  <c r="AE932" i="1"/>
  <c r="BJ81" i="1"/>
  <c r="AE260" i="1"/>
  <c r="BJ1159" i="1"/>
  <c r="AE1174" i="1"/>
  <c r="AA1403" i="1"/>
  <c r="AE625" i="1"/>
  <c r="BJ1330" i="1"/>
  <c r="AE928" i="1"/>
  <c r="AA552" i="1"/>
  <c r="AA679" i="1"/>
  <c r="AA159" i="1"/>
  <c r="AA1144" i="1"/>
  <c r="AE235" i="1"/>
  <c r="AA579" i="1"/>
  <c r="AE58" i="1"/>
  <c r="AE1407" i="1"/>
  <c r="BJ252" i="1"/>
  <c r="AE898" i="1"/>
  <c r="AA516" i="1"/>
  <c r="AE1482" i="1"/>
  <c r="BJ152" i="1"/>
  <c r="BJ1095" i="1"/>
  <c r="AE782" i="1"/>
  <c r="AA397" i="1"/>
  <c r="AE601" i="1"/>
  <c r="AE210" i="1"/>
  <c r="AE488" i="1"/>
  <c r="AE576" i="1"/>
  <c r="AE312" i="1"/>
  <c r="AE1098" i="1"/>
  <c r="BJ493" i="1"/>
  <c r="AE1442" i="1"/>
  <c r="AE35" i="1"/>
  <c r="AA289" i="1"/>
  <c r="AE168" i="1"/>
  <c r="AA1488" i="1"/>
  <c r="BJ788" i="1"/>
  <c r="AE595" i="1"/>
  <c r="BJ678" i="1"/>
  <c r="BJ950" i="1"/>
  <c r="AA179" i="1"/>
  <c r="AA1308" i="1"/>
  <c r="AA1129" i="1"/>
  <c r="AA637" i="1"/>
  <c r="BJ1496" i="1"/>
  <c r="AE1040" i="1"/>
  <c r="BJ623" i="1"/>
  <c r="AA912" i="1"/>
  <c r="AA298" i="1"/>
  <c r="AE284" i="1"/>
  <c r="AE825" i="1"/>
  <c r="AA607" i="1"/>
  <c r="AA560" i="1"/>
  <c r="AA387" i="1"/>
  <c r="AA490" i="1"/>
  <c r="BJ787" i="1"/>
  <c r="BJ841" i="1"/>
  <c r="AE126" i="1"/>
  <c r="BJ241" i="1"/>
  <c r="AE670" i="1"/>
  <c r="AE992" i="1"/>
  <c r="BJ778" i="1"/>
  <c r="BJ661" i="1"/>
  <c r="BJ373" i="1"/>
  <c r="AE165" i="1"/>
  <c r="AE786" i="1"/>
  <c r="AA541" i="1"/>
  <c r="BJ1002" i="1"/>
  <c r="BJ251" i="1"/>
  <c r="AA588" i="1"/>
  <c r="BJ698" i="1"/>
  <c r="AA570" i="1"/>
  <c r="AE225" i="1"/>
  <c r="BJ944" i="1"/>
  <c r="AE703" i="1"/>
  <c r="AE153" i="1"/>
  <c r="BJ690" i="1"/>
  <c r="AE155" i="1"/>
  <c r="BJ1124" i="1"/>
  <c r="AA834" i="1"/>
  <c r="AA226" i="1"/>
  <c r="BJ845" i="1"/>
  <c r="BJ671" i="1"/>
  <c r="BJ1329" i="1"/>
  <c r="AA242" i="1"/>
  <c r="AA809" i="1"/>
  <c r="AE1307" i="1"/>
  <c r="BJ1225" i="1"/>
  <c r="BJ362" i="1"/>
  <c r="AA798" i="1"/>
  <c r="BJ1371" i="1"/>
  <c r="AA784" i="1"/>
  <c r="AA1426" i="1"/>
  <c r="AA395" i="1"/>
  <c r="BJ39" i="1"/>
  <c r="BJ1481" i="1"/>
  <c r="BJ745" i="1"/>
  <c r="AA1243" i="1"/>
  <c r="BJ935" i="1"/>
  <c r="AA760" i="1"/>
  <c r="AE608" i="1"/>
  <c r="BJ1323" i="1"/>
  <c r="AA1181" i="1"/>
  <c r="BJ763" i="1"/>
  <c r="AA205" i="1"/>
  <c r="AE146" i="1"/>
  <c r="BJ863" i="1"/>
  <c r="AA1103" i="1"/>
  <c r="AE918" i="1"/>
  <c r="AE1351" i="1"/>
  <c r="AA167" i="1"/>
  <c r="AE549" i="1"/>
  <c r="BJ1362" i="1"/>
  <c r="BJ651" i="1"/>
  <c r="AE1341" i="1"/>
  <c r="BJ198" i="1"/>
  <c r="AA650" i="1"/>
  <c r="AA699" i="1"/>
  <c r="AE868" i="1"/>
  <c r="AE890" i="1"/>
  <c r="BJ52" i="1"/>
  <c r="BJ1504" i="1"/>
  <c r="AA1345" i="1"/>
  <c r="AE529" i="1"/>
  <c r="BJ135" i="1"/>
  <c r="AA530" i="1"/>
  <c r="BJ532" i="1"/>
  <c r="AE159" i="1"/>
  <c r="AA830" i="1"/>
  <c r="AE1144" i="1"/>
  <c r="AA622" i="1"/>
  <c r="BJ235" i="1"/>
  <c r="AE655" i="1"/>
  <c r="AE579" i="1"/>
  <c r="AA238" i="1"/>
  <c r="AA1407" i="1"/>
  <c r="AA252" i="1"/>
  <c r="BJ550" i="1"/>
  <c r="AA898" i="1"/>
  <c r="BJ1022" i="1"/>
  <c r="AA129" i="1"/>
  <c r="BJ1482" i="1"/>
  <c r="AE835" i="1"/>
  <c r="BJ262" i="1"/>
  <c r="AE152" i="1"/>
  <c r="AA811" i="1"/>
  <c r="AA1095" i="1"/>
  <c r="BJ782" i="1"/>
  <c r="BJ658" i="1"/>
  <c r="BJ601" i="1"/>
  <c r="AA210" i="1"/>
  <c r="BJ1254" i="1"/>
  <c r="BJ576" i="1"/>
  <c r="BJ312" i="1"/>
  <c r="AA585" i="1"/>
  <c r="AA493" i="1"/>
  <c r="BJ1442" i="1"/>
  <c r="AA35" i="1"/>
  <c r="AE617" i="1"/>
  <c r="AA168" i="1"/>
  <c r="AE1488" i="1"/>
  <c r="AA788" i="1"/>
  <c r="AA1220" i="1"/>
  <c r="AE678" i="1"/>
  <c r="AA950" i="1"/>
  <c r="BJ1413" i="1"/>
  <c r="BJ1308" i="1"/>
  <c r="BJ1129" i="1"/>
  <c r="AE689" i="1"/>
  <c r="AE1496" i="1"/>
  <c r="BJ1040" i="1"/>
  <c r="AE623" i="1"/>
  <c r="AE209" i="1"/>
  <c r="BJ298" i="1"/>
  <c r="BJ284" i="1"/>
  <c r="AA1463" i="1"/>
  <c r="BJ71" i="1"/>
  <c r="AE607" i="1"/>
  <c r="BJ560" i="1"/>
  <c r="BJ900" i="1"/>
  <c r="AE1342" i="1"/>
  <c r="BJ559" i="1"/>
  <c r="BJ1027" i="1"/>
  <c r="AE1012" i="1"/>
  <c r="AA1477" i="1"/>
  <c r="AE967" i="1"/>
  <c r="AA522" i="1"/>
  <c r="AE54" i="1"/>
  <c r="BJ996" i="1"/>
  <c r="AA1137" i="1"/>
  <c r="AA288" i="1"/>
  <c r="BJ1202" i="1"/>
  <c r="AE1107" i="1"/>
  <c r="AE428" i="1"/>
  <c r="AA1287" i="1"/>
  <c r="AA566" i="1"/>
  <c r="AA857" i="1"/>
  <c r="AA1104" i="1"/>
  <c r="AE1082" i="1"/>
  <c r="AA501" i="1"/>
  <c r="BJ1453" i="1"/>
  <c r="AE824" i="1"/>
  <c r="AE864" i="1"/>
  <c r="BJ119" i="1"/>
  <c r="BJ1185" i="1"/>
  <c r="BJ325" i="1"/>
  <c r="AE125" i="1"/>
  <c r="AA337" i="1"/>
  <c r="AA494" i="1"/>
  <c r="AE448" i="1"/>
  <c r="AA128" i="1"/>
  <c r="AE380" i="1"/>
  <c r="BJ940" i="1"/>
  <c r="AE407" i="1"/>
  <c r="AA1445" i="1"/>
  <c r="BJ1446" i="1"/>
  <c r="AE442" i="1"/>
  <c r="BJ55" i="1"/>
  <c r="AA1011" i="1"/>
  <c r="BJ408" i="1"/>
  <c r="BJ240" i="1"/>
  <c r="BJ569" i="1"/>
  <c r="AE244" i="1"/>
  <c r="AE856" i="1"/>
  <c r="AE983" i="1"/>
  <c r="AA1410" i="1"/>
  <c r="BJ1367" i="1"/>
  <c r="BJ99" i="1"/>
  <c r="AE203" i="1"/>
  <c r="BJ1119" i="1"/>
  <c r="AA115" i="1"/>
  <c r="BJ534" i="1"/>
  <c r="BJ748" i="1"/>
  <c r="AE740" i="1"/>
  <c r="BJ492" i="1"/>
  <c r="BJ1087" i="1"/>
  <c r="AA869" i="1"/>
  <c r="AE842" i="1"/>
  <c r="AA1294" i="1"/>
  <c r="BJ1387" i="1"/>
  <c r="AE461" i="1"/>
  <c r="BJ354" i="1"/>
  <c r="AE610" i="1"/>
  <c r="BJ63" i="1"/>
  <c r="BJ216" i="1"/>
  <c r="AE1371" i="1"/>
  <c r="AA362" i="1"/>
  <c r="AE242" i="1"/>
  <c r="AA671" i="1"/>
  <c r="AE1124" i="1"/>
  <c r="AA153" i="1"/>
  <c r="AA1088" i="1"/>
  <c r="BJ521" i="1"/>
  <c r="AA895" i="1"/>
  <c r="AA669" i="1"/>
  <c r="AA142" i="1"/>
  <c r="BJ339" i="1"/>
  <c r="AA930" i="1"/>
  <c r="BJ80" i="1"/>
  <c r="BJ1219" i="1"/>
  <c r="BJ75" i="1"/>
  <c r="AE593" i="1"/>
  <c r="BJ1388" i="1"/>
  <c r="AE503" i="1"/>
  <c r="AA780" i="1"/>
  <c r="BJ1114" i="1"/>
  <c r="AE800" i="1"/>
  <c r="BJ449" i="1"/>
  <c r="AA173" i="1"/>
  <c r="AA219" i="1"/>
  <c r="AE572" i="1"/>
  <c r="BJ1281" i="1"/>
  <c r="AE897" i="1"/>
  <c r="AE963" i="1"/>
  <c r="AE955" i="1"/>
  <c r="AA1269" i="1"/>
  <c r="BJ903" i="1"/>
  <c r="AA53" i="1"/>
  <c r="BJ447" i="1"/>
  <c r="BJ519" i="1"/>
  <c r="AE1474" i="1"/>
  <c r="AE1322" i="1"/>
  <c r="AA1501" i="1"/>
  <c r="AE1276" i="1"/>
  <c r="BJ1342" i="1"/>
  <c r="AA559" i="1"/>
  <c r="BJ183" i="1"/>
  <c r="AE1507" i="1"/>
  <c r="AA1012" i="1"/>
  <c r="BJ1477" i="1"/>
  <c r="AE781" i="1"/>
  <c r="AE522" i="1"/>
  <c r="BJ54" i="1"/>
  <c r="AA996" i="1"/>
  <c r="AE1142" i="1"/>
  <c r="BJ288" i="1"/>
  <c r="AA1202" i="1"/>
  <c r="BJ1074" i="1"/>
  <c r="AA428" i="1"/>
  <c r="AE1287" i="1"/>
  <c r="BJ1021" i="1"/>
  <c r="AE857" i="1"/>
  <c r="AE1104" i="1"/>
  <c r="AA537" i="1"/>
  <c r="BJ501" i="1"/>
  <c r="AA1453" i="1"/>
  <c r="AA953" i="1"/>
  <c r="BJ864" i="1"/>
  <c r="AA119" i="1"/>
  <c r="AA1185" i="1"/>
  <c r="BJ1355" i="1"/>
  <c r="AA125" i="1"/>
  <c r="BJ337" i="1"/>
  <c r="BJ494" i="1"/>
  <c r="AE509" i="1"/>
  <c r="BJ128" i="1"/>
  <c r="AA380" i="1"/>
  <c r="AA940" i="1"/>
  <c r="BJ305" i="1"/>
  <c r="AE1445" i="1"/>
  <c r="AA1446" i="1"/>
  <c r="AA975" i="1"/>
  <c r="AE55" i="1"/>
  <c r="BJ1498" i="1"/>
  <c r="BJ1011" i="1"/>
  <c r="AE408" i="1"/>
  <c r="AA1346" i="1"/>
  <c r="AE569" i="1"/>
  <c r="AA244" i="1"/>
  <c r="AA194" i="1"/>
  <c r="AA983" i="1"/>
  <c r="AE1410" i="1"/>
  <c r="AA648" i="1"/>
  <c r="AA99" i="1"/>
  <c r="AA203" i="1"/>
  <c r="AE1119" i="1"/>
  <c r="AE195" i="1"/>
  <c r="AA748" i="1"/>
  <c r="AA740" i="1"/>
  <c r="BJ762" i="1"/>
  <c r="AE1087" i="1"/>
  <c r="AE869" i="1"/>
  <c r="BJ982" i="1"/>
  <c r="BJ1294" i="1"/>
  <c r="AA1387" i="1"/>
  <c r="BJ872" i="1"/>
  <c r="AA354" i="1"/>
  <c r="AA610" i="1"/>
  <c r="AA216" i="1"/>
  <c r="AA1481" i="1"/>
  <c r="BJ620" i="1"/>
  <c r="BJ933" i="1"/>
  <c r="AE1306" i="1"/>
  <c r="AE944" i="1"/>
  <c r="BJ570" i="1"/>
  <c r="AE1002" i="1"/>
  <c r="AA786" i="1"/>
  <c r="AE778" i="1"/>
  <c r="BJ670" i="1"/>
  <c r="BJ490" i="1"/>
  <c r="AA889" i="1"/>
  <c r="AA449" i="1"/>
  <c r="BJ173" i="1"/>
  <c r="BJ1232" i="1"/>
  <c r="BJ572" i="1"/>
  <c r="AE1281" i="1"/>
  <c r="AA1216" i="1"/>
  <c r="AA963" i="1"/>
  <c r="AA955" i="1"/>
  <c r="BJ514" i="1"/>
  <c r="AE903" i="1"/>
  <c r="BJ53" i="1"/>
  <c r="AA447" i="1"/>
  <c r="BJ1366" i="1"/>
  <c r="BJ1474" i="1"/>
  <c r="AA1322" i="1"/>
  <c r="BJ1501" i="1"/>
  <c r="AE900" i="1"/>
  <c r="BJ1276" i="1"/>
  <c r="AA1342" i="1"/>
  <c r="AA1027" i="1"/>
  <c r="AE183" i="1"/>
  <c r="AA1507" i="1"/>
  <c r="BJ1012" i="1"/>
  <c r="BJ967" i="1"/>
  <c r="BJ781" i="1"/>
  <c r="BJ522" i="1"/>
  <c r="BJ1137" i="1"/>
  <c r="AA1142" i="1"/>
  <c r="AE288" i="1"/>
  <c r="BJ1107" i="1"/>
  <c r="AA1074" i="1"/>
  <c r="BJ428" i="1"/>
  <c r="AE566" i="1"/>
  <c r="AA1021" i="1"/>
  <c r="BJ857" i="1"/>
  <c r="AA1082" i="1"/>
  <c r="BJ537" i="1"/>
  <c r="AE501" i="1"/>
  <c r="BJ824" i="1"/>
  <c r="AE953" i="1"/>
  <c r="AA864" i="1"/>
  <c r="AA325" i="1"/>
  <c r="AA1355" i="1"/>
  <c r="BJ125" i="1"/>
  <c r="AE337" i="1"/>
  <c r="AA448" i="1"/>
  <c r="BJ509" i="1"/>
  <c r="AE128" i="1"/>
  <c r="BJ380" i="1"/>
  <c r="AA407" i="1"/>
  <c r="AE305" i="1"/>
  <c r="BJ1445" i="1"/>
  <c r="BJ442" i="1"/>
  <c r="AE975" i="1"/>
  <c r="AA55" i="1"/>
  <c r="AA1498" i="1"/>
  <c r="AE1011" i="1"/>
  <c r="AA240" i="1"/>
  <c r="AE1346" i="1"/>
  <c r="AA569" i="1"/>
  <c r="AA856" i="1"/>
  <c r="AE194" i="1"/>
  <c r="BJ983" i="1"/>
  <c r="AA1367" i="1"/>
  <c r="BJ648" i="1"/>
  <c r="AE99" i="1"/>
  <c r="BJ203" i="1"/>
  <c r="AE115" i="1"/>
  <c r="AE534" i="1"/>
  <c r="AA195" i="1"/>
  <c r="AE748" i="1"/>
  <c r="AA492" i="1"/>
  <c r="AA762" i="1"/>
  <c r="AA1087" i="1"/>
  <c r="AA842" i="1"/>
  <c r="AA982" i="1"/>
  <c r="AE1294" i="1"/>
  <c r="AA461" i="1"/>
  <c r="AE872" i="1"/>
  <c r="AE354" i="1"/>
  <c r="AE63" i="1"/>
  <c r="AE216" i="1"/>
  <c r="AE395" i="1"/>
  <c r="AE784" i="1"/>
  <c r="AE1225" i="1"/>
  <c r="BJ809" i="1"/>
  <c r="AA845" i="1"/>
  <c r="AE834" i="1"/>
  <c r="BJ1051" i="1"/>
  <c r="AE218" i="1"/>
  <c r="BJ391" i="1"/>
  <c r="AO484" i="1"/>
  <c r="AS492" i="1"/>
  <c r="AK947" i="1"/>
  <c r="AK679" i="1"/>
  <c r="AK1432" i="1"/>
  <c r="AK371" i="1"/>
  <c r="AS495" i="1"/>
  <c r="AO302" i="1"/>
  <c r="AO1467" i="1"/>
  <c r="AO815" i="1"/>
  <c r="AS1135" i="1"/>
  <c r="AK187" i="1"/>
  <c r="AS1192" i="1"/>
  <c r="AS343" i="1"/>
  <c r="AS1199" i="1"/>
  <c r="AS1284" i="1"/>
  <c r="AO939" i="1"/>
  <c r="AO1212" i="1"/>
  <c r="AK17" i="1"/>
  <c r="AK1227" i="1"/>
  <c r="AK826" i="1"/>
  <c r="AK1145" i="1"/>
  <c r="AO286" i="1"/>
  <c r="AS657" i="1"/>
  <c r="AK405" i="1"/>
  <c r="AK189" i="1"/>
  <c r="AS293" i="1"/>
  <c r="AS1393" i="1"/>
  <c r="AO431" i="1"/>
  <c r="AK206" i="1"/>
  <c r="AK176" i="1"/>
  <c r="AS528" i="1"/>
  <c r="AO1173" i="1"/>
  <c r="AO305" i="1"/>
  <c r="AS313" i="1"/>
  <c r="AS740" i="1"/>
  <c r="AK161" i="1"/>
  <c r="AO1152" i="1"/>
  <c r="AO471" i="1"/>
  <c r="AS1309" i="1"/>
  <c r="AO659" i="1"/>
  <c r="AK529" i="1"/>
  <c r="AK594" i="1"/>
  <c r="AO696" i="1"/>
  <c r="AO967" i="1"/>
  <c r="AO55" i="1"/>
  <c r="AO501" i="1"/>
  <c r="AO274" i="1"/>
  <c r="AK1309" i="1"/>
  <c r="AO664" i="1"/>
  <c r="AK664" i="1"/>
  <c r="AO273" i="1"/>
  <c r="AO1280" i="1"/>
  <c r="AK631" i="1"/>
  <c r="AO631" i="1"/>
  <c r="AO129" i="1"/>
  <c r="AK1082" i="1"/>
  <c r="AO843" i="1"/>
  <c r="AO67" i="1"/>
  <c r="AK67" i="1"/>
  <c r="AO1206" i="1"/>
  <c r="AO536" i="1"/>
  <c r="AK489" i="1"/>
  <c r="AS235" i="1"/>
  <c r="AK1388" i="1"/>
  <c r="AO829" i="1"/>
  <c r="AK342" i="1"/>
  <c r="AO413" i="1"/>
  <c r="AK245" i="1"/>
  <c r="AK1351" i="1"/>
  <c r="AK120" i="1"/>
  <c r="AO746" i="1"/>
  <c r="AK75" i="1"/>
  <c r="AK1402" i="1"/>
  <c r="AS377" i="1"/>
  <c r="AO992" i="1"/>
  <c r="AS1467" i="1"/>
  <c r="AS340" i="1"/>
  <c r="AK1037" i="1"/>
  <c r="AK912" i="1"/>
  <c r="AO603" i="1"/>
  <c r="AK983" i="1"/>
  <c r="AK1136" i="1"/>
  <c r="AK909" i="1"/>
  <c r="AS665" i="1"/>
  <c r="AK1094" i="1"/>
  <c r="AK1317" i="1"/>
  <c r="AO819" i="1"/>
  <c r="AO1366" i="1"/>
  <c r="AO1441" i="1"/>
  <c r="AO1476" i="1"/>
  <c r="AO1115" i="1"/>
  <c r="AK1490" i="1"/>
  <c r="AO1023" i="1"/>
  <c r="AS699" i="1"/>
  <c r="AO672" i="1"/>
  <c r="AK562" i="1"/>
  <c r="AO827" i="1"/>
  <c r="AK255" i="1"/>
  <c r="AO82" i="1"/>
  <c r="AK1214" i="1"/>
  <c r="AO1277" i="1"/>
  <c r="AK1505" i="1"/>
  <c r="AK487" i="1"/>
  <c r="AK1445" i="1"/>
  <c r="AK1095" i="1"/>
  <c r="AO113" i="1"/>
  <c r="AK1212" i="1"/>
  <c r="AO573" i="1"/>
  <c r="AO626" i="1"/>
  <c r="AO109" i="1"/>
  <c r="AK1452" i="1"/>
  <c r="AO620" i="1"/>
  <c r="AS769" i="1"/>
  <c r="AO38" i="1"/>
  <c r="AO801" i="1"/>
  <c r="AS1045" i="1"/>
  <c r="AS981" i="1"/>
  <c r="AK24" i="1"/>
  <c r="AK1289" i="1"/>
  <c r="AO291" i="1"/>
  <c r="AO337" i="1"/>
  <c r="AK1173" i="1"/>
  <c r="AS169" i="1"/>
  <c r="AS458" i="1"/>
  <c r="AS1244" i="1"/>
  <c r="AK1236" i="1"/>
  <c r="AK438" i="1"/>
  <c r="AO924" i="1"/>
  <c r="AO1325" i="1"/>
  <c r="AO1297" i="1"/>
  <c r="AO820" i="1"/>
  <c r="AS274" i="1"/>
  <c r="AK1068" i="1"/>
  <c r="AO662" i="1"/>
  <c r="AS531" i="1"/>
  <c r="AS502" i="1"/>
  <c r="AO883" i="1"/>
  <c r="AO399" i="1"/>
  <c r="AS899" i="1"/>
  <c r="AS533" i="1"/>
  <c r="AO69" i="1"/>
  <c r="AK1492" i="1"/>
  <c r="AO1076" i="1"/>
  <c r="AK693" i="1"/>
  <c r="AO1338" i="1"/>
  <c r="AO41" i="1"/>
  <c r="AK1137" i="1"/>
  <c r="AK1120" i="1"/>
  <c r="AO889" i="1"/>
  <c r="AK733" i="1"/>
  <c r="AO1228" i="1"/>
  <c r="AK1228" i="1"/>
  <c r="AK1478" i="1"/>
  <c r="AO1257" i="1"/>
  <c r="AO1218" i="1"/>
  <c r="AK1376" i="1"/>
  <c r="AO149" i="1"/>
  <c r="AK695" i="1"/>
  <c r="AK230" i="1"/>
  <c r="AK170" i="1"/>
  <c r="AK955" i="1"/>
  <c r="AO955" i="1"/>
  <c r="AK1103" i="1"/>
  <c r="AO1346" i="1"/>
  <c r="AO1229" i="1"/>
  <c r="AO898" i="1"/>
  <c r="AS1484" i="1"/>
  <c r="AK328" i="1"/>
  <c r="AK28" i="1"/>
  <c r="AK460" i="1"/>
  <c r="AK1216" i="1"/>
  <c r="AK714" i="1"/>
  <c r="AO201" i="1"/>
  <c r="AK729" i="1"/>
  <c r="AK819" i="1"/>
  <c r="AS1402" i="1"/>
  <c r="AS1403" i="1"/>
  <c r="AO778" i="1"/>
  <c r="AO1114" i="1"/>
  <c r="AS1204" i="1"/>
  <c r="AK1160" i="1"/>
  <c r="AS419" i="1"/>
  <c r="AS680" i="1"/>
  <c r="AK812" i="1"/>
  <c r="AK836" i="1"/>
  <c r="AK919" i="1"/>
  <c r="AO255" i="1"/>
  <c r="AS1261" i="1"/>
  <c r="AO1214" i="1"/>
  <c r="AK560" i="1"/>
  <c r="AO1432" i="1"/>
  <c r="AO638" i="1"/>
  <c r="AO202" i="1"/>
  <c r="AS1453" i="1"/>
  <c r="AK614" i="1"/>
  <c r="AK1184" i="1"/>
  <c r="AO335" i="1"/>
  <c r="AS30" i="1"/>
  <c r="AK766" i="1"/>
  <c r="AS32" i="1"/>
  <c r="AS1297" i="1"/>
  <c r="AS413" i="1"/>
  <c r="AO952" i="1"/>
  <c r="AS439" i="1"/>
  <c r="AK1500" i="1"/>
  <c r="AO1500" i="1"/>
  <c r="AO520" i="1"/>
  <c r="AS126" i="1"/>
  <c r="AO357" i="1"/>
  <c r="AK1477" i="1"/>
  <c r="AS751" i="1"/>
  <c r="AK802" i="1"/>
  <c r="AK1038" i="1"/>
  <c r="AK512" i="1"/>
  <c r="AS696" i="1"/>
  <c r="AK605" i="1"/>
  <c r="AO266" i="1"/>
  <c r="AO1241" i="1"/>
  <c r="AO953" i="1"/>
  <c r="AK1337" i="1"/>
  <c r="AO1337" i="1"/>
  <c r="AO1428" i="1"/>
  <c r="AK891" i="1"/>
  <c r="AO1058" i="1"/>
  <c r="AO39" i="1"/>
  <c r="AK525" i="1"/>
  <c r="AK671" i="1"/>
  <c r="AK1254" i="1"/>
  <c r="AO507" i="1"/>
  <c r="AO756" i="1"/>
  <c r="AO693" i="1"/>
  <c r="AK936" i="1"/>
  <c r="AK356" i="1"/>
  <c r="AO1086" i="1"/>
  <c r="AO878" i="1"/>
  <c r="AS1353" i="1"/>
  <c r="AO194" i="1"/>
  <c r="AK717" i="1"/>
  <c r="AO458" i="1"/>
  <c r="AS845" i="1"/>
  <c r="AO999" i="1"/>
  <c r="BM445" i="1"/>
  <c r="AR445" i="1"/>
  <c r="AN445" i="1"/>
  <c r="AJ445" i="1"/>
  <c r="BM697" i="1"/>
  <c r="AR697" i="1"/>
  <c r="AN697" i="1"/>
  <c r="AJ697" i="1"/>
  <c r="BM346" i="1"/>
  <c r="AR346" i="1"/>
  <c r="AN346" i="1"/>
  <c r="AJ346" i="1"/>
  <c r="BM1292" i="1"/>
  <c r="AN1292" i="1"/>
  <c r="AJ1292" i="1"/>
  <c r="AR1292" i="1"/>
  <c r="AR1359" i="1"/>
  <c r="AJ1359" i="1"/>
  <c r="BM1359" i="1"/>
  <c r="AN1359" i="1"/>
  <c r="BM524" i="1"/>
  <c r="AJ524" i="1"/>
  <c r="AR524" i="1"/>
  <c r="AN524" i="1"/>
  <c r="BM989" i="1"/>
  <c r="AJ989" i="1"/>
  <c r="AR989" i="1"/>
  <c r="AN989" i="1"/>
  <c r="BM600" i="1"/>
  <c r="AR600" i="1"/>
  <c r="AN600" i="1"/>
  <c r="AJ600" i="1"/>
  <c r="BM1469" i="1"/>
  <c r="AJ1469" i="1"/>
  <c r="AR1469" i="1"/>
  <c r="AN1469" i="1"/>
  <c r="BM589" i="1"/>
  <c r="AN589" i="1"/>
  <c r="AJ589" i="1"/>
  <c r="AR589" i="1"/>
  <c r="BM257" i="1"/>
  <c r="AR257" i="1"/>
  <c r="AN257" i="1"/>
  <c r="AJ257" i="1"/>
  <c r="BM1023" i="1"/>
  <c r="AR1023" i="1"/>
  <c r="AJ1023" i="1"/>
  <c r="AN1023" i="1"/>
  <c r="AR328" i="1"/>
  <c r="BM328" i="1"/>
  <c r="AJ328" i="1"/>
  <c r="AN328" i="1"/>
  <c r="BM215" i="1"/>
  <c r="AJ215" i="1"/>
  <c r="AN215" i="1"/>
  <c r="AR215" i="1"/>
  <c r="BM657" i="1"/>
  <c r="AN657" i="1"/>
  <c r="AJ657" i="1"/>
  <c r="AR657" i="1"/>
  <c r="BM1046" i="1"/>
  <c r="AJ1046" i="1"/>
  <c r="AN1046" i="1"/>
  <c r="AR1046" i="1"/>
  <c r="BM1160" i="1"/>
  <c r="AR1160" i="1"/>
  <c r="AJ1160" i="1"/>
  <c r="AN1160" i="1"/>
  <c r="BM1143" i="1"/>
  <c r="AJ1143" i="1"/>
  <c r="AN1143" i="1"/>
  <c r="AR1143" i="1"/>
  <c r="BM1182" i="1"/>
  <c r="AR1182" i="1"/>
  <c r="AN1182" i="1"/>
  <c r="AJ1182" i="1"/>
  <c r="BM417" i="1"/>
  <c r="AJ417" i="1"/>
  <c r="AR417" i="1"/>
  <c r="AN417" i="1"/>
  <c r="BM520" i="1"/>
  <c r="AJ520" i="1"/>
  <c r="AN520" i="1"/>
  <c r="AR520" i="1"/>
  <c r="BM902" i="1"/>
  <c r="AJ902" i="1"/>
  <c r="AN902" i="1"/>
  <c r="AR902" i="1"/>
  <c r="BM1249" i="1"/>
  <c r="AN1249" i="1"/>
  <c r="AJ1249" i="1"/>
  <c r="AR1249" i="1"/>
  <c r="BM685" i="1"/>
  <c r="AR685" i="1"/>
  <c r="AN685" i="1"/>
  <c r="AJ685" i="1"/>
  <c r="BM1083" i="1"/>
  <c r="AJ1083" i="1"/>
  <c r="AN1083" i="1"/>
  <c r="AR1083" i="1"/>
  <c r="BM172" i="1"/>
  <c r="AN172" i="1"/>
  <c r="AR172" i="1"/>
  <c r="AJ172" i="1"/>
  <c r="BM751" i="1"/>
  <c r="AN751" i="1"/>
  <c r="AJ751" i="1"/>
  <c r="AR751" i="1"/>
  <c r="AN1333" i="1"/>
  <c r="AR1333" i="1"/>
  <c r="BM1333" i="1"/>
  <c r="AJ1333" i="1"/>
  <c r="BM1406" i="1"/>
  <c r="AN1406" i="1"/>
  <c r="AJ1406" i="1"/>
  <c r="AR1406" i="1"/>
  <c r="BM924" i="1"/>
  <c r="AJ924" i="1"/>
  <c r="AR924" i="1"/>
  <c r="AN924" i="1"/>
  <c r="BM1118" i="1"/>
  <c r="AJ1118" i="1"/>
  <c r="AR1118" i="1"/>
  <c r="AN1118" i="1"/>
  <c r="AJ1246" i="1"/>
  <c r="AR1246" i="1"/>
  <c r="BM1246" i="1"/>
  <c r="AN1246" i="1"/>
  <c r="BM231" i="1"/>
  <c r="AN231" i="1"/>
  <c r="AR231" i="1"/>
  <c r="AJ231" i="1"/>
  <c r="BM1223" i="1"/>
  <c r="AN1223" i="1"/>
  <c r="AJ1223" i="1"/>
  <c r="AR1223" i="1"/>
  <c r="AN1251" i="1"/>
  <c r="BM1251" i="1"/>
  <c r="AR1251" i="1"/>
  <c r="AJ1251" i="1"/>
  <c r="AR1368" i="1"/>
  <c r="BM1368" i="1"/>
  <c r="AN1368" i="1"/>
  <c r="AJ1368" i="1"/>
  <c r="BM873" i="1"/>
  <c r="AR873" i="1"/>
  <c r="AN873" i="1"/>
  <c r="AJ873" i="1"/>
  <c r="BM269" i="1"/>
  <c r="AJ269" i="1"/>
  <c r="AR269" i="1"/>
  <c r="AN269" i="1"/>
  <c r="BM224" i="1"/>
  <c r="AR224" i="1"/>
  <c r="AN224" i="1"/>
  <c r="AJ224" i="1"/>
  <c r="BM230" i="1"/>
  <c r="AJ230" i="1"/>
  <c r="AN230" i="1"/>
  <c r="AR230" i="1"/>
  <c r="AN1459" i="1"/>
  <c r="AR1459" i="1"/>
  <c r="BM1459" i="1"/>
  <c r="AJ1459" i="1"/>
  <c r="BM1197" i="1"/>
  <c r="AR1197" i="1"/>
  <c r="AN1197" i="1"/>
  <c r="AJ1197" i="1"/>
  <c r="BM353" i="1"/>
  <c r="AN353" i="1"/>
  <c r="AJ353" i="1"/>
  <c r="AR353" i="1"/>
  <c r="BM712" i="1"/>
  <c r="AJ712" i="1"/>
  <c r="AN712" i="1"/>
  <c r="AR712" i="1"/>
  <c r="BM177" i="1"/>
  <c r="AN177" i="1"/>
  <c r="AJ177" i="1"/>
  <c r="AR177" i="1"/>
  <c r="AJ558" i="1"/>
  <c r="AR558" i="1"/>
  <c r="BM558" i="1"/>
  <c r="AN558" i="1"/>
  <c r="BM415" i="1"/>
  <c r="AJ415" i="1"/>
  <c r="AN415" i="1"/>
  <c r="AR415" i="1"/>
  <c r="AN866" i="1"/>
  <c r="AR866" i="1"/>
  <c r="BM866" i="1"/>
  <c r="AJ866" i="1"/>
  <c r="BM577" i="1"/>
  <c r="AJ577" i="1"/>
  <c r="AR577" i="1"/>
  <c r="AN577" i="1"/>
  <c r="BM321" i="1"/>
  <c r="AN321" i="1"/>
  <c r="AJ321" i="1"/>
  <c r="AR321" i="1"/>
  <c r="BM624" i="1"/>
  <c r="AN624" i="1"/>
  <c r="AR624" i="1"/>
  <c r="AJ624" i="1"/>
  <c r="BM459" i="1"/>
  <c r="AJ459" i="1"/>
  <c r="AN459" i="1"/>
  <c r="AR459" i="1"/>
  <c r="AN973" i="1"/>
  <c r="AJ973" i="1"/>
  <c r="BM973" i="1"/>
  <c r="AR973" i="1"/>
  <c r="BM840" i="1"/>
  <c r="AJ840" i="1"/>
  <c r="AN840" i="1"/>
  <c r="AR840" i="1"/>
  <c r="BM619" i="1"/>
  <c r="AR619" i="1"/>
  <c r="AJ619" i="1"/>
  <c r="AN619" i="1"/>
  <c r="BM1003" i="1"/>
  <c r="AJ1003" i="1"/>
  <c r="AN1003" i="1"/>
  <c r="AR1003" i="1"/>
  <c r="BM1183" i="1"/>
  <c r="AN1183" i="1"/>
  <c r="AR1183" i="1"/>
  <c r="AJ1183" i="1"/>
  <c r="BM1050" i="1"/>
  <c r="AJ1050" i="1"/>
  <c r="AR1050" i="1"/>
  <c r="AN1050" i="1"/>
  <c r="BM832" i="1"/>
  <c r="AJ832" i="1"/>
  <c r="AN832" i="1"/>
  <c r="AR832" i="1"/>
  <c r="BM185" i="1"/>
  <c r="AN185" i="1"/>
  <c r="AJ185" i="1"/>
  <c r="AR185" i="1"/>
  <c r="BM1126" i="1"/>
  <c r="AN1126" i="1"/>
  <c r="AR1126" i="1"/>
  <c r="AJ1126" i="1"/>
  <c r="BM510" i="1"/>
  <c r="AR510" i="1"/>
  <c r="AN510" i="1"/>
  <c r="AJ510" i="1"/>
  <c r="AR545" i="1"/>
  <c r="BM545" i="1"/>
  <c r="AN545" i="1"/>
  <c r="AJ545" i="1"/>
  <c r="BM582" i="1"/>
  <c r="AN582" i="1"/>
  <c r="AR582" i="1"/>
  <c r="AJ582" i="1"/>
  <c r="BM1108" i="1"/>
  <c r="AJ1108" i="1"/>
  <c r="AN1108" i="1"/>
  <c r="AR1108" i="1"/>
  <c r="BM1309" i="1"/>
  <c r="AR1309" i="1"/>
  <c r="AN1309" i="1"/>
  <c r="AJ1309" i="1"/>
  <c r="BM531" i="1"/>
  <c r="AJ531" i="1"/>
  <c r="AN531" i="1"/>
  <c r="AR531" i="1"/>
  <c r="BM1058" i="1"/>
  <c r="AJ1058" i="1"/>
  <c r="AN1058" i="1"/>
  <c r="AR1058" i="1"/>
  <c r="AO1038" i="1"/>
  <c r="AS520" i="1"/>
  <c r="AS446" i="1"/>
  <c r="AS932" i="1"/>
  <c r="AO702" i="1"/>
  <c r="AS804" i="1"/>
  <c r="AO351" i="1"/>
  <c r="AK800" i="1"/>
  <c r="AS828" i="1"/>
  <c r="AS1002" i="1"/>
  <c r="AS778" i="1"/>
  <c r="AO605" i="1"/>
  <c r="AK1382" i="1"/>
  <c r="AK636" i="1"/>
  <c r="AO1135" i="1"/>
  <c r="AS1143" i="1"/>
  <c r="AO304" i="1"/>
  <c r="AK304" i="1"/>
  <c r="AK1169" i="1"/>
  <c r="AK262" i="1"/>
  <c r="AS1200" i="1"/>
  <c r="AO1028" i="1"/>
  <c r="AS1074" i="1"/>
  <c r="AK576" i="1"/>
  <c r="AK220" i="1"/>
  <c r="AK480" i="1"/>
  <c r="AK1044" i="1"/>
  <c r="AK523" i="1"/>
  <c r="AO111" i="1"/>
  <c r="AS119" i="1"/>
  <c r="AS1436" i="1"/>
  <c r="AO1495" i="1"/>
  <c r="AK1495" i="1"/>
  <c r="AS574" i="1"/>
  <c r="AO36" i="1"/>
  <c r="AO1407" i="1"/>
  <c r="AS1415" i="1"/>
  <c r="AK824" i="1"/>
  <c r="AS891" i="1"/>
  <c r="AO1148" i="1"/>
  <c r="AS1082" i="1"/>
  <c r="AS407" i="1"/>
  <c r="AO1187" i="1"/>
  <c r="AS140" i="1"/>
  <c r="AO685" i="1"/>
  <c r="AK422" i="1"/>
  <c r="AS47" i="1"/>
  <c r="AK752" i="1"/>
  <c r="AO658" i="1"/>
  <c r="AK907" i="1"/>
  <c r="AK687" i="1"/>
  <c r="AK719" i="1"/>
  <c r="AS679" i="1"/>
  <c r="AO1254" i="1"/>
  <c r="AK35" i="1"/>
  <c r="AS715" i="1"/>
  <c r="AK851" i="1"/>
  <c r="AK690" i="1"/>
  <c r="AK69" i="1"/>
  <c r="AO1211" i="1"/>
  <c r="AK1211" i="1"/>
  <c r="AS515" i="1"/>
  <c r="AO1088" i="1"/>
  <c r="AO197" i="1"/>
  <c r="AK1090" i="1"/>
  <c r="AK135" i="1"/>
  <c r="AO135" i="1"/>
  <c r="AK1076" i="1"/>
  <c r="AS98" i="1"/>
  <c r="AO48" i="1"/>
  <c r="AK48" i="1"/>
  <c r="AS701" i="1"/>
  <c r="AO34" i="1"/>
  <c r="AO1085" i="1"/>
  <c r="AS153" i="1"/>
  <c r="AS975" i="1"/>
  <c r="AS944" i="1"/>
  <c r="AK46" i="1"/>
  <c r="AK1267" i="1"/>
  <c r="AO127" i="1"/>
  <c r="AO1137" i="1"/>
  <c r="AS1246" i="1"/>
  <c r="AO1123" i="1"/>
  <c r="AO859" i="1"/>
  <c r="AK490" i="1"/>
  <c r="AO490" i="1"/>
  <c r="AO1251" i="1"/>
  <c r="AS1203" i="1"/>
  <c r="AO146" i="1"/>
  <c r="AS1486" i="1"/>
  <c r="AO1256" i="1"/>
  <c r="AO567" i="1"/>
  <c r="AO863" i="1"/>
  <c r="AS871" i="1"/>
  <c r="AK1373" i="1"/>
  <c r="AS625" i="1"/>
  <c r="AK1064" i="1"/>
  <c r="AK1379" i="1"/>
  <c r="AS555" i="1"/>
  <c r="AS886" i="1"/>
  <c r="AK570" i="1"/>
  <c r="AO570" i="1"/>
  <c r="AK372" i="1"/>
  <c r="AK1222" i="1"/>
  <c r="AO1222" i="1"/>
  <c r="AK1257" i="1"/>
  <c r="AK1293" i="1"/>
  <c r="AO410" i="1"/>
  <c r="AK229" i="1"/>
  <c r="AO1434" i="1"/>
  <c r="AS1442" i="1"/>
  <c r="AK235" i="1"/>
  <c r="AO1014" i="1"/>
  <c r="AK619" i="1"/>
  <c r="AO1061" i="1"/>
  <c r="AK977" i="1"/>
  <c r="AS82" i="1"/>
  <c r="AO473" i="1"/>
  <c r="AS487" i="1"/>
  <c r="AS1472" i="1"/>
  <c r="AS41" i="1"/>
  <c r="AS371" i="1"/>
  <c r="AK81" i="1"/>
  <c r="AK194" i="1"/>
  <c r="AO1202" i="1"/>
  <c r="AS921" i="1"/>
  <c r="AO516" i="1"/>
  <c r="AK1342" i="1"/>
  <c r="AS648" i="1"/>
  <c r="AS942" i="1"/>
  <c r="AO717" i="1"/>
  <c r="AO1480" i="1"/>
  <c r="AO407" i="1"/>
  <c r="AS415" i="1"/>
  <c r="AO1201" i="1"/>
  <c r="AS190" i="1"/>
  <c r="AS39" i="1"/>
  <c r="AO563" i="1"/>
  <c r="AO420" i="1"/>
  <c r="AK486" i="1"/>
  <c r="AK871" i="1"/>
  <c r="AS304" i="1"/>
  <c r="AK849" i="1"/>
  <c r="AS857" i="1"/>
  <c r="AS935" i="1"/>
  <c r="AK582" i="1"/>
  <c r="AK579" i="1"/>
  <c r="AO393" i="1"/>
  <c r="AK481" i="1"/>
  <c r="AS334" i="1"/>
  <c r="AO1354" i="1"/>
  <c r="AK1498" i="1"/>
  <c r="AK629" i="1"/>
  <c r="AS1240" i="1"/>
  <c r="AO1020" i="1"/>
  <c r="AO464" i="1"/>
  <c r="AO1361" i="1"/>
  <c r="AK1049" i="1"/>
  <c r="AS173" i="1"/>
  <c r="AO845" i="1"/>
  <c r="AO624" i="1"/>
  <c r="AO43" i="1"/>
  <c r="AS1478" i="1"/>
  <c r="AS1171" i="1"/>
  <c r="AK1240" i="1"/>
  <c r="AS796" i="1"/>
  <c r="AK788" i="1"/>
  <c r="AK1217" i="1"/>
  <c r="AO28" i="1"/>
  <c r="AS36" i="1"/>
  <c r="AK1146" i="1"/>
  <c r="AO282" i="1"/>
  <c r="AO1188" i="1"/>
  <c r="AS363" i="1"/>
  <c r="AS920" i="1"/>
  <c r="AS1410" i="1"/>
  <c r="AA15" i="1"/>
  <c r="AS33" i="1"/>
  <c r="AK1455" i="1"/>
  <c r="AS1463" i="1"/>
  <c r="AK837" i="1"/>
  <c r="AK476" i="1"/>
  <c r="AO476" i="1"/>
  <c r="AS639" i="1"/>
  <c r="AK190" i="1"/>
  <c r="AS137" i="1"/>
  <c r="AO1261" i="1"/>
  <c r="AO1082" i="1"/>
  <c r="AO263" i="1"/>
  <c r="AO515" i="1"/>
  <c r="AS851" i="1"/>
  <c r="AK760" i="1"/>
  <c r="AS417" i="1"/>
  <c r="AS75" i="1"/>
  <c r="AK1099" i="1"/>
  <c r="AS1121" i="1"/>
  <c r="AO887" i="1"/>
  <c r="AS1214" i="1"/>
  <c r="AK881" i="1"/>
  <c r="AK1314" i="1"/>
  <c r="AK1288" i="1"/>
  <c r="AK588" i="1"/>
  <c r="AK1067" i="1"/>
  <c r="AS739" i="1"/>
  <c r="AO403" i="1"/>
  <c r="AA21" i="1"/>
  <c r="BM547" i="1"/>
  <c r="AJ547" i="1"/>
  <c r="AN547" i="1"/>
  <c r="AR547" i="1"/>
  <c r="BM551" i="1"/>
  <c r="AN551" i="1"/>
  <c r="AJ551" i="1"/>
  <c r="AR551" i="1"/>
  <c r="BM1028" i="1"/>
  <c r="AR1028" i="1"/>
  <c r="AJ1028" i="1"/>
  <c r="AN1028" i="1"/>
  <c r="BM849" i="1"/>
  <c r="AN849" i="1"/>
  <c r="AJ849" i="1"/>
  <c r="AR849" i="1"/>
  <c r="BM1471" i="1"/>
  <c r="AJ1471" i="1"/>
  <c r="AN1471" i="1"/>
  <c r="AR1471" i="1"/>
  <c r="BM393" i="1"/>
  <c r="AN393" i="1"/>
  <c r="AJ393" i="1"/>
  <c r="AR393" i="1"/>
  <c r="BM773" i="1"/>
  <c r="AN773" i="1"/>
  <c r="AR773" i="1"/>
  <c r="AJ773" i="1"/>
  <c r="BM310" i="1"/>
  <c r="AN310" i="1"/>
  <c r="AR310" i="1"/>
  <c r="AJ310" i="1"/>
  <c r="BM1060" i="1"/>
  <c r="AN1060" i="1"/>
  <c r="AR1060" i="1"/>
  <c r="AJ1060" i="1"/>
  <c r="BM317" i="1"/>
  <c r="AN317" i="1"/>
  <c r="AJ317" i="1"/>
  <c r="AR317" i="1"/>
  <c r="BM652" i="1"/>
  <c r="AN652" i="1"/>
  <c r="AJ652" i="1"/>
  <c r="AR652" i="1"/>
  <c r="BM221" i="1"/>
  <c r="AJ221" i="1"/>
  <c r="AN221" i="1"/>
  <c r="AR221" i="1"/>
  <c r="BM1389" i="1"/>
  <c r="AN1389" i="1"/>
  <c r="AJ1389" i="1"/>
  <c r="AR1389" i="1"/>
  <c r="BM376" i="1"/>
  <c r="AN376" i="1"/>
  <c r="AJ376" i="1"/>
  <c r="AR376" i="1"/>
  <c r="BM208" i="1"/>
  <c r="AN208" i="1"/>
  <c r="AJ208" i="1"/>
  <c r="AR208" i="1"/>
  <c r="AJ1390" i="1"/>
  <c r="BM1390" i="1"/>
  <c r="AR1390" i="1"/>
  <c r="AN1390" i="1"/>
  <c r="BM1025" i="1"/>
  <c r="AJ1025" i="1"/>
  <c r="AR1025" i="1"/>
  <c r="AN1025" i="1"/>
  <c r="BM1485" i="1"/>
  <c r="AR1485" i="1"/>
  <c r="AN1485" i="1"/>
  <c r="AJ1485" i="1"/>
  <c r="BM1175" i="1"/>
  <c r="AJ1175" i="1"/>
  <c r="AN1175" i="1"/>
  <c r="AR1175" i="1"/>
  <c r="AN1248" i="1"/>
  <c r="BM1248" i="1"/>
  <c r="AR1248" i="1"/>
  <c r="AJ1248" i="1"/>
  <c r="AR392" i="1"/>
  <c r="AJ392" i="1"/>
  <c r="BM392" i="1"/>
  <c r="AN392" i="1"/>
  <c r="BM220" i="1"/>
  <c r="AN220" i="1"/>
  <c r="AR220" i="1"/>
  <c r="AJ220" i="1"/>
  <c r="BM553" i="1"/>
  <c r="AJ553" i="1"/>
  <c r="AR553" i="1"/>
  <c r="AN553" i="1"/>
  <c r="AR990" i="1"/>
  <c r="AN990" i="1"/>
  <c r="BM990" i="1"/>
  <c r="AJ990" i="1"/>
  <c r="AJ1154" i="1"/>
  <c r="AN1154" i="1"/>
  <c r="BM1154" i="1"/>
  <c r="AR1154" i="1"/>
  <c r="BM1461" i="1"/>
  <c r="AR1461" i="1"/>
  <c r="AJ1461" i="1"/>
  <c r="AN1461" i="1"/>
  <c r="BM555" i="1"/>
  <c r="AN555" i="1"/>
  <c r="AR555" i="1"/>
  <c r="AJ555" i="1"/>
  <c r="BM295" i="1"/>
  <c r="AN295" i="1"/>
  <c r="AJ295" i="1"/>
  <c r="AR295" i="1"/>
  <c r="BM390" i="1"/>
  <c r="AJ390" i="1"/>
  <c r="AN390" i="1"/>
  <c r="AR390" i="1"/>
  <c r="BM848" i="1"/>
  <c r="AN848" i="1"/>
  <c r="AR848" i="1"/>
  <c r="AJ848" i="1"/>
  <c r="BM1271" i="1"/>
  <c r="AJ1271" i="1"/>
  <c r="AN1271" i="1"/>
  <c r="AR1271" i="1"/>
  <c r="BM1207" i="1"/>
  <c r="AN1207" i="1"/>
  <c r="AR1207" i="1"/>
  <c r="AJ1207" i="1"/>
  <c r="BM568" i="1"/>
  <c r="AR568" i="1"/>
  <c r="AN568" i="1"/>
  <c r="AJ568" i="1"/>
  <c r="BM202" i="1"/>
  <c r="AJ202" i="1"/>
  <c r="AR202" i="1"/>
  <c r="AN202" i="1"/>
  <c r="BM756" i="1"/>
  <c r="AJ756" i="1"/>
  <c r="AN756" i="1"/>
  <c r="AR756" i="1"/>
  <c r="BM313" i="1"/>
  <c r="AR313" i="1"/>
  <c r="AN313" i="1"/>
  <c r="AJ313" i="1"/>
  <c r="BM1437" i="1"/>
  <c r="AN1437" i="1"/>
  <c r="AJ1437" i="1"/>
  <c r="AR1437" i="1"/>
  <c r="BM283" i="1"/>
  <c r="AJ283" i="1"/>
  <c r="AN283" i="1"/>
  <c r="AR283" i="1"/>
  <c r="BM821" i="1"/>
  <c r="AJ821" i="1"/>
  <c r="AR821" i="1"/>
  <c r="AN821" i="1"/>
  <c r="BM281" i="1"/>
  <c r="AJ281" i="1"/>
  <c r="AR281" i="1"/>
  <c r="AN281" i="1"/>
  <c r="AR1240" i="1"/>
  <c r="BM1240" i="1"/>
  <c r="AN1240" i="1"/>
  <c r="AJ1240" i="1"/>
  <c r="BM184" i="1"/>
  <c r="AN184" i="1"/>
  <c r="AR184" i="1"/>
  <c r="AJ184" i="1"/>
  <c r="BM286" i="1"/>
  <c r="AJ286" i="1"/>
  <c r="AR286" i="1"/>
  <c r="AN286" i="1"/>
  <c r="AJ280" i="1"/>
  <c r="BM280" i="1"/>
  <c r="AR280" i="1"/>
  <c r="AN280" i="1"/>
  <c r="BM201" i="1"/>
  <c r="AJ201" i="1"/>
  <c r="AR201" i="1"/>
  <c r="AN201" i="1"/>
  <c r="BM332" i="1"/>
  <c r="AJ332" i="1"/>
  <c r="AR332" i="1"/>
  <c r="AN332" i="1"/>
  <c r="BM357" i="1"/>
  <c r="AR357" i="1"/>
  <c r="AJ357" i="1"/>
  <c r="AN357" i="1"/>
  <c r="BM1147" i="1"/>
  <c r="AR1147" i="1"/>
  <c r="AJ1147" i="1"/>
  <c r="AN1147" i="1"/>
  <c r="BM598" i="1"/>
  <c r="AJ598" i="1"/>
  <c r="AN598" i="1"/>
  <c r="AR598" i="1"/>
  <c r="BM870" i="1"/>
  <c r="AJ870" i="1"/>
  <c r="AN870" i="1"/>
  <c r="AR870" i="1"/>
  <c r="BM1013" i="1"/>
  <c r="AJ1013" i="1"/>
  <c r="AN1013" i="1"/>
  <c r="AR1013" i="1"/>
  <c r="BM1089" i="1"/>
  <c r="AR1089" i="1"/>
  <c r="AN1089" i="1"/>
  <c r="AJ1089" i="1"/>
  <c r="AN1361" i="1"/>
  <c r="BM1361" i="1"/>
  <c r="AJ1361" i="1"/>
  <c r="AR1361" i="1"/>
  <c r="BM1163" i="1"/>
  <c r="AR1163" i="1"/>
  <c r="AJ1163" i="1"/>
  <c r="AN1163" i="1"/>
  <c r="BM462" i="1"/>
  <c r="AJ462" i="1"/>
  <c r="AR462" i="1"/>
  <c r="AN462" i="1"/>
  <c r="AR759" i="1"/>
  <c r="BM759" i="1"/>
  <c r="AJ759" i="1"/>
  <c r="AN759" i="1"/>
  <c r="BM639" i="1"/>
  <c r="AJ639" i="1"/>
  <c r="AN639" i="1"/>
  <c r="AR639" i="1"/>
  <c r="BM1266" i="1"/>
  <c r="AN1266" i="1"/>
  <c r="AR1266" i="1"/>
  <c r="AJ1266" i="1"/>
  <c r="AJ987" i="1"/>
  <c r="AN987" i="1"/>
  <c r="AR987" i="1"/>
  <c r="BM987" i="1"/>
  <c r="AR852" i="1"/>
  <c r="AJ852" i="1"/>
  <c r="BM852" i="1"/>
  <c r="AN852" i="1"/>
  <c r="BM855" i="1"/>
  <c r="AJ855" i="1"/>
  <c r="AN855" i="1"/>
  <c r="AR855" i="1"/>
  <c r="BM1261" i="1"/>
  <c r="AJ1261" i="1"/>
  <c r="AR1261" i="1"/>
  <c r="AN1261" i="1"/>
  <c r="BM406" i="1"/>
  <c r="AJ406" i="1"/>
  <c r="AN406" i="1"/>
  <c r="AR406" i="1"/>
  <c r="BM548" i="1"/>
  <c r="AR548" i="1"/>
  <c r="AJ548" i="1"/>
  <c r="AN548" i="1"/>
  <c r="BM1433" i="1"/>
  <c r="AN1433" i="1"/>
  <c r="AJ1433" i="1"/>
  <c r="AR1433" i="1"/>
  <c r="BM557" i="1"/>
  <c r="AN557" i="1"/>
  <c r="AJ557" i="1"/>
  <c r="AR557" i="1"/>
  <c r="AN512" i="1"/>
  <c r="BM512" i="1"/>
  <c r="AR512" i="1"/>
  <c r="AJ512" i="1"/>
  <c r="BM1454" i="1"/>
  <c r="AJ1454" i="1"/>
  <c r="AR1454" i="1"/>
  <c r="AN1454" i="1"/>
  <c r="BM1162" i="1"/>
  <c r="AN1162" i="1"/>
  <c r="AJ1162" i="1"/>
  <c r="AR1162" i="1"/>
  <c r="BM785" i="1"/>
  <c r="AR785" i="1"/>
  <c r="AN785" i="1"/>
  <c r="AJ785" i="1"/>
  <c r="BM564" i="1"/>
  <c r="AR564" i="1"/>
  <c r="AJ564" i="1"/>
  <c r="AN564" i="1"/>
  <c r="BM1369" i="1"/>
  <c r="AR1369" i="1"/>
  <c r="AN1369" i="1"/>
  <c r="AJ1369" i="1"/>
  <c r="BM993" i="1"/>
  <c r="AN993" i="1"/>
  <c r="AJ993" i="1"/>
  <c r="AR993" i="1"/>
  <c r="BM1509" i="1"/>
  <c r="AR1509" i="1"/>
  <c r="AJ1509" i="1"/>
  <c r="AN1509" i="1"/>
  <c r="AJ901" i="1"/>
  <c r="AN901" i="1"/>
  <c r="BM901" i="1"/>
  <c r="AR901" i="1"/>
  <c r="BM1299" i="1"/>
  <c r="AJ1299" i="1"/>
  <c r="AN1299" i="1"/>
  <c r="AR1299" i="1"/>
  <c r="BM319" i="1"/>
  <c r="AN319" i="1"/>
  <c r="AR319" i="1"/>
  <c r="AJ319" i="1"/>
  <c r="BM207" i="1"/>
  <c r="AR207" i="1"/>
  <c r="AJ207" i="1"/>
  <c r="AN207" i="1"/>
  <c r="BM369" i="1"/>
  <c r="AN369" i="1"/>
  <c r="AJ369" i="1"/>
  <c r="AR369" i="1"/>
  <c r="BM327" i="1"/>
  <c r="AJ327" i="1"/>
  <c r="AR327" i="1"/>
  <c r="AN327" i="1"/>
  <c r="AR479" i="1"/>
  <c r="BM479" i="1"/>
  <c r="AN479" i="1"/>
  <c r="AJ479" i="1"/>
  <c r="BM1247" i="1"/>
  <c r="AJ1247" i="1"/>
  <c r="AN1247" i="1"/>
  <c r="AR1247" i="1"/>
  <c r="BM1427" i="1"/>
  <c r="AN1427" i="1"/>
  <c r="AR1427" i="1"/>
  <c r="AJ1427" i="1"/>
  <c r="BM482" i="1"/>
  <c r="AN482" i="1"/>
  <c r="AR482" i="1"/>
  <c r="AJ482" i="1"/>
  <c r="BM315" i="1"/>
  <c r="AJ315" i="1"/>
  <c r="AN315" i="1"/>
  <c r="AR315" i="1"/>
  <c r="BM810" i="1"/>
  <c r="AN810" i="1"/>
  <c r="AJ810" i="1"/>
  <c r="AR810" i="1"/>
  <c r="BM1024" i="1"/>
  <c r="AJ1024" i="1"/>
  <c r="AN1024" i="1"/>
  <c r="AR1024" i="1"/>
  <c r="BM1378" i="1"/>
  <c r="AJ1378" i="1"/>
  <c r="AN1378" i="1"/>
  <c r="AR1378" i="1"/>
  <c r="BM1179" i="1"/>
  <c r="AR1179" i="1"/>
  <c r="AJ1179" i="1"/>
  <c r="AN1179" i="1"/>
  <c r="BM371" i="1"/>
  <c r="AR371" i="1"/>
  <c r="AJ371" i="1"/>
  <c r="AN371" i="1"/>
  <c r="BM1415" i="1"/>
  <c r="AR1415" i="1"/>
  <c r="AN1415" i="1"/>
  <c r="AJ1415" i="1"/>
  <c r="BM1177" i="1"/>
  <c r="AN1177" i="1"/>
  <c r="AJ1177" i="1"/>
  <c r="AR1177" i="1"/>
  <c r="AJ347" i="1"/>
  <c r="BM347" i="1"/>
  <c r="AN347" i="1"/>
  <c r="AR347" i="1"/>
  <c r="BM615" i="1"/>
  <c r="AN615" i="1"/>
  <c r="AJ615" i="1"/>
  <c r="AR615" i="1"/>
  <c r="BM991" i="1"/>
  <c r="AJ991" i="1"/>
  <c r="AN991" i="1"/>
  <c r="AR991" i="1"/>
  <c r="BM389" i="1"/>
  <c r="AN389" i="1"/>
  <c r="AR389" i="1"/>
  <c r="AJ389" i="1"/>
  <c r="BM960" i="1"/>
  <c r="AR960" i="1"/>
  <c r="AJ960" i="1"/>
  <c r="AN960" i="1"/>
  <c r="BM1284" i="1"/>
  <c r="AR1284" i="1"/>
  <c r="AJ1284" i="1"/>
  <c r="AN1284" i="1"/>
  <c r="BM706" i="1"/>
  <c r="AJ706" i="1"/>
  <c r="AN706" i="1"/>
  <c r="AR706" i="1"/>
  <c r="BM426" i="1"/>
  <c r="AN426" i="1"/>
  <c r="AJ426" i="1"/>
  <c r="AR426" i="1"/>
  <c r="AJ1495" i="1"/>
  <c r="BM1495" i="1"/>
  <c r="AN1495" i="1"/>
  <c r="AR1495" i="1"/>
  <c r="BM757" i="1"/>
  <c r="AJ757" i="1"/>
  <c r="AN757" i="1"/>
  <c r="AR757" i="1"/>
  <c r="BM352" i="1"/>
  <c r="AJ352" i="1"/>
  <c r="AN352" i="1"/>
  <c r="AR352" i="1"/>
  <c r="BM466" i="1"/>
  <c r="AN466" i="1"/>
  <c r="AR466" i="1"/>
  <c r="AJ466" i="1"/>
  <c r="BM797" i="1"/>
  <c r="AJ797" i="1"/>
  <c r="AR797" i="1"/>
  <c r="AN797" i="1"/>
  <c r="BM1033" i="1"/>
  <c r="AR1033" i="1"/>
  <c r="AN1033" i="1"/>
  <c r="AJ1033" i="1"/>
  <c r="BM683" i="1"/>
  <c r="AJ683" i="1"/>
  <c r="AN683" i="1"/>
  <c r="AR683" i="1"/>
  <c r="BM1231" i="1"/>
  <c r="AN1231" i="1"/>
  <c r="AR1231" i="1"/>
  <c r="AJ1231" i="1"/>
  <c r="AJ919" i="1"/>
  <c r="BM919" i="1"/>
  <c r="AN919" i="1"/>
  <c r="AR919" i="1"/>
  <c r="BM791" i="1"/>
  <c r="AN791" i="1"/>
  <c r="AR791" i="1"/>
  <c r="AJ791" i="1"/>
  <c r="BM1320" i="1"/>
  <c r="AJ1320" i="1"/>
  <c r="AN1320" i="1"/>
  <c r="AR1320" i="1"/>
  <c r="BM984" i="1"/>
  <c r="AN984" i="1"/>
  <c r="AJ984" i="1"/>
  <c r="AR984" i="1"/>
  <c r="BM1448" i="1"/>
  <c r="AN1448" i="1"/>
  <c r="AR1448" i="1"/>
  <c r="AJ1448" i="1"/>
  <c r="BM765" i="1"/>
  <c r="AN765" i="1"/>
  <c r="AJ765" i="1"/>
  <c r="AR765" i="1"/>
  <c r="BM1377" i="1"/>
  <c r="AJ1377" i="1"/>
  <c r="AR1377" i="1"/>
  <c r="AN1377" i="1"/>
  <c r="BM1236" i="1"/>
  <c r="AJ1236" i="1"/>
  <c r="AN1236" i="1"/>
  <c r="AR1236" i="1"/>
  <c r="BM1164" i="1"/>
  <c r="AJ1164" i="1"/>
  <c r="AR1164" i="1"/>
  <c r="AN1164" i="1"/>
  <c r="AN1063" i="1"/>
  <c r="AJ1063" i="1"/>
  <c r="AR1063" i="1"/>
  <c r="BM1063" i="1"/>
  <c r="BM324" i="1"/>
  <c r="AJ324" i="1"/>
  <c r="AR324" i="1"/>
  <c r="AN324" i="1"/>
  <c r="AJ948" i="1"/>
  <c r="BM948" i="1"/>
  <c r="AN948" i="1"/>
  <c r="AR948" i="1"/>
  <c r="BM1423" i="1"/>
  <c r="AR1423" i="1"/>
  <c r="AJ1423" i="1"/>
  <c r="AN1423" i="1"/>
  <c r="BM489" i="1"/>
  <c r="AN489" i="1"/>
  <c r="AJ489" i="1"/>
  <c r="AR489" i="1"/>
  <c r="AJ176" i="1"/>
  <c r="BM176" i="1"/>
  <c r="AR176" i="1"/>
  <c r="AN176" i="1"/>
  <c r="BM878" i="1"/>
  <c r="AN878" i="1"/>
  <c r="AR878" i="1"/>
  <c r="AJ878" i="1"/>
  <c r="AR1194" i="1"/>
  <c r="AN1194" i="1"/>
  <c r="BM1194" i="1"/>
  <c r="AJ1194" i="1"/>
  <c r="BM1053" i="1"/>
  <c r="AR1053" i="1"/>
  <c r="AN1053" i="1"/>
  <c r="AJ1053" i="1"/>
  <c r="BM666" i="1"/>
  <c r="AJ666" i="1"/>
  <c r="AR666" i="1"/>
  <c r="AN666" i="1"/>
  <c r="BM640" i="1"/>
  <c r="AJ640" i="1"/>
  <c r="AN640" i="1"/>
  <c r="AR640" i="1"/>
  <c r="BM502" i="1"/>
  <c r="AJ502" i="1"/>
  <c r="AN502" i="1"/>
  <c r="AR502" i="1"/>
  <c r="BM691" i="1"/>
  <c r="AR691" i="1"/>
  <c r="AJ691" i="1"/>
  <c r="AN691" i="1"/>
  <c r="BM1237" i="1"/>
  <c r="AR1237" i="1"/>
  <c r="AJ1237" i="1"/>
  <c r="AN1237" i="1"/>
  <c r="BM931" i="1"/>
  <c r="AR931" i="1"/>
  <c r="AJ931" i="1"/>
  <c r="AN931" i="1"/>
  <c r="BM957" i="1"/>
  <c r="AN957" i="1"/>
  <c r="AJ957" i="1"/>
  <c r="AR957" i="1"/>
  <c r="BM1115" i="1"/>
  <c r="AR1115" i="1"/>
  <c r="AJ1115" i="1"/>
  <c r="AN1115" i="1"/>
  <c r="BM884" i="1"/>
  <c r="AN884" i="1"/>
  <c r="AR884" i="1"/>
  <c r="AJ884" i="1"/>
  <c r="AJ1364" i="1"/>
  <c r="AN1364" i="1"/>
  <c r="AR1364" i="1"/>
  <c r="BM1364" i="1"/>
  <c r="BM306" i="1"/>
  <c r="AR306" i="1"/>
  <c r="AJ306" i="1"/>
  <c r="AN306" i="1"/>
  <c r="BM344" i="1"/>
  <c r="AJ344" i="1"/>
  <c r="AR344" i="1"/>
  <c r="AN344" i="1"/>
  <c r="BM1081" i="1"/>
  <c r="AJ1081" i="1"/>
  <c r="AR1081" i="1"/>
  <c r="AN1081" i="1"/>
  <c r="AN1127" i="1"/>
  <c r="AJ1127" i="1"/>
  <c r="AR1127" i="1"/>
  <c r="BM1127" i="1"/>
  <c r="AN909" i="1"/>
  <c r="AJ909" i="1"/>
  <c r="BM909" i="1"/>
  <c r="AR909" i="1"/>
  <c r="BM543" i="1"/>
  <c r="AN543" i="1"/>
  <c r="AR543" i="1"/>
  <c r="AJ543" i="1"/>
  <c r="BM677" i="1"/>
  <c r="AJ677" i="1"/>
  <c r="AN677" i="1"/>
  <c r="AR677" i="1"/>
  <c r="BM1252" i="1"/>
  <c r="AR1252" i="1"/>
  <c r="AJ1252" i="1"/>
  <c r="AN1252" i="1"/>
  <c r="BM1288" i="1"/>
  <c r="AR1288" i="1"/>
  <c r="AJ1288" i="1"/>
  <c r="AN1288" i="1"/>
  <c r="BM292" i="1"/>
  <c r="AN292" i="1"/>
  <c r="AR292" i="1"/>
  <c r="AJ292" i="1"/>
  <c r="BM1304" i="1"/>
  <c r="AJ1304" i="1"/>
  <c r="AR1304" i="1"/>
  <c r="AN1304" i="1"/>
  <c r="BM1056" i="1"/>
  <c r="AR1056" i="1"/>
  <c r="AJ1056" i="1"/>
  <c r="AN1056" i="1"/>
  <c r="AN972" i="1"/>
  <c r="BM972" i="1"/>
  <c r="AJ972" i="1"/>
  <c r="AR972" i="1"/>
  <c r="BM474" i="1"/>
  <c r="AJ474" i="1"/>
  <c r="AN474" i="1"/>
  <c r="AR474" i="1"/>
  <c r="BM189" i="1"/>
  <c r="AN189" i="1"/>
  <c r="AJ189" i="1"/>
  <c r="AR189" i="1"/>
  <c r="BM511" i="1"/>
  <c r="AN511" i="1"/>
  <c r="AR511" i="1"/>
  <c r="AJ511" i="1"/>
  <c r="BM929" i="1"/>
  <c r="AR929" i="1"/>
  <c r="AN929" i="1"/>
  <c r="AJ929" i="1"/>
  <c r="BM1196" i="1"/>
  <c r="AJ1196" i="1"/>
  <c r="AR1196" i="1"/>
  <c r="AN1196" i="1"/>
  <c r="BM481" i="1"/>
  <c r="AN481" i="1"/>
  <c r="AJ481" i="1"/>
  <c r="AR481" i="1"/>
  <c r="BM922" i="1"/>
  <c r="AJ922" i="1"/>
  <c r="AR922" i="1"/>
  <c r="AN922" i="1"/>
  <c r="BM476" i="1"/>
  <c r="AN476" i="1"/>
  <c r="AJ476" i="1"/>
  <c r="AR476" i="1"/>
  <c r="AJ892" i="1"/>
  <c r="BM892" i="1"/>
  <c r="AR892" i="1"/>
  <c r="AN892" i="1"/>
  <c r="BM1493" i="1"/>
  <c r="AR1493" i="1"/>
  <c r="AJ1493" i="1"/>
  <c r="AN1493" i="1"/>
  <c r="BM1034" i="1"/>
  <c r="AN1034" i="1"/>
  <c r="AJ1034" i="1"/>
  <c r="AR1034" i="1"/>
  <c r="BM460" i="1"/>
  <c r="AJ460" i="1"/>
  <c r="AR460" i="1"/>
  <c r="AN460" i="1"/>
  <c r="BM1301" i="1"/>
  <c r="AR1301" i="1"/>
  <c r="AJ1301" i="1"/>
  <c r="AN1301" i="1"/>
  <c r="BM1158" i="1"/>
  <c r="AJ1158" i="1"/>
  <c r="AN1158" i="1"/>
  <c r="AR1158" i="1"/>
  <c r="BM419" i="1"/>
  <c r="AR419" i="1"/>
  <c r="AJ419" i="1"/>
  <c r="AN419" i="1"/>
  <c r="AJ277" i="1"/>
  <c r="AR277" i="1"/>
  <c r="BM277" i="1"/>
  <c r="AN277" i="1"/>
  <c r="BM1397" i="1"/>
  <c r="AN1397" i="1"/>
  <c r="AR1397" i="1"/>
  <c r="AJ1397" i="1"/>
  <c r="BM1431" i="1"/>
  <c r="AJ1431" i="1"/>
  <c r="AN1431" i="1"/>
  <c r="AR1431" i="1"/>
  <c r="BM673" i="1"/>
  <c r="AJ673" i="1"/>
  <c r="AR673" i="1"/>
  <c r="AN673" i="1"/>
  <c r="BM1379" i="1"/>
  <c r="AR1379" i="1"/>
  <c r="AJ1379" i="1"/>
  <c r="AN1379" i="1"/>
  <c r="BM320" i="1"/>
  <c r="AJ320" i="1"/>
  <c r="AN320" i="1"/>
  <c r="AR320" i="1"/>
  <c r="BM1407" i="1"/>
  <c r="AJ1407" i="1"/>
  <c r="AN1407" i="1"/>
  <c r="AR1407" i="1"/>
  <c r="BM235" i="1"/>
  <c r="AN235" i="1"/>
  <c r="AJ235" i="1"/>
  <c r="AR235" i="1"/>
  <c r="BM679" i="1"/>
  <c r="AR679" i="1"/>
  <c r="AN679" i="1"/>
  <c r="AJ679" i="1"/>
  <c r="BM552" i="1"/>
  <c r="AN552" i="1"/>
  <c r="AR552" i="1"/>
  <c r="AJ552" i="1"/>
  <c r="BM625" i="1"/>
  <c r="AN625" i="1"/>
  <c r="AJ625" i="1"/>
  <c r="AR625" i="1"/>
  <c r="BM532" i="1"/>
  <c r="AJ532" i="1"/>
  <c r="AN532" i="1"/>
  <c r="AR532" i="1"/>
  <c r="AJ675" i="1"/>
  <c r="AN675" i="1"/>
  <c r="BM675" i="1"/>
  <c r="AR675" i="1"/>
  <c r="BM530" i="1"/>
  <c r="AJ530" i="1"/>
  <c r="AN530" i="1"/>
  <c r="AR530" i="1"/>
  <c r="BM229" i="1"/>
  <c r="AN229" i="1"/>
  <c r="AJ229" i="1"/>
  <c r="AR229" i="1"/>
  <c r="BM932" i="1"/>
  <c r="AJ932" i="1"/>
  <c r="AN932" i="1"/>
  <c r="AR932" i="1"/>
  <c r="BM1504" i="1"/>
  <c r="AJ1504" i="1"/>
  <c r="AN1504" i="1"/>
  <c r="AR1504" i="1"/>
  <c r="BM1151" i="1"/>
  <c r="AN1151" i="1"/>
  <c r="AR1151" i="1"/>
  <c r="AJ1151" i="1"/>
  <c r="BM333" i="1"/>
  <c r="AJ333" i="1"/>
  <c r="AR333" i="1"/>
  <c r="AN333" i="1"/>
  <c r="AS1014" i="1"/>
  <c r="AS722" i="1"/>
  <c r="AO1033" i="1"/>
  <c r="AS732" i="1"/>
  <c r="AS1448" i="1"/>
  <c r="AS1122" i="1"/>
  <c r="AO98" i="1"/>
  <c r="AK1021" i="1"/>
  <c r="AS388" i="1"/>
  <c r="AK252" i="1"/>
  <c r="AK323" i="1"/>
  <c r="AO1269" i="1"/>
  <c r="AO1485" i="1"/>
  <c r="AK384" i="1"/>
  <c r="AS1006" i="1"/>
  <c r="AS1330" i="1"/>
  <c r="AS654" i="1"/>
  <c r="AO324" i="1"/>
  <c r="AS1475" i="1"/>
  <c r="AO419" i="1"/>
  <c r="AO395" i="1"/>
  <c r="AO187" i="1"/>
  <c r="AO728" i="1"/>
  <c r="AS947" i="1"/>
  <c r="AS1428" i="1"/>
  <c r="AO1042" i="1"/>
  <c r="AK1182" i="1"/>
  <c r="AO318" i="1"/>
  <c r="AO183" i="1"/>
  <c r="AS774" i="1"/>
  <c r="AO1037" i="1"/>
  <c r="AO394" i="1"/>
  <c r="AS1432" i="1"/>
  <c r="AS818" i="1"/>
  <c r="AK1275" i="1"/>
  <c r="AS1153" i="1"/>
  <c r="AO649" i="1"/>
  <c r="AK391" i="1"/>
  <c r="AS960" i="1"/>
  <c r="AK762" i="1"/>
  <c r="AS1485" i="1"/>
  <c r="AS1110" i="1"/>
  <c r="AO1034" i="1"/>
  <c r="AS810" i="1"/>
  <c r="AK552" i="1"/>
  <c r="AS560" i="1"/>
  <c r="AK156" i="1"/>
  <c r="AS431" i="1"/>
  <c r="AS1394" i="1"/>
  <c r="AO322" i="1"/>
  <c r="AK1018" i="1"/>
  <c r="AS564" i="1"/>
  <c r="AK556" i="1"/>
  <c r="AK201" i="1"/>
  <c r="AS113" i="1"/>
  <c r="AS1044" i="1"/>
  <c r="AO854" i="1"/>
  <c r="AS807" i="1"/>
  <c r="AS475" i="1"/>
  <c r="AS389" i="1"/>
  <c r="AS221" i="1"/>
  <c r="AK724" i="1"/>
  <c r="AK1476" i="1"/>
  <c r="AO1030" i="1"/>
  <c r="AS108" i="1"/>
  <c r="AS406" i="1"/>
  <c r="AS952" i="1"/>
  <c r="AK992" i="1"/>
  <c r="AK755" i="1"/>
  <c r="AK725" i="1"/>
  <c r="AK1440" i="1"/>
  <c r="AS872" i="1"/>
  <c r="AK808" i="1"/>
  <c r="AK1114" i="1"/>
  <c r="AK857" i="1"/>
  <c r="AS336" i="1"/>
  <c r="AS868" i="1"/>
  <c r="AS1274" i="1"/>
  <c r="AS106" i="1"/>
  <c r="AO1180" i="1"/>
  <c r="AO553" i="1"/>
  <c r="AS1029" i="1"/>
  <c r="AK1035" i="1"/>
  <c r="AS1043" i="1"/>
  <c r="AO252" i="1"/>
  <c r="AS200" i="1"/>
  <c r="AO1499" i="1"/>
  <c r="AS820" i="1"/>
  <c r="AO812" i="1"/>
  <c r="AS331" i="1"/>
  <c r="AS927" i="1"/>
  <c r="AS1175" i="1"/>
  <c r="AK61" i="1"/>
  <c r="AS784" i="1"/>
  <c r="AS1277" i="1"/>
  <c r="AK1485" i="1"/>
  <c r="AK807" i="1"/>
  <c r="AS1055" i="1"/>
  <c r="AS405" i="1"/>
  <c r="AK906" i="1"/>
  <c r="AS233" i="1"/>
  <c r="AS1312" i="1"/>
  <c r="AO101" i="1"/>
  <c r="AK713" i="1"/>
  <c r="AK387" i="1"/>
  <c r="AS395" i="1"/>
  <c r="AK324" i="1"/>
  <c r="AK609" i="1"/>
  <c r="AO389" i="1"/>
  <c r="AO212" i="1"/>
  <c r="AS1003" i="1"/>
  <c r="AK995" i="1"/>
  <c r="AO639" i="1"/>
  <c r="AS647" i="1"/>
  <c r="AS1285" i="1"/>
  <c r="AK374" i="1"/>
  <c r="AS1167" i="1"/>
  <c r="AO727" i="1"/>
  <c r="AS735" i="1"/>
  <c r="AK314" i="1"/>
  <c r="AK137" i="1"/>
  <c r="AS227" i="1"/>
  <c r="AO560" i="1"/>
  <c r="AK209" i="1"/>
  <c r="AK1333" i="1"/>
  <c r="AO947" i="1"/>
  <c r="AO94" i="1"/>
  <c r="AS687" i="1"/>
  <c r="AS292" i="1"/>
  <c r="AS1367" i="1"/>
  <c r="AO300" i="1"/>
  <c r="AO320" i="1"/>
  <c r="AS210" i="1"/>
  <c r="AK815" i="1"/>
  <c r="AK419" i="1"/>
  <c r="AO759" i="1"/>
  <c r="AK1029" i="1"/>
  <c r="AS659" i="1"/>
  <c r="AO1383" i="1"/>
  <c r="AS403" i="1"/>
  <c r="AK757" i="1"/>
  <c r="AO757" i="1"/>
  <c r="AO1191" i="1"/>
  <c r="AS861" i="1"/>
  <c r="AK728" i="1"/>
  <c r="AK950" i="1"/>
  <c r="AK1276" i="1"/>
  <c r="AK647" i="1"/>
  <c r="AK22" i="1"/>
  <c r="AO1420" i="1"/>
  <c r="AK1042" i="1"/>
  <c r="AS1050" i="1"/>
  <c r="AO17" i="1"/>
  <c r="AO1303" i="1"/>
  <c r="AK1303" i="1"/>
  <c r="AS634" i="1"/>
  <c r="AK207" i="1"/>
  <c r="AS1083" i="1"/>
  <c r="AS117" i="1"/>
  <c r="AK761" i="1"/>
  <c r="AS1018" i="1"/>
  <c r="AS326" i="1"/>
  <c r="AS191" i="1"/>
  <c r="AK1442" i="1"/>
  <c r="AS259" i="1"/>
  <c r="AK394" i="1"/>
  <c r="AO288" i="1"/>
  <c r="AK973" i="1"/>
  <c r="AO826" i="1"/>
  <c r="AS1283" i="1"/>
  <c r="AO1145" i="1"/>
  <c r="AS1253" i="1"/>
  <c r="AO391" i="1"/>
  <c r="AS399" i="1"/>
  <c r="AK711" i="1"/>
  <c r="AO1385" i="1"/>
  <c r="AO206" i="1"/>
  <c r="AO762" i="1"/>
  <c r="AS345" i="1"/>
  <c r="AK373" i="1"/>
  <c r="AK357" i="1"/>
  <c r="AO362" i="1"/>
  <c r="AO1477" i="1"/>
  <c r="AS479" i="1"/>
  <c r="AO1301" i="1"/>
  <c r="AS1042" i="1"/>
  <c r="AS1046" i="1"/>
  <c r="AS96" i="1"/>
  <c r="AO1236" i="1"/>
  <c r="AS781" i="1"/>
  <c r="AS710" i="1"/>
  <c r="AS1213" i="1"/>
  <c r="AO1205" i="1"/>
  <c r="AK348" i="1"/>
  <c r="AK796" i="1"/>
  <c r="AS359" i="1"/>
  <c r="AS808" i="1"/>
  <c r="AO1439" i="1"/>
  <c r="AS1333" i="1"/>
  <c r="AK1297" i="1"/>
  <c r="AK618" i="1"/>
  <c r="AO618" i="1"/>
  <c r="AK989" i="1"/>
  <c r="AO1433" i="1"/>
  <c r="AK769" i="1"/>
  <c r="AS1372" i="1"/>
  <c r="AK770" i="1"/>
  <c r="AS613" i="1"/>
  <c r="AS904" i="1"/>
  <c r="AO1382" i="1"/>
  <c r="AO636" i="1"/>
  <c r="AS1249" i="1"/>
  <c r="AO709" i="1"/>
  <c r="AS1177" i="1"/>
  <c r="AS270" i="1"/>
  <c r="AO1368" i="1"/>
  <c r="AS1076" i="1"/>
  <c r="AS1036" i="1"/>
  <c r="AS584" i="1"/>
  <c r="AK329" i="1"/>
  <c r="AK333" i="1"/>
  <c r="AO220" i="1"/>
  <c r="AS228" i="1"/>
  <c r="AS488" i="1"/>
  <c r="AS1503" i="1"/>
  <c r="AO774" i="1"/>
  <c r="AK181" i="1"/>
  <c r="AK36" i="1"/>
  <c r="AO159" i="1"/>
  <c r="AK159" i="1"/>
  <c r="AK1165" i="1"/>
  <c r="AK1407" i="1"/>
  <c r="AK1148" i="1"/>
  <c r="AO1074" i="1"/>
  <c r="AS1207" i="1"/>
  <c r="AK1187" i="1"/>
  <c r="AO132" i="1"/>
  <c r="AO891" i="1"/>
  <c r="AS693" i="1"/>
  <c r="AK1058" i="1"/>
  <c r="AO422" i="1"/>
  <c r="AS760" i="1"/>
  <c r="AS666" i="1"/>
  <c r="AO525" i="1"/>
  <c r="AO907" i="1"/>
  <c r="AS695" i="1"/>
  <c r="AO671" i="1"/>
  <c r="AS1262" i="1"/>
  <c r="AS43" i="1"/>
  <c r="AS859" i="1"/>
  <c r="AK645" i="1"/>
  <c r="AK1178" i="1"/>
  <c r="AO1178" i="1"/>
  <c r="AS1219" i="1"/>
  <c r="AK507" i="1"/>
  <c r="AS205" i="1"/>
  <c r="AO1090" i="1"/>
  <c r="AK177" i="1"/>
  <c r="AO260" i="1"/>
  <c r="AK260" i="1"/>
  <c r="AS143" i="1"/>
  <c r="AS1500" i="1"/>
  <c r="AO1492" i="1"/>
  <c r="AK1166" i="1"/>
  <c r="AS764" i="1"/>
  <c r="AO90" i="1"/>
  <c r="AO1242" i="1"/>
  <c r="AO46" i="1"/>
  <c r="AS1419" i="1"/>
  <c r="AS364" i="1"/>
  <c r="AS1275" i="1"/>
  <c r="AK962" i="1"/>
  <c r="AO929" i="1"/>
  <c r="AS135" i="1"/>
  <c r="AS92" i="1"/>
  <c r="AK1238" i="1"/>
  <c r="AS897" i="1"/>
  <c r="AS741" i="1"/>
  <c r="AO568" i="1"/>
  <c r="AS1377" i="1"/>
  <c r="AK1123" i="1"/>
  <c r="AS867" i="1"/>
  <c r="AS498" i="1"/>
  <c r="AK311" i="1"/>
  <c r="AK1251" i="1"/>
  <c r="AS63" i="1"/>
  <c r="AS244" i="1"/>
  <c r="AK349" i="1"/>
  <c r="AS1236" i="1"/>
  <c r="AK83" i="1"/>
  <c r="AS154" i="1"/>
  <c r="AO280" i="1"/>
  <c r="AK280" i="1"/>
  <c r="AO1423" i="1"/>
  <c r="AS575" i="1"/>
  <c r="AK863" i="1"/>
  <c r="AK1086" i="1"/>
  <c r="AO1373" i="1"/>
  <c r="AO617" i="1"/>
  <c r="AS1072" i="1"/>
  <c r="AS1140" i="1"/>
  <c r="AK914" i="1"/>
  <c r="AS1387" i="1"/>
  <c r="AO547" i="1"/>
  <c r="AO548" i="1"/>
  <c r="AS509" i="1"/>
  <c r="AS578" i="1"/>
  <c r="AK682" i="1"/>
  <c r="AS282" i="1"/>
  <c r="AS1230" i="1"/>
  <c r="AS1265" i="1"/>
  <c r="AS1301" i="1"/>
  <c r="AK872" i="1"/>
  <c r="AS237" i="1"/>
  <c r="AS1317" i="1"/>
  <c r="AO235" i="1"/>
  <c r="AS1022" i="1"/>
  <c r="AS985" i="1"/>
  <c r="AK270" i="1"/>
  <c r="AO270" i="1"/>
  <c r="AS672" i="1"/>
  <c r="AO81" i="1"/>
  <c r="AS202" i="1"/>
  <c r="AK913" i="1"/>
  <c r="AS524" i="1"/>
  <c r="AS1350" i="1"/>
  <c r="AO1342" i="1"/>
  <c r="AK65" i="1"/>
  <c r="AS725" i="1"/>
  <c r="AK1480" i="1"/>
  <c r="AS1488" i="1"/>
  <c r="AO182" i="1"/>
  <c r="AK31" i="1"/>
  <c r="AK563" i="1"/>
  <c r="AO486" i="1"/>
  <c r="AO871" i="1"/>
  <c r="AO296" i="1"/>
  <c r="AO849" i="1"/>
  <c r="AS587" i="1"/>
  <c r="AS489" i="1"/>
  <c r="AO326" i="1"/>
  <c r="AS1362" i="1"/>
  <c r="AO1330" i="1"/>
  <c r="AO1498" i="1"/>
  <c r="AO629" i="1"/>
  <c r="AK1232" i="1"/>
  <c r="AS1028" i="1"/>
  <c r="AK464" i="1"/>
  <c r="AS853" i="1"/>
  <c r="AK599" i="1"/>
  <c r="AS632" i="1"/>
  <c r="AS51" i="1"/>
  <c r="AO1470" i="1"/>
  <c r="AK1218" i="1"/>
  <c r="AO1008" i="1"/>
  <c r="AS1248" i="1"/>
  <c r="AS1225" i="1"/>
  <c r="AA23" i="1"/>
  <c r="AK282" i="1"/>
  <c r="AK1188" i="1"/>
  <c r="AK313" i="1"/>
  <c r="AO313" i="1"/>
  <c r="AK457" i="1"/>
  <c r="AO1055" i="1"/>
  <c r="AK1378" i="1"/>
  <c r="AK586" i="1"/>
  <c r="AS594" i="1"/>
  <c r="AS466" i="1"/>
  <c r="AS468" i="1"/>
  <c r="BJ15" i="1"/>
  <c r="AK20" i="1"/>
  <c r="AO775" i="1"/>
  <c r="AS785" i="1"/>
  <c r="AK217" i="1"/>
  <c r="AK892" i="1"/>
  <c r="AK842" i="1"/>
  <c r="AO678" i="1"/>
  <c r="AK166" i="1"/>
  <c r="AK1305" i="1"/>
  <c r="AE20" i="1"/>
  <c r="AS31" i="1"/>
  <c r="AS142" i="1"/>
  <c r="AK521" i="1"/>
  <c r="AK1027" i="1"/>
  <c r="AS1035" i="1"/>
  <c r="AK325" i="1"/>
  <c r="AK555" i="1"/>
  <c r="AK257" i="1"/>
  <c r="AS673" i="1"/>
  <c r="AK63" i="1"/>
  <c r="AS251" i="1"/>
  <c r="AS635" i="1"/>
  <c r="AK1149" i="1"/>
  <c r="AO1149" i="1"/>
  <c r="AS692" i="1"/>
  <c r="AS565" i="1"/>
  <c r="AO933" i="1"/>
  <c r="AS941" i="1"/>
  <c r="AO630" i="1"/>
  <c r="AS394" i="1"/>
  <c r="AS545" i="1"/>
  <c r="AK1164" i="1"/>
  <c r="AS734" i="1"/>
  <c r="AK437" i="1"/>
  <c r="AO437" i="1"/>
  <c r="AK1475" i="1"/>
  <c r="AS1504" i="1"/>
  <c r="AO140" i="1"/>
  <c r="AK975" i="1"/>
  <c r="AS983" i="1"/>
  <c r="AS542" i="1"/>
  <c r="AK234" i="1"/>
  <c r="AO1350" i="1"/>
  <c r="AS1287" i="1"/>
  <c r="AK937" i="1"/>
  <c r="AS443" i="1"/>
  <c r="AO435" i="1"/>
  <c r="AO56" i="1"/>
  <c r="AS1162" i="1"/>
  <c r="AO920" i="1"/>
  <c r="AK1283" i="1"/>
  <c r="AK706" i="1"/>
  <c r="AO338" i="1"/>
  <c r="AK448" i="1"/>
  <c r="AK456" i="1"/>
  <c r="AN724" i="1"/>
  <c r="AR724" i="1"/>
  <c r="BM724" i="1"/>
  <c r="AJ724" i="1"/>
  <c r="AJ1436" i="1"/>
  <c r="AR1436" i="1"/>
  <c r="BM1436" i="1"/>
  <c r="AN1436" i="1"/>
  <c r="BM1319" i="1"/>
  <c r="AJ1319" i="1"/>
  <c r="AR1319" i="1"/>
  <c r="AN1319" i="1"/>
  <c r="BM939" i="1"/>
  <c r="AJ939" i="1"/>
  <c r="AN939" i="1"/>
  <c r="AR939" i="1"/>
  <c r="BM720" i="1"/>
  <c r="AN720" i="1"/>
  <c r="AR720" i="1"/>
  <c r="AJ720" i="1"/>
  <c r="AR978" i="1"/>
  <c r="BM978" i="1"/>
  <c r="AJ978" i="1"/>
  <c r="AN978" i="1"/>
  <c r="BM1381" i="1"/>
  <c r="AN1381" i="1"/>
  <c r="AR1381" i="1"/>
  <c r="AJ1381" i="1"/>
  <c r="BM1312" i="1"/>
  <c r="AJ1312" i="1"/>
  <c r="AN1312" i="1"/>
  <c r="AR1312" i="1"/>
  <c r="AR750" i="1"/>
  <c r="AN750" i="1"/>
  <c r="AJ750" i="1"/>
  <c r="BM750" i="1"/>
  <c r="BM1001" i="1"/>
  <c r="AN1001" i="1"/>
  <c r="AJ1001" i="1"/>
  <c r="AR1001" i="1"/>
  <c r="BM323" i="1"/>
  <c r="AJ323" i="1"/>
  <c r="AN323" i="1"/>
  <c r="AR323" i="1"/>
  <c r="BM1016" i="1"/>
  <c r="AR1016" i="1"/>
  <c r="AN1016" i="1"/>
  <c r="AJ1016" i="1"/>
  <c r="BM247" i="1"/>
  <c r="AJ247" i="1"/>
  <c r="AN247" i="1"/>
  <c r="AR247" i="1"/>
  <c r="BM575" i="1"/>
  <c r="AR575" i="1"/>
  <c r="AJ575" i="1"/>
  <c r="AN575" i="1"/>
  <c r="BM831" i="1"/>
  <c r="AN831" i="1"/>
  <c r="AR831" i="1"/>
  <c r="AJ831" i="1"/>
  <c r="BM1264" i="1"/>
  <c r="AR1264" i="1"/>
  <c r="AN1264" i="1"/>
  <c r="AJ1264" i="1"/>
  <c r="BM643" i="1"/>
  <c r="AJ643" i="1"/>
  <c r="AN643" i="1"/>
  <c r="AR643" i="1"/>
  <c r="BM802" i="1"/>
  <c r="AJ802" i="1"/>
  <c r="AN802" i="1"/>
  <c r="AR802" i="1"/>
  <c r="BM1042" i="1"/>
  <c r="AN1042" i="1"/>
  <c r="AR1042" i="1"/>
  <c r="AJ1042" i="1"/>
  <c r="BM708" i="1"/>
  <c r="AJ708" i="1"/>
  <c r="AN708" i="1"/>
  <c r="AR708" i="1"/>
  <c r="AN604" i="1"/>
  <c r="AJ604" i="1"/>
  <c r="AR604" i="1"/>
  <c r="BM604" i="1"/>
  <c r="BM1209" i="1"/>
  <c r="AJ1209" i="1"/>
  <c r="AR1209" i="1"/>
  <c r="AN1209" i="1"/>
  <c r="BM1041" i="1"/>
  <c r="AN1041" i="1"/>
  <c r="AJ1041" i="1"/>
  <c r="AR1041" i="1"/>
  <c r="BM681" i="1"/>
  <c r="AN681" i="1"/>
  <c r="AJ681" i="1"/>
  <c r="AR681" i="1"/>
  <c r="BM587" i="1"/>
  <c r="AJ587" i="1"/>
  <c r="AN587" i="1"/>
  <c r="AR587" i="1"/>
  <c r="BM1500" i="1"/>
  <c r="AN1500" i="1"/>
  <c r="AJ1500" i="1"/>
  <c r="AR1500" i="1"/>
  <c r="BM633" i="1"/>
  <c r="AN633" i="1"/>
  <c r="AJ633" i="1"/>
  <c r="AR633" i="1"/>
  <c r="BM414" i="1"/>
  <c r="AJ414" i="1"/>
  <c r="AR414" i="1"/>
  <c r="AN414" i="1"/>
  <c r="BM1440" i="1"/>
  <c r="AJ1440" i="1"/>
  <c r="AN1440" i="1"/>
  <c r="AR1440" i="1"/>
  <c r="BM330" i="1"/>
  <c r="AN330" i="1"/>
  <c r="AJ330" i="1"/>
  <c r="AR330" i="1"/>
  <c r="BM709" i="1"/>
  <c r="AR709" i="1"/>
  <c r="AJ709" i="1"/>
  <c r="AN709" i="1"/>
  <c r="BM418" i="1"/>
  <c r="AN418" i="1"/>
  <c r="AR418" i="1"/>
  <c r="AJ418" i="1"/>
  <c r="BM904" i="1"/>
  <c r="AN904" i="1"/>
  <c r="AR904" i="1"/>
  <c r="AJ904" i="1"/>
  <c r="BM196" i="1"/>
  <c r="AR196" i="1"/>
  <c r="AJ196" i="1"/>
  <c r="AN196" i="1"/>
  <c r="BM814" i="1"/>
  <c r="AN814" i="1"/>
  <c r="AJ814" i="1"/>
  <c r="AR814" i="1"/>
  <c r="BM1031" i="1"/>
  <c r="AN1031" i="1"/>
  <c r="AJ1031" i="1"/>
  <c r="AR1031" i="1"/>
  <c r="BM794" i="1"/>
  <c r="AN794" i="1"/>
  <c r="AJ794" i="1"/>
  <c r="AR794" i="1"/>
  <c r="BM801" i="1"/>
  <c r="AN801" i="1"/>
  <c r="AJ801" i="1"/>
  <c r="AR801" i="1"/>
  <c r="BM719" i="1"/>
  <c r="AJ719" i="1"/>
  <c r="AN719" i="1"/>
  <c r="AR719" i="1"/>
  <c r="BM364" i="1"/>
  <c r="AJ364" i="1"/>
  <c r="AR364" i="1"/>
  <c r="AN364" i="1"/>
  <c r="BM1110" i="1"/>
  <c r="AJ1110" i="1"/>
  <c r="AN1110" i="1"/>
  <c r="AR1110" i="1"/>
  <c r="BM926" i="1"/>
  <c r="AN926" i="1"/>
  <c r="AJ926" i="1"/>
  <c r="AR926" i="1"/>
  <c r="BM859" i="1"/>
  <c r="AJ859" i="1"/>
  <c r="AN859" i="1"/>
  <c r="AR859" i="1"/>
  <c r="BM803" i="1"/>
  <c r="AJ803" i="1"/>
  <c r="AN803" i="1"/>
  <c r="AR803" i="1"/>
  <c r="BM1109" i="1"/>
  <c r="AR1109" i="1"/>
  <c r="AJ1109" i="1"/>
  <c r="AN1109" i="1"/>
  <c r="AN1191" i="1"/>
  <c r="BM1191" i="1"/>
  <c r="AJ1191" i="1"/>
  <c r="AR1191" i="1"/>
  <c r="BM1155" i="1"/>
  <c r="AN1155" i="1"/>
  <c r="AR1155" i="1"/>
  <c r="AJ1155" i="1"/>
  <c r="BM686" i="1"/>
  <c r="AJ686" i="1"/>
  <c r="AR686" i="1"/>
  <c r="AN686" i="1"/>
  <c r="BM375" i="1"/>
  <c r="AJ375" i="1"/>
  <c r="AN375" i="1"/>
  <c r="AR375" i="1"/>
  <c r="BM187" i="1"/>
  <c r="AJ187" i="1"/>
  <c r="AR187" i="1"/>
  <c r="AN187" i="1"/>
  <c r="BM1494" i="1"/>
  <c r="AR1494" i="1"/>
  <c r="AJ1494" i="1"/>
  <c r="AN1494" i="1"/>
  <c r="BM318" i="1"/>
  <c r="AJ318" i="1"/>
  <c r="AR318" i="1"/>
  <c r="AN318" i="1"/>
  <c r="AJ914" i="1"/>
  <c r="AN914" i="1"/>
  <c r="AR914" i="1"/>
  <c r="BM914" i="1"/>
  <c r="BM1480" i="1"/>
  <c r="AJ1480" i="1"/>
  <c r="AN1480" i="1"/>
  <c r="AR1480" i="1"/>
  <c r="BM248" i="1"/>
  <c r="AR248" i="1"/>
  <c r="AN248" i="1"/>
  <c r="AJ248" i="1"/>
  <c r="AN1508" i="1"/>
  <c r="BM1508" i="1"/>
  <c r="AR1508" i="1"/>
  <c r="AJ1508" i="1"/>
  <c r="BM988" i="1"/>
  <c r="AJ988" i="1"/>
  <c r="AR988" i="1"/>
  <c r="AN988" i="1"/>
  <c r="BM641" i="1"/>
  <c r="AN641" i="1"/>
  <c r="AJ641" i="1"/>
  <c r="AR641" i="1"/>
  <c r="BM1178" i="1"/>
  <c r="AN1178" i="1"/>
  <c r="AJ1178" i="1"/>
  <c r="AR1178" i="1"/>
  <c r="BM707" i="1"/>
  <c r="AJ707" i="1"/>
  <c r="AN707" i="1"/>
  <c r="AR707" i="1"/>
  <c r="BM1105" i="1"/>
  <c r="AR1105" i="1"/>
  <c r="AN1105" i="1"/>
  <c r="AJ1105" i="1"/>
  <c r="AJ309" i="1"/>
  <c r="BM309" i="1"/>
  <c r="AN309" i="1"/>
  <c r="AR309" i="1"/>
  <c r="BM1004" i="1"/>
  <c r="AJ1004" i="1"/>
  <c r="AR1004" i="1"/>
  <c r="AN1004" i="1"/>
  <c r="BM1148" i="1"/>
  <c r="AN1148" i="1"/>
  <c r="AJ1148" i="1"/>
  <c r="AR1148" i="1"/>
  <c r="BM1328" i="1"/>
  <c r="AJ1328" i="1"/>
  <c r="AN1328" i="1"/>
  <c r="AR1328" i="1"/>
  <c r="BM473" i="1"/>
  <c r="AJ473" i="1"/>
  <c r="AR473" i="1"/>
  <c r="AN473" i="1"/>
  <c r="BM279" i="1"/>
  <c r="AJ279" i="1"/>
  <c r="AN279" i="1"/>
  <c r="AR279" i="1"/>
  <c r="BM366" i="1"/>
  <c r="AN366" i="1"/>
  <c r="AJ366" i="1"/>
  <c r="AR366" i="1"/>
  <c r="AN1054" i="1"/>
  <c r="BM1054" i="1"/>
  <c r="AJ1054" i="1"/>
  <c r="AR1054" i="1"/>
  <c r="BM1122" i="1"/>
  <c r="AR1122" i="1"/>
  <c r="AJ1122" i="1"/>
  <c r="AN1122" i="1"/>
  <c r="AR609" i="1"/>
  <c r="AN609" i="1"/>
  <c r="AJ609" i="1"/>
  <c r="BM609" i="1"/>
  <c r="BM182" i="1"/>
  <c r="AJ182" i="1"/>
  <c r="AN182" i="1"/>
  <c r="AR182" i="1"/>
  <c r="BM1186" i="1"/>
  <c r="AJ1186" i="1"/>
  <c r="AN1186" i="1"/>
  <c r="AR1186" i="1"/>
  <c r="BM945" i="1"/>
  <c r="AJ945" i="1"/>
  <c r="AR945" i="1"/>
  <c r="AN945" i="1"/>
  <c r="BM1404" i="1"/>
  <c r="AN1404" i="1"/>
  <c r="AJ1404" i="1"/>
  <c r="AR1404" i="1"/>
  <c r="BM1303" i="1"/>
  <c r="AN1303" i="1"/>
  <c r="AR1303" i="1"/>
  <c r="AJ1303" i="1"/>
  <c r="BM621" i="1"/>
  <c r="AR621" i="1"/>
  <c r="AN621" i="1"/>
  <c r="AJ621" i="1"/>
  <c r="BM1447" i="1"/>
  <c r="AN1447" i="1"/>
  <c r="AJ1447" i="1"/>
  <c r="AR1447" i="1"/>
  <c r="BM1222" i="1"/>
  <c r="AJ1222" i="1"/>
  <c r="AN1222" i="1"/>
  <c r="AR1222" i="1"/>
  <c r="BM796" i="1"/>
  <c r="AN796" i="1"/>
  <c r="AJ796" i="1"/>
  <c r="AR796" i="1"/>
  <c r="BM761" i="1"/>
  <c r="AN761" i="1"/>
  <c r="AJ761" i="1"/>
  <c r="AR761" i="1"/>
  <c r="BM246" i="1"/>
  <c r="AN246" i="1"/>
  <c r="AR246" i="1"/>
  <c r="AJ246" i="1"/>
  <c r="BM805" i="1"/>
  <c r="AR805" i="1"/>
  <c r="AJ805" i="1"/>
  <c r="AN805" i="1"/>
  <c r="BM968" i="1"/>
  <c r="AN968" i="1"/>
  <c r="AR968" i="1"/>
  <c r="AJ968" i="1"/>
  <c r="BM644" i="1"/>
  <c r="AR644" i="1"/>
  <c r="AJ644" i="1"/>
  <c r="AN644" i="1"/>
  <c r="BM400" i="1"/>
  <c r="AN400" i="1"/>
  <c r="AR400" i="1"/>
  <c r="AJ400" i="1"/>
  <c r="BM947" i="1"/>
  <c r="AJ947" i="1"/>
  <c r="AN947" i="1"/>
  <c r="AR947" i="1"/>
  <c r="BM515" i="1"/>
  <c r="AR515" i="1"/>
  <c r="AJ515" i="1"/>
  <c r="AN515" i="1"/>
  <c r="BM368" i="1"/>
  <c r="AR368" i="1"/>
  <c r="AJ368" i="1"/>
  <c r="AN368" i="1"/>
  <c r="BM300" i="1"/>
  <c r="AN300" i="1"/>
  <c r="AJ300" i="1"/>
  <c r="AR300" i="1"/>
  <c r="BM727" i="1"/>
  <c r="AJ727" i="1"/>
  <c r="AN727" i="1"/>
  <c r="AR727" i="1"/>
  <c r="BM738" i="1"/>
  <c r="AJ738" i="1"/>
  <c r="AN738" i="1"/>
  <c r="AR738" i="1"/>
  <c r="BM1296" i="1"/>
  <c r="AJ1296" i="1"/>
  <c r="AN1296" i="1"/>
  <c r="AR1296" i="1"/>
  <c r="BM507" i="1"/>
  <c r="AJ507" i="1"/>
  <c r="AN507" i="1"/>
  <c r="AR507" i="1"/>
  <c r="BM433" i="1"/>
  <c r="AN433" i="1"/>
  <c r="AJ433" i="1"/>
  <c r="AR433" i="1"/>
  <c r="BM343" i="1"/>
  <c r="AJ343" i="1"/>
  <c r="AN343" i="1"/>
  <c r="AR343" i="1"/>
  <c r="BM1434" i="1"/>
  <c r="AJ1434" i="1"/>
  <c r="AR1434" i="1"/>
  <c r="AN1434" i="1"/>
  <c r="BM815" i="1"/>
  <c r="AN815" i="1"/>
  <c r="AJ815" i="1"/>
  <c r="AR815" i="1"/>
  <c r="BM1455" i="1"/>
  <c r="AN1455" i="1"/>
  <c r="AJ1455" i="1"/>
  <c r="AR1455" i="1"/>
  <c r="AN764" i="1"/>
  <c r="AJ764" i="1"/>
  <c r="AR764" i="1"/>
  <c r="BM764" i="1"/>
  <c r="BM261" i="1"/>
  <c r="AN261" i="1"/>
  <c r="AJ261" i="1"/>
  <c r="AR261" i="1"/>
  <c r="BM299" i="1"/>
  <c r="AN299" i="1"/>
  <c r="AR299" i="1"/>
  <c r="AJ299" i="1"/>
  <c r="AN1187" i="1"/>
  <c r="BM1187" i="1"/>
  <c r="AR1187" i="1"/>
  <c r="AJ1187" i="1"/>
  <c r="BM1039" i="1"/>
  <c r="AR1039" i="1"/>
  <c r="AJ1039" i="1"/>
  <c r="AN1039" i="1"/>
  <c r="BM1332" i="1"/>
  <c r="AJ1332" i="1"/>
  <c r="AN1332" i="1"/>
  <c r="AR1332" i="1"/>
  <c r="AR561" i="1"/>
  <c r="BM561" i="1"/>
  <c r="AN561" i="1"/>
  <c r="AJ561" i="1"/>
  <c r="BM819" i="1"/>
  <c r="AN819" i="1"/>
  <c r="AR819" i="1"/>
  <c r="AJ819" i="1"/>
  <c r="AR394" i="1"/>
  <c r="BM394" i="1"/>
  <c r="AN394" i="1"/>
  <c r="AJ394" i="1"/>
  <c r="BM653" i="1"/>
  <c r="AR653" i="1"/>
  <c r="AN653" i="1"/>
  <c r="AJ653" i="1"/>
  <c r="BM714" i="1"/>
  <c r="AJ714" i="1"/>
  <c r="AR714" i="1"/>
  <c r="AN714" i="1"/>
  <c r="BM1206" i="1"/>
  <c r="AJ1206" i="1"/>
  <c r="AN1206" i="1"/>
  <c r="AR1206" i="1"/>
  <c r="BM1085" i="1"/>
  <c r="AR1085" i="1"/>
  <c r="AN1085" i="1"/>
  <c r="AJ1085" i="1"/>
  <c r="BM1161" i="1"/>
  <c r="AJ1161" i="1"/>
  <c r="AR1161" i="1"/>
  <c r="AN1161" i="1"/>
  <c r="BM237" i="1"/>
  <c r="AN237" i="1"/>
  <c r="AJ237" i="1"/>
  <c r="AR237" i="1"/>
  <c r="BM688" i="1"/>
  <c r="AJ688" i="1"/>
  <c r="AN688" i="1"/>
  <c r="AR688" i="1"/>
  <c r="BM962" i="1"/>
  <c r="AR962" i="1"/>
  <c r="AJ962" i="1"/>
  <c r="AN962" i="1"/>
  <c r="AJ1262" i="1"/>
  <c r="BM1262" i="1"/>
  <c r="AR1262" i="1"/>
  <c r="AN1262" i="1"/>
  <c r="BM1233" i="1"/>
  <c r="AR1233" i="1"/>
  <c r="AN1233" i="1"/>
  <c r="AJ1233" i="1"/>
  <c r="AJ563" i="1"/>
  <c r="BM563" i="1"/>
  <c r="AN563" i="1"/>
  <c r="AR563" i="1"/>
  <c r="BM485" i="1"/>
  <c r="AJ485" i="1"/>
  <c r="AN485" i="1"/>
  <c r="AR485" i="1"/>
  <c r="BM1190" i="1"/>
  <c r="AJ1190" i="1"/>
  <c r="AN1190" i="1"/>
  <c r="AR1190" i="1"/>
  <c r="AN1418" i="1"/>
  <c r="AJ1418" i="1"/>
  <c r="BM1418" i="1"/>
  <c r="AR1418" i="1"/>
  <c r="BM1473" i="1"/>
  <c r="AN1473" i="1"/>
  <c r="AJ1473" i="1"/>
  <c r="AR1473" i="1"/>
  <c r="BM858" i="1"/>
  <c r="AN858" i="1"/>
  <c r="AJ858" i="1"/>
  <c r="AR858" i="1"/>
  <c r="BM542" i="1"/>
  <c r="AJ542" i="1"/>
  <c r="AR542" i="1"/>
  <c r="AN542" i="1"/>
  <c r="BM1217" i="1"/>
  <c r="AR1217" i="1"/>
  <c r="AN1217" i="1"/>
  <c r="AJ1217" i="1"/>
  <c r="BM405" i="1"/>
  <c r="AR405" i="1"/>
  <c r="AJ405" i="1"/>
  <c r="AN405" i="1"/>
  <c r="BM1429" i="1"/>
  <c r="AN1429" i="1"/>
  <c r="AR1429" i="1"/>
  <c r="AJ1429" i="1"/>
  <c r="BM614" i="1"/>
  <c r="AJ614" i="1"/>
  <c r="AN614" i="1"/>
  <c r="AR614" i="1"/>
  <c r="AR468" i="1"/>
  <c r="AJ468" i="1"/>
  <c r="BM468" i="1"/>
  <c r="AN468" i="1"/>
  <c r="AR659" i="1"/>
  <c r="AJ659" i="1"/>
  <c r="BM659" i="1"/>
  <c r="AN659" i="1"/>
  <c r="BM908" i="1"/>
  <c r="AR908" i="1"/>
  <c r="AN908" i="1"/>
  <c r="AJ908" i="1"/>
  <c r="BM635" i="1"/>
  <c r="AJ635" i="1"/>
  <c r="AN635" i="1"/>
  <c r="AR635" i="1"/>
  <c r="AR402" i="1"/>
  <c r="BM402" i="1"/>
  <c r="AJ402" i="1"/>
  <c r="AN402" i="1"/>
  <c r="BM844" i="1"/>
  <c r="AJ844" i="1"/>
  <c r="AR844" i="1"/>
  <c r="AN844" i="1"/>
  <c r="BM388" i="1"/>
  <c r="AN388" i="1"/>
  <c r="AR388" i="1"/>
  <c r="AJ388" i="1"/>
  <c r="BM1325" i="1"/>
  <c r="AJ1325" i="1"/>
  <c r="AR1325" i="1"/>
  <c r="AN1325" i="1"/>
  <c r="BM1015" i="1"/>
  <c r="AJ1015" i="1"/>
  <c r="AN1015" i="1"/>
  <c r="AR1015" i="1"/>
  <c r="BM1044" i="1"/>
  <c r="AJ1044" i="1"/>
  <c r="AN1044" i="1"/>
  <c r="AR1044" i="1"/>
  <c r="AJ594" i="1"/>
  <c r="AN594" i="1"/>
  <c r="BM594" i="1"/>
  <c r="AR594" i="1"/>
  <c r="BM1213" i="1"/>
  <c r="AN1213" i="1"/>
  <c r="AJ1213" i="1"/>
  <c r="AR1213" i="1"/>
  <c r="BM1212" i="1"/>
  <c r="AN1212" i="1"/>
  <c r="AJ1212" i="1"/>
  <c r="AR1212" i="1"/>
  <c r="BM212" i="1"/>
  <c r="AJ212" i="1"/>
  <c r="AR212" i="1"/>
  <c r="AN212" i="1"/>
  <c r="BM1195" i="1"/>
  <c r="AN1195" i="1"/>
  <c r="AR1195" i="1"/>
  <c r="AJ1195" i="1"/>
  <c r="BM837" i="1"/>
  <c r="AJ837" i="1"/>
  <c r="AN837" i="1"/>
  <c r="AR837" i="1"/>
  <c r="BM742" i="1"/>
  <c r="AJ742" i="1"/>
  <c r="AN742" i="1"/>
  <c r="AR742" i="1"/>
  <c r="BM1450" i="1"/>
  <c r="AR1450" i="1"/>
  <c r="AN1450" i="1"/>
  <c r="AJ1450" i="1"/>
  <c r="BM471" i="1"/>
  <c r="AJ471" i="1"/>
  <c r="AN471" i="1"/>
  <c r="AR471" i="1"/>
  <c r="BM626" i="1"/>
  <c r="AJ626" i="1"/>
  <c r="AR626" i="1"/>
  <c r="AN626" i="1"/>
  <c r="BM1256" i="1"/>
  <c r="AR1256" i="1"/>
  <c r="AJ1256" i="1"/>
  <c r="AN1256" i="1"/>
  <c r="BM258" i="1"/>
  <c r="AJ258" i="1"/>
  <c r="AN258" i="1"/>
  <c r="AR258" i="1"/>
  <c r="BM755" i="1"/>
  <c r="AN755" i="1"/>
  <c r="AR755" i="1"/>
  <c r="AJ755" i="1"/>
  <c r="BM396" i="1"/>
  <c r="AN396" i="1"/>
  <c r="AJ396" i="1"/>
  <c r="AR396" i="1"/>
  <c r="BM1201" i="1"/>
  <c r="AR1201" i="1"/>
  <c r="AN1201" i="1"/>
  <c r="AJ1201" i="1"/>
  <c r="BM606" i="1"/>
  <c r="AR606" i="1"/>
  <c r="AN606" i="1"/>
  <c r="AJ606" i="1"/>
  <c r="BM583" i="1"/>
  <c r="AN583" i="1"/>
  <c r="AJ583" i="1"/>
  <c r="AR583" i="1"/>
  <c r="BM726" i="1"/>
  <c r="AN726" i="1"/>
  <c r="AR726" i="1"/>
  <c r="AJ726" i="1"/>
  <c r="BM1464" i="1"/>
  <c r="AR1464" i="1"/>
  <c r="AN1464" i="1"/>
  <c r="AJ1464" i="1"/>
  <c r="BM200" i="1"/>
  <c r="AN200" i="1"/>
  <c r="AR200" i="1"/>
  <c r="AJ200" i="1"/>
  <c r="BM538" i="1"/>
  <c r="AJ538" i="1"/>
  <c r="AR538" i="1"/>
  <c r="AN538" i="1"/>
  <c r="BM409" i="1"/>
  <c r="AN409" i="1"/>
  <c r="AJ409" i="1"/>
  <c r="AR409" i="1"/>
  <c r="AN1101" i="1"/>
  <c r="BM1101" i="1"/>
  <c r="AJ1101" i="1"/>
  <c r="AR1101" i="1"/>
  <c r="BM1394" i="1"/>
  <c r="AN1394" i="1"/>
  <c r="AR1394" i="1"/>
  <c r="AJ1394" i="1"/>
  <c r="CB15" i="1"/>
  <c r="CB31" i="1"/>
  <c r="CB22" i="1"/>
  <c r="CB17" i="1"/>
  <c r="CB33" i="1"/>
  <c r="CB24" i="1"/>
  <c r="CB26" i="1"/>
  <c r="CB27" i="1"/>
  <c r="CB18" i="1"/>
  <c r="CB13" i="1"/>
  <c r="CB29" i="1"/>
  <c r="CB20" i="1"/>
  <c r="CB11" i="1"/>
  <c r="CB23" i="1"/>
  <c r="CB14" i="1"/>
  <c r="CB34" i="1"/>
  <c r="CB25" i="1"/>
  <c r="CB16" i="1"/>
  <c r="CB32" i="1"/>
  <c r="CB30" i="1"/>
  <c r="CB35" i="1"/>
  <c r="CB28" i="1"/>
  <c r="CB19" i="1"/>
  <c r="CB12" i="1"/>
  <c r="CB21" i="1"/>
  <c r="Y54" i="1"/>
  <c r="Y53" i="1"/>
  <c r="AE16" i="1"/>
  <c r="AE18" i="1"/>
  <c r="AA14" i="1"/>
  <c r="AE11" i="1"/>
  <c r="AE25" i="1"/>
  <c r="AE24" i="1"/>
  <c r="BJ16" i="1"/>
  <c r="AA13" i="1"/>
  <c r="BJ18" i="1"/>
  <c r="BJ14" i="1"/>
  <c r="BJ11" i="1"/>
  <c r="BJ25" i="1"/>
  <c r="AA24" i="1"/>
  <c r="AE21" i="1"/>
  <c r="AE22" i="1"/>
  <c r="BJ20" i="1"/>
  <c r="AE15" i="1"/>
  <c r="AA16" i="1"/>
  <c r="BJ13" i="1"/>
  <c r="AA18" i="1"/>
  <c r="AA25" i="1"/>
  <c r="BJ24" i="1"/>
  <c r="AA22" i="1"/>
  <c r="AE14" i="1"/>
  <c r="BJ22" i="1"/>
  <c r="BJ21" i="1"/>
  <c r="AA20" i="1"/>
  <c r="AE23" i="1"/>
  <c r="BM559" i="1"/>
  <c r="AN559" i="1"/>
  <c r="AJ559" i="1"/>
  <c r="AR559" i="1"/>
  <c r="BM996" i="1"/>
  <c r="AN996" i="1"/>
  <c r="AR996" i="1"/>
  <c r="AJ996" i="1"/>
  <c r="BM1202" i="1"/>
  <c r="AJ1202" i="1"/>
  <c r="AN1202" i="1"/>
  <c r="AR1202" i="1"/>
  <c r="BM1287" i="1"/>
  <c r="AJ1287" i="1"/>
  <c r="AR1287" i="1"/>
  <c r="AN1287" i="1"/>
  <c r="BM1104" i="1"/>
  <c r="AJ1104" i="1"/>
  <c r="AN1104" i="1"/>
  <c r="AR1104" i="1"/>
  <c r="BM1453" i="1"/>
  <c r="AN1453" i="1"/>
  <c r="AJ1453" i="1"/>
  <c r="AR1453" i="1"/>
  <c r="AN1185" i="1"/>
  <c r="BM1185" i="1"/>
  <c r="AJ1185" i="1"/>
  <c r="AR1185" i="1"/>
  <c r="BM494" i="1"/>
  <c r="AN494" i="1"/>
  <c r="AJ494" i="1"/>
  <c r="AR494" i="1"/>
  <c r="BM940" i="1"/>
  <c r="AN940" i="1"/>
  <c r="AJ940" i="1"/>
  <c r="AR940" i="1"/>
  <c r="BM1446" i="1"/>
  <c r="AJ1446" i="1"/>
  <c r="AN1446" i="1"/>
  <c r="AR1446" i="1"/>
  <c r="BM244" i="1"/>
  <c r="AN244" i="1"/>
  <c r="AJ244" i="1"/>
  <c r="AR244" i="1"/>
  <c r="BM1410" i="1"/>
  <c r="AN1410" i="1"/>
  <c r="AR1410" i="1"/>
  <c r="AJ1410" i="1"/>
  <c r="BM1119" i="1"/>
  <c r="AJ1119" i="1"/>
  <c r="AN1119" i="1"/>
  <c r="AR1119" i="1"/>
  <c r="BM740" i="1"/>
  <c r="AR740" i="1"/>
  <c r="AJ740" i="1"/>
  <c r="AN740" i="1"/>
  <c r="BM869" i="1"/>
  <c r="AJ869" i="1"/>
  <c r="AN869" i="1"/>
  <c r="AR869" i="1"/>
  <c r="BM1387" i="1"/>
  <c r="AN1387" i="1"/>
  <c r="AR1387" i="1"/>
  <c r="AJ1387" i="1"/>
  <c r="BM610" i="1"/>
  <c r="AJ610" i="1"/>
  <c r="AN610" i="1"/>
  <c r="AR610" i="1"/>
  <c r="BM868" i="1"/>
  <c r="AJ868" i="1"/>
  <c r="AN868" i="1"/>
  <c r="AR868" i="1"/>
  <c r="BM820" i="1"/>
  <c r="AR820" i="1"/>
  <c r="AJ820" i="1"/>
  <c r="AN820" i="1"/>
  <c r="BM650" i="1"/>
  <c r="AJ650" i="1"/>
  <c r="AR650" i="1"/>
  <c r="AN650" i="1"/>
  <c r="BM1052" i="1"/>
  <c r="AJ1052" i="1"/>
  <c r="AR1052" i="1"/>
  <c r="AN1052" i="1"/>
  <c r="BM198" i="1"/>
  <c r="AR198" i="1"/>
  <c r="AJ198" i="1"/>
  <c r="AN198" i="1"/>
  <c r="AR1341" i="1"/>
  <c r="BM1341" i="1"/>
  <c r="AN1341" i="1"/>
  <c r="AJ1341" i="1"/>
  <c r="BM696" i="1"/>
  <c r="AN696" i="1"/>
  <c r="AJ696" i="1"/>
  <c r="AR696" i="1"/>
  <c r="BM290" i="1"/>
  <c r="AJ290" i="1"/>
  <c r="AN290" i="1"/>
  <c r="AR290" i="1"/>
  <c r="BM167" i="1"/>
  <c r="AN167" i="1"/>
  <c r="AR167" i="1"/>
  <c r="AJ167" i="1"/>
  <c r="BM454" i="1"/>
  <c r="AJ454" i="1"/>
  <c r="AN454" i="1"/>
  <c r="AR454" i="1"/>
  <c r="BM918" i="1"/>
  <c r="AJ918" i="1"/>
  <c r="AN918" i="1"/>
  <c r="AR918" i="1"/>
  <c r="BM1416" i="1"/>
  <c r="AJ1416" i="1"/>
  <c r="AN1416" i="1"/>
  <c r="AR1416" i="1"/>
  <c r="BM863" i="1"/>
  <c r="AR863" i="1"/>
  <c r="AJ863" i="1"/>
  <c r="AN863" i="1"/>
  <c r="BM276" i="1"/>
  <c r="AJ276" i="1"/>
  <c r="AR276" i="1"/>
  <c r="AN276" i="1"/>
  <c r="BM356" i="1"/>
  <c r="AR356" i="1"/>
  <c r="AJ356" i="1"/>
  <c r="AN356" i="1"/>
  <c r="BM1138" i="1"/>
  <c r="AR1138" i="1"/>
  <c r="AJ1138" i="1"/>
  <c r="AN1138" i="1"/>
  <c r="AR877" i="1"/>
  <c r="BM877" i="1"/>
  <c r="AN877" i="1"/>
  <c r="AJ877" i="1"/>
  <c r="BM664" i="1"/>
  <c r="AJ664" i="1"/>
  <c r="AR664" i="1"/>
  <c r="AN664" i="1"/>
  <c r="AK100" i="1"/>
  <c r="AK1266" i="1"/>
  <c r="AS561" i="1"/>
  <c r="AO1035" i="1"/>
  <c r="AS1446" i="1"/>
  <c r="AO323" i="1"/>
  <c r="AS69" i="1"/>
  <c r="AS567" i="1"/>
  <c r="AO397" i="1"/>
  <c r="AS261" i="1"/>
  <c r="AS566" i="1"/>
  <c r="AO993" i="1"/>
  <c r="AK101" i="1"/>
  <c r="AK639" i="1"/>
  <c r="AS1161" i="1"/>
  <c r="AS486" i="1"/>
  <c r="AS379" i="1"/>
  <c r="AS655" i="1"/>
  <c r="AS156" i="1"/>
  <c r="AS991" i="1"/>
  <c r="AS1144" i="1"/>
  <c r="AS330" i="1"/>
  <c r="AO1018" i="1"/>
  <c r="AO556" i="1"/>
  <c r="AO1094" i="1"/>
  <c r="AS1325" i="1"/>
  <c r="AO1317" i="1"/>
  <c r="AS1374" i="1"/>
  <c r="AK1033" i="1"/>
  <c r="AK1036" i="1"/>
  <c r="AO1168" i="1"/>
  <c r="AO806" i="1"/>
  <c r="AS772" i="1"/>
  <c r="AO724" i="1"/>
  <c r="AO644" i="1"/>
  <c r="AK369" i="1"/>
  <c r="AK1271" i="1"/>
  <c r="AS1279" i="1"/>
  <c r="AS1038" i="1"/>
  <c r="AS1000" i="1"/>
  <c r="AS763" i="1"/>
  <c r="AO725" i="1"/>
  <c r="AS1498" i="1"/>
  <c r="AS816" i="1"/>
  <c r="AO1006" i="1"/>
  <c r="AO857" i="1"/>
  <c r="AS323" i="1"/>
  <c r="AK860" i="1"/>
  <c r="AS984" i="1"/>
  <c r="AK1180" i="1"/>
  <c r="AS1031" i="1"/>
  <c r="AK380" i="1"/>
  <c r="AS260" i="1"/>
  <c r="AK1499" i="1"/>
  <c r="AK517" i="1"/>
  <c r="AS835" i="1"/>
  <c r="AK1167" i="1"/>
  <c r="AO776" i="1"/>
  <c r="AO569" i="1"/>
  <c r="AO648" i="1"/>
  <c r="AK648" i="1"/>
  <c r="AO559" i="1"/>
  <c r="AS90" i="1"/>
  <c r="AO807" i="1"/>
  <c r="AO384" i="1"/>
  <c r="AK1322" i="1"/>
  <c r="AO253" i="1"/>
  <c r="AO906" i="1"/>
  <c r="AK558" i="1"/>
  <c r="AK993" i="1"/>
  <c r="AS109" i="1"/>
  <c r="AS721" i="1"/>
  <c r="AO713" i="1"/>
  <c r="AK646" i="1"/>
  <c r="AS332" i="1"/>
  <c r="AS617" i="1"/>
  <c r="AO609" i="1"/>
  <c r="AK963" i="1"/>
  <c r="AS220" i="1"/>
  <c r="AO712" i="1"/>
  <c r="AS1222" i="1"/>
  <c r="AK1110" i="1"/>
  <c r="AS322" i="1"/>
  <c r="AS145" i="1"/>
  <c r="AK1466" i="1"/>
  <c r="AO1466" i="1"/>
  <c r="AK93" i="1"/>
  <c r="AK1009" i="1"/>
  <c r="AS568" i="1"/>
  <c r="AO1333" i="1"/>
  <c r="AS1054" i="1"/>
  <c r="AS1260" i="1"/>
  <c r="AK686" i="1"/>
  <c r="AS694" i="1"/>
  <c r="AS102" i="1"/>
  <c r="AK284" i="1"/>
  <c r="AS600" i="1"/>
  <c r="AO371" i="1"/>
  <c r="AO143" i="1"/>
  <c r="AS308" i="1"/>
  <c r="AK302" i="1"/>
  <c r="AS328" i="1"/>
  <c r="AK638" i="1"/>
  <c r="AS427" i="1"/>
  <c r="AO1029" i="1"/>
  <c r="AS1391" i="1"/>
  <c r="AS765" i="1"/>
  <c r="AS195" i="1"/>
  <c r="AK335" i="1"/>
  <c r="AS1103" i="1"/>
  <c r="AK1191" i="1"/>
  <c r="AO376" i="1"/>
  <c r="AS384" i="1"/>
  <c r="AS736" i="1"/>
  <c r="AO950" i="1"/>
  <c r="AK939" i="1"/>
  <c r="AS121" i="1"/>
  <c r="AS1220" i="1"/>
  <c r="AS1316" i="1"/>
  <c r="AO1182" i="1"/>
  <c r="AS581" i="1"/>
  <c r="AS1311" i="1"/>
  <c r="AO352" i="1"/>
  <c r="AK352" i="1"/>
  <c r="AO207" i="1"/>
  <c r="AK109" i="1"/>
  <c r="AS1460" i="1"/>
  <c r="AO761" i="1"/>
  <c r="AO996" i="1"/>
  <c r="AS46" i="1"/>
  <c r="AK801" i="1"/>
  <c r="AO1442" i="1"/>
  <c r="AS1450" i="1"/>
  <c r="AK251" i="1"/>
  <c r="AS296" i="1"/>
  <c r="AK810" i="1"/>
  <c r="AS973" i="1"/>
  <c r="AS834" i="1"/>
  <c r="AS294" i="1"/>
  <c r="AS197" i="1"/>
  <c r="AO711" i="1"/>
  <c r="AS299" i="1"/>
  <c r="AK285" i="1"/>
  <c r="AS1508" i="1"/>
  <c r="AS214" i="1"/>
  <c r="AS184" i="1"/>
  <c r="AS770" i="1"/>
  <c r="AO373" i="1"/>
  <c r="AS365" i="1"/>
  <c r="AK1152" i="1"/>
  <c r="AK471" i="1"/>
  <c r="AS667" i="1"/>
  <c r="AO802" i="1"/>
  <c r="AO512" i="1"/>
  <c r="AO688" i="1"/>
  <c r="AK88" i="1"/>
  <c r="AK773" i="1"/>
  <c r="AK702" i="1"/>
  <c r="AO348" i="1"/>
  <c r="AO796" i="1"/>
  <c r="AK351" i="1"/>
  <c r="AK1439" i="1"/>
  <c r="AS1305" i="1"/>
  <c r="AS626" i="1"/>
  <c r="AS1468" i="1"/>
  <c r="AO989" i="1"/>
  <c r="AS997" i="1"/>
  <c r="AS1441" i="1"/>
  <c r="AS777" i="1"/>
  <c r="AS1461" i="1"/>
  <c r="AO1364" i="1"/>
  <c r="AK1364" i="1"/>
  <c r="AK994" i="1"/>
  <c r="AS1390" i="1"/>
  <c r="AK1474" i="1"/>
  <c r="AO1474" i="1"/>
  <c r="AK1135" i="1"/>
  <c r="AK1241" i="1"/>
  <c r="AS602" i="1"/>
  <c r="AS717" i="1"/>
  <c r="AO1169" i="1"/>
  <c r="AO262" i="1"/>
  <c r="AS1376" i="1"/>
  <c r="AO1192" i="1"/>
  <c r="AK1028" i="1"/>
  <c r="AK1066" i="1"/>
  <c r="AO576" i="1"/>
  <c r="AO329" i="1"/>
  <c r="AO333" i="1"/>
  <c r="AS341" i="1"/>
  <c r="AS1052" i="1"/>
  <c r="AS961" i="1"/>
  <c r="AS1345" i="1"/>
  <c r="AK111" i="1"/>
  <c r="AK1428" i="1"/>
  <c r="AS1059" i="1"/>
  <c r="AS782" i="1"/>
  <c r="AK566" i="1"/>
  <c r="AS189" i="1"/>
  <c r="AS44" i="1"/>
  <c r="AS167" i="1"/>
  <c r="AS1173" i="1"/>
  <c r="AO1165" i="1"/>
  <c r="AO824" i="1"/>
  <c r="AK1074" i="1"/>
  <c r="AS1195" i="1"/>
  <c r="AK132" i="1"/>
  <c r="AK685" i="1"/>
  <c r="AS1066" i="1"/>
  <c r="AS430" i="1"/>
  <c r="AK658" i="1"/>
  <c r="AS915" i="1"/>
  <c r="AO707" i="1"/>
  <c r="AO851" i="1"/>
  <c r="AO645" i="1"/>
  <c r="AO690" i="1"/>
  <c r="AS1186" i="1"/>
  <c r="AS1098" i="1"/>
  <c r="AS704" i="1"/>
  <c r="AO177" i="1"/>
  <c r="AS185" i="1"/>
  <c r="AS268" i="1"/>
  <c r="AO1166" i="1"/>
  <c r="AS250" i="1"/>
  <c r="AK756" i="1"/>
  <c r="AO142" i="1"/>
  <c r="AS1250" i="1"/>
  <c r="AS1346" i="1"/>
  <c r="AS42" i="1"/>
  <c r="AK1085" i="1"/>
  <c r="AK145" i="1"/>
  <c r="AS54" i="1"/>
  <c r="AO356" i="1"/>
  <c r="AO1267" i="1"/>
  <c r="AO962" i="1"/>
  <c r="AK929" i="1"/>
  <c r="AK127" i="1"/>
  <c r="AK84" i="1"/>
  <c r="AK889" i="1"/>
  <c r="AK568" i="1"/>
  <c r="AK139" i="1"/>
  <c r="AK1369" i="1"/>
  <c r="AS1131" i="1"/>
  <c r="AS319" i="1"/>
  <c r="AS1259" i="1"/>
  <c r="AO1195" i="1"/>
  <c r="AO349" i="1"/>
  <c r="AS91" i="1"/>
  <c r="AS288" i="1"/>
  <c r="AK1423" i="1"/>
  <c r="AS1264" i="1"/>
  <c r="AS1094" i="1"/>
  <c r="AS1381" i="1"/>
  <c r="AO1064" i="1"/>
  <c r="AO1132" i="1"/>
  <c r="AO914" i="1"/>
  <c r="AS922" i="1"/>
  <c r="AO1379" i="1"/>
  <c r="AS556" i="1"/>
  <c r="AK878" i="1"/>
  <c r="AO682" i="1"/>
  <c r="AO372" i="1"/>
  <c r="AO1293" i="1"/>
  <c r="AS880" i="1"/>
  <c r="AK410" i="1"/>
  <c r="AK297" i="1"/>
  <c r="AK1434" i="1"/>
  <c r="AS243" i="1"/>
  <c r="AO619" i="1"/>
  <c r="AS278" i="1"/>
  <c r="AS481" i="1"/>
  <c r="AO479" i="1"/>
  <c r="AO1464" i="1"/>
  <c r="AK33" i="1"/>
  <c r="AK363" i="1"/>
  <c r="AS89" i="1"/>
  <c r="AK1202" i="1"/>
  <c r="AS1086" i="1"/>
  <c r="AO913" i="1"/>
  <c r="AK516" i="1"/>
  <c r="AK358" i="1"/>
  <c r="AS366" i="1"/>
  <c r="AO640" i="1"/>
  <c r="AO65" i="1"/>
  <c r="AK420" i="1"/>
  <c r="AS428" i="1"/>
  <c r="AS879" i="1"/>
  <c r="AS590" i="1"/>
  <c r="AO579" i="1"/>
  <c r="AO481" i="1"/>
  <c r="AK1330" i="1"/>
  <c r="AS1506" i="1"/>
  <c r="AS637" i="1"/>
  <c r="AK1020" i="1"/>
  <c r="AO1039" i="1"/>
  <c r="AS472" i="1"/>
  <c r="AK1361" i="1"/>
  <c r="AK465" i="1"/>
  <c r="AK165" i="1"/>
  <c r="AK978" i="1"/>
  <c r="AO978" i="1"/>
  <c r="AO599" i="1"/>
  <c r="AK1306" i="1"/>
  <c r="AS1314" i="1"/>
  <c r="AK624" i="1"/>
  <c r="AK1008" i="1"/>
  <c r="AS1016" i="1"/>
  <c r="AO1217" i="1"/>
  <c r="AO20" i="1"/>
  <c r="AS1444" i="1"/>
  <c r="AS783" i="1"/>
  <c r="AO777" i="1"/>
  <c r="AO217" i="1"/>
  <c r="AS900" i="1"/>
  <c r="AO892" i="1"/>
  <c r="AO991" i="1"/>
  <c r="AO842" i="1"/>
  <c r="AS686" i="1"/>
  <c r="AO1305" i="1"/>
  <c r="AK747" i="1"/>
  <c r="AK25" i="1"/>
  <c r="AK273" i="1"/>
  <c r="AS198" i="1"/>
  <c r="AO1151" i="1"/>
  <c r="AK129" i="1"/>
  <c r="AK1261" i="1"/>
  <c r="AK607" i="1"/>
  <c r="AK1131" i="1"/>
  <c r="AS1139" i="1"/>
  <c r="AK263" i="1"/>
  <c r="AS1068" i="1"/>
  <c r="AK515" i="1"/>
  <c r="AK843" i="1"/>
  <c r="AK550" i="1"/>
  <c r="AO550" i="1"/>
  <c r="AS595" i="1"/>
  <c r="AO401" i="1"/>
  <c r="AS1107" i="1"/>
  <c r="AK1206" i="1"/>
  <c r="AO881" i="1"/>
  <c r="AS1322" i="1"/>
  <c r="AK611" i="1"/>
  <c r="AK290" i="1"/>
  <c r="AS1051" i="1"/>
  <c r="AS596" i="1"/>
  <c r="AS521" i="1"/>
  <c r="AK1063" i="1"/>
  <c r="AS1071" i="1"/>
  <c r="AK731" i="1"/>
  <c r="AS411" i="1"/>
  <c r="AK1449" i="1"/>
  <c r="AS1457" i="1"/>
  <c r="AS629" i="1"/>
  <c r="AS35" i="1"/>
  <c r="AK1144" i="1"/>
  <c r="AS518" i="1"/>
  <c r="AS660" i="1"/>
  <c r="AO87" i="1"/>
  <c r="AS448" i="1"/>
  <c r="AS1193" i="1"/>
  <c r="AS1104" i="1"/>
  <c r="AO943" i="1"/>
  <c r="AO543" i="1"/>
  <c r="AS1224" i="1"/>
  <c r="AO110" i="1"/>
  <c r="AS1088" i="1"/>
  <c r="AS1407" i="1"/>
  <c r="AO597" i="1"/>
  <c r="AO1281" i="1"/>
  <c r="AS1355" i="1"/>
  <c r="AO564" i="1"/>
  <c r="AO1032" i="1"/>
  <c r="AO188" i="1"/>
  <c r="AS196" i="1"/>
  <c r="AS1025" i="1"/>
  <c r="AO1482" i="1"/>
  <c r="AK972" i="1"/>
  <c r="AO527" i="1"/>
  <c r="AK59" i="1"/>
  <c r="AS1009" i="1"/>
  <c r="AO1142" i="1"/>
  <c r="AK293" i="1"/>
  <c r="AO1292" i="1"/>
  <c r="AO571" i="1"/>
  <c r="AS1034" i="1"/>
  <c r="AK862" i="1"/>
  <c r="AS1117" i="1"/>
  <c r="AO1087" i="1"/>
  <c r="AO542" i="1"/>
  <c r="AK506" i="1"/>
  <c r="AK1458" i="1"/>
  <c r="AS837" i="1"/>
  <c r="AK958" i="1"/>
  <c r="AO958" i="1"/>
  <c r="AK869" i="1"/>
  <c r="AO124" i="1"/>
  <c r="AO330" i="1"/>
  <c r="AK1360" i="1"/>
  <c r="AS1368" i="1"/>
  <c r="AO130" i="1"/>
  <c r="AK453" i="1"/>
  <c r="AS522" i="1"/>
  <c r="AS141" i="1"/>
  <c r="AS393" i="1"/>
  <c r="AS420" i="1"/>
  <c r="AO310" i="1"/>
  <c r="AS318" i="1"/>
  <c r="AK1451" i="1"/>
  <c r="AK447" i="1"/>
  <c r="AS988" i="1"/>
  <c r="AK60" i="1"/>
  <c r="AK1503" i="1"/>
  <c r="AS582" i="1"/>
  <c r="AK249" i="1"/>
  <c r="AO861" i="1"/>
  <c r="AO199" i="1"/>
  <c r="AK1415" i="1"/>
  <c r="AS661" i="1"/>
  <c r="AS112" i="1"/>
  <c r="AK208" i="1"/>
  <c r="AS1132" i="1"/>
  <c r="AO539" i="1"/>
  <c r="AS505" i="1"/>
  <c r="AK767" i="1"/>
  <c r="AK874" i="1"/>
  <c r="AK847" i="1"/>
  <c r="AK987" i="1"/>
  <c r="AO987" i="1"/>
  <c r="AS1307" i="1"/>
  <c r="AO1392" i="1"/>
  <c r="AO466" i="1"/>
  <c r="AO877" i="1"/>
  <c r="AS885" i="1"/>
  <c r="AO359" i="1"/>
  <c r="AO615" i="1"/>
  <c r="AO68" i="1"/>
  <c r="AE13" i="1"/>
  <c r="AO895" i="1"/>
  <c r="AO1247" i="1"/>
  <c r="AK1247" i="1"/>
  <c r="AS1070" i="1"/>
  <c r="AO704" i="1"/>
  <c r="AO655" i="1"/>
  <c r="AS894" i="1"/>
  <c r="AK1057" i="1"/>
  <c r="AK203" i="1"/>
  <c r="AO1140" i="1"/>
  <c r="AK64" i="1"/>
  <c r="AK1272" i="1"/>
  <c r="AS604" i="1"/>
  <c r="AK1193" i="1"/>
  <c r="AO701" i="1"/>
  <c r="AO656" i="1"/>
  <c r="AS664" i="1"/>
  <c r="AK334" i="1"/>
  <c r="AS368" i="1"/>
  <c r="AO1367" i="1"/>
  <c r="AS1310" i="1"/>
  <c r="AK144" i="1"/>
  <c r="AO138" i="1"/>
  <c r="AS327" i="1"/>
  <c r="AO1105" i="1"/>
  <c r="AO295" i="1"/>
  <c r="AK554" i="1"/>
  <c r="AO858" i="1"/>
  <c r="AO1175" i="1"/>
  <c r="AK904" i="1"/>
  <c r="AK1097" i="1"/>
  <c r="AK459" i="1"/>
  <c r="AO1356" i="1"/>
  <c r="AO117" i="1"/>
  <c r="AK1213" i="1"/>
  <c r="AO1213" i="1"/>
  <c r="AK923" i="1"/>
  <c r="AK254" i="1"/>
  <c r="AS1398" i="1"/>
  <c r="AS1429" i="1"/>
  <c r="AO1108" i="1"/>
  <c r="AK1349" i="1"/>
  <c r="AS876" i="1"/>
  <c r="AS193" i="1"/>
  <c r="AO1307" i="1"/>
  <c r="AK281" i="1"/>
  <c r="AS159" i="1"/>
  <c r="AK754" i="1"/>
  <c r="AK361" i="1"/>
  <c r="AO1143" i="1"/>
  <c r="AS218" i="1"/>
  <c r="AS1243" i="1"/>
  <c r="AK882" i="1"/>
  <c r="AS283" i="1"/>
  <c r="AK153" i="1"/>
  <c r="BM1131" i="1"/>
  <c r="AR1131" i="1"/>
  <c r="AJ1131" i="1"/>
  <c r="AN1131" i="1"/>
  <c r="BM1435" i="1"/>
  <c r="AJ1435" i="1"/>
  <c r="AN1435" i="1"/>
  <c r="AR1435" i="1"/>
  <c r="BM971" i="1"/>
  <c r="AJ971" i="1"/>
  <c r="AN971" i="1"/>
  <c r="AR971" i="1"/>
  <c r="AJ1018" i="1"/>
  <c r="AR1018" i="1"/>
  <c r="AN1018" i="1"/>
  <c r="BM1018" i="1"/>
  <c r="BM1030" i="1"/>
  <c r="AN1030" i="1"/>
  <c r="AR1030" i="1"/>
  <c r="AJ1030" i="1"/>
  <c r="BM667" i="1"/>
  <c r="AJ667" i="1"/>
  <c r="AN667" i="1"/>
  <c r="AR667" i="1"/>
  <c r="BM807" i="1"/>
  <c r="AR807" i="1"/>
  <c r="AN807" i="1"/>
  <c r="AJ807" i="1"/>
  <c r="BM822" i="1"/>
  <c r="AN822" i="1"/>
  <c r="AJ822" i="1"/>
  <c r="AR822" i="1"/>
  <c r="BM250" i="1"/>
  <c r="AR250" i="1"/>
  <c r="AN250" i="1"/>
  <c r="AJ250" i="1"/>
  <c r="BM771" i="1"/>
  <c r="AJ771" i="1"/>
  <c r="AN771" i="1"/>
  <c r="AR771" i="1"/>
  <c r="BM463" i="1"/>
  <c r="AR463" i="1"/>
  <c r="AJ463" i="1"/>
  <c r="AN463" i="1"/>
  <c r="BM554" i="1"/>
  <c r="AJ554" i="1"/>
  <c r="AR554" i="1"/>
  <c r="AN554" i="1"/>
  <c r="BM379" i="1"/>
  <c r="AR379" i="1"/>
  <c r="AJ379" i="1"/>
  <c r="AN379" i="1"/>
  <c r="BM1317" i="1"/>
  <c r="AN1317" i="1"/>
  <c r="AR1317" i="1"/>
  <c r="AJ1317" i="1"/>
  <c r="AN382" i="1"/>
  <c r="BM382" i="1"/>
  <c r="AJ382" i="1"/>
  <c r="AR382" i="1"/>
  <c r="BM384" i="1"/>
  <c r="AJ384" i="1"/>
  <c r="AN384" i="1"/>
  <c r="AR384" i="1"/>
  <c r="BM958" i="1"/>
  <c r="AR958" i="1"/>
  <c r="AN958" i="1"/>
  <c r="AJ958" i="1"/>
  <c r="BM634" i="1"/>
  <c r="AR634" i="1"/>
  <c r="AN634" i="1"/>
  <c r="AJ634" i="1"/>
  <c r="BM1272" i="1"/>
  <c r="AJ1272" i="1"/>
  <c r="AR1272" i="1"/>
  <c r="AN1272" i="1"/>
  <c r="BM722" i="1"/>
  <c r="AJ722" i="1"/>
  <c r="AN722" i="1"/>
  <c r="AR722" i="1"/>
  <c r="BM214" i="1"/>
  <c r="AJ214" i="1"/>
  <c r="AN214" i="1"/>
  <c r="AR214" i="1"/>
  <c r="AJ204" i="1"/>
  <c r="BM204" i="1"/>
  <c r="AN204" i="1"/>
  <c r="AR204" i="1"/>
  <c r="BM942" i="1"/>
  <c r="AR942" i="1"/>
  <c r="AN942" i="1"/>
  <c r="AJ942" i="1"/>
  <c r="BM674" i="1"/>
  <c r="AJ674" i="1"/>
  <c r="AN674" i="1"/>
  <c r="AR674" i="1"/>
  <c r="AN1354" i="1"/>
  <c r="BM1354" i="1"/>
  <c r="AJ1354" i="1"/>
  <c r="AR1354" i="1"/>
  <c r="BM297" i="1"/>
  <c r="AN297" i="1"/>
  <c r="AJ297" i="1"/>
  <c r="AR297" i="1"/>
  <c r="AN197" i="1"/>
  <c r="AJ197" i="1"/>
  <c r="BM197" i="1"/>
  <c r="AR197" i="1"/>
  <c r="BM1462" i="1"/>
  <c r="AJ1462" i="1"/>
  <c r="AN1462" i="1"/>
  <c r="AR1462" i="1"/>
  <c r="BM754" i="1"/>
  <c r="AJ754" i="1"/>
  <c r="AN754" i="1"/>
  <c r="AR754" i="1"/>
  <c r="BM646" i="1"/>
  <c r="AJ646" i="1"/>
  <c r="AN646" i="1"/>
  <c r="AR646" i="1"/>
  <c r="AJ752" i="1"/>
  <c r="AN752" i="1"/>
  <c r="AR752" i="1"/>
  <c r="BM752" i="1"/>
  <c r="BM1090" i="1"/>
  <c r="AJ1090" i="1"/>
  <c r="AN1090" i="1"/>
  <c r="AR1090" i="1"/>
  <c r="BM723" i="1"/>
  <c r="AR723" i="1"/>
  <c r="AJ723" i="1"/>
  <c r="AN723" i="1"/>
  <c r="BM934" i="1"/>
  <c r="AJ934" i="1"/>
  <c r="AN934" i="1"/>
  <c r="AR934" i="1"/>
  <c r="BM642" i="1"/>
  <c r="AR642" i="1"/>
  <c r="AJ642" i="1"/>
  <c r="AN642" i="1"/>
  <c r="BM1037" i="1"/>
  <c r="AR1037" i="1"/>
  <c r="AN1037" i="1"/>
  <c r="AJ1037" i="1"/>
  <c r="BM1298" i="1"/>
  <c r="AN1298" i="1"/>
  <c r="AR1298" i="1"/>
  <c r="AJ1298" i="1"/>
  <c r="BM1070" i="1"/>
  <c r="AJ1070" i="1"/>
  <c r="AR1070" i="1"/>
  <c r="AN1070" i="1"/>
  <c r="AN1005" i="1"/>
  <c r="AJ1005" i="1"/>
  <c r="AR1005" i="1"/>
  <c r="BM1005" i="1"/>
  <c r="BM178" i="1"/>
  <c r="AJ178" i="1"/>
  <c r="AN178" i="1"/>
  <c r="AR178" i="1"/>
  <c r="BM1032" i="1"/>
  <c r="AR1032" i="1"/>
  <c r="AJ1032" i="1"/>
  <c r="AN1032" i="1"/>
  <c r="BM1419" i="1"/>
  <c r="AR1419" i="1"/>
  <c r="AJ1419" i="1"/>
  <c r="AN1419" i="1"/>
  <c r="BM1270" i="1"/>
  <c r="AR1270" i="1"/>
  <c r="AJ1270" i="1"/>
  <c r="AN1270" i="1"/>
  <c r="BM1140" i="1"/>
  <c r="AN1140" i="1"/>
  <c r="AR1140" i="1"/>
  <c r="AJ1140" i="1"/>
  <c r="BM386" i="1"/>
  <c r="AJ386" i="1"/>
  <c r="AN386" i="1"/>
  <c r="AR386" i="1"/>
  <c r="BM1380" i="1"/>
  <c r="AR1380" i="1"/>
  <c r="AJ1380" i="1"/>
  <c r="AN1380" i="1"/>
  <c r="BM171" i="1"/>
  <c r="AJ171" i="1"/>
  <c r="AR171" i="1"/>
  <c r="AN171" i="1"/>
  <c r="BM1168" i="1"/>
  <c r="AR1168" i="1"/>
  <c r="AJ1168" i="1"/>
  <c r="AN1168" i="1"/>
  <c r="BM1472" i="1"/>
  <c r="AR1472" i="1"/>
  <c r="AJ1472" i="1"/>
  <c r="AN1472" i="1"/>
  <c r="BM1097" i="1"/>
  <c r="AJ1097" i="1"/>
  <c r="AR1097" i="1"/>
  <c r="AN1097" i="1"/>
  <c r="BM1029" i="1"/>
  <c r="AN1029" i="1"/>
  <c r="AR1029" i="1"/>
  <c r="AJ1029" i="1"/>
  <c r="BM654" i="1"/>
  <c r="AJ654" i="1"/>
  <c r="AR654" i="1"/>
  <c r="AN654" i="1"/>
  <c r="BM768" i="1"/>
  <c r="AN768" i="1"/>
  <c r="AR768" i="1"/>
  <c r="AJ768" i="1"/>
  <c r="BM1200" i="1"/>
  <c r="AN1200" i="1"/>
  <c r="AR1200" i="1"/>
  <c r="AJ1200" i="1"/>
  <c r="BM795" i="1"/>
  <c r="AN795" i="1"/>
  <c r="AR795" i="1"/>
  <c r="AJ795" i="1"/>
  <c r="BM613" i="1"/>
  <c r="AN613" i="1"/>
  <c r="AR613" i="1"/>
  <c r="AJ613" i="1"/>
  <c r="BM1428" i="1"/>
  <c r="AJ1428" i="1"/>
  <c r="AN1428" i="1"/>
  <c r="AR1428" i="1"/>
  <c r="BM891" i="1"/>
  <c r="AR891" i="1"/>
  <c r="AJ891" i="1"/>
  <c r="AN891" i="1"/>
  <c r="BM631" i="1"/>
  <c r="AJ631" i="1"/>
  <c r="AN631" i="1"/>
  <c r="AR631" i="1"/>
  <c r="BM1130" i="1"/>
  <c r="AN1130" i="1"/>
  <c r="AJ1130" i="1"/>
  <c r="AR1130" i="1"/>
  <c r="BM704" i="1"/>
  <c r="AJ704" i="1"/>
  <c r="AN704" i="1"/>
  <c r="AR704" i="1"/>
  <c r="BM1363" i="1"/>
  <c r="AJ1363" i="1"/>
  <c r="AN1363" i="1"/>
  <c r="AR1363" i="1"/>
  <c r="BM1061" i="1"/>
  <c r="AR1061" i="1"/>
  <c r="AJ1061" i="1"/>
  <c r="AN1061" i="1"/>
  <c r="BM571" i="1"/>
  <c r="AN571" i="1"/>
  <c r="AR571" i="1"/>
  <c r="AJ571" i="1"/>
  <c r="BM475" i="1"/>
  <c r="AN475" i="1"/>
  <c r="AR475" i="1"/>
  <c r="AJ475" i="1"/>
  <c r="BM518" i="1"/>
  <c r="AJ518" i="1"/>
  <c r="AN518" i="1"/>
  <c r="AR518" i="1"/>
  <c r="AJ1490" i="1"/>
  <c r="BM1490" i="1"/>
  <c r="AN1490" i="1"/>
  <c r="AR1490" i="1"/>
  <c r="BM769" i="1"/>
  <c r="AR769" i="1"/>
  <c r="AN769" i="1"/>
  <c r="AJ769" i="1"/>
  <c r="BM1402" i="1"/>
  <c r="AJ1402" i="1"/>
  <c r="AR1402" i="1"/>
  <c r="AN1402" i="1"/>
  <c r="BM1069" i="1"/>
  <c r="AJ1069" i="1"/>
  <c r="AR1069" i="1"/>
  <c r="AN1069" i="1"/>
  <c r="BM886" i="1"/>
  <c r="AN886" i="1"/>
  <c r="AR886" i="1"/>
  <c r="AJ886" i="1"/>
  <c r="AN680" i="1"/>
  <c r="BM680" i="1"/>
  <c r="AR680" i="1"/>
  <c r="AJ680" i="1"/>
  <c r="BM747" i="1"/>
  <c r="AR747" i="1"/>
  <c r="AN747" i="1"/>
  <c r="AJ747" i="1"/>
  <c r="BM682" i="1"/>
  <c r="AJ682" i="1"/>
  <c r="AR682" i="1"/>
  <c r="AN682" i="1"/>
  <c r="BM702" i="1"/>
  <c r="AR702" i="1"/>
  <c r="AN702" i="1"/>
  <c r="AJ702" i="1"/>
  <c r="BM846" i="1"/>
  <c r="AJ846" i="1"/>
  <c r="AR846" i="1"/>
  <c r="AN846" i="1"/>
  <c r="BM1173" i="1"/>
  <c r="AN1173" i="1"/>
  <c r="AJ1173" i="1"/>
  <c r="AR1173" i="1"/>
  <c r="BM192" i="1"/>
  <c r="AN192" i="1"/>
  <c r="AJ192" i="1"/>
  <c r="AR192" i="1"/>
  <c r="BM255" i="1"/>
  <c r="AR255" i="1"/>
  <c r="AN255" i="1"/>
  <c r="AJ255" i="1"/>
  <c r="BM1487" i="1"/>
  <c r="AR1487" i="1"/>
  <c r="AJ1487" i="1"/>
  <c r="AN1487" i="1"/>
  <c r="BM1071" i="1"/>
  <c r="AJ1071" i="1"/>
  <c r="AR1071" i="1"/>
  <c r="AN1071" i="1"/>
  <c r="BM1080" i="1"/>
  <c r="AN1080" i="1"/>
  <c r="AJ1080" i="1"/>
  <c r="AR1080" i="1"/>
  <c r="BM351" i="1"/>
  <c r="AR351" i="1"/>
  <c r="AJ351" i="1"/>
  <c r="AN351" i="1"/>
  <c r="BM1132" i="1"/>
  <c r="AN1132" i="1"/>
  <c r="AJ1132" i="1"/>
  <c r="AR1132" i="1"/>
  <c r="BM728" i="1"/>
  <c r="AR728" i="1"/>
  <c r="AN728" i="1"/>
  <c r="AJ728" i="1"/>
  <c r="BM854" i="1"/>
  <c r="AR854" i="1"/>
  <c r="AJ854" i="1"/>
  <c r="AN854" i="1"/>
  <c r="BM275" i="1"/>
  <c r="AN275" i="1"/>
  <c r="AR275" i="1"/>
  <c r="AJ275" i="1"/>
  <c r="BM562" i="1"/>
  <c r="AJ562" i="1"/>
  <c r="AN562" i="1"/>
  <c r="AR562" i="1"/>
  <c r="BM612" i="1"/>
  <c r="AJ612" i="1"/>
  <c r="AN612" i="1"/>
  <c r="AR612" i="1"/>
  <c r="BM1059" i="1"/>
  <c r="AR1059" i="1"/>
  <c r="AJ1059" i="1"/>
  <c r="AN1059" i="1"/>
  <c r="BM1374" i="1"/>
  <c r="AN1374" i="1"/>
  <c r="AJ1374" i="1"/>
  <c r="AR1374" i="1"/>
  <c r="AJ496" i="1"/>
  <c r="BM496" i="1"/>
  <c r="AN496" i="1"/>
  <c r="AR496" i="1"/>
  <c r="AR565" i="1"/>
  <c r="AJ565" i="1"/>
  <c r="BM565" i="1"/>
  <c r="AN565" i="1"/>
  <c r="AN367" i="1"/>
  <c r="BM367" i="1"/>
  <c r="AJ367" i="1"/>
  <c r="AR367" i="1"/>
  <c r="AJ867" i="1"/>
  <c r="BM867" i="1"/>
  <c r="AN867" i="1"/>
  <c r="AR867" i="1"/>
  <c r="BM1340" i="1"/>
  <c r="AR1340" i="1"/>
  <c r="AN1340" i="1"/>
  <c r="AJ1340" i="1"/>
  <c r="BM1009" i="1"/>
  <c r="AN1009" i="1"/>
  <c r="AJ1009" i="1"/>
  <c r="AR1009" i="1"/>
  <c r="BM265" i="1"/>
  <c r="AN265" i="1"/>
  <c r="AJ265" i="1"/>
  <c r="AR265" i="1"/>
  <c r="BM358" i="1"/>
  <c r="AR358" i="1"/>
  <c r="AJ358" i="1"/>
  <c r="AN358" i="1"/>
  <c r="BM1506" i="1"/>
  <c r="AR1506" i="1"/>
  <c r="AJ1506" i="1"/>
  <c r="AN1506" i="1"/>
  <c r="BM1073" i="1"/>
  <c r="AN1073" i="1"/>
  <c r="AR1073" i="1"/>
  <c r="AJ1073" i="1"/>
  <c r="BM1337" i="1"/>
  <c r="AR1337" i="1"/>
  <c r="AN1337" i="1"/>
  <c r="AJ1337" i="1"/>
  <c r="BM1475" i="1"/>
  <c r="AJ1475" i="1"/>
  <c r="AN1475" i="1"/>
  <c r="AR1475" i="1"/>
  <c r="BM308" i="1"/>
  <c r="AJ308" i="1"/>
  <c r="AN308" i="1"/>
  <c r="AR308" i="1"/>
  <c r="BM1373" i="1"/>
  <c r="AR1373" i="1"/>
  <c r="AN1373" i="1"/>
  <c r="AJ1373" i="1"/>
  <c r="BM581" i="1"/>
  <c r="AR581" i="1"/>
  <c r="AJ581" i="1"/>
  <c r="AN581" i="1"/>
  <c r="BM1275" i="1"/>
  <c r="AR1275" i="1"/>
  <c r="AJ1275" i="1"/>
  <c r="AN1275" i="1"/>
  <c r="BM1146" i="1"/>
  <c r="AJ1146" i="1"/>
  <c r="AR1146" i="1"/>
  <c r="AN1146" i="1"/>
  <c r="BM1077" i="1"/>
  <c r="AJ1077" i="1"/>
  <c r="AN1077" i="1"/>
  <c r="AR1077" i="1"/>
  <c r="BM838" i="1"/>
  <c r="AJ838" i="1"/>
  <c r="AR838" i="1"/>
  <c r="AN838" i="1"/>
  <c r="BM882" i="1"/>
  <c r="AJ882" i="1"/>
  <c r="AN882" i="1"/>
  <c r="AR882" i="1"/>
  <c r="BM1283" i="1"/>
  <c r="AN1283" i="1"/>
  <c r="AR1283" i="1"/>
  <c r="AJ1283" i="1"/>
  <c r="BM1038" i="1"/>
  <c r="AJ1038" i="1"/>
  <c r="AR1038" i="1"/>
  <c r="AN1038" i="1"/>
  <c r="BM1062" i="1"/>
  <c r="AR1062" i="1"/>
  <c r="AJ1062" i="1"/>
  <c r="AN1062" i="1"/>
  <c r="BM484" i="1"/>
  <c r="AR484" i="1"/>
  <c r="AJ484" i="1"/>
  <c r="AN484" i="1"/>
  <c r="BM758" i="1"/>
  <c r="AN758" i="1"/>
  <c r="AR758" i="1"/>
  <c r="AJ758" i="1"/>
  <c r="BM717" i="1"/>
  <c r="AN717" i="1"/>
  <c r="AJ717" i="1"/>
  <c r="AR717" i="1"/>
  <c r="AN1443" i="1"/>
  <c r="AR1443" i="1"/>
  <c r="BM1443" i="1"/>
  <c r="AJ1443" i="1"/>
  <c r="BM969" i="1"/>
  <c r="AR969" i="1"/>
  <c r="AN969" i="1"/>
  <c r="AJ969" i="1"/>
  <c r="BM1221" i="1"/>
  <c r="AR1221" i="1"/>
  <c r="AJ1221" i="1"/>
  <c r="AN1221" i="1"/>
  <c r="BM1134" i="1"/>
  <c r="AN1134" i="1"/>
  <c r="AJ1134" i="1"/>
  <c r="AR1134" i="1"/>
  <c r="AN1035" i="1"/>
  <c r="AR1035" i="1"/>
  <c r="BM1035" i="1"/>
  <c r="AJ1035" i="1"/>
  <c r="BM620" i="1"/>
  <c r="AN620" i="1"/>
  <c r="AJ620" i="1"/>
  <c r="AR620" i="1"/>
  <c r="BM734" i="1"/>
  <c r="AJ734" i="1"/>
  <c r="AR734" i="1"/>
  <c r="AN734" i="1"/>
  <c r="AJ933" i="1"/>
  <c r="BM933" i="1"/>
  <c r="AN933" i="1"/>
  <c r="AR933" i="1"/>
  <c r="BM1008" i="1"/>
  <c r="AJ1008" i="1"/>
  <c r="AN1008" i="1"/>
  <c r="AR1008" i="1"/>
  <c r="AR1306" i="1"/>
  <c r="BM1306" i="1"/>
  <c r="AN1306" i="1"/>
  <c r="AJ1306" i="1"/>
  <c r="BM880" i="1"/>
  <c r="AJ880" i="1"/>
  <c r="AN880" i="1"/>
  <c r="AR880" i="1"/>
  <c r="BM1051" i="1"/>
  <c r="AN1051" i="1"/>
  <c r="AR1051" i="1"/>
  <c r="AJ1051" i="1"/>
  <c r="AN521" i="1"/>
  <c r="BM521" i="1"/>
  <c r="AJ521" i="1"/>
  <c r="AR521" i="1"/>
  <c r="BM218" i="1"/>
  <c r="AN218" i="1"/>
  <c r="AJ218" i="1"/>
  <c r="AR218" i="1"/>
  <c r="BM895" i="1"/>
  <c r="AJ895" i="1"/>
  <c r="AN895" i="1"/>
  <c r="AR895" i="1"/>
  <c r="BM391" i="1"/>
  <c r="AJ391" i="1"/>
  <c r="AR391" i="1"/>
  <c r="AN391" i="1"/>
  <c r="BM669" i="1"/>
  <c r="AJ669" i="1"/>
  <c r="AR669" i="1"/>
  <c r="AN669" i="1"/>
  <c r="BM1463" i="1"/>
  <c r="AN1463" i="1"/>
  <c r="AR1463" i="1"/>
  <c r="AJ1463" i="1"/>
  <c r="BM209" i="1"/>
  <c r="AJ209" i="1"/>
  <c r="AR209" i="1"/>
  <c r="AN209" i="1"/>
  <c r="BM912" i="1"/>
  <c r="AR912" i="1"/>
  <c r="AJ912" i="1"/>
  <c r="AN912" i="1"/>
  <c r="AJ689" i="1"/>
  <c r="AR689" i="1"/>
  <c r="BM689" i="1"/>
  <c r="AN689" i="1"/>
  <c r="BM1413" i="1"/>
  <c r="AJ1413" i="1"/>
  <c r="AN1413" i="1"/>
  <c r="AR1413" i="1"/>
  <c r="BM1220" i="1"/>
  <c r="AR1220" i="1"/>
  <c r="AJ1220" i="1"/>
  <c r="AN1220" i="1"/>
  <c r="BM617" i="1"/>
  <c r="AN617" i="1"/>
  <c r="AJ617" i="1"/>
  <c r="AR617" i="1"/>
  <c r="BM585" i="1"/>
  <c r="AN585" i="1"/>
  <c r="AJ585" i="1"/>
  <c r="AR585" i="1"/>
  <c r="BM1254" i="1"/>
  <c r="AJ1254" i="1"/>
  <c r="AN1254" i="1"/>
  <c r="AR1254" i="1"/>
  <c r="BM658" i="1"/>
  <c r="AJ658" i="1"/>
  <c r="AN658" i="1"/>
  <c r="AR658" i="1"/>
  <c r="BM811" i="1"/>
  <c r="AJ811" i="1"/>
  <c r="AN811" i="1"/>
  <c r="AR811" i="1"/>
  <c r="AS1168" i="1"/>
  <c r="AO380" i="1"/>
  <c r="AK1438" i="1"/>
  <c r="AO1438" i="1"/>
  <c r="AS815" i="1"/>
  <c r="AS914" i="1"/>
  <c r="AK225" i="1"/>
  <c r="AS1001" i="1"/>
  <c r="AK212" i="1"/>
  <c r="AO995" i="1"/>
  <c r="AS720" i="1"/>
  <c r="AS1118" i="1"/>
  <c r="AS382" i="1"/>
  <c r="AO314" i="1"/>
  <c r="AS1474" i="1"/>
  <c r="AO93" i="1"/>
  <c r="AS1017" i="1"/>
  <c r="AO209" i="1"/>
  <c r="AK1046" i="1"/>
  <c r="AO1252" i="1"/>
  <c r="AK1252" i="1"/>
  <c r="AK94" i="1"/>
  <c r="AS1440" i="1"/>
  <c r="AK143" i="1"/>
  <c r="AS151" i="1"/>
  <c r="AS1067" i="1"/>
  <c r="AK320" i="1"/>
  <c r="AS646" i="1"/>
  <c r="AS823" i="1"/>
  <c r="AK759" i="1"/>
  <c r="AS1037" i="1"/>
  <c r="AK1383" i="1"/>
  <c r="AK395" i="1"/>
  <c r="AK376" i="1"/>
  <c r="AK853" i="1"/>
  <c r="AS958" i="1"/>
  <c r="AS1417" i="1"/>
  <c r="AO647" i="1"/>
  <c r="AS1190" i="1"/>
  <c r="AS25" i="1"/>
  <c r="AS215" i="1"/>
  <c r="AS1004" i="1"/>
  <c r="AK996" i="1"/>
  <c r="AK318" i="1"/>
  <c r="AK183" i="1"/>
  <c r="AS809" i="1"/>
  <c r="AO810" i="1"/>
  <c r="AO1275" i="1"/>
  <c r="AK286" i="1"/>
  <c r="AK649" i="1"/>
  <c r="AO189" i="1"/>
  <c r="AS719" i="1"/>
  <c r="AO285" i="1"/>
  <c r="AK1385" i="1"/>
  <c r="AS1181" i="1"/>
  <c r="AS381" i="1"/>
  <c r="AS370" i="1"/>
  <c r="AS1160" i="1"/>
  <c r="AK1301" i="1"/>
  <c r="AK1034" i="1"/>
  <c r="AK688" i="1"/>
  <c r="AO88" i="1"/>
  <c r="AO773" i="1"/>
  <c r="AS356" i="1"/>
  <c r="AO800" i="1"/>
  <c r="AS1447" i="1"/>
  <c r="AK1433" i="1"/>
  <c r="AO769" i="1"/>
  <c r="AO994" i="1"/>
  <c r="AO770" i="1"/>
  <c r="AS1482" i="1"/>
  <c r="AS644" i="1"/>
  <c r="AK709" i="1"/>
  <c r="AS312" i="1"/>
  <c r="AK1192" i="1"/>
  <c r="AO1066" i="1"/>
  <c r="AS337" i="1"/>
  <c r="AO480" i="1"/>
  <c r="AO1044" i="1"/>
  <c r="AS670" i="1"/>
  <c r="AS57" i="1"/>
  <c r="AK774" i="1"/>
  <c r="AO566" i="1"/>
  <c r="AO181" i="1"/>
  <c r="AS832" i="1"/>
  <c r="AS1156" i="1"/>
  <c r="AO752" i="1"/>
  <c r="AO687" i="1"/>
  <c r="AO719" i="1"/>
  <c r="AS727" i="1"/>
  <c r="AO35" i="1"/>
  <c r="AK707" i="1"/>
  <c r="AS653" i="1"/>
  <c r="AS698" i="1"/>
  <c r="AS77" i="1"/>
  <c r="AS1096" i="1"/>
  <c r="AK197" i="1"/>
  <c r="AS1174" i="1"/>
  <c r="AS1084" i="1"/>
  <c r="AK90" i="1"/>
  <c r="AS56" i="1"/>
  <c r="AK142" i="1"/>
  <c r="AS150" i="1"/>
  <c r="AK1242" i="1"/>
  <c r="AK34" i="1"/>
  <c r="AS1093" i="1"/>
  <c r="AO145" i="1"/>
  <c r="AO936" i="1"/>
  <c r="AS49" i="1"/>
  <c r="AS970" i="1"/>
  <c r="AS937" i="1"/>
  <c r="AO84" i="1"/>
  <c r="AS1145" i="1"/>
  <c r="AO1238" i="1"/>
  <c r="AS1128" i="1"/>
  <c r="AS576" i="1"/>
  <c r="AO139" i="1"/>
  <c r="AS147" i="1"/>
  <c r="AO1369" i="1"/>
  <c r="AK859" i="1"/>
  <c r="AO311" i="1"/>
  <c r="AK1195" i="1"/>
  <c r="AS357" i="1"/>
  <c r="AO83" i="1"/>
  <c r="AK146" i="1"/>
  <c r="AS1431" i="1"/>
  <c r="AK567" i="1"/>
  <c r="AK617" i="1"/>
  <c r="AK1132" i="1"/>
  <c r="AK547" i="1"/>
  <c r="AK548" i="1"/>
  <c r="AS690" i="1"/>
  <c r="AS380" i="1"/>
  <c r="AO872" i="1"/>
  <c r="AS418" i="1"/>
  <c r="AO297" i="1"/>
  <c r="AS305" i="1"/>
  <c r="AK1014" i="1"/>
  <c r="AS627" i="1"/>
  <c r="AK1061" i="1"/>
  <c r="AS1069" i="1"/>
  <c r="AK473" i="1"/>
  <c r="AK479" i="1"/>
  <c r="AK1464" i="1"/>
  <c r="AO33" i="1"/>
  <c r="AS1210" i="1"/>
  <c r="AO358" i="1"/>
  <c r="AK640" i="1"/>
  <c r="AS73" i="1"/>
  <c r="AK934" i="1"/>
  <c r="AO934" i="1"/>
  <c r="AK407" i="1"/>
  <c r="AS290" i="1"/>
  <c r="AK355" i="1"/>
  <c r="AS1386" i="1"/>
  <c r="AO1455" i="1"/>
  <c r="AS281" i="1"/>
  <c r="AS484" i="1"/>
  <c r="AK1151" i="1"/>
  <c r="AS1269" i="1"/>
  <c r="AS615" i="1"/>
  <c r="AO1060" i="1"/>
  <c r="AK1060" i="1"/>
  <c r="AS523" i="1"/>
  <c r="AO760" i="1"/>
  <c r="AK409" i="1"/>
  <c r="AO409" i="1"/>
  <c r="AS558" i="1"/>
  <c r="AK587" i="1"/>
  <c r="AS409" i="1"/>
  <c r="AO1099" i="1"/>
  <c r="AK887" i="1"/>
  <c r="AO1288" i="1"/>
  <c r="AS619" i="1"/>
  <c r="AO290" i="1"/>
  <c r="AS298" i="1"/>
  <c r="AO1043" i="1"/>
  <c r="AO513" i="1"/>
  <c r="AO1067" i="1"/>
  <c r="AO731" i="1"/>
  <c r="AO1449" i="1"/>
  <c r="AK1469" i="1"/>
  <c r="AO1469" i="1"/>
  <c r="AK1198" i="1"/>
  <c r="AK763" i="1"/>
  <c r="AK1336" i="1"/>
  <c r="AS1007" i="1"/>
  <c r="AS730" i="1"/>
  <c r="AK152" i="1"/>
  <c r="AO1448" i="1"/>
  <c r="AS603" i="1"/>
  <c r="AK974" i="1"/>
  <c r="AO408" i="1"/>
  <c r="AO475" i="1"/>
  <c r="AS483" i="1"/>
  <c r="AS1366" i="1"/>
  <c r="AK1226" i="1"/>
  <c r="AS1347" i="1"/>
  <c r="AS354" i="1"/>
  <c r="AO346" i="1"/>
  <c r="AK677" i="1"/>
  <c r="AK366" i="1"/>
  <c r="AS718" i="1"/>
  <c r="AO1040" i="1"/>
  <c r="AO19" i="1"/>
  <c r="AS229" i="1"/>
  <c r="AS1494" i="1"/>
  <c r="AS52" i="1"/>
  <c r="AK625" i="1"/>
  <c r="AS1439" i="1"/>
  <c r="AK789" i="1"/>
  <c r="AO789" i="1"/>
  <c r="AO739" i="1"/>
  <c r="AK803" i="1"/>
  <c r="AS1238" i="1"/>
  <c r="AO1312" i="1"/>
  <c r="AO814" i="1"/>
  <c r="AO1334" i="1"/>
  <c r="AO676" i="1"/>
  <c r="AK850" i="1"/>
  <c r="AO1311" i="1"/>
  <c r="AS239" i="1"/>
  <c r="AK1129" i="1"/>
  <c r="AK708" i="1"/>
  <c r="AO575" i="1"/>
  <c r="AO703" i="1"/>
  <c r="AK1056" i="1"/>
  <c r="AO256" i="1"/>
  <c r="AS264" i="1"/>
  <c r="AS799" i="1"/>
  <c r="AO223" i="1"/>
  <c r="AK378" i="1"/>
  <c r="AS674" i="1"/>
  <c r="AO997" i="1"/>
  <c r="AS683" i="1"/>
  <c r="AK396" i="1"/>
  <c r="AS139" i="1"/>
  <c r="AK846" i="1"/>
  <c r="AO792" i="1"/>
  <c r="AS800" i="1"/>
  <c r="AS503" i="1"/>
  <c r="AO674" i="1"/>
  <c r="AK392" i="1"/>
  <c r="AS573" i="1"/>
  <c r="AK612" i="1"/>
  <c r="AO289" i="1"/>
  <c r="AO303" i="1"/>
  <c r="AK917" i="1"/>
  <c r="AK628" i="1"/>
  <c r="AO1045" i="1"/>
  <c r="AK694" i="1"/>
  <c r="AS650" i="1"/>
  <c r="AK1134" i="1"/>
  <c r="AO1134" i="1"/>
  <c r="AK1418" i="1"/>
  <c r="AS192" i="1"/>
  <c r="AS1501" i="1"/>
  <c r="AO173" i="1"/>
  <c r="AK622" i="1"/>
  <c r="AS302" i="1"/>
  <c r="AK590" i="1"/>
  <c r="AS325" i="1"/>
  <c r="AK1259" i="1"/>
  <c r="AK493" i="1"/>
  <c r="AS501" i="1"/>
  <c r="AS223" i="1"/>
  <c r="AK606" i="1"/>
  <c r="AO663" i="1"/>
  <c r="AK402" i="1"/>
  <c r="AK787" i="1"/>
  <c r="AS795" i="1"/>
  <c r="AK1100" i="1"/>
  <c r="AO816" i="1"/>
  <c r="AS165" i="1"/>
  <c r="AO267" i="1"/>
  <c r="BM1043" i="1"/>
  <c r="AR1043" i="1"/>
  <c r="AJ1043" i="1"/>
  <c r="AN1043" i="1"/>
  <c r="BM1215" i="1"/>
  <c r="AN1215" i="1"/>
  <c r="AR1215" i="1"/>
  <c r="AJ1215" i="1"/>
  <c r="BM359" i="1"/>
  <c r="AN359" i="1"/>
  <c r="AJ359" i="1"/>
  <c r="AR359" i="1"/>
  <c r="BM860" i="1"/>
  <c r="AR860" i="1"/>
  <c r="AN860" i="1"/>
  <c r="AJ860" i="1"/>
  <c r="BM1321" i="1"/>
  <c r="AJ1321" i="1"/>
  <c r="AR1321" i="1"/>
  <c r="AN1321" i="1"/>
  <c r="AN1441" i="1"/>
  <c r="AJ1441" i="1"/>
  <c r="AR1441" i="1"/>
  <c r="BM1441" i="1"/>
  <c r="AJ1165" i="1"/>
  <c r="AR1165" i="1"/>
  <c r="BM1165" i="1"/>
  <c r="AN1165" i="1"/>
  <c r="BM1010" i="1"/>
  <c r="AJ1010" i="1"/>
  <c r="AN1010" i="1"/>
  <c r="AR1010" i="1"/>
  <c r="BM1425" i="1"/>
  <c r="AJ1425" i="1"/>
  <c r="AR1425" i="1"/>
  <c r="AN1425" i="1"/>
  <c r="BM917" i="1"/>
  <c r="AJ917" i="1"/>
  <c r="AN917" i="1"/>
  <c r="AR917" i="1"/>
  <c r="BM540" i="1"/>
  <c r="AN540" i="1"/>
  <c r="AJ540" i="1"/>
  <c r="AR540" i="1"/>
  <c r="BM263" i="1"/>
  <c r="AJ263" i="1"/>
  <c r="AN263" i="1"/>
  <c r="AR263" i="1"/>
  <c r="BM813" i="1"/>
  <c r="AR813" i="1"/>
  <c r="AN813" i="1"/>
  <c r="AJ813" i="1"/>
  <c r="BM1245" i="1"/>
  <c r="AN1245" i="1"/>
  <c r="AJ1245" i="1"/>
  <c r="AR1245" i="1"/>
  <c r="BM1250" i="1"/>
  <c r="AR1250" i="1"/>
  <c r="AJ1250" i="1"/>
  <c r="AN1250" i="1"/>
  <c r="AN278" i="1"/>
  <c r="AR278" i="1"/>
  <c r="BM278" i="1"/>
  <c r="AJ278" i="1"/>
  <c r="BM1153" i="1"/>
  <c r="AJ1153" i="1"/>
  <c r="AN1153" i="1"/>
  <c r="AR1153" i="1"/>
  <c r="BM1084" i="1"/>
  <c r="AN1084" i="1"/>
  <c r="AJ1084" i="1"/>
  <c r="AR1084" i="1"/>
  <c r="BM694" i="1"/>
  <c r="AR694" i="1"/>
  <c r="AJ694" i="1"/>
  <c r="AN694" i="1"/>
  <c r="BM1432" i="1"/>
  <c r="AN1432" i="1"/>
  <c r="AJ1432" i="1"/>
  <c r="AR1432" i="1"/>
  <c r="BM1260" i="1"/>
  <c r="AJ1260" i="1"/>
  <c r="AR1260" i="1"/>
  <c r="AN1260" i="1"/>
  <c r="BM1291" i="1"/>
  <c r="AJ1291" i="1"/>
  <c r="AN1291" i="1"/>
  <c r="AR1291" i="1"/>
  <c r="BM188" i="1"/>
  <c r="AJ188" i="1"/>
  <c r="AN188" i="1"/>
  <c r="AR188" i="1"/>
  <c r="BM1238" i="1"/>
  <c r="AN1238" i="1"/>
  <c r="AR1238" i="1"/>
  <c r="AJ1238" i="1"/>
  <c r="BM1102" i="1"/>
  <c r="AN1102" i="1"/>
  <c r="AJ1102" i="1"/>
  <c r="AR1102" i="1"/>
  <c r="BM526" i="1"/>
  <c r="AJ526" i="1"/>
  <c r="AR526" i="1"/>
  <c r="AN526" i="1"/>
  <c r="BM1358" i="1"/>
  <c r="AJ1358" i="1"/>
  <c r="AR1358" i="1"/>
  <c r="AN1358" i="1"/>
  <c r="BM1045" i="1"/>
  <c r="AJ1045" i="1"/>
  <c r="AN1045" i="1"/>
  <c r="AR1045" i="1"/>
  <c r="AN1229" i="1"/>
  <c r="AJ1229" i="1"/>
  <c r="AR1229" i="1"/>
  <c r="BM1229" i="1"/>
  <c r="BM793" i="1"/>
  <c r="AR793" i="1"/>
  <c r="AN793" i="1"/>
  <c r="AJ793" i="1"/>
  <c r="BM766" i="1"/>
  <c r="AJ766" i="1"/>
  <c r="AN766" i="1"/>
  <c r="AR766" i="1"/>
  <c r="BM378" i="1"/>
  <c r="AJ378" i="1"/>
  <c r="AR378" i="1"/>
  <c r="AN378" i="1"/>
  <c r="BM1372" i="1"/>
  <c r="AJ1372" i="1"/>
  <c r="AR1372" i="1"/>
  <c r="AN1372" i="1"/>
  <c r="AN632" i="1"/>
  <c r="BM632" i="1"/>
  <c r="AJ632" i="1"/>
  <c r="AR632" i="1"/>
  <c r="AJ363" i="1"/>
  <c r="BM363" i="1"/>
  <c r="AN363" i="1"/>
  <c r="AR363" i="1"/>
  <c r="BM1503" i="1"/>
  <c r="AR1503" i="1"/>
  <c r="AJ1503" i="1"/>
  <c r="AN1503" i="1"/>
  <c r="BM1106" i="1"/>
  <c r="AN1106" i="1"/>
  <c r="AR1106" i="1"/>
  <c r="AJ1106" i="1"/>
  <c r="BM1112" i="1"/>
  <c r="AN1112" i="1"/>
  <c r="AJ1112" i="1"/>
  <c r="AR1112" i="1"/>
  <c r="BM1399" i="1"/>
  <c r="AR1399" i="1"/>
  <c r="AJ1399" i="1"/>
  <c r="AN1399" i="1"/>
  <c r="AJ578" i="1"/>
  <c r="AN578" i="1"/>
  <c r="BM578" i="1"/>
  <c r="AR578" i="1"/>
  <c r="BM1152" i="1"/>
  <c r="AJ1152" i="1"/>
  <c r="AN1152" i="1"/>
  <c r="AR1152" i="1"/>
  <c r="BM186" i="1"/>
  <c r="AJ186" i="1"/>
  <c r="AN186" i="1"/>
  <c r="AR186" i="1"/>
  <c r="BM487" i="1"/>
  <c r="AJ487" i="1"/>
  <c r="AR487" i="1"/>
  <c r="AN487" i="1"/>
  <c r="BM597" i="1"/>
  <c r="AJ597" i="1"/>
  <c r="AN597" i="1"/>
  <c r="AR597" i="1"/>
  <c r="BM444" i="1"/>
  <c r="AR444" i="1"/>
  <c r="AN444" i="1"/>
  <c r="AJ444" i="1"/>
  <c r="BM199" i="1"/>
  <c r="AR199" i="1"/>
  <c r="AJ199" i="1"/>
  <c r="AN199" i="1"/>
  <c r="BM1384" i="1"/>
  <c r="AN1384" i="1"/>
  <c r="AR1384" i="1"/>
  <c r="AJ1384" i="1"/>
  <c r="BM438" i="1"/>
  <c r="AN438" i="1"/>
  <c r="AR438" i="1"/>
  <c r="AJ438" i="1"/>
  <c r="AN425" i="1"/>
  <c r="AJ425" i="1"/>
  <c r="BM425" i="1"/>
  <c r="AR425" i="1"/>
  <c r="BM1484" i="1"/>
  <c r="AR1484" i="1"/>
  <c r="AN1484" i="1"/>
  <c r="AJ1484" i="1"/>
  <c r="BM271" i="1"/>
  <c r="AR271" i="1"/>
  <c r="AJ271" i="1"/>
  <c r="AN271" i="1"/>
  <c r="BM746" i="1"/>
  <c r="AN746" i="1"/>
  <c r="AJ746" i="1"/>
  <c r="AR746" i="1"/>
  <c r="BM1315" i="1"/>
  <c r="AR1315" i="1"/>
  <c r="AJ1315" i="1"/>
  <c r="AN1315" i="1"/>
  <c r="BM423" i="1"/>
  <c r="AN423" i="1"/>
  <c r="AJ423" i="1"/>
  <c r="AR423" i="1"/>
  <c r="BM925" i="1"/>
  <c r="AJ925" i="1"/>
  <c r="AR925" i="1"/>
  <c r="AN925" i="1"/>
  <c r="BM799" i="1"/>
  <c r="AR799" i="1"/>
  <c r="AJ799" i="1"/>
  <c r="AN799" i="1"/>
  <c r="BM776" i="1"/>
  <c r="AN776" i="1"/>
  <c r="AR776" i="1"/>
  <c r="AJ776" i="1"/>
  <c r="BM1125" i="1"/>
  <c r="AJ1125" i="1"/>
  <c r="AN1125" i="1"/>
  <c r="AR1125" i="1"/>
  <c r="BM420" i="1"/>
  <c r="AR420" i="1"/>
  <c r="AJ420" i="1"/>
  <c r="AN420" i="1"/>
  <c r="BM1502" i="1"/>
  <c r="AR1502" i="1"/>
  <c r="AN1502" i="1"/>
  <c r="AJ1502" i="1"/>
  <c r="BM1376" i="1"/>
  <c r="AN1376" i="1"/>
  <c r="AR1376" i="1"/>
  <c r="AJ1376" i="1"/>
  <c r="BM1006" i="1"/>
  <c r="AR1006" i="1"/>
  <c r="AN1006" i="1"/>
  <c r="AJ1006" i="1"/>
  <c r="BM1409" i="1"/>
  <c r="AJ1409" i="1"/>
  <c r="AR1409" i="1"/>
  <c r="AN1409" i="1"/>
  <c r="BM649" i="1"/>
  <c r="AJ649" i="1"/>
  <c r="AR649" i="1"/>
  <c r="AN649" i="1"/>
  <c r="BM151" i="1"/>
  <c r="AN151" i="1"/>
  <c r="AR151" i="1"/>
  <c r="AJ151" i="1"/>
  <c r="BM93" i="1"/>
  <c r="AN93" i="1"/>
  <c r="AR93" i="1"/>
  <c r="AJ93" i="1"/>
  <c r="BM132" i="1"/>
  <c r="AJ132" i="1"/>
  <c r="AN132" i="1"/>
  <c r="AR132" i="1"/>
  <c r="BM108" i="1"/>
  <c r="AN108" i="1"/>
  <c r="AR108" i="1"/>
  <c r="AJ108" i="1"/>
  <c r="BM33" i="1"/>
  <c r="AR33" i="1"/>
  <c r="AN33" i="1"/>
  <c r="AJ33" i="1"/>
  <c r="BM83" i="1"/>
  <c r="AR83" i="1"/>
  <c r="AN83" i="1"/>
  <c r="AJ83" i="1"/>
  <c r="BM154" i="1"/>
  <c r="AR154" i="1"/>
  <c r="AJ154" i="1"/>
  <c r="AN154" i="1"/>
  <c r="BM64" i="1"/>
  <c r="AN64" i="1"/>
  <c r="AJ64" i="1"/>
  <c r="AR64" i="1"/>
  <c r="BM137" i="1"/>
  <c r="AN137" i="1"/>
  <c r="AJ137" i="1"/>
  <c r="AR137" i="1"/>
  <c r="BM36" i="1"/>
  <c r="AJ36" i="1"/>
  <c r="AR36" i="1"/>
  <c r="AN36" i="1"/>
  <c r="BM50" i="1"/>
  <c r="AN50" i="1"/>
  <c r="AJ50" i="1"/>
  <c r="AR50" i="1"/>
  <c r="BM28" i="1"/>
  <c r="AR28" i="1"/>
  <c r="AJ28" i="1"/>
  <c r="AN28" i="1"/>
  <c r="BM160" i="1"/>
  <c r="AN160" i="1"/>
  <c r="AJ160" i="1"/>
  <c r="AR160" i="1"/>
  <c r="BM20" i="1"/>
  <c r="AR20" i="1"/>
  <c r="AN20" i="1"/>
  <c r="AJ20" i="1"/>
  <c r="BM22" i="1"/>
  <c r="AR22" i="1"/>
  <c r="AN22" i="1"/>
  <c r="AJ22" i="1"/>
  <c r="BM101" i="1"/>
  <c r="AJ101" i="1"/>
  <c r="AR101" i="1"/>
  <c r="AN101" i="1"/>
  <c r="BM110" i="1"/>
  <c r="AN110" i="1"/>
  <c r="AR110" i="1"/>
  <c r="AJ110" i="1"/>
  <c r="BM114" i="1"/>
  <c r="AN114" i="1"/>
  <c r="AR114" i="1"/>
  <c r="AJ114" i="1"/>
  <c r="BM94" i="1"/>
  <c r="AJ94" i="1"/>
  <c r="AR94" i="1"/>
  <c r="AN94" i="1"/>
  <c r="BM37" i="1"/>
  <c r="AJ37" i="1"/>
  <c r="AR37" i="1"/>
  <c r="AN37" i="1"/>
  <c r="BM90" i="1"/>
  <c r="AR90" i="1"/>
  <c r="AN90" i="1"/>
  <c r="AJ90" i="1"/>
  <c r="BM75" i="1"/>
  <c r="AN75" i="1"/>
  <c r="AR75" i="1"/>
  <c r="AJ75" i="1"/>
  <c r="BM119" i="1"/>
  <c r="AJ119" i="1"/>
  <c r="AN119" i="1"/>
  <c r="AR119" i="1"/>
  <c r="BM99" i="1"/>
  <c r="AR99" i="1"/>
  <c r="AJ99" i="1"/>
  <c r="AN99" i="1"/>
  <c r="AR39" i="1"/>
  <c r="BM39" i="1"/>
  <c r="AJ39" i="1"/>
  <c r="AN39" i="1"/>
  <c r="BM153" i="1"/>
  <c r="AN153" i="1"/>
  <c r="AJ153" i="1"/>
  <c r="AR153" i="1"/>
  <c r="BM152" i="1"/>
  <c r="AJ152" i="1"/>
  <c r="AR152" i="1"/>
  <c r="AN152" i="1"/>
  <c r="BM159" i="1"/>
  <c r="AN159" i="1"/>
  <c r="AJ159" i="1"/>
  <c r="AR159" i="1"/>
  <c r="BM52" i="1"/>
  <c r="AJ52" i="1"/>
  <c r="AR52" i="1"/>
  <c r="AN52" i="1"/>
  <c r="BM139" i="1"/>
  <c r="AJ139" i="1"/>
  <c r="AR139" i="1"/>
  <c r="AN139" i="1"/>
  <c r="BM148" i="1"/>
  <c r="AJ148" i="1"/>
  <c r="AN148" i="1"/>
  <c r="AR148" i="1"/>
  <c r="BM32" i="1"/>
  <c r="AN32" i="1"/>
  <c r="AJ32" i="1"/>
  <c r="AR32" i="1"/>
  <c r="BM47" i="1"/>
  <c r="AJ47" i="1"/>
  <c r="AR47" i="1"/>
  <c r="AN47" i="1"/>
  <c r="BM27" i="1"/>
  <c r="AN27" i="1"/>
  <c r="AJ27" i="1"/>
  <c r="AR27" i="1"/>
  <c r="BM145" i="1"/>
  <c r="AN145" i="1"/>
  <c r="AJ145" i="1"/>
  <c r="AR145" i="1"/>
  <c r="AN103" i="1"/>
  <c r="AJ103" i="1"/>
  <c r="BM103" i="1"/>
  <c r="AR103" i="1"/>
  <c r="BM49" i="1"/>
  <c r="AN49" i="1"/>
  <c r="AJ49" i="1"/>
  <c r="AR49" i="1"/>
  <c r="BM91" i="1"/>
  <c r="AN91" i="1"/>
  <c r="AR91" i="1"/>
  <c r="AJ91" i="1"/>
  <c r="AK768" i="1"/>
  <c r="AS776" i="1"/>
  <c r="AO1048" i="1"/>
  <c r="AS749" i="1"/>
  <c r="AS766" i="1"/>
  <c r="AO121" i="1"/>
  <c r="AS738" i="1"/>
  <c r="AO1220" i="1"/>
  <c r="AS1194" i="1"/>
  <c r="AS756" i="1"/>
  <c r="AK1263" i="1"/>
  <c r="AK616" i="1"/>
  <c r="AS919" i="1"/>
  <c r="AK377" i="1"/>
  <c r="AS1388" i="1"/>
  <c r="AK1328" i="1"/>
  <c r="AS873" i="1"/>
  <c r="AO901" i="1"/>
  <c r="AK1491" i="1"/>
  <c r="AK97" i="1"/>
  <c r="AO613" i="1"/>
  <c r="AS621" i="1"/>
  <c r="AK21" i="1"/>
  <c r="AO1326" i="1"/>
  <c r="AO347" i="1"/>
  <c r="AS586" i="1"/>
  <c r="AK1446" i="1"/>
  <c r="AK1054" i="1"/>
  <c r="AS1256" i="1"/>
  <c r="AK794" i="1"/>
  <c r="AK37" i="1"/>
  <c r="AS453" i="1"/>
  <c r="AK375" i="1"/>
  <c r="AO1343" i="1"/>
  <c r="AS519" i="1"/>
  <c r="AS314" i="1"/>
  <c r="AO1025" i="1"/>
  <c r="AS553" i="1"/>
  <c r="AK1098" i="1"/>
  <c r="AO540" i="1"/>
  <c r="AK268" i="1"/>
  <c r="AO1249" i="1"/>
  <c r="AK455" i="1"/>
  <c r="AO455" i="1"/>
  <c r="AS758" i="1"/>
  <c r="AO738" i="1"/>
  <c r="AO811" i="1"/>
  <c r="AS748" i="1"/>
  <c r="AS681" i="1"/>
  <c r="AK1264" i="1"/>
  <c r="AS1272" i="1"/>
  <c r="AK834" i="1"/>
  <c r="AS170" i="1"/>
  <c r="AS1085" i="1"/>
  <c r="AO1077" i="1"/>
  <c r="AS805" i="1"/>
  <c r="AS1049" i="1"/>
  <c r="AO1116" i="1"/>
  <c r="AO890" i="1"/>
  <c r="AS423" i="1"/>
  <c r="AS478" i="1"/>
  <c r="AO1203" i="1"/>
  <c r="AO1265" i="1"/>
  <c r="AO809" i="1"/>
  <c r="AO700" i="1"/>
  <c r="AS162" i="1"/>
  <c r="AS559" i="1"/>
  <c r="AO299" i="1"/>
  <c r="AK1290" i="1"/>
  <c r="AS856" i="1"/>
  <c r="AO1125" i="1"/>
  <c r="AK237" i="1"/>
  <c r="AO264" i="1"/>
  <c r="AK879" i="1"/>
  <c r="AS729" i="1"/>
  <c r="AK52" i="1"/>
  <c r="AS1337" i="1"/>
  <c r="AO1329" i="1"/>
  <c r="AS852" i="1"/>
  <c r="AO429" i="1"/>
  <c r="AS58" i="1"/>
  <c r="AO66" i="1"/>
  <c r="AS74" i="1"/>
  <c r="AK1246" i="1"/>
  <c r="AO1246" i="1"/>
  <c r="AK1363" i="1"/>
  <c r="AK1285" i="1"/>
  <c r="AK474" i="1"/>
  <c r="AO474" i="1"/>
  <c r="AK442" i="1"/>
  <c r="AK1050" i="1"/>
  <c r="AO561" i="1"/>
  <c r="AS40" i="1"/>
  <c r="AK32" i="1"/>
  <c r="AK532" i="1"/>
  <c r="AS757" i="1"/>
  <c r="AS1492" i="1"/>
  <c r="AS1510" i="1"/>
  <c r="AS163" i="1"/>
  <c r="AO798" i="1"/>
  <c r="AS177" i="1"/>
  <c r="AO771" i="1"/>
  <c r="AS351" i="1"/>
  <c r="AS744" i="1"/>
  <c r="AO383" i="1"/>
  <c r="AK957" i="1"/>
  <c r="AK970" i="1"/>
  <c r="AK1377" i="1"/>
  <c r="AK1284" i="1"/>
  <c r="AK136" i="1"/>
  <c r="AO1465" i="1"/>
  <c r="AK956" i="1"/>
  <c r="AK150" i="1"/>
  <c r="AS158" i="1"/>
  <c r="AS398" i="1"/>
  <c r="AS376" i="1"/>
  <c r="AO309" i="1"/>
  <c r="AS504" i="1"/>
  <c r="AS344" i="1"/>
  <c r="AO1353" i="1"/>
  <c r="AO1508" i="1"/>
  <c r="AO483" i="1"/>
  <c r="AK483" i="1"/>
  <c r="AS1363" i="1"/>
  <c r="AK1210" i="1"/>
  <c r="AO128" i="1"/>
  <c r="AS987" i="1"/>
  <c r="AO1404" i="1"/>
  <c r="AS934" i="1"/>
  <c r="AK1204" i="1"/>
  <c r="AK1473" i="1"/>
  <c r="AK1157" i="1"/>
  <c r="AS206" i="1"/>
  <c r="AK421" i="1"/>
  <c r="AO421" i="1"/>
  <c r="AS641" i="1"/>
  <c r="AS199" i="1"/>
  <c r="AK439" i="1"/>
  <c r="AO259" i="1"/>
  <c r="AS267" i="1"/>
  <c r="AO339" i="1"/>
  <c r="AS500" i="1"/>
  <c r="AS1370" i="1"/>
  <c r="AO1463" i="1"/>
  <c r="AK1463" i="1"/>
  <c r="AS349" i="1"/>
  <c r="AK602" i="1"/>
  <c r="AS1169" i="1"/>
  <c r="AS116" i="1"/>
  <c r="AS55" i="1"/>
  <c r="AK449" i="1"/>
  <c r="AO1172" i="1"/>
  <c r="AS1109" i="1"/>
  <c r="AO1101" i="1"/>
  <c r="AS1406" i="1"/>
  <c r="AO204" i="1"/>
  <c r="AK444" i="1"/>
  <c r="AO716" i="1"/>
  <c r="AS1027" i="1"/>
  <c r="AS1397" i="1"/>
  <c r="AS1324" i="1"/>
  <c r="AS836" i="1"/>
  <c r="AO211" i="1"/>
  <c r="AS219" i="1"/>
  <c r="AK316" i="1"/>
  <c r="AO430" i="1"/>
  <c r="AS780" i="1"/>
  <c r="AS1013" i="1"/>
  <c r="AS713" i="1"/>
  <c r="AK1489" i="1"/>
  <c r="AK643" i="1"/>
  <c r="AS649" i="1"/>
  <c r="AO1497" i="1"/>
  <c r="AK681" i="1"/>
  <c r="AK1287" i="1"/>
  <c r="AO327" i="1"/>
  <c r="AS1489" i="1"/>
  <c r="AS62" i="1"/>
  <c r="AO1176" i="1"/>
  <c r="AK1444" i="1"/>
  <c r="AK1300" i="1"/>
  <c r="AK751" i="1"/>
  <c r="AO417" i="1"/>
  <c r="AS425" i="1"/>
  <c r="AO75" i="1"/>
  <c r="AO852" i="1"/>
  <c r="AS860" i="1"/>
  <c r="AK308" i="1"/>
  <c r="AO1425" i="1"/>
  <c r="AO485" i="1"/>
  <c r="AO1141" i="1"/>
  <c r="AS285" i="1"/>
  <c r="AK930" i="1"/>
  <c r="AS901" i="1"/>
  <c r="AS1373" i="1"/>
  <c r="AK1397" i="1"/>
  <c r="AO107" i="1"/>
  <c r="AS812" i="1"/>
  <c r="AK1410" i="1"/>
  <c r="AO1410" i="1"/>
  <c r="AO1273" i="1"/>
  <c r="AK781" i="1"/>
  <c r="AO982" i="1"/>
  <c r="AK838" i="1"/>
  <c r="AO1130" i="1"/>
  <c r="AS247" i="1"/>
  <c r="AO833" i="1"/>
  <c r="AS557" i="1"/>
  <c r="AO425" i="1"/>
  <c r="AS480" i="1"/>
  <c r="AK1381" i="1"/>
  <c r="AK345" i="1"/>
  <c r="AO1462" i="1"/>
  <c r="AO541" i="1"/>
  <c r="AK1414" i="1"/>
  <c r="AO1461" i="1"/>
  <c r="AK654" i="1"/>
  <c r="AK925" i="1"/>
  <c r="AS924" i="1"/>
  <c r="AK916" i="1"/>
  <c r="BM291" i="1"/>
  <c r="AR291" i="1"/>
  <c r="AJ291" i="1"/>
  <c r="AN291" i="1"/>
  <c r="BM574" i="1"/>
  <c r="AN574" i="1"/>
  <c r="AJ574" i="1"/>
  <c r="AR574" i="1"/>
  <c r="BM1349" i="1"/>
  <c r="AN1349" i="1"/>
  <c r="AR1349" i="1"/>
  <c r="AJ1349" i="1"/>
  <c r="BM1227" i="1"/>
  <c r="AN1227" i="1"/>
  <c r="AJ1227" i="1"/>
  <c r="AR1227" i="1"/>
  <c r="BM1356" i="1"/>
  <c r="AR1356" i="1"/>
  <c r="AN1356" i="1"/>
  <c r="AJ1356" i="1"/>
  <c r="BM1465" i="1"/>
  <c r="AN1465" i="1"/>
  <c r="AJ1465" i="1"/>
  <c r="AR1465" i="1"/>
  <c r="BM1235" i="1"/>
  <c r="AJ1235" i="1"/>
  <c r="AR1235" i="1"/>
  <c r="AN1235" i="1"/>
  <c r="BM783" i="1"/>
  <c r="AN783" i="1"/>
  <c r="AR783" i="1"/>
  <c r="AJ783" i="1"/>
  <c r="BM1141" i="1"/>
  <c r="AJ1141" i="1"/>
  <c r="AN1141" i="1"/>
  <c r="AR1141" i="1"/>
  <c r="BM350" i="1"/>
  <c r="AJ350" i="1"/>
  <c r="AR350" i="1"/>
  <c r="AN350" i="1"/>
  <c r="BM452" i="1"/>
  <c r="AR452" i="1"/>
  <c r="AJ452" i="1"/>
  <c r="AN452" i="1"/>
  <c r="BM907" i="1"/>
  <c r="AR907" i="1"/>
  <c r="AJ907" i="1"/>
  <c r="AN907" i="1"/>
  <c r="BM455" i="1"/>
  <c r="AR455" i="1"/>
  <c r="AN455" i="1"/>
  <c r="AJ455" i="1"/>
  <c r="BM772" i="1"/>
  <c r="AJ772" i="1"/>
  <c r="AN772" i="1"/>
  <c r="AR772" i="1"/>
  <c r="BM986" i="1"/>
  <c r="AR986" i="1"/>
  <c r="AN986" i="1"/>
  <c r="AJ986" i="1"/>
  <c r="BM1300" i="1"/>
  <c r="AJ1300" i="1"/>
  <c r="AN1300" i="1"/>
  <c r="AR1300" i="1"/>
  <c r="BM647" i="1"/>
  <c r="AJ647" i="1"/>
  <c r="AR647" i="1"/>
  <c r="AN647" i="1"/>
  <c r="BM1277" i="1"/>
  <c r="AN1277" i="1"/>
  <c r="AJ1277" i="1"/>
  <c r="AR1277" i="1"/>
  <c r="BM1483" i="1"/>
  <c r="AJ1483" i="1"/>
  <c r="AN1483" i="1"/>
  <c r="AR1483" i="1"/>
  <c r="BM605" i="1"/>
  <c r="AR605" i="1"/>
  <c r="AN605" i="1"/>
  <c r="AJ605" i="1"/>
  <c r="BM938" i="1"/>
  <c r="AJ938" i="1"/>
  <c r="AR938" i="1"/>
  <c r="AN938" i="1"/>
  <c r="BM264" i="1"/>
  <c r="AN264" i="1"/>
  <c r="AR264" i="1"/>
  <c r="AJ264" i="1"/>
  <c r="BM956" i="1"/>
  <c r="AN956" i="1"/>
  <c r="AJ956" i="1"/>
  <c r="AR956" i="1"/>
  <c r="BM656" i="1"/>
  <c r="AJ656" i="1"/>
  <c r="AN656" i="1"/>
  <c r="AR656" i="1"/>
  <c r="BM627" i="1"/>
  <c r="AN627" i="1"/>
  <c r="AR627" i="1"/>
  <c r="AJ627" i="1"/>
  <c r="BM273" i="1"/>
  <c r="AJ273" i="1"/>
  <c r="AR273" i="1"/>
  <c r="AN273" i="1"/>
  <c r="BM949" i="1"/>
  <c r="AR949" i="1"/>
  <c r="AJ949" i="1"/>
  <c r="AN949" i="1"/>
  <c r="BM1383" i="1"/>
  <c r="AJ1383" i="1"/>
  <c r="AR1383" i="1"/>
  <c r="AN1383" i="1"/>
  <c r="BM174" i="1"/>
  <c r="AJ174" i="1"/>
  <c r="AR174" i="1"/>
  <c r="AN174" i="1"/>
  <c r="BM1079" i="1"/>
  <c r="AJ1079" i="1"/>
  <c r="AR1079" i="1"/>
  <c r="AN1079" i="1"/>
  <c r="BM422" i="1"/>
  <c r="AJ422" i="1"/>
  <c r="AN422" i="1"/>
  <c r="AR422" i="1"/>
  <c r="BM1226" i="1"/>
  <c r="AJ1226" i="1"/>
  <c r="AR1226" i="1"/>
  <c r="AN1226" i="1"/>
  <c r="BM1499" i="1"/>
  <c r="AR1499" i="1"/>
  <c r="AJ1499" i="1"/>
  <c r="AN1499" i="1"/>
  <c r="BM1310" i="1"/>
  <c r="AJ1310" i="1"/>
  <c r="AR1310" i="1"/>
  <c r="AN1310" i="1"/>
  <c r="BM1449" i="1"/>
  <c r="AR1449" i="1"/>
  <c r="AN1449" i="1"/>
  <c r="AJ1449" i="1"/>
  <c r="BM500" i="1"/>
  <c r="AJ500" i="1"/>
  <c r="AN500" i="1"/>
  <c r="AR500" i="1"/>
  <c r="AK1201" i="1"/>
  <c r="AS1209" i="1"/>
  <c r="AK182" i="1"/>
  <c r="AO31" i="1"/>
  <c r="AS571" i="1"/>
  <c r="AS494" i="1"/>
  <c r="AK296" i="1"/>
  <c r="AO927" i="1"/>
  <c r="AK927" i="1"/>
  <c r="AK393" i="1"/>
  <c r="AS401" i="1"/>
  <c r="AK326" i="1"/>
  <c r="AK1354" i="1"/>
  <c r="AS1338" i="1"/>
  <c r="AS905" i="1"/>
  <c r="AO1232" i="1"/>
  <c r="AK1039" i="1"/>
  <c r="AS1047" i="1"/>
  <c r="AS1369" i="1"/>
  <c r="AS1057" i="1"/>
  <c r="AO1049" i="1"/>
  <c r="AS473" i="1"/>
  <c r="AO465" i="1"/>
  <c r="AO165" i="1"/>
  <c r="AS986" i="1"/>
  <c r="AK845" i="1"/>
  <c r="AS607" i="1"/>
  <c r="AO1306" i="1"/>
  <c r="AK43" i="1"/>
  <c r="AK1470" i="1"/>
  <c r="AS1226" i="1"/>
  <c r="AO1163" i="1"/>
  <c r="AK1163" i="1"/>
  <c r="AO1240" i="1"/>
  <c r="AO788" i="1"/>
  <c r="AS432" i="1"/>
  <c r="AS1154" i="1"/>
  <c r="AS1196" i="1"/>
  <c r="AS321" i="1"/>
  <c r="AO355" i="1"/>
  <c r="AS465" i="1"/>
  <c r="AK1055" i="1"/>
  <c r="AS1063" i="1"/>
  <c r="AO1378" i="1"/>
  <c r="AO912" i="1"/>
  <c r="AO586" i="1"/>
  <c r="AS28" i="1"/>
  <c r="AO1436" i="1"/>
  <c r="AK1436" i="1"/>
  <c r="AS225" i="1"/>
  <c r="AO1200" i="1"/>
  <c r="AK1200" i="1"/>
  <c r="AK991" i="1"/>
  <c r="AS850" i="1"/>
  <c r="AS1313" i="1"/>
  <c r="AO747" i="1"/>
  <c r="AO27" i="1"/>
  <c r="AS1152" i="1"/>
  <c r="AK652" i="1"/>
  <c r="AS95" i="1"/>
  <c r="AS1290" i="1"/>
  <c r="AS348" i="1"/>
  <c r="AK1488" i="1"/>
  <c r="AK1185" i="1"/>
  <c r="AO1185" i="1"/>
  <c r="AO1096" i="1"/>
  <c r="AK943" i="1"/>
  <c r="AK543" i="1"/>
  <c r="AS551" i="1"/>
  <c r="AK269" i="1"/>
  <c r="AS510" i="1"/>
  <c r="AS118" i="1"/>
  <c r="AK961" i="1"/>
  <c r="AS1114" i="1"/>
  <c r="AS605" i="1"/>
  <c r="AK26" i="1"/>
  <c r="AO632" i="1"/>
  <c r="AS300" i="1"/>
  <c r="AK416" i="1"/>
  <c r="AO1426" i="1"/>
  <c r="AS678" i="1"/>
  <c r="AK1258" i="1"/>
  <c r="AS1163" i="1"/>
  <c r="AK954" i="1"/>
  <c r="AK500" i="1"/>
  <c r="AK855" i="1"/>
  <c r="AO1388" i="1"/>
  <c r="AS362" i="1"/>
  <c r="AK1331" i="1"/>
  <c r="AS1339" i="1"/>
  <c r="AK174" i="1"/>
  <c r="AO106" i="1"/>
  <c r="AS643" i="1"/>
  <c r="AS81" i="1"/>
  <c r="AO116" i="1"/>
  <c r="AK258" i="1"/>
  <c r="AS1092" i="1"/>
  <c r="AO1340" i="1"/>
  <c r="AS99" i="1"/>
  <c r="AK964" i="1"/>
  <c r="AO382" i="1"/>
  <c r="AS390" i="1"/>
  <c r="AO180" i="1"/>
  <c r="AK1231" i="1"/>
  <c r="AO1504" i="1"/>
  <c r="AK1375" i="1"/>
  <c r="AK990" i="1"/>
  <c r="AO990" i="1"/>
  <c r="AS434" i="1"/>
  <c r="AK196" i="1"/>
  <c r="AS204" i="1"/>
  <c r="AK744" i="1"/>
  <c r="AS1241" i="1"/>
  <c r="AK1406" i="1"/>
  <c r="AS700" i="1"/>
  <c r="AS252" i="1"/>
  <c r="AS513" i="1"/>
  <c r="AS1451" i="1"/>
  <c r="BM1331" i="1"/>
  <c r="AR1331" i="1"/>
  <c r="AJ1331" i="1"/>
  <c r="AN1331" i="1"/>
  <c r="BM403" i="1"/>
  <c r="AJ403" i="1"/>
  <c r="AN403" i="1"/>
  <c r="AR403" i="1"/>
  <c r="BM1334" i="1"/>
  <c r="AN1334" i="1"/>
  <c r="AR1334" i="1"/>
  <c r="AJ1334" i="1"/>
  <c r="BM341" i="1"/>
  <c r="AJ341" i="1"/>
  <c r="AN341" i="1"/>
  <c r="AR341" i="1"/>
  <c r="BM282" i="1"/>
  <c r="AJ282" i="1"/>
  <c r="AR282" i="1"/>
  <c r="AN282" i="1"/>
  <c r="BM222" i="1"/>
  <c r="AN222" i="1"/>
  <c r="AJ222" i="1"/>
  <c r="AR222" i="1"/>
  <c r="BM1421" i="1"/>
  <c r="AR1421" i="1"/>
  <c r="AN1421" i="1"/>
  <c r="AJ1421" i="1"/>
  <c r="BM525" i="1"/>
  <c r="AR525" i="1"/>
  <c r="AN525" i="1"/>
  <c r="AJ525" i="1"/>
  <c r="BM850" i="1"/>
  <c r="AJ850" i="1"/>
  <c r="AN850" i="1"/>
  <c r="AR850" i="1"/>
  <c r="BM851" i="1"/>
  <c r="AJ851" i="1"/>
  <c r="AN851" i="1"/>
  <c r="AR851" i="1"/>
  <c r="BM253" i="1"/>
  <c r="AN253" i="1"/>
  <c r="AJ253" i="1"/>
  <c r="AR253" i="1"/>
  <c r="AN458" i="1"/>
  <c r="AJ458" i="1"/>
  <c r="AR458" i="1"/>
  <c r="BM458" i="1"/>
  <c r="BM175" i="1"/>
  <c r="AN175" i="1"/>
  <c r="AJ175" i="1"/>
  <c r="AR175" i="1"/>
  <c r="BM421" i="1"/>
  <c r="AN421" i="1"/>
  <c r="AR421" i="1"/>
  <c r="AJ421" i="1"/>
  <c r="BM243" i="1"/>
  <c r="AR243" i="1"/>
  <c r="AN243" i="1"/>
  <c r="AJ243" i="1"/>
  <c r="BM1401" i="1"/>
  <c r="AR1401" i="1"/>
  <c r="AN1401" i="1"/>
  <c r="AJ1401" i="1"/>
  <c r="BM687" i="1"/>
  <c r="AJ687" i="1"/>
  <c r="AR687" i="1"/>
  <c r="AN687" i="1"/>
  <c r="BM513" i="1"/>
  <c r="AR513" i="1"/>
  <c r="AN513" i="1"/>
  <c r="AJ513" i="1"/>
  <c r="BM1290" i="1"/>
  <c r="AR1290" i="1"/>
  <c r="AN1290" i="1"/>
  <c r="AJ1290" i="1"/>
  <c r="BM946" i="1"/>
  <c r="AJ946" i="1"/>
  <c r="AN946" i="1"/>
  <c r="AR946" i="1"/>
  <c r="BM1169" i="1"/>
  <c r="AR1169" i="1"/>
  <c r="AN1169" i="1"/>
  <c r="AJ1169" i="1"/>
  <c r="AR170" i="1"/>
  <c r="BM170" i="1"/>
  <c r="AN170" i="1"/>
  <c r="AJ170" i="1"/>
  <c r="BM818" i="1"/>
  <c r="AJ818" i="1"/>
  <c r="AN818" i="1"/>
  <c r="AR818" i="1"/>
  <c r="BM441" i="1"/>
  <c r="AJ441" i="1"/>
  <c r="AR441" i="1"/>
  <c r="AN441" i="1"/>
  <c r="BM1417" i="1"/>
  <c r="AN1417" i="1"/>
  <c r="AJ1417" i="1"/>
  <c r="AR1417" i="1"/>
  <c r="BM713" i="1"/>
  <c r="AJ713" i="1"/>
  <c r="AR713" i="1"/>
  <c r="AN713" i="1"/>
  <c r="BM1343" i="1"/>
  <c r="AN1343" i="1"/>
  <c r="AR1343" i="1"/>
  <c r="AJ1343" i="1"/>
  <c r="BM663" i="1"/>
  <c r="AJ663" i="1"/>
  <c r="AN663" i="1"/>
  <c r="AR663" i="1"/>
  <c r="BM999" i="1"/>
  <c r="AN999" i="1"/>
  <c r="AJ999" i="1"/>
  <c r="AR999" i="1"/>
  <c r="AN228" i="1"/>
  <c r="BM228" i="1"/>
  <c r="AR228" i="1"/>
  <c r="AJ228" i="1"/>
  <c r="BM504" i="1"/>
  <c r="AN504" i="1"/>
  <c r="AJ504" i="1"/>
  <c r="AR504" i="1"/>
  <c r="BM266" i="1"/>
  <c r="AJ266" i="1"/>
  <c r="AR266" i="1"/>
  <c r="AN266" i="1"/>
  <c r="BM307" i="1"/>
  <c r="AN307" i="1"/>
  <c r="AJ307" i="1"/>
  <c r="AR307" i="1"/>
  <c r="BM941" i="1"/>
  <c r="AJ941" i="1"/>
  <c r="AR941" i="1"/>
  <c r="AN941" i="1"/>
  <c r="BM1347" i="1"/>
  <c r="AJ1347" i="1"/>
  <c r="AN1347" i="1"/>
  <c r="AR1347" i="1"/>
  <c r="BM427" i="1"/>
  <c r="AN427" i="1"/>
  <c r="AR427" i="1"/>
  <c r="AJ427" i="1"/>
  <c r="BM365" i="1"/>
  <c r="AJ365" i="1"/>
  <c r="AR365" i="1"/>
  <c r="AN365" i="1"/>
  <c r="AR1239" i="1"/>
  <c r="AJ1239" i="1"/>
  <c r="BM1239" i="1"/>
  <c r="AN1239" i="1"/>
  <c r="BM217" i="1"/>
  <c r="AR217" i="1"/>
  <c r="AN217" i="1"/>
  <c r="AJ217" i="1"/>
  <c r="BM1117" i="1"/>
  <c r="AN1117" i="1"/>
  <c r="AJ1117" i="1"/>
  <c r="AR1117" i="1"/>
  <c r="BM629" i="1"/>
  <c r="AJ629" i="1"/>
  <c r="AN629" i="1"/>
  <c r="AR629" i="1"/>
  <c r="BM1398" i="1"/>
  <c r="AN1398" i="1"/>
  <c r="AR1398" i="1"/>
  <c r="AJ1398" i="1"/>
  <c r="BM871" i="1"/>
  <c r="AN871" i="1"/>
  <c r="AJ871" i="1"/>
  <c r="AR871" i="1"/>
  <c r="BM446" i="1"/>
  <c r="AN446" i="1"/>
  <c r="AJ446" i="1"/>
  <c r="AR446" i="1"/>
  <c r="BM567" i="1"/>
  <c r="AJ567" i="1"/>
  <c r="AN567" i="1"/>
  <c r="AR567" i="1"/>
  <c r="AJ730" i="1"/>
  <c r="AR730" i="1"/>
  <c r="BM730" i="1"/>
  <c r="AN730" i="1"/>
  <c r="BM930" i="1"/>
  <c r="AJ930" i="1"/>
  <c r="AN930" i="1"/>
  <c r="AR930" i="1"/>
  <c r="BM503" i="1"/>
  <c r="AN503" i="1"/>
  <c r="AR503" i="1"/>
  <c r="AJ503" i="1"/>
  <c r="BM219" i="1"/>
  <c r="AJ219" i="1"/>
  <c r="AR219" i="1"/>
  <c r="AN219" i="1"/>
  <c r="BM1232" i="1"/>
  <c r="AN1232" i="1"/>
  <c r="AR1232" i="1"/>
  <c r="AJ1232" i="1"/>
  <c r="BM1269" i="1"/>
  <c r="AJ1269" i="1"/>
  <c r="AN1269" i="1"/>
  <c r="AR1269" i="1"/>
  <c r="BM519" i="1"/>
  <c r="AJ519" i="1"/>
  <c r="AR519" i="1"/>
  <c r="AN519" i="1"/>
  <c r="AS1206" i="1"/>
  <c r="AO1336" i="1"/>
  <c r="AS597" i="1"/>
  <c r="AO589" i="1"/>
  <c r="AK722" i="1"/>
  <c r="AO152" i="1"/>
  <c r="AK595" i="1"/>
  <c r="AS1008" i="1"/>
  <c r="AO1510" i="1"/>
  <c r="AK475" i="1"/>
  <c r="AK1358" i="1"/>
  <c r="AO1358" i="1"/>
  <c r="AK1339" i="1"/>
  <c r="AK346" i="1"/>
  <c r="AS295" i="1"/>
  <c r="AS374" i="1"/>
  <c r="AK227" i="1"/>
  <c r="AS34" i="1"/>
  <c r="AS1217" i="1"/>
  <c r="AK1209" i="1"/>
  <c r="AK278" i="1"/>
  <c r="AS424" i="1"/>
  <c r="AS1302" i="1"/>
  <c r="AK1426" i="1"/>
  <c r="AS1266" i="1"/>
  <c r="AO1155" i="1"/>
  <c r="AO1012" i="1"/>
  <c r="AO856" i="1"/>
  <c r="AO179" i="1"/>
  <c r="AO174" i="1"/>
  <c r="AK73" i="1"/>
  <c r="AS124" i="1"/>
  <c r="AO258" i="1"/>
  <c r="AO1084" i="1"/>
  <c r="AK91" i="1"/>
  <c r="AO463" i="1"/>
  <c r="AO427" i="1"/>
  <c r="AO115" i="1"/>
  <c r="AS188" i="1"/>
  <c r="AS1239" i="1"/>
  <c r="AK1504" i="1"/>
  <c r="AS1383" i="1"/>
  <c r="AO1315" i="1"/>
  <c r="AK1315" i="1"/>
  <c r="AK1391" i="1"/>
  <c r="AO248" i="1"/>
  <c r="AO1454" i="1"/>
  <c r="AS752" i="1"/>
  <c r="AK1233" i="1"/>
  <c r="AS1414" i="1"/>
  <c r="AK692" i="1"/>
  <c r="AK244" i="1"/>
  <c r="AK1357" i="1"/>
  <c r="AK505" i="1"/>
  <c r="AK1471" i="1"/>
  <c r="AO1295" i="1"/>
  <c r="AS176" i="1"/>
  <c r="AS705" i="1"/>
  <c r="AK697" i="1"/>
  <c r="AS839" i="1"/>
  <c r="AK832" i="1"/>
  <c r="AK353" i="1"/>
  <c r="AO353" i="1"/>
  <c r="AK984" i="1"/>
  <c r="AK1260" i="1"/>
  <c r="AK1073" i="1"/>
  <c r="AO186" i="1"/>
  <c r="AO1121" i="1"/>
  <c r="AK522" i="1"/>
  <c r="AK823" i="1"/>
  <c r="AO406" i="1"/>
  <c r="AK784" i="1"/>
  <c r="AS949" i="1"/>
  <c r="AK446" i="1"/>
  <c r="AS1395" i="1"/>
  <c r="AS127" i="1"/>
  <c r="AK1189" i="1"/>
  <c r="AK1422" i="1"/>
  <c r="AS616" i="1"/>
  <c r="AO986" i="1"/>
  <c r="AO1291" i="1"/>
  <c r="AO77" i="1"/>
  <c r="AO1419" i="1"/>
  <c r="AS658" i="1"/>
  <c r="AS676" i="1"/>
  <c r="AO1435" i="1"/>
  <c r="AS477" i="1"/>
  <c r="AS1223" i="1"/>
  <c r="AS1012" i="1"/>
  <c r="AS496" i="1"/>
  <c r="AO233" i="1"/>
  <c r="AK888" i="1"/>
  <c r="AK1194" i="1"/>
  <c r="AS517" i="1"/>
  <c r="AS79" i="1"/>
  <c r="AS279" i="1"/>
  <c r="AO1081" i="1"/>
  <c r="AK1081" i="1"/>
  <c r="AK312" i="1"/>
  <c r="AO238" i="1"/>
  <c r="AS246" i="1"/>
  <c r="AO1352" i="1"/>
  <c r="AO99" i="1"/>
  <c r="AK932" i="1"/>
  <c r="AO1003" i="1"/>
  <c r="AO585" i="1"/>
  <c r="AK370" i="1"/>
  <c r="AO1268" i="1"/>
  <c r="AS37" i="1"/>
  <c r="AK42" i="1"/>
  <c r="AO232" i="1"/>
  <c r="AS97" i="1"/>
  <c r="AK1270" i="1"/>
  <c r="AS1252" i="1"/>
  <c r="AO261" i="1"/>
  <c r="AS287" i="1"/>
  <c r="AK195" i="1"/>
  <c r="AS203" i="1"/>
  <c r="AK218" i="1"/>
  <c r="AK1122" i="1"/>
  <c r="AO866" i="1"/>
  <c r="AS546" i="1"/>
  <c r="AK910" i="1"/>
  <c r="AS675" i="1"/>
  <c r="AK1022" i="1"/>
  <c r="AO601" i="1"/>
  <c r="AS612" i="1"/>
  <c r="AK813" i="1"/>
  <c r="AK942" i="1"/>
  <c r="AO451" i="1"/>
  <c r="AK921" i="1"/>
  <c r="AS1270" i="1"/>
  <c r="AO884" i="1"/>
  <c r="AS580" i="1"/>
  <c r="AS103" i="1"/>
  <c r="AK331" i="1"/>
  <c r="AK899" i="1"/>
  <c r="AK723" i="1"/>
  <c r="AK147" i="1"/>
  <c r="AK935" i="1"/>
  <c r="AS93" i="1"/>
  <c r="AO1224" i="1"/>
  <c r="AK30" i="1"/>
  <c r="AO80" i="1"/>
  <c r="AS606" i="1"/>
  <c r="AS516" i="1"/>
  <c r="AK720" i="1"/>
  <c r="AO1119" i="1"/>
  <c r="AS902" i="1"/>
  <c r="AK454" i="1"/>
  <c r="AO454" i="1"/>
  <c r="AS585" i="1"/>
  <c r="AK1286" i="1"/>
  <c r="AK902" i="1"/>
  <c r="AK1221" i="1"/>
  <c r="AS976" i="1"/>
  <c r="AS527" i="1"/>
  <c r="AK908" i="1"/>
  <c r="AO908" i="1"/>
  <c r="AK58" i="1"/>
  <c r="AK452" i="1"/>
  <c r="AO1371" i="1"/>
  <c r="AS1487" i="1"/>
  <c r="BM1444" i="1"/>
  <c r="AR1444" i="1"/>
  <c r="AJ1444" i="1"/>
  <c r="AN1444" i="1"/>
  <c r="BM1193" i="1"/>
  <c r="AN1193" i="1"/>
  <c r="AJ1193" i="1"/>
  <c r="AR1193" i="1"/>
  <c r="BM584" i="1"/>
  <c r="AN584" i="1"/>
  <c r="AR584" i="1"/>
  <c r="AJ584" i="1"/>
  <c r="BM995" i="1"/>
  <c r="AN995" i="1"/>
  <c r="AR995" i="1"/>
  <c r="AJ995" i="1"/>
  <c r="BM1505" i="1"/>
  <c r="AN1505" i="1"/>
  <c r="AJ1505" i="1"/>
  <c r="AR1505" i="1"/>
  <c r="BM672" i="1"/>
  <c r="AR672" i="1"/>
  <c r="AJ672" i="1"/>
  <c r="AN672" i="1"/>
  <c r="BM705" i="1"/>
  <c r="AN705" i="1"/>
  <c r="AJ705" i="1"/>
  <c r="AR705" i="1"/>
  <c r="BM505" i="1"/>
  <c r="AR505" i="1"/>
  <c r="AN505" i="1"/>
  <c r="AJ505" i="1"/>
  <c r="BM435" i="1"/>
  <c r="AJ435" i="1"/>
  <c r="AN435" i="1"/>
  <c r="AR435" i="1"/>
  <c r="BM1091" i="1"/>
  <c r="AR1091" i="1"/>
  <c r="AJ1091" i="1"/>
  <c r="AN1091" i="1"/>
  <c r="BM1211" i="1"/>
  <c r="AJ1211" i="1"/>
  <c r="AN1211" i="1"/>
  <c r="AR1211" i="1"/>
  <c r="BM1075" i="1"/>
  <c r="AJ1075" i="1"/>
  <c r="AN1075" i="1"/>
  <c r="AR1075" i="1"/>
  <c r="BM592" i="1"/>
  <c r="AN592" i="1"/>
  <c r="AR592" i="1"/>
  <c r="AJ592" i="1"/>
  <c r="BM287" i="1"/>
  <c r="AJ287" i="1"/>
  <c r="AN287" i="1"/>
  <c r="AR287" i="1"/>
  <c r="BM1400" i="1"/>
  <c r="AR1400" i="1"/>
  <c r="AN1400" i="1"/>
  <c r="AJ1400" i="1"/>
  <c r="BM1289" i="1"/>
  <c r="AR1289" i="1"/>
  <c r="AN1289" i="1"/>
  <c r="AJ1289" i="1"/>
  <c r="AJ1253" i="1"/>
  <c r="AN1253" i="1"/>
  <c r="AR1253" i="1"/>
  <c r="BM1253" i="1"/>
  <c r="BM1150" i="1"/>
  <c r="AJ1150" i="1"/>
  <c r="AR1150" i="1"/>
  <c r="AN1150" i="1"/>
  <c r="BM1007" i="1"/>
  <c r="AN1007" i="1"/>
  <c r="AJ1007" i="1"/>
  <c r="AR1007" i="1"/>
  <c r="BM1326" i="1"/>
  <c r="AR1326" i="1"/>
  <c r="AN1326" i="1"/>
  <c r="AJ1326" i="1"/>
  <c r="BM630" i="1"/>
  <c r="AJ630" i="1"/>
  <c r="AR630" i="1"/>
  <c r="AN630" i="1"/>
  <c r="BM1176" i="1"/>
  <c r="AN1176" i="1"/>
  <c r="AR1176" i="1"/>
  <c r="AJ1176" i="1"/>
  <c r="BM377" i="1"/>
  <c r="AN377" i="1"/>
  <c r="AJ377" i="1"/>
  <c r="AR377" i="1"/>
  <c r="BM985" i="1"/>
  <c r="AR985" i="1"/>
  <c r="AN985" i="1"/>
  <c r="AJ985" i="1"/>
  <c r="BM191" i="1"/>
  <c r="AN191" i="1"/>
  <c r="AR191" i="1"/>
  <c r="AJ191" i="1"/>
  <c r="BM1228" i="1"/>
  <c r="AN1228" i="1"/>
  <c r="AJ1228" i="1"/>
  <c r="AR1228" i="1"/>
  <c r="BM1352" i="1"/>
  <c r="AR1352" i="1"/>
  <c r="AJ1352" i="1"/>
  <c r="AN1352" i="1"/>
  <c r="BM1438" i="1"/>
  <c r="AJ1438" i="1"/>
  <c r="AR1438" i="1"/>
  <c r="AN1438" i="1"/>
  <c r="BM826" i="1"/>
  <c r="AJ826" i="1"/>
  <c r="AR826" i="1"/>
  <c r="AN826" i="1"/>
  <c r="BM1214" i="1"/>
  <c r="AR1214" i="1"/>
  <c r="AN1214" i="1"/>
  <c r="AJ1214" i="1"/>
  <c r="AJ954" i="1"/>
  <c r="AN954" i="1"/>
  <c r="BM954" i="1"/>
  <c r="AR954" i="1"/>
  <c r="BM1078" i="1"/>
  <c r="AJ1078" i="1"/>
  <c r="AN1078" i="1"/>
  <c r="AR1078" i="1"/>
  <c r="AR1068" i="1"/>
  <c r="AN1068" i="1"/>
  <c r="BM1068" i="1"/>
  <c r="AJ1068" i="1"/>
  <c r="AJ517" i="1"/>
  <c r="AN517" i="1"/>
  <c r="AR517" i="1"/>
  <c r="BM517" i="1"/>
  <c r="BM936" i="1"/>
  <c r="AR936" i="1"/>
  <c r="AJ936" i="1"/>
  <c r="AN936" i="1"/>
  <c r="BM1184" i="1"/>
  <c r="AJ1184" i="1"/>
  <c r="AN1184" i="1"/>
  <c r="AR1184" i="1"/>
  <c r="BM710" i="1"/>
  <c r="AJ710" i="1"/>
  <c r="AN710" i="1"/>
  <c r="AR710" i="1"/>
  <c r="BM836" i="1"/>
  <c r="AN836" i="1"/>
  <c r="AR836" i="1"/>
  <c r="AJ836" i="1"/>
  <c r="BM645" i="1"/>
  <c r="AJ645" i="1"/>
  <c r="AN645" i="1"/>
  <c r="AR645" i="1"/>
  <c r="BM1210" i="1"/>
  <c r="AN1210" i="1"/>
  <c r="AJ1210" i="1"/>
  <c r="AR1210" i="1"/>
  <c r="BM1064" i="1"/>
  <c r="AN1064" i="1"/>
  <c r="AR1064" i="1"/>
  <c r="AJ1064" i="1"/>
  <c r="AN1305" i="1"/>
  <c r="AJ1305" i="1"/>
  <c r="BM1305" i="1"/>
  <c r="AR1305" i="1"/>
  <c r="BM1019" i="1"/>
  <c r="AJ1019" i="1"/>
  <c r="AN1019" i="1"/>
  <c r="AR1019" i="1"/>
  <c r="BM1451" i="1"/>
  <c r="AJ1451" i="1"/>
  <c r="AN1451" i="1"/>
  <c r="AR1451" i="1"/>
  <c r="BM1121" i="1"/>
  <c r="AJ1121" i="1"/>
  <c r="AR1121" i="1"/>
  <c r="AN1121" i="1"/>
  <c r="BM732" i="1"/>
  <c r="AJ732" i="1"/>
  <c r="AR732" i="1"/>
  <c r="AN732" i="1"/>
  <c r="BM927" i="1"/>
  <c r="AJ927" i="1"/>
  <c r="AN927" i="1"/>
  <c r="AR927" i="1"/>
  <c r="BM431" i="1"/>
  <c r="AJ431" i="1"/>
  <c r="AR431" i="1"/>
  <c r="AN431" i="1"/>
  <c r="BM227" i="1"/>
  <c r="AR227" i="1"/>
  <c r="AN227" i="1"/>
  <c r="AJ227" i="1"/>
  <c r="BM1265" i="1"/>
  <c r="AN1265" i="1"/>
  <c r="AJ1265" i="1"/>
  <c r="AR1265" i="1"/>
  <c r="BM274" i="1"/>
  <c r="AR274" i="1"/>
  <c r="AJ274" i="1"/>
  <c r="AN274" i="1"/>
  <c r="BM213" i="1"/>
  <c r="AN213" i="1"/>
  <c r="AJ213" i="1"/>
  <c r="AR213" i="1"/>
  <c r="BM533" i="1"/>
  <c r="AJ533" i="1"/>
  <c r="AN533" i="1"/>
  <c r="AR533" i="1"/>
  <c r="BM1017" i="1"/>
  <c r="AR1017" i="1"/>
  <c r="AN1017" i="1"/>
  <c r="AJ1017" i="1"/>
  <c r="BM599" i="1"/>
  <c r="AR599" i="1"/>
  <c r="AJ599" i="1"/>
  <c r="AN599" i="1"/>
  <c r="BM937" i="1"/>
  <c r="AN937" i="1"/>
  <c r="AJ937" i="1"/>
  <c r="AR937" i="1"/>
  <c r="AN1510" i="1"/>
  <c r="AR1510" i="1"/>
  <c r="AJ1510" i="1"/>
  <c r="BM1510" i="1"/>
  <c r="BM879" i="1"/>
  <c r="AJ879" i="1"/>
  <c r="AR879" i="1"/>
  <c r="AN879" i="1"/>
  <c r="BM486" i="1"/>
  <c r="AN486" i="1"/>
  <c r="AR486" i="1"/>
  <c r="AJ486" i="1"/>
  <c r="BM980" i="1"/>
  <c r="AJ980" i="1"/>
  <c r="AN980" i="1"/>
  <c r="AR980" i="1"/>
  <c r="AN1388" i="1"/>
  <c r="AJ1388" i="1"/>
  <c r="BM1388" i="1"/>
  <c r="AR1388" i="1"/>
  <c r="BM1114" i="1"/>
  <c r="AJ1114" i="1"/>
  <c r="AR1114" i="1"/>
  <c r="AN1114" i="1"/>
  <c r="BM173" i="1"/>
  <c r="AJ173" i="1"/>
  <c r="AR173" i="1"/>
  <c r="AN173" i="1"/>
  <c r="BM1281" i="1"/>
  <c r="AJ1281" i="1"/>
  <c r="AR1281" i="1"/>
  <c r="AN1281" i="1"/>
  <c r="BM897" i="1"/>
  <c r="AJ897" i="1"/>
  <c r="AR897" i="1"/>
  <c r="AN897" i="1"/>
  <c r="BM955" i="1"/>
  <c r="AR955" i="1"/>
  <c r="AJ955" i="1"/>
  <c r="AN955" i="1"/>
  <c r="BM447" i="1"/>
  <c r="AR447" i="1"/>
  <c r="AJ447" i="1"/>
  <c r="AN447" i="1"/>
  <c r="BM1501" i="1"/>
  <c r="AN1501" i="1"/>
  <c r="AJ1501" i="1"/>
  <c r="AR1501" i="1"/>
  <c r="BM1342" i="1"/>
  <c r="AJ1342" i="1"/>
  <c r="AR1342" i="1"/>
  <c r="AN1342" i="1"/>
  <c r="BM1012" i="1"/>
  <c r="AJ1012" i="1"/>
  <c r="AN1012" i="1"/>
  <c r="AR1012" i="1"/>
  <c r="BM1477" i="1"/>
  <c r="AN1477" i="1"/>
  <c r="AR1477" i="1"/>
  <c r="AJ1477" i="1"/>
  <c r="AR522" i="1"/>
  <c r="AN522" i="1"/>
  <c r="BM522" i="1"/>
  <c r="AJ522" i="1"/>
  <c r="BM288" i="1"/>
  <c r="AJ288" i="1"/>
  <c r="AN288" i="1"/>
  <c r="AR288" i="1"/>
  <c r="BM428" i="1"/>
  <c r="AJ428" i="1"/>
  <c r="AR428" i="1"/>
  <c r="AN428" i="1"/>
  <c r="BM857" i="1"/>
  <c r="AN857" i="1"/>
  <c r="AJ857" i="1"/>
  <c r="AR857" i="1"/>
  <c r="BM537" i="1"/>
  <c r="AJ537" i="1"/>
  <c r="AN537" i="1"/>
  <c r="AR537" i="1"/>
  <c r="AJ501" i="1"/>
  <c r="BM501" i="1"/>
  <c r="AN501" i="1"/>
  <c r="AR501" i="1"/>
  <c r="AJ864" i="1"/>
  <c r="AN864" i="1"/>
  <c r="BM864" i="1"/>
  <c r="AR864" i="1"/>
  <c r="BM337" i="1"/>
  <c r="AJ337" i="1"/>
  <c r="AR337" i="1"/>
  <c r="AN337" i="1"/>
  <c r="AN380" i="1"/>
  <c r="BM380" i="1"/>
  <c r="AJ380" i="1"/>
  <c r="AR380" i="1"/>
  <c r="BM1445" i="1"/>
  <c r="AJ1445" i="1"/>
  <c r="AN1445" i="1"/>
  <c r="AR1445" i="1"/>
  <c r="BM1011" i="1"/>
  <c r="AR1011" i="1"/>
  <c r="AJ1011" i="1"/>
  <c r="AN1011" i="1"/>
  <c r="BM408" i="1"/>
  <c r="AJ408" i="1"/>
  <c r="AR408" i="1"/>
  <c r="AN408" i="1"/>
  <c r="BM569" i="1"/>
  <c r="AJ569" i="1"/>
  <c r="AR569" i="1"/>
  <c r="AN569" i="1"/>
  <c r="BM983" i="1"/>
  <c r="AR983" i="1"/>
  <c r="AJ983" i="1"/>
  <c r="AN983" i="1"/>
  <c r="BM1087" i="1"/>
  <c r="AR1087" i="1"/>
  <c r="AJ1087" i="1"/>
  <c r="AN1087" i="1"/>
  <c r="BM1294" i="1"/>
  <c r="AR1294" i="1"/>
  <c r="AN1294" i="1"/>
  <c r="AJ1294" i="1"/>
  <c r="BM354" i="1"/>
  <c r="AN354" i="1"/>
  <c r="AR354" i="1"/>
  <c r="AJ354" i="1"/>
  <c r="AR395" i="1"/>
  <c r="BM395" i="1"/>
  <c r="AJ395" i="1"/>
  <c r="AN395" i="1"/>
  <c r="BM1371" i="1"/>
  <c r="AN1371" i="1"/>
  <c r="AR1371" i="1"/>
  <c r="AJ1371" i="1"/>
  <c r="BM1225" i="1"/>
  <c r="AR1225" i="1"/>
  <c r="AN1225" i="1"/>
  <c r="AJ1225" i="1"/>
  <c r="BM242" i="1"/>
  <c r="AJ242" i="1"/>
  <c r="AN242" i="1"/>
  <c r="AR242" i="1"/>
  <c r="BM845" i="1"/>
  <c r="AN845" i="1"/>
  <c r="AJ845" i="1"/>
  <c r="AR845" i="1"/>
  <c r="BM1124" i="1"/>
  <c r="AR1124" i="1"/>
  <c r="AJ1124" i="1"/>
  <c r="AN1124" i="1"/>
  <c r="BM944" i="1"/>
  <c r="AJ944" i="1"/>
  <c r="AN944" i="1"/>
  <c r="AR944" i="1"/>
  <c r="BM1088" i="1"/>
  <c r="AJ1088" i="1"/>
  <c r="AN1088" i="1"/>
  <c r="AR1088" i="1"/>
  <c r="BM698" i="1"/>
  <c r="AJ698" i="1"/>
  <c r="AR698" i="1"/>
  <c r="AN698" i="1"/>
  <c r="BM1002" i="1"/>
  <c r="AR1002" i="1"/>
  <c r="AN1002" i="1"/>
  <c r="AJ1002" i="1"/>
  <c r="BM165" i="1"/>
  <c r="AJ165" i="1"/>
  <c r="AR165" i="1"/>
  <c r="AN165" i="1"/>
  <c r="BM778" i="1"/>
  <c r="AR778" i="1"/>
  <c r="AN778" i="1"/>
  <c r="AJ778" i="1"/>
  <c r="BM490" i="1"/>
  <c r="AN490" i="1"/>
  <c r="AJ490" i="1"/>
  <c r="AR490" i="1"/>
  <c r="BM607" i="1"/>
  <c r="AR607" i="1"/>
  <c r="AN607" i="1"/>
  <c r="AJ607" i="1"/>
  <c r="AJ298" i="1"/>
  <c r="BM298" i="1"/>
  <c r="AR298" i="1"/>
  <c r="AN298" i="1"/>
  <c r="BM1040" i="1"/>
  <c r="AJ1040" i="1"/>
  <c r="AN1040" i="1"/>
  <c r="AR1040" i="1"/>
  <c r="BM1496" i="1"/>
  <c r="AR1496" i="1"/>
  <c r="AN1496" i="1"/>
  <c r="AJ1496" i="1"/>
  <c r="BM1308" i="1"/>
  <c r="AJ1308" i="1"/>
  <c r="AR1308" i="1"/>
  <c r="AN1308" i="1"/>
  <c r="BM678" i="1"/>
  <c r="AJ678" i="1"/>
  <c r="AN678" i="1"/>
  <c r="AR678" i="1"/>
  <c r="BM168" i="1"/>
  <c r="AR168" i="1"/>
  <c r="AN168" i="1"/>
  <c r="AJ168" i="1"/>
  <c r="BM493" i="1"/>
  <c r="AN493" i="1"/>
  <c r="AJ493" i="1"/>
  <c r="AR493" i="1"/>
  <c r="BM576" i="1"/>
  <c r="AJ576" i="1"/>
  <c r="AN576" i="1"/>
  <c r="AR576" i="1"/>
  <c r="BM601" i="1"/>
  <c r="AJ601" i="1"/>
  <c r="AR601" i="1"/>
  <c r="AN601" i="1"/>
  <c r="BM1095" i="1"/>
  <c r="AN1095" i="1"/>
  <c r="AJ1095" i="1"/>
  <c r="AR1095" i="1"/>
  <c r="BM1482" i="1"/>
  <c r="AJ1482" i="1"/>
  <c r="AR1482" i="1"/>
  <c r="AN1482" i="1"/>
  <c r="BM898" i="1"/>
  <c r="AJ898" i="1"/>
  <c r="AN898" i="1"/>
  <c r="AR898" i="1"/>
  <c r="BM660" i="1"/>
  <c r="AJ660" i="1"/>
  <c r="AN660" i="1"/>
  <c r="AR660" i="1"/>
  <c r="AR655" i="1"/>
  <c r="AJ655" i="1"/>
  <c r="AN655" i="1"/>
  <c r="BM655" i="1"/>
  <c r="BM830" i="1"/>
  <c r="AN830" i="1"/>
  <c r="AJ830" i="1"/>
  <c r="AR830" i="1"/>
  <c r="BM1330" i="1"/>
  <c r="AJ1330" i="1"/>
  <c r="AN1330" i="1"/>
  <c r="AR1330" i="1"/>
  <c r="BM1174" i="1"/>
  <c r="AJ1174" i="1"/>
  <c r="AN1174" i="1"/>
  <c r="AR1174" i="1"/>
  <c r="BM539" i="1"/>
  <c r="AJ539" i="1"/>
  <c r="AN539" i="1"/>
  <c r="AR539" i="1"/>
  <c r="BM260" i="1"/>
  <c r="AR260" i="1"/>
  <c r="AJ260" i="1"/>
  <c r="AN260" i="1"/>
  <c r="BM529" i="1"/>
  <c r="AN529" i="1"/>
  <c r="AJ529" i="1"/>
  <c r="AR529" i="1"/>
  <c r="BM1274" i="1"/>
  <c r="AR1274" i="1"/>
  <c r="AN1274" i="1"/>
  <c r="AJ1274" i="1"/>
  <c r="BM430" i="1"/>
  <c r="AJ430" i="1"/>
  <c r="AR430" i="1"/>
  <c r="AN430" i="1"/>
  <c r="BM1149" i="1"/>
  <c r="AR1149" i="1"/>
  <c r="AN1149" i="1"/>
  <c r="AJ1149" i="1"/>
  <c r="BM236" i="1"/>
  <c r="AN236" i="1"/>
  <c r="AR236" i="1"/>
  <c r="AJ236" i="1"/>
  <c r="BM1166" i="1"/>
  <c r="AJ1166" i="1"/>
  <c r="AR1166" i="1"/>
  <c r="AN1166" i="1"/>
  <c r="AJ1336" i="1"/>
  <c r="AR1336" i="1"/>
  <c r="BM1336" i="1"/>
  <c r="AN1336" i="1"/>
  <c r="BM910" i="1"/>
  <c r="AJ910" i="1"/>
  <c r="AR910" i="1"/>
  <c r="AN910" i="1"/>
  <c r="BM498" i="1"/>
  <c r="AJ498" i="1"/>
  <c r="AN498" i="1"/>
  <c r="AR498" i="1"/>
  <c r="BM1128" i="1"/>
  <c r="AR1128" i="1"/>
  <c r="AJ1128" i="1"/>
  <c r="AN1128" i="1"/>
  <c r="AR1267" i="1"/>
  <c r="BM1267" i="1"/>
  <c r="AJ1267" i="1"/>
  <c r="AN1267" i="1"/>
  <c r="BM1188" i="1"/>
  <c r="AN1188" i="1"/>
  <c r="AR1188" i="1"/>
  <c r="AJ1188" i="1"/>
  <c r="BM651" i="1"/>
  <c r="AN651" i="1"/>
  <c r="AR651" i="1"/>
  <c r="AJ651" i="1"/>
  <c r="BM355" i="1"/>
  <c r="AN355" i="1"/>
  <c r="AR355" i="1"/>
  <c r="AJ355" i="1"/>
  <c r="AR1362" i="1"/>
  <c r="AN1362" i="1"/>
  <c r="BM1362" i="1"/>
  <c r="AJ1362" i="1"/>
  <c r="BM1100" i="1"/>
  <c r="AJ1100" i="1"/>
  <c r="AR1100" i="1"/>
  <c r="AN1100" i="1"/>
  <c r="AJ1170" i="1"/>
  <c r="BM1170" i="1"/>
  <c r="AN1170" i="1"/>
  <c r="AR1170" i="1"/>
  <c r="BM1092" i="1"/>
  <c r="AR1092" i="1"/>
  <c r="AJ1092" i="1"/>
  <c r="AN1092" i="1"/>
  <c r="BM997" i="1"/>
  <c r="AJ997" i="1"/>
  <c r="AN997" i="1"/>
  <c r="AR997" i="1"/>
  <c r="BM976" i="1"/>
  <c r="AR976" i="1"/>
  <c r="AJ976" i="1"/>
  <c r="AN976" i="1"/>
  <c r="BM456" i="1"/>
  <c r="AJ456" i="1"/>
  <c r="AN456" i="1"/>
  <c r="AR456" i="1"/>
  <c r="BM1302" i="1"/>
  <c r="AN1302" i="1"/>
  <c r="AR1302" i="1"/>
  <c r="AJ1302" i="1"/>
  <c r="BM296" i="1"/>
  <c r="AJ296" i="1"/>
  <c r="AN296" i="1"/>
  <c r="AR296" i="1"/>
  <c r="BM1230" i="1"/>
  <c r="AJ1230" i="1"/>
  <c r="AR1230" i="1"/>
  <c r="AN1230" i="1"/>
  <c r="BM966" i="1"/>
  <c r="AJ966" i="1"/>
  <c r="AN966" i="1"/>
  <c r="AR966" i="1"/>
  <c r="BM223" i="1"/>
  <c r="AR223" i="1"/>
  <c r="AN223" i="1"/>
  <c r="AJ223" i="1"/>
  <c r="BM725" i="1"/>
  <c r="AN725" i="1"/>
  <c r="AR725" i="1"/>
  <c r="AJ725" i="1"/>
  <c r="BM743" i="1"/>
  <c r="AN743" i="1"/>
  <c r="AJ743" i="1"/>
  <c r="AR743" i="1"/>
  <c r="BM906" i="1"/>
  <c r="AN906" i="1"/>
  <c r="AJ906" i="1"/>
  <c r="AR906" i="1"/>
  <c r="BM372" i="1"/>
  <c r="AR372" i="1"/>
  <c r="AJ372" i="1"/>
  <c r="AN372" i="1"/>
  <c r="BM729" i="1"/>
  <c r="AR729" i="1"/>
  <c r="AN729" i="1"/>
  <c r="AJ729" i="1"/>
  <c r="BM737" i="1"/>
  <c r="AR737" i="1"/>
  <c r="AN737" i="1"/>
  <c r="AJ737" i="1"/>
  <c r="BM875" i="1"/>
  <c r="AJ875" i="1"/>
  <c r="AN875" i="1"/>
  <c r="AR875" i="1"/>
  <c r="BM1026" i="1"/>
  <c r="AN1026" i="1"/>
  <c r="AR1026" i="1"/>
  <c r="AJ1026" i="1"/>
  <c r="BM935" i="1"/>
  <c r="AN935" i="1"/>
  <c r="AJ935" i="1"/>
  <c r="AR935" i="1"/>
  <c r="BM789" i="1"/>
  <c r="AJ789" i="1"/>
  <c r="AN789" i="1"/>
  <c r="AR789" i="1"/>
  <c r="BM370" i="1"/>
  <c r="AR370" i="1"/>
  <c r="AJ370" i="1"/>
  <c r="AN370" i="1"/>
  <c r="BM399" i="1"/>
  <c r="AR399" i="1"/>
  <c r="AJ399" i="1"/>
  <c r="AN399" i="1"/>
  <c r="BM1020" i="1"/>
  <c r="AN1020" i="1"/>
  <c r="AJ1020" i="1"/>
  <c r="AR1020" i="1"/>
  <c r="AN535" i="1"/>
  <c r="BM535" i="1"/>
  <c r="AR535" i="1"/>
  <c r="AJ535" i="1"/>
  <c r="AJ745" i="1"/>
  <c r="AR745" i="1"/>
  <c r="BM745" i="1"/>
  <c r="AN745" i="1"/>
  <c r="BM1203" i="1"/>
  <c r="AJ1203" i="1"/>
  <c r="AN1203" i="1"/>
  <c r="AR1203" i="1"/>
  <c r="BM472" i="1"/>
  <c r="AN472" i="1"/>
  <c r="AJ472" i="1"/>
  <c r="AR472" i="1"/>
  <c r="BM1316" i="1"/>
  <c r="AN1316" i="1"/>
  <c r="AR1316" i="1"/>
  <c r="AJ1316" i="1"/>
  <c r="AN792" i="1"/>
  <c r="AJ792" i="1"/>
  <c r="BM792" i="1"/>
  <c r="AR792" i="1"/>
  <c r="BM774" i="1"/>
  <c r="AN774" i="1"/>
  <c r="AR774" i="1"/>
  <c r="AJ774" i="1"/>
  <c r="BM775" i="1"/>
  <c r="AJ775" i="1"/>
  <c r="AR775" i="1"/>
  <c r="AN775" i="1"/>
  <c r="AN1198" i="1"/>
  <c r="BM1198" i="1"/>
  <c r="AJ1198" i="1"/>
  <c r="AR1198" i="1"/>
  <c r="BM684" i="1"/>
  <c r="AR684" i="1"/>
  <c r="AN684" i="1"/>
  <c r="AJ684" i="1"/>
  <c r="BM360" i="1"/>
  <c r="AN360" i="1"/>
  <c r="AR360" i="1"/>
  <c r="AJ360" i="1"/>
  <c r="BM1285" i="1"/>
  <c r="AJ1285" i="1"/>
  <c r="AN1285" i="1"/>
  <c r="AR1285" i="1"/>
  <c r="BM232" i="1"/>
  <c r="AR232" i="1"/>
  <c r="AN232" i="1"/>
  <c r="AJ232" i="1"/>
  <c r="BM259" i="1"/>
  <c r="AN259" i="1"/>
  <c r="AJ259" i="1"/>
  <c r="AR259" i="1"/>
  <c r="BM1086" i="1"/>
  <c r="AN1086" i="1"/>
  <c r="AJ1086" i="1"/>
  <c r="AR1086" i="1"/>
  <c r="BM839" i="1"/>
  <c r="AR839" i="1"/>
  <c r="AJ839" i="1"/>
  <c r="AN839" i="1"/>
  <c r="BM961" i="1"/>
  <c r="AN961" i="1"/>
  <c r="AJ961" i="1"/>
  <c r="AR961" i="1"/>
  <c r="BM437" i="1"/>
  <c r="AN437" i="1"/>
  <c r="AR437" i="1"/>
  <c r="AJ437" i="1"/>
  <c r="AN556" i="1"/>
  <c r="BM556" i="1"/>
  <c r="AJ556" i="1"/>
  <c r="AR556" i="1"/>
  <c r="BM816" i="1"/>
  <c r="AJ816" i="1"/>
  <c r="AN816" i="1"/>
  <c r="AR816" i="1"/>
  <c r="BM1479" i="1"/>
  <c r="AN1479" i="1"/>
  <c r="AJ1479" i="1"/>
  <c r="AR1479" i="1"/>
  <c r="AN1497" i="1"/>
  <c r="BM1497" i="1"/>
  <c r="AJ1497" i="1"/>
  <c r="AR1497" i="1"/>
  <c r="BM952" i="1"/>
  <c r="AN952" i="1"/>
  <c r="AJ952" i="1"/>
  <c r="AR952" i="1"/>
  <c r="BM965" i="1"/>
  <c r="AJ965" i="1"/>
  <c r="AN965" i="1"/>
  <c r="AR965" i="1"/>
  <c r="BM951" i="1"/>
  <c r="AR951" i="1"/>
  <c r="AJ951" i="1"/>
  <c r="AN951" i="1"/>
  <c r="BM1273" i="1"/>
  <c r="AN1273" i="1"/>
  <c r="AJ1273" i="1"/>
  <c r="AR1273" i="1"/>
  <c r="BM331" i="1"/>
  <c r="AR331" i="1"/>
  <c r="AJ331" i="1"/>
  <c r="AN331" i="1"/>
  <c r="BM1348" i="1"/>
  <c r="AN1348" i="1"/>
  <c r="AR1348" i="1"/>
  <c r="AJ1348" i="1"/>
  <c r="BM586" i="1"/>
  <c r="AN586" i="1"/>
  <c r="AJ586" i="1"/>
  <c r="AR586" i="1"/>
  <c r="BM1205" i="1"/>
  <c r="AJ1205" i="1"/>
  <c r="AN1205" i="1"/>
  <c r="AR1205" i="1"/>
  <c r="BM1396" i="1"/>
  <c r="AJ1396" i="1"/>
  <c r="AN1396" i="1"/>
  <c r="AR1396" i="1"/>
  <c r="BM693" i="1"/>
  <c r="AJ693" i="1"/>
  <c r="AN693" i="1"/>
  <c r="AR693" i="1"/>
  <c r="BM457" i="1"/>
  <c r="AR457" i="1"/>
  <c r="AN457" i="1"/>
  <c r="AJ457" i="1"/>
  <c r="BM1468" i="1"/>
  <c r="AN1468" i="1"/>
  <c r="AJ1468" i="1"/>
  <c r="AR1468" i="1"/>
  <c r="BM628" i="1"/>
  <c r="AN628" i="1"/>
  <c r="AR628" i="1"/>
  <c r="AJ628" i="1"/>
  <c r="BM334" i="1"/>
  <c r="AJ334" i="1"/>
  <c r="AR334" i="1"/>
  <c r="AN334" i="1"/>
  <c r="BM336" i="1"/>
  <c r="AJ336" i="1"/>
  <c r="AN336" i="1"/>
  <c r="AR336" i="1"/>
  <c r="BM1318" i="1"/>
  <c r="AJ1318" i="1"/>
  <c r="AN1318" i="1"/>
  <c r="AR1318" i="1"/>
  <c r="AR1393" i="1"/>
  <c r="AN1393" i="1"/>
  <c r="BM1393" i="1"/>
  <c r="AJ1393" i="1"/>
  <c r="BM1014" i="1"/>
  <c r="AN1014" i="1"/>
  <c r="AR1014" i="1"/>
  <c r="AJ1014" i="1"/>
  <c r="BM1311" i="1"/>
  <c r="AN1311" i="1"/>
  <c r="AR1311" i="1"/>
  <c r="AJ1311" i="1"/>
  <c r="BM1000" i="1"/>
  <c r="AN1000" i="1"/>
  <c r="AR1000" i="1"/>
  <c r="AJ1000" i="1"/>
  <c r="BM700" i="1"/>
  <c r="AR700" i="1"/>
  <c r="AN700" i="1"/>
  <c r="AJ700" i="1"/>
  <c r="BM1192" i="1"/>
  <c r="AN1192" i="1"/>
  <c r="AR1192" i="1"/>
  <c r="AJ1192" i="1"/>
  <c r="BM1391" i="1"/>
  <c r="AJ1391" i="1"/>
  <c r="AR1391" i="1"/>
  <c r="AN1391" i="1"/>
  <c r="BM676" i="1"/>
  <c r="AR676" i="1"/>
  <c r="AJ676" i="1"/>
  <c r="AN676" i="1"/>
  <c r="BM1476" i="1"/>
  <c r="AJ1476" i="1"/>
  <c r="AN1476" i="1"/>
  <c r="AR1476" i="1"/>
  <c r="AR1295" i="1"/>
  <c r="AJ1295" i="1"/>
  <c r="BM1295" i="1"/>
  <c r="AN1295" i="1"/>
  <c r="BM303" i="1"/>
  <c r="AR303" i="1"/>
  <c r="AN303" i="1"/>
  <c r="AJ303" i="1"/>
  <c r="BM862" i="1"/>
  <c r="AN862" i="1"/>
  <c r="AJ862" i="1"/>
  <c r="AR862" i="1"/>
  <c r="BM272" i="1"/>
  <c r="AN272" i="1"/>
  <c r="AJ272" i="1"/>
  <c r="AR272" i="1"/>
  <c r="AR1392" i="1"/>
  <c r="AJ1392" i="1"/>
  <c r="BM1392" i="1"/>
  <c r="AN1392" i="1"/>
  <c r="BM1268" i="1"/>
  <c r="AN1268" i="1"/>
  <c r="AR1268" i="1"/>
  <c r="AJ1268" i="1"/>
  <c r="BM833" i="1"/>
  <c r="AR833" i="1"/>
  <c r="AN833" i="1"/>
  <c r="AJ833" i="1"/>
  <c r="BM544" i="1"/>
  <c r="AJ544" i="1"/>
  <c r="AN544" i="1"/>
  <c r="AR544" i="1"/>
  <c r="AR436" i="1"/>
  <c r="AJ436" i="1"/>
  <c r="BM436" i="1"/>
  <c r="AN436" i="1"/>
  <c r="BM536" i="1"/>
  <c r="AN536" i="1"/>
  <c r="AJ536" i="1"/>
  <c r="AR536" i="1"/>
  <c r="BM1065" i="1"/>
  <c r="AN1065" i="1"/>
  <c r="AJ1065" i="1"/>
  <c r="AR1065" i="1"/>
  <c r="AR143" i="1"/>
  <c r="AN143" i="1"/>
  <c r="AJ143" i="1"/>
  <c r="BM143" i="1"/>
  <c r="BM57" i="1"/>
  <c r="AR57" i="1"/>
  <c r="AN57" i="1"/>
  <c r="AJ57" i="1"/>
  <c r="BM96" i="1"/>
  <c r="AN96" i="1"/>
  <c r="AJ96" i="1"/>
  <c r="AR96" i="1"/>
  <c r="BM138" i="1"/>
  <c r="AR138" i="1"/>
  <c r="AN138" i="1"/>
  <c r="AJ138" i="1"/>
  <c r="BM104" i="1"/>
  <c r="AJ104" i="1"/>
  <c r="AN104" i="1"/>
  <c r="AR104" i="1"/>
  <c r="BM156" i="1"/>
  <c r="AJ156" i="1"/>
  <c r="AN156" i="1"/>
  <c r="AR156" i="1"/>
  <c r="BM31" i="1"/>
  <c r="AJ31" i="1"/>
  <c r="AN31" i="1"/>
  <c r="AR31" i="1"/>
  <c r="BM30" i="1"/>
  <c r="AJ30" i="1"/>
  <c r="AR30" i="1"/>
  <c r="AN30" i="1"/>
  <c r="BM43" i="1"/>
  <c r="AN43" i="1"/>
  <c r="AJ43" i="1"/>
  <c r="AR43" i="1"/>
  <c r="BM41" i="1"/>
  <c r="AN41" i="1"/>
  <c r="AJ41" i="1"/>
  <c r="AR41" i="1"/>
  <c r="BM134" i="1"/>
  <c r="AJ134" i="1"/>
  <c r="AN134" i="1"/>
  <c r="AR134" i="1"/>
  <c r="BM69" i="1"/>
  <c r="AJ69" i="1"/>
  <c r="AN69" i="1"/>
  <c r="AR69" i="1"/>
  <c r="AJ26" i="1"/>
  <c r="BM26" i="1"/>
  <c r="AN26" i="1"/>
  <c r="AR26" i="1"/>
  <c r="BM15" i="1"/>
  <c r="AR15" i="1"/>
  <c r="AN15" i="1"/>
  <c r="AJ15" i="1"/>
  <c r="BM147" i="1"/>
  <c r="AJ147" i="1"/>
  <c r="AR147" i="1"/>
  <c r="AN147" i="1"/>
  <c r="BM21" i="1"/>
  <c r="AJ21" i="1"/>
  <c r="AN21" i="1"/>
  <c r="AR21" i="1"/>
  <c r="BM86" i="1"/>
  <c r="AN86" i="1"/>
  <c r="AR86" i="1"/>
  <c r="AJ86" i="1"/>
  <c r="BM87" i="1"/>
  <c r="AJ87" i="1"/>
  <c r="AN87" i="1"/>
  <c r="AR87" i="1"/>
  <c r="BM66" i="1"/>
  <c r="AN66" i="1"/>
  <c r="AR66" i="1"/>
  <c r="AJ66" i="1"/>
  <c r="BM67" i="1"/>
  <c r="AR67" i="1"/>
  <c r="AN67" i="1"/>
  <c r="AJ67" i="1"/>
  <c r="BM65" i="1"/>
  <c r="AN65" i="1"/>
  <c r="AJ65" i="1"/>
  <c r="AR65" i="1"/>
  <c r="BM25" i="1"/>
  <c r="AJ25" i="1"/>
  <c r="AN25" i="1"/>
  <c r="AR25" i="1"/>
  <c r="AJ54" i="1"/>
  <c r="AN54" i="1"/>
  <c r="BM54" i="1"/>
  <c r="AR54" i="1"/>
  <c r="BM55" i="1"/>
  <c r="AJ55" i="1"/>
  <c r="AN55" i="1"/>
  <c r="AR55" i="1"/>
  <c r="AJ14" i="1"/>
  <c r="BM14" i="1"/>
  <c r="AR14" i="1"/>
  <c r="AN14" i="1"/>
  <c r="BM155" i="1"/>
  <c r="AJ155" i="1"/>
  <c r="AR155" i="1"/>
  <c r="AN155" i="1"/>
  <c r="BM35" i="1"/>
  <c r="AJ35" i="1"/>
  <c r="AN35" i="1"/>
  <c r="AR35" i="1"/>
  <c r="BM58" i="1"/>
  <c r="AR58" i="1"/>
  <c r="AJ58" i="1"/>
  <c r="AN58" i="1"/>
  <c r="BM51" i="1"/>
  <c r="AJ51" i="1"/>
  <c r="AR51" i="1"/>
  <c r="AN51" i="1"/>
  <c r="BM46" i="1"/>
  <c r="AR46" i="1"/>
  <c r="AN46" i="1"/>
  <c r="AJ46" i="1"/>
  <c r="BM146" i="1"/>
  <c r="AR146" i="1"/>
  <c r="AJ146" i="1"/>
  <c r="AN146" i="1"/>
  <c r="AR16" i="1"/>
  <c r="AN16" i="1"/>
  <c r="AJ16" i="1"/>
  <c r="BM16" i="1"/>
  <c r="BM149" i="1"/>
  <c r="AN149" i="1"/>
  <c r="AJ149" i="1"/>
  <c r="AR149" i="1"/>
  <c r="BM118" i="1"/>
  <c r="AJ118" i="1"/>
  <c r="AN118" i="1"/>
  <c r="AR118" i="1"/>
  <c r="BM131" i="1"/>
  <c r="AN131" i="1"/>
  <c r="AR131" i="1"/>
  <c r="AJ131" i="1"/>
  <c r="BM74" i="1"/>
  <c r="AR74" i="1"/>
  <c r="AN74" i="1"/>
  <c r="AJ74" i="1"/>
  <c r="BM120" i="1"/>
  <c r="AJ120" i="1"/>
  <c r="AR120" i="1"/>
  <c r="AN120" i="1"/>
  <c r="BM102" i="1"/>
  <c r="AJ102" i="1"/>
  <c r="AN102" i="1"/>
  <c r="AR102" i="1"/>
  <c r="AS497" i="1"/>
  <c r="AS1477" i="1"/>
  <c r="AK621" i="1"/>
  <c r="AS771" i="1"/>
  <c r="AS1344" i="1"/>
  <c r="AS160" i="1"/>
  <c r="AK1448" i="1"/>
  <c r="AS1456" i="1"/>
  <c r="AO1000" i="1"/>
  <c r="AK1510" i="1"/>
  <c r="AO974" i="1"/>
  <c r="AK408" i="1"/>
  <c r="AS416" i="1"/>
  <c r="AS1234" i="1"/>
  <c r="AO677" i="1"/>
  <c r="AK1139" i="1"/>
  <c r="AK287" i="1"/>
  <c r="AS1048" i="1"/>
  <c r="AK510" i="1"/>
  <c r="AO652" i="1"/>
  <c r="AK340" i="1"/>
  <c r="AS1496" i="1"/>
  <c r="AK205" i="1"/>
  <c r="AO205" i="1"/>
  <c r="AK1096" i="1"/>
  <c r="AK610" i="1"/>
  <c r="AS951" i="1"/>
  <c r="AO269" i="1"/>
  <c r="AK414" i="1"/>
  <c r="AO414" i="1"/>
  <c r="AK502" i="1"/>
  <c r="AO1080" i="1"/>
  <c r="AS969" i="1"/>
  <c r="AO1106" i="1"/>
  <c r="AO1399" i="1"/>
  <c r="AK597" i="1"/>
  <c r="AK661" i="1"/>
  <c r="AK632" i="1"/>
  <c r="AO292" i="1"/>
  <c r="AK1405" i="1"/>
  <c r="AS286" i="1"/>
  <c r="AO278" i="1"/>
  <c r="AK1294" i="1"/>
  <c r="AS1434" i="1"/>
  <c r="AK530" i="1"/>
  <c r="AK670" i="1"/>
  <c r="AO954" i="1"/>
  <c r="AO500" i="1"/>
  <c r="AS1020" i="1"/>
  <c r="AO855" i="1"/>
  <c r="AK354" i="1"/>
  <c r="AK179" i="1"/>
  <c r="AS187" i="1"/>
  <c r="AS182" i="1"/>
  <c r="AK106" i="1"/>
  <c r="AK635" i="1"/>
  <c r="AK116" i="1"/>
  <c r="AS266" i="1"/>
  <c r="AK1084" i="1"/>
  <c r="AK1340" i="1"/>
  <c r="AK1181" i="1"/>
  <c r="AO91" i="1"/>
  <c r="AK463" i="1"/>
  <c r="AS435" i="1"/>
  <c r="AO964" i="1"/>
  <c r="AK115" i="1"/>
  <c r="AK180" i="1"/>
  <c r="AS998" i="1"/>
  <c r="AO426" i="1"/>
  <c r="AS1323" i="1"/>
  <c r="AS1399" i="1"/>
  <c r="AS256" i="1"/>
  <c r="AS1462" i="1"/>
  <c r="AO1233" i="1"/>
  <c r="AS1365" i="1"/>
  <c r="AK518" i="1"/>
  <c r="AS526" i="1"/>
  <c r="AO505" i="1"/>
  <c r="AS1479" i="1"/>
  <c r="AO1443" i="1"/>
  <c r="AK1295" i="1"/>
  <c r="AO697" i="1"/>
  <c r="AO831" i="1"/>
  <c r="AO1219" i="1"/>
  <c r="AS840" i="1"/>
  <c r="AS361" i="1"/>
  <c r="AO959" i="1"/>
  <c r="AO951" i="1"/>
  <c r="AS992" i="1"/>
  <c r="AK141" i="1"/>
  <c r="AK45" i="1"/>
  <c r="AK1174" i="1"/>
  <c r="AS1182" i="1"/>
  <c r="AK1053" i="1"/>
  <c r="AS1061" i="1"/>
  <c r="AO623" i="1"/>
  <c r="AS1081" i="1"/>
  <c r="AK92" i="1"/>
  <c r="AO175" i="1"/>
  <c r="AO522" i="1"/>
  <c r="AO823" i="1"/>
  <c r="AK1494" i="1"/>
  <c r="AO446" i="1"/>
  <c r="AK870" i="1"/>
  <c r="AS1197" i="1"/>
  <c r="AO1422" i="1"/>
  <c r="AO795" i="1"/>
  <c r="AO608" i="1"/>
  <c r="AK715" i="1"/>
  <c r="AO504" i="1"/>
  <c r="AK504" i="1"/>
  <c r="AK986" i="1"/>
  <c r="AK841" i="1"/>
  <c r="AK1291" i="1"/>
  <c r="AS85" i="1"/>
  <c r="AS1427" i="1"/>
  <c r="AK668" i="1"/>
  <c r="AK1435" i="1"/>
  <c r="AS1443" i="1"/>
  <c r="AK321" i="1"/>
  <c r="AK1069" i="1"/>
  <c r="AO102" i="1"/>
  <c r="AS241" i="1"/>
  <c r="AS896" i="1"/>
  <c r="AO1194" i="1"/>
  <c r="AO509" i="1"/>
  <c r="AK1319" i="1"/>
  <c r="AK1318" i="1"/>
  <c r="AO1024" i="1"/>
  <c r="AO782" i="1"/>
  <c r="AS320" i="1"/>
  <c r="AK528" i="1"/>
  <c r="AK817" i="1"/>
  <c r="AK946" i="1"/>
  <c r="AS179" i="1"/>
  <c r="AK1352" i="1"/>
  <c r="AO1223" i="1"/>
  <c r="AO1472" i="1"/>
  <c r="AK99" i="1"/>
  <c r="AK126" i="1"/>
  <c r="AS440" i="1"/>
  <c r="AS1011" i="1"/>
  <c r="AO436" i="1"/>
  <c r="AS378" i="1"/>
  <c r="AK1268" i="1"/>
  <c r="AO72" i="1"/>
  <c r="AK89" i="1"/>
  <c r="AO1270" i="1"/>
  <c r="AK261" i="1"/>
  <c r="AS269" i="1"/>
  <c r="AK822" i="1"/>
  <c r="AK279" i="1"/>
  <c r="AK222" i="1"/>
  <c r="AS936" i="1"/>
  <c r="AS226" i="1"/>
  <c r="AO1122" i="1"/>
  <c r="AK307" i="1"/>
  <c r="AK538" i="1"/>
  <c r="AK634" i="1"/>
  <c r="AO634" i="1"/>
  <c r="AK70" i="1"/>
  <c r="AO910" i="1"/>
  <c r="AS918" i="1"/>
  <c r="AO1022" i="1"/>
  <c r="AO1403" i="1"/>
  <c r="AO1104" i="1"/>
  <c r="AK604" i="1"/>
  <c r="AO813" i="1"/>
  <c r="AS821" i="1"/>
  <c r="AK1417" i="1"/>
  <c r="AO942" i="1"/>
  <c r="AK451" i="1"/>
  <c r="AO921" i="1"/>
  <c r="AS892" i="1"/>
  <c r="AK572" i="1"/>
  <c r="AK95" i="1"/>
  <c r="AO331" i="1"/>
  <c r="AO735" i="1"/>
  <c r="AS731" i="1"/>
  <c r="AS155" i="1"/>
  <c r="AO344" i="1"/>
  <c r="AO935" i="1"/>
  <c r="AK1224" i="1"/>
  <c r="AS1232" i="1"/>
  <c r="AK1393" i="1"/>
  <c r="AK508" i="1"/>
  <c r="AS728" i="1"/>
  <c r="AK785" i="1"/>
  <c r="AK1119" i="1"/>
  <c r="AO805" i="1"/>
  <c r="AS462" i="1"/>
  <c r="AS232" i="1"/>
  <c r="AK1237" i="1"/>
  <c r="AO1237" i="1"/>
  <c r="AO577" i="1"/>
  <c r="AO1286" i="1"/>
  <c r="AS1229" i="1"/>
  <c r="AO1221" i="1"/>
  <c r="AO960" i="1"/>
  <c r="AS1282" i="1"/>
  <c r="AO519" i="1"/>
  <c r="AS66" i="1"/>
  <c r="AO452" i="1"/>
  <c r="AS532" i="1"/>
  <c r="AK1371" i="1"/>
  <c r="AS1379" i="1"/>
  <c r="AK1506" i="1"/>
  <c r="AK905" i="1"/>
  <c r="AS913" i="1"/>
  <c r="AS572" i="1"/>
  <c r="AK1032" i="1"/>
  <c r="AS1040" i="1"/>
  <c r="AK1017" i="1"/>
  <c r="AO972" i="1"/>
  <c r="AK786" i="1"/>
  <c r="AK527" i="1"/>
  <c r="AO59" i="1"/>
  <c r="AO1001" i="1"/>
  <c r="AS1150" i="1"/>
  <c r="AS1155" i="1"/>
  <c r="AO1207" i="1"/>
  <c r="AK1112" i="1"/>
  <c r="AS579" i="1"/>
  <c r="AO862" i="1"/>
  <c r="AO1109" i="1"/>
  <c r="AK1087" i="1"/>
  <c r="AS1095" i="1"/>
  <c r="AO506" i="1"/>
  <c r="AS1466" i="1"/>
  <c r="AK829" i="1"/>
  <c r="AS966" i="1"/>
  <c r="AO869" i="1"/>
  <c r="AS132" i="1"/>
  <c r="AK1190" i="1"/>
  <c r="AS1198" i="1"/>
  <c r="AS350" i="1"/>
  <c r="AO499" i="1"/>
  <c r="AK499" i="1"/>
  <c r="AO453" i="1"/>
  <c r="AS461" i="1"/>
  <c r="AK133" i="1"/>
  <c r="AK385" i="1"/>
  <c r="AK945" i="1"/>
  <c r="AK412" i="1"/>
  <c r="AK1450" i="1"/>
  <c r="AS1459" i="1"/>
  <c r="AS455" i="1"/>
  <c r="AO60" i="1"/>
  <c r="AO1016" i="1"/>
  <c r="AK413" i="1"/>
  <c r="AO245" i="1"/>
  <c r="AS253" i="1"/>
  <c r="AS1359" i="1"/>
  <c r="AO249" i="1"/>
  <c r="AS869" i="1"/>
  <c r="AS996" i="1"/>
  <c r="AS1423" i="1"/>
  <c r="AO1372" i="1"/>
  <c r="AS216" i="1"/>
  <c r="AO1124" i="1"/>
  <c r="AS128" i="1"/>
  <c r="AS547" i="1"/>
  <c r="AO200" i="1"/>
  <c r="AK745" i="1"/>
  <c r="AO497" i="1"/>
  <c r="AS775" i="1"/>
  <c r="AS1100" i="1"/>
  <c r="AO874" i="1"/>
  <c r="AS855" i="1"/>
  <c r="AS995" i="1"/>
  <c r="AO1299" i="1"/>
  <c r="AK1392" i="1"/>
  <c r="AS474" i="1"/>
  <c r="AS623" i="1"/>
  <c r="AK68" i="1"/>
  <c r="AS76" i="1"/>
  <c r="AS408" i="1"/>
  <c r="AS633" i="1"/>
  <c r="AS797" i="1"/>
  <c r="AK739" i="1"/>
  <c r="AS811" i="1"/>
  <c r="AO367" i="1"/>
  <c r="AK938" i="1"/>
  <c r="AK1312" i="1"/>
  <c r="AS822" i="1"/>
  <c r="AO247" i="1"/>
  <c r="AS157" i="1"/>
  <c r="AK78" i="1"/>
  <c r="AK1013" i="1"/>
  <c r="AS1342" i="1"/>
  <c r="AK676" i="1"/>
  <c r="AK1311" i="1"/>
  <c r="AK231" i="1"/>
  <c r="AK839" i="1"/>
  <c r="AS1137" i="1"/>
  <c r="AK885" i="1"/>
  <c r="AS168" i="1"/>
  <c r="AO695" i="1"/>
  <c r="AS703" i="1"/>
  <c r="AK158" i="1"/>
  <c r="AO708" i="1"/>
  <c r="AK949" i="1"/>
  <c r="AK1093" i="1"/>
  <c r="AO230" i="1"/>
  <c r="AK575" i="1"/>
  <c r="AS711" i="1"/>
  <c r="AS1064" i="1"/>
  <c r="AO593" i="1"/>
  <c r="AK256" i="1"/>
  <c r="AK526" i="1"/>
  <c r="AO546" i="1"/>
  <c r="AS178" i="1"/>
  <c r="AS231" i="1"/>
  <c r="AS386" i="1"/>
  <c r="AO378" i="1"/>
  <c r="AK666" i="1"/>
  <c r="AO783" i="1"/>
  <c r="AO900" i="1"/>
  <c r="AK900" i="1"/>
  <c r="AS1005" i="1"/>
  <c r="AS254" i="1"/>
  <c r="AO396" i="1"/>
  <c r="AO846" i="1"/>
  <c r="AS854" i="1"/>
  <c r="AS682" i="1"/>
  <c r="AS400" i="1"/>
  <c r="AK565" i="1"/>
  <c r="AK830" i="1"/>
  <c r="AS297" i="1"/>
  <c r="AK303" i="1"/>
  <c r="AK214" i="1"/>
  <c r="AO917" i="1"/>
  <c r="AS925" i="1"/>
  <c r="AO694" i="1"/>
  <c r="AK642" i="1"/>
  <c r="AS1142" i="1"/>
  <c r="AK1313" i="1"/>
  <c r="AO1418" i="1"/>
  <c r="AK184" i="1"/>
  <c r="AS963" i="1"/>
  <c r="AO600" i="1"/>
  <c r="AK600" i="1"/>
  <c r="AS801" i="1"/>
  <c r="AO1493" i="1"/>
  <c r="AK294" i="1"/>
  <c r="AO294" i="1"/>
  <c r="AO40" i="1"/>
  <c r="AO1447" i="1"/>
  <c r="AK498" i="1"/>
  <c r="AO590" i="1"/>
  <c r="AS1111" i="1"/>
  <c r="AK581" i="1"/>
  <c r="AS1267" i="1"/>
  <c r="AO493" i="1"/>
  <c r="AK215" i="1"/>
  <c r="AO606" i="1"/>
  <c r="AS671" i="1"/>
  <c r="AO402" i="1"/>
  <c r="AS410" i="1"/>
  <c r="AS1108" i="1"/>
  <c r="AS275" i="1"/>
  <c r="AK23" i="1"/>
  <c r="AO840" i="1"/>
  <c r="AO1487" i="1"/>
  <c r="AO134" i="1"/>
  <c r="AS529" i="1"/>
  <c r="AO521" i="1"/>
  <c r="AK903" i="1"/>
  <c r="AO325" i="1"/>
  <c r="AO555" i="1"/>
  <c r="AS563" i="1"/>
  <c r="AO257" i="1"/>
  <c r="AK665" i="1"/>
  <c r="AS1420" i="1"/>
  <c r="AO584" i="1"/>
  <c r="AO660" i="1"/>
  <c r="AS248" i="1"/>
  <c r="AK627" i="1"/>
  <c r="AO164" i="1"/>
  <c r="AO684" i="1"/>
  <c r="AK1335" i="1"/>
  <c r="AS638" i="1"/>
  <c r="AO1408" i="1"/>
  <c r="AK1408" i="1"/>
  <c r="AO1179" i="1"/>
  <c r="AK537" i="1"/>
  <c r="AS754" i="1"/>
  <c r="AS1172" i="1"/>
  <c r="AO680" i="1"/>
  <c r="AS688" i="1"/>
  <c r="AS445" i="1"/>
  <c r="AS1483" i="1"/>
  <c r="AS148" i="1"/>
  <c r="AK86" i="1"/>
  <c r="AO234" i="1"/>
  <c r="AK1177" i="1"/>
  <c r="AO1509" i="1"/>
  <c r="AK1239" i="1"/>
  <c r="AK56" i="1"/>
  <c r="AS1164" i="1"/>
  <c r="AK920" i="1"/>
  <c r="AS928" i="1"/>
  <c r="AO706" i="1"/>
  <c r="AS346" i="1"/>
  <c r="AS456" i="1"/>
  <c r="AS464" i="1"/>
  <c r="AO18" i="1"/>
  <c r="AO241" i="1"/>
  <c r="AO1171" i="1"/>
  <c r="AK895" i="1"/>
  <c r="AS903" i="1"/>
  <c r="AS1255" i="1"/>
  <c r="AK1341" i="1"/>
  <c r="AK873" i="1"/>
  <c r="AO873" i="1"/>
  <c r="AO1400" i="1"/>
  <c r="AK1400" i="1"/>
  <c r="AO915" i="1"/>
  <c r="AS833" i="1"/>
  <c r="AK704" i="1"/>
  <c r="AS712" i="1"/>
  <c r="AO1072" i="1"/>
  <c r="AK503" i="1"/>
  <c r="AK655" i="1"/>
  <c r="AK250" i="1"/>
  <c r="AS1065" i="1"/>
  <c r="AO203" i="1"/>
  <c r="AS211" i="1"/>
  <c r="AO64" i="1"/>
  <c r="AS1354" i="1"/>
  <c r="AK1128" i="1"/>
  <c r="AK596" i="1"/>
  <c r="AS1201" i="1"/>
  <c r="AK701" i="1"/>
  <c r="AK656" i="1"/>
  <c r="AO51" i="1"/>
  <c r="AS1375" i="1"/>
  <c r="AK319" i="1"/>
  <c r="AS303" i="1"/>
  <c r="AO554" i="1"/>
  <c r="AS866" i="1"/>
  <c r="AK1175" i="1"/>
  <c r="AK172" i="1"/>
  <c r="AO904" i="1"/>
  <c r="AS912" i="1"/>
  <c r="AK1429" i="1"/>
  <c r="AS1105" i="1"/>
  <c r="AO459" i="1"/>
  <c r="AK1356" i="1"/>
  <c r="AS125" i="1"/>
  <c r="AK1002" i="1"/>
  <c r="AO923" i="1"/>
  <c r="AO254" i="1"/>
  <c r="AK1108" i="1"/>
  <c r="AS1357" i="1"/>
  <c r="AK868" i="1"/>
  <c r="AK1307" i="1"/>
  <c r="AO281" i="1"/>
  <c r="AK151" i="1"/>
  <c r="AS369" i="1"/>
  <c r="AK1143" i="1"/>
  <c r="AS280" i="1"/>
  <c r="AO272" i="1"/>
  <c r="AO1235" i="1"/>
  <c r="AO882" i="1"/>
  <c r="AO1344" i="1"/>
  <c r="AO153" i="1"/>
  <c r="AO669" i="1"/>
  <c r="AS906" i="1"/>
  <c r="AK1048" i="1"/>
  <c r="AS129" i="1"/>
  <c r="AK730" i="1"/>
  <c r="AO216" i="1"/>
  <c r="AS224" i="1"/>
  <c r="AS1271" i="1"/>
  <c r="AS624" i="1"/>
  <c r="AO1380" i="1"/>
  <c r="AK1380" i="1"/>
  <c r="AS1336" i="1"/>
  <c r="AK734" i="1"/>
  <c r="AO865" i="1"/>
  <c r="AS909" i="1"/>
  <c r="AS1499" i="1"/>
  <c r="AS105" i="1"/>
  <c r="AO880" i="1"/>
  <c r="AS29" i="1"/>
  <c r="AO765" i="1"/>
  <c r="AS1334" i="1"/>
  <c r="AK347" i="1"/>
  <c r="AS948" i="1"/>
  <c r="AO1446" i="1"/>
  <c r="AO1054" i="1"/>
  <c r="AO794" i="1"/>
  <c r="AO37" i="1"/>
  <c r="AO1170" i="1"/>
  <c r="AK1015" i="1"/>
  <c r="AO1015" i="1"/>
  <c r="AO375" i="1"/>
  <c r="AK1430" i="1"/>
  <c r="AK1343" i="1"/>
  <c r="AS1351" i="1"/>
  <c r="AO404" i="1"/>
  <c r="AK922" i="1"/>
  <c r="AK167" i="1"/>
  <c r="AO167" i="1"/>
  <c r="AO545" i="1"/>
  <c r="AO918" i="1"/>
  <c r="AO1098" i="1"/>
  <c r="AO268" i="1"/>
  <c r="AS1257" i="1"/>
  <c r="AS463" i="1"/>
  <c r="AK818" i="1"/>
  <c r="AS426" i="1"/>
  <c r="AO1208" i="1"/>
  <c r="AK1250" i="1"/>
  <c r="AS819" i="1"/>
  <c r="AK477" i="1"/>
  <c r="AO1255" i="1"/>
  <c r="AS1263" i="1"/>
  <c r="AO673" i="1"/>
  <c r="AO834" i="1"/>
  <c r="AS842" i="1"/>
  <c r="AK162" i="1"/>
  <c r="AO797" i="1"/>
  <c r="AK1158" i="1"/>
  <c r="AS1097" i="1"/>
  <c r="AK1041" i="1"/>
  <c r="AK779" i="1"/>
  <c r="AK699" i="1"/>
  <c r="AK1116" i="1"/>
  <c r="AS898" i="1"/>
  <c r="AS1445" i="1"/>
  <c r="AK415" i="1"/>
  <c r="AK1203" i="1"/>
  <c r="AS708" i="1"/>
  <c r="AK689" i="1"/>
  <c r="AO1296" i="1"/>
  <c r="AO154" i="1"/>
  <c r="AO551" i="1"/>
  <c r="AK193" i="1"/>
  <c r="AS307" i="1"/>
  <c r="AK533" i="1"/>
  <c r="AO1290" i="1"/>
  <c r="AK1243" i="1"/>
  <c r="AK1125" i="1"/>
  <c r="AO237" i="1"/>
  <c r="AS272" i="1"/>
  <c r="AS887" i="1"/>
  <c r="AO721" i="1"/>
  <c r="AO1091" i="1"/>
  <c r="AO1107" i="1"/>
  <c r="AS1306" i="1"/>
  <c r="AK844" i="1"/>
  <c r="AK531" i="1"/>
  <c r="AS437" i="1"/>
  <c r="AS1254" i="1"/>
  <c r="AK123" i="1"/>
  <c r="AS1293" i="1"/>
  <c r="AO1285" i="1"/>
  <c r="AS482" i="1"/>
  <c r="AO442" i="1"/>
  <c r="AO1050" i="1"/>
  <c r="AK969" i="1"/>
  <c r="AO1484" i="1"/>
  <c r="AK155" i="1"/>
  <c r="AS806" i="1"/>
  <c r="AK1427" i="1"/>
  <c r="AO948" i="1"/>
  <c r="AK169" i="1"/>
  <c r="AO103" i="1"/>
  <c r="AK771" i="1"/>
  <c r="AK434" i="1"/>
  <c r="AK383" i="1"/>
  <c r="AO970" i="1"/>
  <c r="AS1385" i="1"/>
  <c r="AS144" i="1"/>
  <c r="AS1473" i="1"/>
  <c r="AO956" i="1"/>
  <c r="AK637" i="1"/>
  <c r="AS387" i="1"/>
  <c r="AK379" i="1"/>
  <c r="AO150" i="1"/>
  <c r="AO390" i="1"/>
  <c r="AK1278" i="1"/>
  <c r="AS317" i="1"/>
  <c r="AK122" i="1"/>
  <c r="AO336" i="1"/>
  <c r="AK1508" i="1"/>
  <c r="AS490" i="1"/>
  <c r="AS491" i="1"/>
  <c r="AO591" i="1"/>
  <c r="AK1111" i="1"/>
  <c r="AK1355" i="1"/>
  <c r="AS136" i="1"/>
  <c r="AS1409" i="1"/>
  <c r="AO1117" i="1"/>
  <c r="AS1060" i="1"/>
  <c r="AK698" i="1"/>
  <c r="AK1404" i="1"/>
  <c r="AS306" i="1"/>
  <c r="AK462" i="1"/>
  <c r="AO1204" i="1"/>
  <c r="AO1138" i="1"/>
  <c r="AS1481" i="1"/>
  <c r="AO1157" i="1"/>
  <c r="AK198" i="1"/>
  <c r="AO198" i="1"/>
  <c r="AS429" i="1"/>
  <c r="AK633" i="1"/>
  <c r="AK191" i="1"/>
  <c r="AO439" i="1"/>
  <c r="AS447" i="1"/>
  <c r="AK339" i="1"/>
  <c r="AK492" i="1"/>
  <c r="AS1471" i="1"/>
  <c r="AO1161" i="1"/>
  <c r="AO79" i="1"/>
  <c r="AO1416" i="1"/>
  <c r="AO1323" i="1"/>
  <c r="AK47" i="1"/>
  <c r="AS457" i="1"/>
  <c r="AK1172" i="1"/>
  <c r="AK1398" i="1"/>
  <c r="AS212" i="1"/>
  <c r="AO444" i="1"/>
  <c r="AK1019" i="1"/>
  <c r="AO1150" i="1"/>
  <c r="AK350" i="1"/>
  <c r="AO1316" i="1"/>
  <c r="AS451" i="1"/>
  <c r="AK828" i="1"/>
  <c r="AO828" i="1"/>
  <c r="AO316" i="1"/>
  <c r="AS438" i="1"/>
  <c r="AK772" i="1"/>
  <c r="AO1071" i="1"/>
  <c r="AO705" i="1"/>
  <c r="AK1162" i="1"/>
  <c r="AK1370" i="1"/>
  <c r="AK1197" i="1"/>
  <c r="AS1497" i="1"/>
  <c r="AO1489" i="1"/>
  <c r="AS651" i="1"/>
  <c r="AS689" i="1"/>
  <c r="AO125" i="1"/>
  <c r="AS133" i="1"/>
  <c r="AS1295" i="1"/>
  <c r="AS335" i="1"/>
  <c r="AO1481" i="1"/>
  <c r="AS284" i="1"/>
  <c r="AK1176" i="1"/>
  <c r="AS759" i="1"/>
  <c r="AS83" i="1"/>
  <c r="AK852" i="1"/>
  <c r="AK1457" i="1"/>
  <c r="AO867" i="1"/>
  <c r="AS171" i="1"/>
  <c r="AS493" i="1"/>
  <c r="AO1365" i="1"/>
  <c r="AS1405" i="1"/>
  <c r="AS115" i="1"/>
  <c r="AK804" i="1"/>
  <c r="AO1413" i="1"/>
  <c r="AS1418" i="1"/>
  <c r="AS1281" i="1"/>
  <c r="AO781" i="1"/>
  <c r="AS990" i="1"/>
  <c r="AO1483" i="1"/>
  <c r="AO838" i="1"/>
  <c r="AK833" i="1"/>
  <c r="AO96" i="1"/>
  <c r="AK549" i="1"/>
  <c r="AS433" i="1"/>
  <c r="AK1118" i="1"/>
  <c r="AO1118" i="1"/>
  <c r="AS1389" i="1"/>
  <c r="AO345" i="1"/>
  <c r="AS353" i="1"/>
  <c r="AS1470" i="1"/>
  <c r="AK541" i="1"/>
  <c r="AS1019" i="1"/>
  <c r="AO1414" i="1"/>
  <c r="AS1469" i="1"/>
  <c r="AK1070" i="1"/>
  <c r="AO654" i="1"/>
  <c r="AS933" i="1"/>
  <c r="BM453" i="1"/>
  <c r="AR453" i="1"/>
  <c r="AN453" i="1"/>
  <c r="AJ453" i="1"/>
  <c r="BM770" i="1"/>
  <c r="AJ770" i="1"/>
  <c r="AN770" i="1"/>
  <c r="AR770" i="1"/>
  <c r="BM887" i="1"/>
  <c r="AN887" i="1"/>
  <c r="AR887" i="1"/>
  <c r="AJ887" i="1"/>
  <c r="BM161" i="1"/>
  <c r="AJ161" i="1"/>
  <c r="AR161" i="1"/>
  <c r="AN161" i="1"/>
  <c r="BM268" i="1"/>
  <c r="AJ268" i="1"/>
  <c r="AR268" i="1"/>
  <c r="AN268" i="1"/>
  <c r="BM602" i="1"/>
  <c r="AN602" i="1"/>
  <c r="AJ602" i="1"/>
  <c r="AR602" i="1"/>
  <c r="BM1055" i="1"/>
  <c r="AN1055" i="1"/>
  <c r="AR1055" i="1"/>
  <c r="AJ1055" i="1"/>
  <c r="BM404" i="1"/>
  <c r="AJ404" i="1"/>
  <c r="AN404" i="1"/>
  <c r="AR404" i="1"/>
  <c r="BM1094" i="1"/>
  <c r="AN1094" i="1"/>
  <c r="AR1094" i="1"/>
  <c r="AJ1094" i="1"/>
  <c r="AN876" i="1"/>
  <c r="AJ876" i="1"/>
  <c r="BM876" i="1"/>
  <c r="AR876" i="1"/>
  <c r="BM285" i="1"/>
  <c r="AJ285" i="1"/>
  <c r="AR285" i="1"/>
  <c r="AN285" i="1"/>
  <c r="BM508" i="1"/>
  <c r="AN508" i="1"/>
  <c r="AJ508" i="1"/>
  <c r="AR508" i="1"/>
  <c r="BM398" i="1"/>
  <c r="AJ398" i="1"/>
  <c r="AR398" i="1"/>
  <c r="AN398" i="1"/>
  <c r="AR616" i="1"/>
  <c r="BM616" i="1"/>
  <c r="AJ616" i="1"/>
  <c r="AN616" i="1"/>
  <c r="BM994" i="1"/>
  <c r="AN994" i="1"/>
  <c r="AR994" i="1"/>
  <c r="AJ994" i="1"/>
  <c r="AJ590" i="1"/>
  <c r="AR590" i="1"/>
  <c r="AN590" i="1"/>
  <c r="BM590" i="1"/>
  <c r="BM470" i="1"/>
  <c r="AN470" i="1"/>
  <c r="AR470" i="1"/>
  <c r="AJ470" i="1"/>
  <c r="BM1353" i="1"/>
  <c r="AN1353" i="1"/>
  <c r="AJ1353" i="1"/>
  <c r="AR1353" i="1"/>
  <c r="BM361" i="1"/>
  <c r="AN361" i="1"/>
  <c r="AJ361" i="1"/>
  <c r="AR361" i="1"/>
  <c r="BM1139" i="1"/>
  <c r="AN1139" i="1"/>
  <c r="AR1139" i="1"/>
  <c r="AJ1139" i="1"/>
  <c r="BM335" i="1"/>
  <c r="AR335" i="1"/>
  <c r="AJ335" i="1"/>
  <c r="AN335" i="1"/>
  <c r="AR1180" i="1"/>
  <c r="AN1180" i="1"/>
  <c r="BM1180" i="1"/>
  <c r="AJ1180" i="1"/>
  <c r="BM497" i="1"/>
  <c r="AJ497" i="1"/>
  <c r="AR497" i="1"/>
  <c r="AN497" i="1"/>
  <c r="BM1204" i="1"/>
  <c r="AJ1204" i="1"/>
  <c r="AN1204" i="1"/>
  <c r="AR1204" i="1"/>
  <c r="AJ411" i="1"/>
  <c r="AN411" i="1"/>
  <c r="AR411" i="1"/>
  <c r="BM411" i="1"/>
  <c r="AN665" i="1"/>
  <c r="AJ665" i="1"/>
  <c r="AR665" i="1"/>
  <c r="BM665" i="1"/>
  <c r="BM495" i="1"/>
  <c r="AJ495" i="1"/>
  <c r="AN495" i="1"/>
  <c r="AR495" i="1"/>
  <c r="AN349" i="1"/>
  <c r="AJ349" i="1"/>
  <c r="AR349" i="1"/>
  <c r="BM349" i="1"/>
  <c r="BM169" i="1"/>
  <c r="AN169" i="1"/>
  <c r="AJ169" i="1"/>
  <c r="AR169" i="1"/>
  <c r="BM1335" i="1"/>
  <c r="AJ1335" i="1"/>
  <c r="AN1335" i="1"/>
  <c r="AR1335" i="1"/>
  <c r="BM959" i="1"/>
  <c r="AR959" i="1"/>
  <c r="AJ959" i="1"/>
  <c r="AN959" i="1"/>
  <c r="BM1370" i="1"/>
  <c r="AR1370" i="1"/>
  <c r="AN1370" i="1"/>
  <c r="AJ1370" i="1"/>
  <c r="BM1386" i="1"/>
  <c r="AR1386" i="1"/>
  <c r="AN1386" i="1"/>
  <c r="AJ1386" i="1"/>
  <c r="AJ739" i="1"/>
  <c r="AN739" i="1"/>
  <c r="AR739" i="1"/>
  <c r="BM739" i="1"/>
  <c r="BM239" i="1"/>
  <c r="AJ239" i="1"/>
  <c r="AR239" i="1"/>
  <c r="AN239" i="1"/>
  <c r="BM1466" i="1"/>
  <c r="AN1466" i="1"/>
  <c r="AJ1466" i="1"/>
  <c r="AR1466" i="1"/>
  <c r="BM692" i="1"/>
  <c r="AJ692" i="1"/>
  <c r="AN692" i="1"/>
  <c r="AR692" i="1"/>
  <c r="BM1255" i="1"/>
  <c r="AN1255" i="1"/>
  <c r="AJ1255" i="1"/>
  <c r="AR1255" i="1"/>
  <c r="BM1116" i="1"/>
  <c r="AN1116" i="1"/>
  <c r="AJ1116" i="1"/>
  <c r="AR1116" i="1"/>
  <c r="BM779" i="1"/>
  <c r="AJ779" i="1"/>
  <c r="AN779" i="1"/>
  <c r="AR779" i="1"/>
  <c r="BM1489" i="1"/>
  <c r="AR1489" i="1"/>
  <c r="AN1489" i="1"/>
  <c r="AJ1489" i="1"/>
  <c r="BM865" i="1"/>
  <c r="AJ865" i="1"/>
  <c r="AR865" i="1"/>
  <c r="AN865" i="1"/>
  <c r="BM603" i="1"/>
  <c r="AR603" i="1"/>
  <c r="AJ603" i="1"/>
  <c r="AN603" i="1"/>
  <c r="BM981" i="1"/>
  <c r="AJ981" i="1"/>
  <c r="AN981" i="1"/>
  <c r="AR981" i="1"/>
  <c r="BM1414" i="1"/>
  <c r="AJ1414" i="1"/>
  <c r="AN1414" i="1"/>
  <c r="AR1414" i="1"/>
  <c r="BM464" i="1"/>
  <c r="AR464" i="1"/>
  <c r="AJ464" i="1"/>
  <c r="AN464" i="1"/>
  <c r="BM316" i="1"/>
  <c r="AN316" i="1"/>
  <c r="AJ316" i="1"/>
  <c r="AR316" i="1"/>
  <c r="BM1189" i="1"/>
  <c r="AJ1189" i="1"/>
  <c r="AN1189" i="1"/>
  <c r="AR1189" i="1"/>
  <c r="BM1313" i="1"/>
  <c r="AJ1313" i="1"/>
  <c r="AR1313" i="1"/>
  <c r="AN1313" i="1"/>
  <c r="AJ1076" i="1"/>
  <c r="BM1076" i="1"/>
  <c r="AN1076" i="1"/>
  <c r="AR1076" i="1"/>
  <c r="BM812" i="1"/>
  <c r="AR812" i="1"/>
  <c r="AN812" i="1"/>
  <c r="AJ812" i="1"/>
  <c r="BM233" i="1"/>
  <c r="AN233" i="1"/>
  <c r="AJ233" i="1"/>
  <c r="AR233" i="1"/>
  <c r="BM1467" i="1"/>
  <c r="AR1467" i="1"/>
  <c r="AJ1467" i="1"/>
  <c r="AN1467" i="1"/>
  <c r="BM580" i="1"/>
  <c r="AN580" i="1"/>
  <c r="AR580" i="1"/>
  <c r="AJ580" i="1"/>
  <c r="BM817" i="1"/>
  <c r="AJ817" i="1"/>
  <c r="AR817" i="1"/>
  <c r="AN817" i="1"/>
  <c r="BM190" i="1"/>
  <c r="AJ190" i="1"/>
  <c r="AR190" i="1"/>
  <c r="AN190" i="1"/>
  <c r="BM861" i="1"/>
  <c r="AR861" i="1"/>
  <c r="AN861" i="1"/>
  <c r="AJ861" i="1"/>
  <c r="BM662" i="1"/>
  <c r="AN662" i="1"/>
  <c r="AR662" i="1"/>
  <c r="AJ662" i="1"/>
  <c r="BM1099" i="1"/>
  <c r="AR1099" i="1"/>
  <c r="AJ1099" i="1"/>
  <c r="AN1099" i="1"/>
  <c r="AJ1412" i="1"/>
  <c r="BM1412" i="1"/>
  <c r="AN1412" i="1"/>
  <c r="AR1412" i="1"/>
  <c r="BM1257" i="1"/>
  <c r="AN1257" i="1"/>
  <c r="AJ1257" i="1"/>
  <c r="AR1257" i="1"/>
  <c r="BM894" i="1"/>
  <c r="AN894" i="1"/>
  <c r="AJ894" i="1"/>
  <c r="AR894" i="1"/>
  <c r="BM339" i="1"/>
  <c r="AJ339" i="1"/>
  <c r="AN339" i="1"/>
  <c r="AR339" i="1"/>
  <c r="BM593" i="1"/>
  <c r="AR593" i="1"/>
  <c r="AN593" i="1"/>
  <c r="AJ593" i="1"/>
  <c r="BM780" i="1"/>
  <c r="AN780" i="1"/>
  <c r="AJ780" i="1"/>
  <c r="AR780" i="1"/>
  <c r="BM449" i="1"/>
  <c r="AJ449" i="1"/>
  <c r="AR449" i="1"/>
  <c r="AN449" i="1"/>
  <c r="BM572" i="1"/>
  <c r="AJ572" i="1"/>
  <c r="AR572" i="1"/>
  <c r="AN572" i="1"/>
  <c r="AJ963" i="1"/>
  <c r="BM963" i="1"/>
  <c r="AN963" i="1"/>
  <c r="AR963" i="1"/>
  <c r="BM903" i="1"/>
  <c r="AR903" i="1"/>
  <c r="AN903" i="1"/>
  <c r="AJ903" i="1"/>
  <c r="BM1474" i="1"/>
  <c r="AJ1474" i="1"/>
  <c r="AR1474" i="1"/>
  <c r="AN1474" i="1"/>
  <c r="BM1322" i="1"/>
  <c r="AJ1322" i="1"/>
  <c r="AR1322" i="1"/>
  <c r="AN1322" i="1"/>
  <c r="BM183" i="1"/>
  <c r="AJ183" i="1"/>
  <c r="AN183" i="1"/>
  <c r="AR183" i="1"/>
  <c r="BM1507" i="1"/>
  <c r="AJ1507" i="1"/>
  <c r="AN1507" i="1"/>
  <c r="AR1507" i="1"/>
  <c r="BM1142" i="1"/>
  <c r="AR1142" i="1"/>
  <c r="AJ1142" i="1"/>
  <c r="AN1142" i="1"/>
  <c r="BM1074" i="1"/>
  <c r="AR1074" i="1"/>
  <c r="AJ1074" i="1"/>
  <c r="AN1074" i="1"/>
  <c r="BM1021" i="1"/>
  <c r="AR1021" i="1"/>
  <c r="AN1021" i="1"/>
  <c r="AJ1021" i="1"/>
  <c r="BM953" i="1"/>
  <c r="AN953" i="1"/>
  <c r="AJ953" i="1"/>
  <c r="AR953" i="1"/>
  <c r="BM1355" i="1"/>
  <c r="AJ1355" i="1"/>
  <c r="AN1355" i="1"/>
  <c r="AR1355" i="1"/>
  <c r="BM509" i="1"/>
  <c r="AJ509" i="1"/>
  <c r="AR509" i="1"/>
  <c r="AN509" i="1"/>
  <c r="BM975" i="1"/>
  <c r="AR975" i="1"/>
  <c r="AJ975" i="1"/>
  <c r="AN975" i="1"/>
  <c r="BM1498" i="1"/>
  <c r="AR1498" i="1"/>
  <c r="AN1498" i="1"/>
  <c r="AJ1498" i="1"/>
  <c r="BM1346" i="1"/>
  <c r="AR1346" i="1"/>
  <c r="AJ1346" i="1"/>
  <c r="AN1346" i="1"/>
  <c r="BM194" i="1"/>
  <c r="AN194" i="1"/>
  <c r="AR194" i="1"/>
  <c r="AJ194" i="1"/>
  <c r="BM648" i="1"/>
  <c r="AN648" i="1"/>
  <c r="AR648" i="1"/>
  <c r="AJ648" i="1"/>
  <c r="BM203" i="1"/>
  <c r="AJ203" i="1"/>
  <c r="AR203" i="1"/>
  <c r="AN203" i="1"/>
  <c r="BM195" i="1"/>
  <c r="AR195" i="1"/>
  <c r="AN195" i="1"/>
  <c r="AJ195" i="1"/>
  <c r="BM748" i="1"/>
  <c r="AN748" i="1"/>
  <c r="AJ748" i="1"/>
  <c r="AR748" i="1"/>
  <c r="BM982" i="1"/>
  <c r="AN982" i="1"/>
  <c r="AR982" i="1"/>
  <c r="AJ982" i="1"/>
  <c r="BM1481" i="1"/>
  <c r="AJ1481" i="1"/>
  <c r="AR1481" i="1"/>
  <c r="AN1481" i="1"/>
  <c r="BM784" i="1"/>
  <c r="AJ784" i="1"/>
  <c r="AN784" i="1"/>
  <c r="AR784" i="1"/>
  <c r="BM362" i="1"/>
  <c r="AR362" i="1"/>
  <c r="AN362" i="1"/>
  <c r="AJ362" i="1"/>
  <c r="BM809" i="1"/>
  <c r="AN809" i="1"/>
  <c r="AJ809" i="1"/>
  <c r="AR809" i="1"/>
  <c r="BM671" i="1"/>
  <c r="AJ671" i="1"/>
  <c r="AN671" i="1"/>
  <c r="AR671" i="1"/>
  <c r="BM834" i="1"/>
  <c r="AJ834" i="1"/>
  <c r="AN834" i="1"/>
  <c r="AR834" i="1"/>
  <c r="AR703" i="1"/>
  <c r="BM703" i="1"/>
  <c r="AJ703" i="1"/>
  <c r="AN703" i="1"/>
  <c r="BM570" i="1"/>
  <c r="AJ570" i="1"/>
  <c r="AR570" i="1"/>
  <c r="AN570" i="1"/>
  <c r="BM251" i="1"/>
  <c r="AN251" i="1"/>
  <c r="AJ251" i="1"/>
  <c r="AR251" i="1"/>
  <c r="BM786" i="1"/>
  <c r="AJ786" i="1"/>
  <c r="AN786" i="1"/>
  <c r="AR786" i="1"/>
  <c r="AJ661" i="1"/>
  <c r="BM661" i="1"/>
  <c r="AN661" i="1"/>
  <c r="AR661" i="1"/>
  <c r="BM670" i="1"/>
  <c r="AJ670" i="1"/>
  <c r="AR670" i="1"/>
  <c r="AN670" i="1"/>
  <c r="BM241" i="1"/>
  <c r="AR241" i="1"/>
  <c r="AN241" i="1"/>
  <c r="AJ241" i="1"/>
  <c r="BM787" i="1"/>
  <c r="AR787" i="1"/>
  <c r="AJ787" i="1"/>
  <c r="AN787" i="1"/>
  <c r="BM560" i="1"/>
  <c r="AJ560" i="1"/>
  <c r="AN560" i="1"/>
  <c r="AR560" i="1"/>
  <c r="BM284" i="1"/>
  <c r="AR284" i="1"/>
  <c r="AN284" i="1"/>
  <c r="AJ284" i="1"/>
  <c r="AJ623" i="1"/>
  <c r="BM623" i="1"/>
  <c r="AN623" i="1"/>
  <c r="AR623" i="1"/>
  <c r="BM1129" i="1"/>
  <c r="AJ1129" i="1"/>
  <c r="AR1129" i="1"/>
  <c r="AN1129" i="1"/>
  <c r="AR950" i="1"/>
  <c r="BM950" i="1"/>
  <c r="AJ950" i="1"/>
  <c r="AN950" i="1"/>
  <c r="AR1488" i="1"/>
  <c r="BM1488" i="1"/>
  <c r="AJ1488" i="1"/>
  <c r="AN1488" i="1"/>
  <c r="BM1442" i="1"/>
  <c r="AJ1442" i="1"/>
  <c r="AN1442" i="1"/>
  <c r="AR1442" i="1"/>
  <c r="BM312" i="1"/>
  <c r="AJ312" i="1"/>
  <c r="AR312" i="1"/>
  <c r="AN312" i="1"/>
  <c r="BM210" i="1"/>
  <c r="AR210" i="1"/>
  <c r="AJ210" i="1"/>
  <c r="AN210" i="1"/>
  <c r="BM782" i="1"/>
  <c r="AR782" i="1"/>
  <c r="AN782" i="1"/>
  <c r="AJ782" i="1"/>
  <c r="AJ835" i="1"/>
  <c r="BM835" i="1"/>
  <c r="AN835" i="1"/>
  <c r="AR835" i="1"/>
  <c r="BM1022" i="1"/>
  <c r="AJ1022" i="1"/>
  <c r="AR1022" i="1"/>
  <c r="AN1022" i="1"/>
  <c r="BM252" i="1"/>
  <c r="AJ252" i="1"/>
  <c r="AN252" i="1"/>
  <c r="AR252" i="1"/>
  <c r="BM579" i="1"/>
  <c r="AN579" i="1"/>
  <c r="AR579" i="1"/>
  <c r="AJ579" i="1"/>
  <c r="BM1144" i="1"/>
  <c r="AR1144" i="1"/>
  <c r="AN1144" i="1"/>
  <c r="AJ1144" i="1"/>
  <c r="BM928" i="1"/>
  <c r="AJ928" i="1"/>
  <c r="AN928" i="1"/>
  <c r="AR928" i="1"/>
  <c r="BM381" i="1"/>
  <c r="AN381" i="1"/>
  <c r="AJ381" i="1"/>
  <c r="AR381" i="1"/>
  <c r="BM432" i="1"/>
  <c r="AJ432" i="1"/>
  <c r="AN432" i="1"/>
  <c r="AR432" i="1"/>
  <c r="BM970" i="1"/>
  <c r="AJ970" i="1"/>
  <c r="AR970" i="1"/>
  <c r="AN970" i="1"/>
  <c r="BM1345" i="1"/>
  <c r="AJ1345" i="1"/>
  <c r="AR1345" i="1"/>
  <c r="AN1345" i="1"/>
  <c r="AN1278" i="1"/>
  <c r="BM1278" i="1"/>
  <c r="AJ1278" i="1"/>
  <c r="AR1278" i="1"/>
  <c r="BM701" i="1"/>
  <c r="AN701" i="1"/>
  <c r="AJ701" i="1"/>
  <c r="AR701" i="1"/>
  <c r="AR451" i="1"/>
  <c r="BM451" i="1"/>
  <c r="AJ451" i="1"/>
  <c r="AN451" i="1"/>
  <c r="BM1242" i="1"/>
  <c r="AJ1242" i="1"/>
  <c r="AR1242" i="1"/>
  <c r="AN1242" i="1"/>
  <c r="BM1057" i="1"/>
  <c r="AR1057" i="1"/>
  <c r="AN1057" i="1"/>
  <c r="AJ1057" i="1"/>
  <c r="BM1067" i="1"/>
  <c r="AN1067" i="1"/>
  <c r="AR1067" i="1"/>
  <c r="AJ1067" i="1"/>
  <c r="BM245" i="1"/>
  <c r="AN245" i="1"/>
  <c r="AJ245" i="1"/>
  <c r="AR245" i="1"/>
  <c r="BM1135" i="1"/>
  <c r="AJ1135" i="1"/>
  <c r="AR1135" i="1"/>
  <c r="AN1135" i="1"/>
  <c r="BM591" i="1"/>
  <c r="AR591" i="1"/>
  <c r="AJ591" i="1"/>
  <c r="AN591" i="1"/>
  <c r="BM329" i="1"/>
  <c r="AR329" i="1"/>
  <c r="AN329" i="1"/>
  <c r="AJ329" i="1"/>
  <c r="BM314" i="1"/>
  <c r="AR314" i="1"/>
  <c r="AJ314" i="1"/>
  <c r="AN314" i="1"/>
  <c r="BM853" i="1"/>
  <c r="AN853" i="1"/>
  <c r="AR853" i="1"/>
  <c r="AJ853" i="1"/>
  <c r="BM1424" i="1"/>
  <c r="AJ1424" i="1"/>
  <c r="AN1424" i="1"/>
  <c r="AR1424" i="1"/>
  <c r="BM1208" i="1"/>
  <c r="AN1208" i="1"/>
  <c r="AJ1208" i="1"/>
  <c r="AR1208" i="1"/>
  <c r="BM1385" i="1"/>
  <c r="AR1385" i="1"/>
  <c r="AN1385" i="1"/>
  <c r="AJ1385" i="1"/>
  <c r="BM1344" i="1"/>
  <c r="AJ1344" i="1"/>
  <c r="AN1344" i="1"/>
  <c r="AR1344" i="1"/>
  <c r="AJ180" i="1"/>
  <c r="AR180" i="1"/>
  <c r="BM180" i="1"/>
  <c r="AN180" i="1"/>
  <c r="BM205" i="1"/>
  <c r="AJ205" i="1"/>
  <c r="AR205" i="1"/>
  <c r="AN205" i="1"/>
  <c r="BM1339" i="1"/>
  <c r="AJ1339" i="1"/>
  <c r="AN1339" i="1"/>
  <c r="AR1339" i="1"/>
  <c r="BM763" i="1"/>
  <c r="AN763" i="1"/>
  <c r="AR763" i="1"/>
  <c r="AJ763" i="1"/>
  <c r="BM753" i="1"/>
  <c r="AJ753" i="1"/>
  <c r="AR753" i="1"/>
  <c r="AN753" i="1"/>
  <c r="BM1181" i="1"/>
  <c r="AN1181" i="1"/>
  <c r="AJ1181" i="1"/>
  <c r="AR1181" i="1"/>
  <c r="BM611" i="1"/>
  <c r="AR611" i="1"/>
  <c r="AJ611" i="1"/>
  <c r="AN611" i="1"/>
  <c r="BM1323" i="1"/>
  <c r="AN1323" i="1"/>
  <c r="AR1323" i="1"/>
  <c r="AJ1323" i="1"/>
  <c r="BM1486" i="1"/>
  <c r="AJ1486" i="1"/>
  <c r="AR1486" i="1"/>
  <c r="AN1486" i="1"/>
  <c r="BM608" i="1"/>
  <c r="AJ608" i="1"/>
  <c r="AN608" i="1"/>
  <c r="AR608" i="1"/>
  <c r="BM760" i="1"/>
  <c r="AN760" i="1"/>
  <c r="AJ760" i="1"/>
  <c r="AR760" i="1"/>
  <c r="AN573" i="1"/>
  <c r="BM573" i="1"/>
  <c r="AJ573" i="1"/>
  <c r="AR573" i="1"/>
  <c r="BM1243" i="1"/>
  <c r="AN1243" i="1"/>
  <c r="AR1243" i="1"/>
  <c r="AJ1243" i="1"/>
  <c r="BM440" i="1"/>
  <c r="AN440" i="1"/>
  <c r="AJ440" i="1"/>
  <c r="AR440" i="1"/>
  <c r="BM506" i="1"/>
  <c r="AJ506" i="1"/>
  <c r="AR506" i="1"/>
  <c r="AN506" i="1"/>
  <c r="BM301" i="1"/>
  <c r="AJ301" i="1"/>
  <c r="AR301" i="1"/>
  <c r="AN301" i="1"/>
  <c r="BM1093" i="1"/>
  <c r="AR1093" i="1"/>
  <c r="AJ1093" i="1"/>
  <c r="AN1093" i="1"/>
  <c r="BM450" i="1"/>
  <c r="AR450" i="1"/>
  <c r="AJ450" i="1"/>
  <c r="AN450" i="1"/>
  <c r="BM733" i="1"/>
  <c r="AN733" i="1"/>
  <c r="AJ733" i="1"/>
  <c r="AR733" i="1"/>
  <c r="BM735" i="1"/>
  <c r="AJ735" i="1"/>
  <c r="AN735" i="1"/>
  <c r="AR735" i="1"/>
  <c r="BM1259" i="1"/>
  <c r="AJ1259" i="1"/>
  <c r="AR1259" i="1"/>
  <c r="AN1259" i="1"/>
  <c r="BM1072" i="1"/>
  <c r="AJ1072" i="1"/>
  <c r="AN1072" i="1"/>
  <c r="AR1072" i="1"/>
  <c r="BM1036" i="1"/>
  <c r="AJ1036" i="1"/>
  <c r="AR1036" i="1"/>
  <c r="AN1036" i="1"/>
  <c r="BM885" i="1"/>
  <c r="AJ885" i="1"/>
  <c r="AN885" i="1"/>
  <c r="AR885" i="1"/>
  <c r="BM465" i="1"/>
  <c r="AR465" i="1"/>
  <c r="AN465" i="1"/>
  <c r="AJ465" i="1"/>
  <c r="AJ695" i="1"/>
  <c r="BM695" i="1"/>
  <c r="AN695" i="1"/>
  <c r="AR695" i="1"/>
  <c r="BM383" i="1"/>
  <c r="AJ383" i="1"/>
  <c r="AN383" i="1"/>
  <c r="AR383" i="1"/>
  <c r="BM528" i="1"/>
  <c r="AJ528" i="1"/>
  <c r="AN528" i="1"/>
  <c r="AR528" i="1"/>
  <c r="AR1120" i="1"/>
  <c r="BM1120" i="1"/>
  <c r="AJ1120" i="1"/>
  <c r="AN1120" i="1"/>
  <c r="BM716" i="1"/>
  <c r="AJ716" i="1"/>
  <c r="AR716" i="1"/>
  <c r="AN716" i="1"/>
  <c r="BM1324" i="1"/>
  <c r="AJ1324" i="1"/>
  <c r="AR1324" i="1"/>
  <c r="AN1324" i="1"/>
  <c r="BM1241" i="1"/>
  <c r="AN1241" i="1"/>
  <c r="AJ1241" i="1"/>
  <c r="AR1241" i="1"/>
  <c r="BM469" i="1"/>
  <c r="AJ469" i="1"/>
  <c r="AN469" i="1"/>
  <c r="AR469" i="1"/>
  <c r="BM527" i="1"/>
  <c r="AR527" i="1"/>
  <c r="AJ527" i="1"/>
  <c r="AN527" i="1"/>
  <c r="BM964" i="1"/>
  <c r="AR964" i="1"/>
  <c r="AJ964" i="1"/>
  <c r="AN964" i="1"/>
  <c r="BM943" i="1"/>
  <c r="AN943" i="1"/>
  <c r="AJ943" i="1"/>
  <c r="AR943" i="1"/>
  <c r="BM164" i="1"/>
  <c r="AJ164" i="1"/>
  <c r="AN164" i="1"/>
  <c r="AR164" i="1"/>
  <c r="AJ731" i="1"/>
  <c r="BM731" i="1"/>
  <c r="AN731" i="1"/>
  <c r="AR731" i="1"/>
  <c r="BM1327" i="1"/>
  <c r="AN1327" i="1"/>
  <c r="AJ1327" i="1"/>
  <c r="AR1327" i="1"/>
  <c r="BM1460" i="1"/>
  <c r="AR1460" i="1"/>
  <c r="AJ1460" i="1"/>
  <c r="AN1460" i="1"/>
  <c r="AN385" i="1"/>
  <c r="AJ385" i="1"/>
  <c r="AR385" i="1"/>
  <c r="BM385" i="1"/>
  <c r="AN491" i="1"/>
  <c r="AR491" i="1"/>
  <c r="BM491" i="1"/>
  <c r="AJ491" i="1"/>
  <c r="BM478" i="1"/>
  <c r="AR478" i="1"/>
  <c r="AN478" i="1"/>
  <c r="AJ478" i="1"/>
  <c r="BM1047" i="1"/>
  <c r="AJ1047" i="1"/>
  <c r="AN1047" i="1"/>
  <c r="AR1047" i="1"/>
  <c r="BM921" i="1"/>
  <c r="AN921" i="1"/>
  <c r="AJ921" i="1"/>
  <c r="AR921" i="1"/>
  <c r="BM1133" i="1"/>
  <c r="AJ1133" i="1"/>
  <c r="AR1133" i="1"/>
  <c r="AN1133" i="1"/>
  <c r="AR416" i="1"/>
  <c r="BM416" i="1"/>
  <c r="AJ416" i="1"/>
  <c r="AN416" i="1"/>
  <c r="BM254" i="1"/>
  <c r="AN254" i="1"/>
  <c r="AJ254" i="1"/>
  <c r="AR254" i="1"/>
  <c r="BM1411" i="1"/>
  <c r="AJ1411" i="1"/>
  <c r="AN1411" i="1"/>
  <c r="AR1411" i="1"/>
  <c r="BM1096" i="1"/>
  <c r="AJ1096" i="1"/>
  <c r="AN1096" i="1"/>
  <c r="AR1096" i="1"/>
  <c r="BM711" i="1"/>
  <c r="AJ711" i="1"/>
  <c r="AR711" i="1"/>
  <c r="AN711" i="1"/>
  <c r="BM345" i="1"/>
  <c r="AN345" i="1"/>
  <c r="AJ345" i="1"/>
  <c r="AR345" i="1"/>
  <c r="BM206" i="1"/>
  <c r="AN206" i="1"/>
  <c r="AJ206" i="1"/>
  <c r="AR206" i="1"/>
  <c r="BM311" i="1"/>
  <c r="AJ311" i="1"/>
  <c r="AN311" i="1"/>
  <c r="AR311" i="1"/>
  <c r="BM1066" i="1"/>
  <c r="AR1066" i="1"/>
  <c r="AN1066" i="1"/>
  <c r="AJ1066" i="1"/>
  <c r="BM1365" i="1"/>
  <c r="AN1365" i="1"/>
  <c r="AJ1365" i="1"/>
  <c r="AR1365" i="1"/>
  <c r="BM636" i="1"/>
  <c r="AN636" i="1"/>
  <c r="AJ636" i="1"/>
  <c r="AR636" i="1"/>
  <c r="BM1492" i="1"/>
  <c r="AR1492" i="1"/>
  <c r="AJ1492" i="1"/>
  <c r="AN1492" i="1"/>
  <c r="BM322" i="1"/>
  <c r="AR322" i="1"/>
  <c r="AJ322" i="1"/>
  <c r="AN322" i="1"/>
  <c r="BM1439" i="1"/>
  <c r="AN1439" i="1"/>
  <c r="AR1439" i="1"/>
  <c r="AJ1439" i="1"/>
  <c r="BM847" i="1"/>
  <c r="AR847" i="1"/>
  <c r="AJ847" i="1"/>
  <c r="AN847" i="1"/>
  <c r="BM1136" i="1"/>
  <c r="AN1136" i="1"/>
  <c r="AR1136" i="1"/>
  <c r="AJ1136" i="1"/>
  <c r="BM1360" i="1"/>
  <c r="AJ1360" i="1"/>
  <c r="AN1360" i="1"/>
  <c r="AR1360" i="1"/>
  <c r="BM1405" i="1"/>
  <c r="AN1405" i="1"/>
  <c r="AJ1405" i="1"/>
  <c r="AR1405" i="1"/>
  <c r="BM1478" i="1"/>
  <c r="AR1478" i="1"/>
  <c r="AJ1478" i="1"/>
  <c r="AN1478" i="1"/>
  <c r="BM828" i="1"/>
  <c r="AN828" i="1"/>
  <c r="AJ828" i="1"/>
  <c r="AR828" i="1"/>
  <c r="BM467" i="1"/>
  <c r="AJ467" i="1"/>
  <c r="AN467" i="1"/>
  <c r="AR467" i="1"/>
  <c r="BM911" i="1"/>
  <c r="AR911" i="1"/>
  <c r="AJ911" i="1"/>
  <c r="AN911" i="1"/>
  <c r="BM95" i="1"/>
  <c r="AN95" i="1"/>
  <c r="AJ95" i="1"/>
  <c r="AR95" i="1"/>
  <c r="BM77" i="1"/>
  <c r="AR77" i="1"/>
  <c r="AN77" i="1"/>
  <c r="AJ77" i="1"/>
  <c r="BM89" i="1"/>
  <c r="AN89" i="1"/>
  <c r="AJ89" i="1"/>
  <c r="AR89" i="1"/>
  <c r="BM12" i="1"/>
  <c r="AN12" i="1"/>
  <c r="AR12" i="1"/>
  <c r="BM113" i="1"/>
  <c r="AN113" i="1"/>
  <c r="AJ113" i="1"/>
  <c r="AR113" i="1"/>
  <c r="BM106" i="1"/>
  <c r="AN106" i="1"/>
  <c r="AJ106" i="1"/>
  <c r="AR106" i="1"/>
  <c r="BM34" i="1"/>
  <c r="AJ34" i="1"/>
  <c r="AN34" i="1"/>
  <c r="AR34" i="1"/>
  <c r="BM85" i="1"/>
  <c r="AJ85" i="1"/>
  <c r="AR85" i="1"/>
  <c r="AN85" i="1"/>
  <c r="BM140" i="1"/>
  <c r="AJ140" i="1"/>
  <c r="AN140" i="1"/>
  <c r="AR140" i="1"/>
  <c r="BM79" i="1"/>
  <c r="AJ79" i="1"/>
  <c r="AN79" i="1"/>
  <c r="AR79" i="1"/>
  <c r="AN141" i="1"/>
  <c r="AR141" i="1"/>
  <c r="AJ141" i="1"/>
  <c r="BM141" i="1"/>
  <c r="AN60" i="1"/>
  <c r="BM60" i="1"/>
  <c r="AJ60" i="1"/>
  <c r="AR60" i="1"/>
  <c r="BM23" i="1"/>
  <c r="AN23" i="1"/>
  <c r="AR23" i="1"/>
  <c r="AJ23" i="1"/>
  <c r="BM62" i="1"/>
  <c r="AR62" i="1"/>
  <c r="AN62" i="1"/>
  <c r="AJ62" i="1"/>
  <c r="BM105" i="1"/>
  <c r="AR105" i="1"/>
  <c r="AJ105" i="1"/>
  <c r="AN105" i="1"/>
  <c r="BM111" i="1"/>
  <c r="AN111" i="1"/>
  <c r="AJ111" i="1"/>
  <c r="AR111" i="1"/>
  <c r="BM40" i="1"/>
  <c r="AN40" i="1"/>
  <c r="AJ40" i="1"/>
  <c r="AR40" i="1"/>
  <c r="BM97" i="1"/>
  <c r="AR97" i="1"/>
  <c r="AN97" i="1"/>
  <c r="AJ97" i="1"/>
  <c r="BM24" i="1"/>
  <c r="AJ24" i="1"/>
  <c r="AN24" i="1"/>
  <c r="AR24" i="1"/>
  <c r="BM84" i="1"/>
  <c r="AR84" i="1"/>
  <c r="AN84" i="1"/>
  <c r="AJ84" i="1"/>
  <c r="BM80" i="1"/>
  <c r="AN80" i="1"/>
  <c r="AR80" i="1"/>
  <c r="AJ80" i="1"/>
  <c r="H11" i="1"/>
  <c r="BL11" i="1" s="1"/>
  <c r="BM11" i="1"/>
  <c r="AB596" i="1"/>
  <c r="BM128" i="1"/>
  <c r="AN128" i="1"/>
  <c r="AJ128" i="1"/>
  <c r="AR128" i="1"/>
  <c r="BM63" i="1"/>
  <c r="AN63" i="1"/>
  <c r="AR63" i="1"/>
  <c r="AJ63" i="1"/>
  <c r="BM73" i="1"/>
  <c r="AJ73" i="1"/>
  <c r="AR73" i="1"/>
  <c r="AN73" i="1"/>
  <c r="BM71" i="1"/>
  <c r="AJ71" i="1"/>
  <c r="AN71" i="1"/>
  <c r="AR71" i="1"/>
  <c r="BM129" i="1"/>
  <c r="AJ129" i="1"/>
  <c r="AR129" i="1"/>
  <c r="AN129" i="1"/>
  <c r="BM81" i="1"/>
  <c r="AJ81" i="1"/>
  <c r="AR81" i="1"/>
  <c r="AN81" i="1"/>
  <c r="BM59" i="1"/>
  <c r="AJ59" i="1"/>
  <c r="AR59" i="1"/>
  <c r="AN59" i="1"/>
  <c r="BM112" i="1"/>
  <c r="AR112" i="1"/>
  <c r="AN112" i="1"/>
  <c r="AJ112" i="1"/>
  <c r="BM92" i="1"/>
  <c r="AJ92" i="1"/>
  <c r="AR92" i="1"/>
  <c r="AN92" i="1"/>
  <c r="BM157" i="1"/>
  <c r="AJ157" i="1"/>
  <c r="AN157" i="1"/>
  <c r="AR157" i="1"/>
  <c r="BM61" i="1"/>
  <c r="AR61" i="1"/>
  <c r="AJ61" i="1"/>
  <c r="AN61" i="1"/>
  <c r="BM98" i="1"/>
  <c r="AJ98" i="1"/>
  <c r="AR98" i="1"/>
  <c r="AN98" i="1"/>
  <c r="BM123" i="1"/>
  <c r="AN123" i="1"/>
  <c r="AJ123" i="1"/>
  <c r="AR123" i="1"/>
  <c r="BM107" i="1"/>
  <c r="AJ107" i="1"/>
  <c r="AR107" i="1"/>
  <c r="AN107" i="1"/>
  <c r="BM158" i="1"/>
  <c r="AN158" i="1"/>
  <c r="AJ158" i="1"/>
  <c r="AR158" i="1"/>
  <c r="AK458" i="1"/>
  <c r="AO460" i="1"/>
  <c r="AK775" i="1"/>
  <c r="AK777" i="1"/>
  <c r="AS1208" i="1"/>
  <c r="AS999" i="1"/>
  <c r="AK678" i="1"/>
  <c r="AS174" i="1"/>
  <c r="AS755" i="1"/>
  <c r="AO25" i="1"/>
  <c r="AO837" i="1"/>
  <c r="AS1288" i="1"/>
  <c r="AO190" i="1"/>
  <c r="AS1159" i="1"/>
  <c r="AO607" i="1"/>
  <c r="AO1131" i="1"/>
  <c r="AS1090" i="1"/>
  <c r="AS271" i="1"/>
  <c r="AS768" i="1"/>
  <c r="AO587" i="1"/>
  <c r="AK401" i="1"/>
  <c r="AK1113" i="1"/>
  <c r="AO1113" i="1"/>
  <c r="AS895" i="1"/>
  <c r="AS889" i="1"/>
  <c r="AO1314" i="1"/>
  <c r="AS1296" i="1"/>
  <c r="AO611" i="1"/>
  <c r="AS544" i="1"/>
  <c r="AK1043" i="1"/>
  <c r="AO588" i="1"/>
  <c r="AK513" i="1"/>
  <c r="AO1063" i="1"/>
  <c r="AS1075" i="1"/>
  <c r="AK403" i="1"/>
  <c r="AO489" i="1"/>
  <c r="AO621" i="1"/>
  <c r="AO1198" i="1"/>
  <c r="AO763" i="1"/>
  <c r="AK589" i="1"/>
  <c r="AO722" i="1"/>
  <c r="AO595" i="1"/>
  <c r="AS982" i="1"/>
  <c r="AO1226" i="1"/>
  <c r="AO1339" i="1"/>
  <c r="AS685" i="1"/>
  <c r="AS1147" i="1"/>
  <c r="AO287" i="1"/>
  <c r="AO366" i="1"/>
  <c r="AK710" i="1"/>
  <c r="AO710" i="1"/>
  <c r="AK1040" i="1"/>
  <c r="AO227" i="1"/>
  <c r="AK27" i="1"/>
  <c r="AO1144" i="1"/>
  <c r="AO510" i="1"/>
  <c r="AK87" i="1"/>
  <c r="AK1282" i="1"/>
  <c r="AO1488" i="1"/>
  <c r="AS213" i="1"/>
  <c r="AO610" i="1"/>
  <c r="AS618" i="1"/>
  <c r="AO1216" i="1"/>
  <c r="AS277" i="1"/>
  <c r="AS422" i="1"/>
  <c r="AO502" i="1"/>
  <c r="AK110" i="1"/>
  <c r="AK1080" i="1"/>
  <c r="AO961" i="1"/>
  <c r="AK1106" i="1"/>
  <c r="AK1399" i="1"/>
  <c r="AO661" i="1"/>
  <c r="AS669" i="1"/>
  <c r="AO26" i="1"/>
  <c r="AS640" i="1"/>
  <c r="AO1209" i="1"/>
  <c r="AK292" i="1"/>
  <c r="AS1413" i="1"/>
  <c r="AO1405" i="1"/>
  <c r="AO416" i="1"/>
  <c r="AO1294" i="1"/>
  <c r="AS538" i="1"/>
  <c r="AO670" i="1"/>
  <c r="AO1258" i="1"/>
  <c r="AK1155" i="1"/>
  <c r="AS962" i="1"/>
  <c r="AS508" i="1"/>
  <c r="AK1012" i="1"/>
  <c r="AS863" i="1"/>
  <c r="AS1396" i="1"/>
  <c r="AO354" i="1"/>
  <c r="AO1331" i="1"/>
  <c r="AK856" i="1"/>
  <c r="AS864" i="1"/>
  <c r="AS114" i="1"/>
  <c r="AO635" i="1"/>
  <c r="AO73" i="1"/>
  <c r="AS1348" i="1"/>
  <c r="AS1189" i="1"/>
  <c r="AO1181" i="1"/>
  <c r="AS471" i="1"/>
  <c r="AK427" i="1"/>
  <c r="AS972" i="1"/>
  <c r="AK382" i="1"/>
  <c r="AS123" i="1"/>
  <c r="AO1231" i="1"/>
  <c r="AO1375" i="1"/>
  <c r="AK426" i="1"/>
  <c r="AO1391" i="1"/>
  <c r="AO196" i="1"/>
  <c r="AK248" i="1"/>
  <c r="AK1454" i="1"/>
  <c r="AO744" i="1"/>
  <c r="AO1406" i="1"/>
  <c r="AO692" i="1"/>
  <c r="AO244" i="1"/>
  <c r="AO1357" i="1"/>
  <c r="AO518" i="1"/>
  <c r="AO1471" i="1"/>
  <c r="AK1443" i="1"/>
  <c r="AS1303" i="1"/>
  <c r="AO168" i="1"/>
  <c r="AK1219" i="1"/>
  <c r="AK959" i="1"/>
  <c r="AK951" i="1"/>
  <c r="AO141" i="1"/>
  <c r="AO45" i="1"/>
  <c r="AS1268" i="1"/>
  <c r="AO1083" i="1"/>
  <c r="AO1174" i="1"/>
  <c r="AO1053" i="1"/>
  <c r="AK623" i="1"/>
  <c r="AO1073" i="1"/>
  <c r="AO92" i="1"/>
  <c r="AK175" i="1"/>
  <c r="AS183" i="1"/>
  <c r="AK186" i="1"/>
  <c r="AK1121" i="1"/>
  <c r="AS530" i="1"/>
  <c r="AS831" i="1"/>
  <c r="AK406" i="1"/>
  <c r="AO1494" i="1"/>
  <c r="AS454" i="1"/>
  <c r="AO1387" i="1"/>
  <c r="AK119" i="1"/>
  <c r="AO870" i="1"/>
  <c r="AO1189" i="1"/>
  <c r="AS1430" i="1"/>
  <c r="AS803" i="1"/>
  <c r="AK608" i="1"/>
  <c r="AO715" i="1"/>
  <c r="AK718" i="1"/>
  <c r="AO718" i="1"/>
  <c r="AS512" i="1"/>
  <c r="AS994" i="1"/>
  <c r="AS849" i="1"/>
  <c r="AS1356" i="1"/>
  <c r="AO1348" i="1"/>
  <c r="AS1299" i="1"/>
  <c r="AK77" i="1"/>
  <c r="AK650" i="1"/>
  <c r="AO668" i="1"/>
  <c r="AK469" i="1"/>
  <c r="AO1215" i="1"/>
  <c r="AK1004" i="1"/>
  <c r="AO488" i="1"/>
  <c r="AO321" i="1"/>
  <c r="AS1077" i="1"/>
  <c r="AS110" i="1"/>
  <c r="AK233" i="1"/>
  <c r="AS1202" i="1"/>
  <c r="AK1310" i="1"/>
  <c r="AK509" i="1"/>
  <c r="AK71" i="1"/>
  <c r="AS1327" i="1"/>
  <c r="AO1318" i="1"/>
  <c r="AK1024" i="1"/>
  <c r="AO271" i="1"/>
  <c r="AS790" i="1"/>
  <c r="AO1456" i="1"/>
  <c r="AS536" i="1"/>
  <c r="AS825" i="1"/>
  <c r="AO1126" i="1"/>
  <c r="AO946" i="1"/>
  <c r="AS954" i="1"/>
  <c r="AK171" i="1"/>
  <c r="AS745" i="1"/>
  <c r="AS1360" i="1"/>
  <c r="AK1223" i="1"/>
  <c r="AK1472" i="1"/>
  <c r="AS107" i="1"/>
  <c r="AO126" i="1"/>
  <c r="AO432" i="1"/>
  <c r="AK432" i="1"/>
  <c r="AK1003" i="1"/>
  <c r="AK585" i="1"/>
  <c r="AK436" i="1"/>
  <c r="AO370" i="1"/>
  <c r="AO29" i="1"/>
  <c r="AK72" i="1"/>
  <c r="AS50" i="1"/>
  <c r="AS240" i="1"/>
  <c r="AK114" i="1"/>
  <c r="AS1278" i="1"/>
  <c r="AO1244" i="1"/>
  <c r="AO822" i="1"/>
  <c r="AO222" i="1"/>
  <c r="AS230" i="1"/>
  <c r="AO928" i="1"/>
  <c r="AO218" i="1"/>
  <c r="AS1130" i="1"/>
  <c r="AS315" i="1"/>
  <c r="AS642" i="1"/>
  <c r="AS78" i="1"/>
  <c r="AK667" i="1"/>
  <c r="AS1030" i="1"/>
  <c r="AK1403" i="1"/>
  <c r="AS1411" i="1"/>
  <c r="AS609" i="1"/>
  <c r="AK1104" i="1"/>
  <c r="AO604" i="1"/>
  <c r="AS884" i="1"/>
  <c r="AK876" i="1"/>
  <c r="AS1425" i="1"/>
  <c r="AS950" i="1"/>
  <c r="AS459" i="1"/>
  <c r="AK1262" i="1"/>
  <c r="AK884" i="1"/>
  <c r="AO572" i="1"/>
  <c r="AS339" i="1"/>
  <c r="AO899" i="1"/>
  <c r="AO491" i="1"/>
  <c r="AK735" i="1"/>
  <c r="AK344" i="1"/>
  <c r="AS993" i="1"/>
  <c r="AS943" i="1"/>
  <c r="AK85" i="1"/>
  <c r="AO30" i="1"/>
  <c r="AS88" i="1"/>
  <c r="AK598" i="1"/>
  <c r="AS1401" i="1"/>
  <c r="AO508" i="1"/>
  <c r="AS793" i="1"/>
  <c r="AS1127" i="1"/>
  <c r="AS813" i="1"/>
  <c r="AK805" i="1"/>
  <c r="AK894" i="1"/>
  <c r="AK178" i="1"/>
  <c r="AO224" i="1"/>
  <c r="AK224" i="1"/>
  <c r="AS1245" i="1"/>
  <c r="AS1294" i="1"/>
  <c r="AO902" i="1"/>
  <c r="AO968" i="1"/>
  <c r="AK960" i="1"/>
  <c r="AK1274" i="1"/>
  <c r="AO58" i="1"/>
  <c r="AK524" i="1"/>
  <c r="AO524" i="1"/>
  <c r="AO1479" i="1"/>
  <c r="AO1327" i="1"/>
  <c r="AO905" i="1"/>
  <c r="AK1281" i="1"/>
  <c r="AK564" i="1"/>
  <c r="AO1017" i="1"/>
  <c r="AS1490" i="1"/>
  <c r="AO786" i="1"/>
  <c r="AO1147" i="1"/>
  <c r="AO293" i="1"/>
  <c r="AK1207" i="1"/>
  <c r="AS1215" i="1"/>
  <c r="AS1120" i="1"/>
  <c r="AO1079" i="1"/>
  <c r="AK433" i="1"/>
  <c r="AK1292" i="1"/>
  <c r="AK1026" i="1"/>
  <c r="AS870" i="1"/>
  <c r="AS877" i="1"/>
  <c r="AO1190" i="1"/>
  <c r="AK330" i="1"/>
  <c r="AS138" i="1"/>
  <c r="AO342" i="1"/>
  <c r="AS507" i="1"/>
  <c r="AK514" i="1"/>
  <c r="AS953" i="1"/>
  <c r="AO412" i="1"/>
  <c r="AK310" i="1"/>
  <c r="AS1458" i="1"/>
  <c r="AS68" i="1"/>
  <c r="AO1503" i="1"/>
  <c r="AK1016" i="1"/>
  <c r="AS421" i="1"/>
  <c r="AO1351" i="1"/>
  <c r="AK574" i="1"/>
  <c r="AS257" i="1"/>
  <c r="AK199" i="1"/>
  <c r="AK988" i="1"/>
  <c r="AS1380" i="1"/>
  <c r="AK653" i="1"/>
  <c r="AK1124" i="1"/>
  <c r="AK200" i="1"/>
  <c r="AK753" i="1"/>
  <c r="AS753" i="1"/>
  <c r="AO767" i="1"/>
  <c r="AO1092" i="1"/>
  <c r="AS882" i="1"/>
  <c r="AS1400" i="1"/>
  <c r="AK19" i="1"/>
  <c r="AK221" i="1"/>
  <c r="AK1486" i="1"/>
  <c r="AK400" i="1"/>
  <c r="AO625" i="1"/>
  <c r="AO1431" i="1"/>
  <c r="AS1384" i="1"/>
  <c r="AO1376" i="1"/>
  <c r="AS747" i="1"/>
  <c r="AK367" i="1"/>
  <c r="AO938" i="1"/>
  <c r="AS1320" i="1"/>
  <c r="AK814" i="1"/>
  <c r="AO78" i="1"/>
  <c r="AO1013" i="1"/>
  <c r="AS1021" i="1"/>
  <c r="AO850" i="1"/>
  <c r="AS1319" i="1"/>
  <c r="AO231" i="1"/>
  <c r="AO839" i="1"/>
  <c r="AO1129" i="1"/>
  <c r="AO885" i="1"/>
  <c r="AS893" i="1"/>
  <c r="AK160" i="1"/>
  <c r="AO158" i="1"/>
  <c r="AS716" i="1"/>
  <c r="AO949" i="1"/>
  <c r="AS1101" i="1"/>
  <c r="AO1093" i="1"/>
  <c r="AS583" i="1"/>
  <c r="AK593" i="1"/>
  <c r="AO1007" i="1"/>
  <c r="AO526" i="1"/>
  <c r="AK546" i="1"/>
  <c r="AK791" i="1"/>
  <c r="AO170" i="1"/>
  <c r="AK223" i="1"/>
  <c r="AO666" i="1"/>
  <c r="AK783" i="1"/>
  <c r="AS908" i="1"/>
  <c r="AO675" i="1"/>
  <c r="AS404" i="1"/>
  <c r="AO131" i="1"/>
  <c r="AK792" i="1"/>
  <c r="AK76" i="1"/>
  <c r="AS84" i="1"/>
  <c r="AS1476" i="1"/>
  <c r="AK1468" i="1"/>
  <c r="AO830" i="1"/>
  <c r="AS311" i="1"/>
  <c r="AS222" i="1"/>
  <c r="AO214" i="1"/>
  <c r="AO628" i="1"/>
  <c r="AK1501" i="1"/>
  <c r="AS702" i="1"/>
  <c r="AS1321" i="1"/>
  <c r="AS1426" i="1"/>
  <c r="AK683" i="1"/>
  <c r="AK1225" i="1"/>
  <c r="AS1233" i="1"/>
  <c r="AS608" i="1"/>
  <c r="AK793" i="1"/>
  <c r="AK1493" i="1"/>
  <c r="AO622" i="1"/>
  <c r="AK40" i="1"/>
  <c r="AK1447" i="1"/>
  <c r="AO498" i="1"/>
  <c r="AS598" i="1"/>
  <c r="AO317" i="1"/>
  <c r="AO581" i="1"/>
  <c r="AO1259" i="1"/>
  <c r="AK663" i="1"/>
  <c r="AO787" i="1"/>
  <c r="AK816" i="1"/>
  <c r="AK157" i="1"/>
  <c r="AO23" i="1"/>
  <c r="AK840" i="1"/>
  <c r="AK1487" i="1"/>
  <c r="AO1384" i="1"/>
  <c r="AK1384" i="1"/>
  <c r="AO903" i="1"/>
  <c r="AS333" i="1"/>
  <c r="AS265" i="1"/>
  <c r="AO665" i="1"/>
  <c r="AO1412" i="1"/>
  <c r="AK1412" i="1"/>
  <c r="AO63" i="1"/>
  <c r="AO243" i="1"/>
  <c r="AK584" i="1"/>
  <c r="AK660" i="1"/>
  <c r="AO240" i="1"/>
  <c r="AK240" i="1"/>
  <c r="AO835" i="1"/>
  <c r="AK164" i="1"/>
  <c r="AS172" i="1"/>
  <c r="AK684" i="1"/>
  <c r="AK557" i="1"/>
  <c r="AS1343" i="1"/>
  <c r="AS1416" i="1"/>
  <c r="AK386" i="1"/>
  <c r="AK1179" i="1"/>
  <c r="AO537" i="1"/>
  <c r="AK544" i="1"/>
  <c r="AK680" i="1"/>
  <c r="AK726" i="1"/>
  <c r="AK265" i="1"/>
  <c r="AK535" i="1"/>
  <c r="AO535" i="1"/>
  <c r="AO1496" i="1"/>
  <c r="AS94" i="1"/>
  <c r="AS242" i="1"/>
  <c r="AO1177" i="1"/>
  <c r="AS945" i="1"/>
  <c r="AS1247" i="1"/>
  <c r="AO1156" i="1"/>
  <c r="AK57" i="1"/>
  <c r="AS714" i="1"/>
  <c r="AO456" i="1"/>
  <c r="AK18" i="1"/>
  <c r="AS26" i="1"/>
  <c r="AK1171" i="1"/>
  <c r="AS1349" i="1"/>
  <c r="AS881" i="1"/>
  <c r="AS1408" i="1"/>
  <c r="AK1062" i="1"/>
  <c r="AK915" i="1"/>
  <c r="AS923" i="1"/>
  <c r="AK825" i="1"/>
  <c r="AO825" i="1"/>
  <c r="AK1072" i="1"/>
  <c r="AO503" i="1"/>
  <c r="AS663" i="1"/>
  <c r="AK886" i="1"/>
  <c r="AS258" i="1"/>
  <c r="AK1133" i="1"/>
  <c r="AO1057" i="1"/>
  <c r="AK1140" i="1"/>
  <c r="AS1136" i="1"/>
  <c r="AO1193" i="1"/>
  <c r="AS709" i="1"/>
  <c r="AK51" i="1"/>
  <c r="AO360" i="1"/>
  <c r="AK1367" i="1"/>
  <c r="AK1302" i="1"/>
  <c r="AS152" i="1"/>
  <c r="AK138" i="1"/>
  <c r="AS562" i="1"/>
  <c r="AK858" i="1"/>
  <c r="AS1183" i="1"/>
  <c r="AO172" i="1"/>
  <c r="AS1437" i="1"/>
  <c r="AO1097" i="1"/>
  <c r="AS467" i="1"/>
  <c r="AS1364" i="1"/>
  <c r="AK117" i="1"/>
  <c r="AS1221" i="1"/>
  <c r="AO1002" i="1"/>
  <c r="AS931" i="1"/>
  <c r="AS262" i="1"/>
  <c r="AK1390" i="1"/>
  <c r="AK981" i="1"/>
  <c r="AO1421" i="1"/>
  <c r="AO1349" i="1"/>
  <c r="AO461" i="1"/>
  <c r="AK1229" i="1"/>
  <c r="AK185" i="1"/>
  <c r="AS289" i="1"/>
  <c r="AO151" i="1"/>
  <c r="AO754" i="1"/>
  <c r="AK301" i="1"/>
  <c r="AS1151" i="1"/>
  <c r="AK272" i="1"/>
  <c r="AK210" i="1"/>
  <c r="AS890" i="1"/>
  <c r="AO275" i="1"/>
  <c r="AK1344" i="1"/>
  <c r="AS161" i="1"/>
  <c r="AK971" i="1"/>
  <c r="AK669" i="1"/>
  <c r="AS677" i="1"/>
  <c r="AO228" i="1"/>
  <c r="AS1056" i="1"/>
  <c r="AK741" i="1"/>
  <c r="AK758" i="1"/>
  <c r="AK1220" i="1"/>
  <c r="AK1186" i="1"/>
  <c r="AK748" i="1"/>
  <c r="AK364" i="1"/>
  <c r="AO364" i="1"/>
  <c r="AO616" i="1"/>
  <c r="AO377" i="1"/>
  <c r="AO734" i="1"/>
  <c r="AK865" i="1"/>
  <c r="AO742" i="1"/>
  <c r="AO97" i="1"/>
  <c r="AK880" i="1"/>
  <c r="AS888" i="1"/>
  <c r="AO21" i="1"/>
  <c r="AK765" i="1"/>
  <c r="AK1031" i="1"/>
  <c r="AK578" i="1"/>
  <c r="AK940" i="1"/>
  <c r="AS1454" i="1"/>
  <c r="AS1062" i="1"/>
  <c r="AO1248" i="1"/>
  <c r="AS802" i="1"/>
  <c r="AS45" i="1"/>
  <c r="AK1170" i="1"/>
  <c r="AO445" i="1"/>
  <c r="AS383" i="1"/>
  <c r="AO1430" i="1"/>
  <c r="AS1438" i="1"/>
  <c r="AO511" i="1"/>
  <c r="AK404" i="1"/>
  <c r="AO922" i="1"/>
  <c r="AS930" i="1"/>
  <c r="AS175" i="1"/>
  <c r="AK306" i="1"/>
  <c r="AS926" i="1"/>
  <c r="AS276" i="1"/>
  <c r="AO818" i="1"/>
  <c r="AS826" i="1"/>
  <c r="AK418" i="1"/>
  <c r="AK738" i="1"/>
  <c r="AK1208" i="1"/>
  <c r="AK53" i="1"/>
  <c r="AO53" i="1"/>
  <c r="AO1250" i="1"/>
  <c r="AS1258" i="1"/>
  <c r="AK740" i="1"/>
  <c r="AS485" i="1"/>
  <c r="AK1255" i="1"/>
  <c r="AK1321" i="1"/>
  <c r="AS291" i="1"/>
  <c r="AO283" i="1"/>
  <c r="AO162" i="1"/>
  <c r="AO1158" i="1"/>
  <c r="AS1166" i="1"/>
  <c r="AO1089" i="1"/>
  <c r="AO779" i="1"/>
  <c r="AS787" i="1"/>
  <c r="AO699" i="1"/>
  <c r="AS707" i="1"/>
  <c r="AS788" i="1"/>
  <c r="AO1437" i="1"/>
  <c r="AK470" i="1"/>
  <c r="AS1211" i="1"/>
  <c r="AS1273" i="1"/>
  <c r="AK809" i="1"/>
  <c r="AS697" i="1"/>
  <c r="AK1296" i="1"/>
  <c r="AS1304" i="1"/>
  <c r="AO388" i="1"/>
  <c r="AO365" i="1"/>
  <c r="AO193" i="1"/>
  <c r="AS201" i="1"/>
  <c r="AO533" i="1"/>
  <c r="AS1298" i="1"/>
  <c r="AS1251" i="1"/>
  <c r="AO848" i="1"/>
  <c r="AS245" i="1"/>
  <c r="AK264" i="1"/>
  <c r="AO879" i="1"/>
  <c r="AK721" i="1"/>
  <c r="AK1091" i="1"/>
  <c r="AK1107" i="1"/>
  <c r="AS1115" i="1"/>
  <c r="AO1298" i="1"/>
  <c r="AO844" i="1"/>
  <c r="AO531" i="1"/>
  <c r="AS539" i="1"/>
  <c r="AK50" i="1"/>
  <c r="AK966" i="1"/>
  <c r="AS974" i="1"/>
  <c r="AS1371" i="1"/>
  <c r="AS450" i="1"/>
  <c r="AS1058" i="1"/>
  <c r="AK561" i="1"/>
  <c r="AO532" i="1"/>
  <c r="AO821" i="1"/>
  <c r="AO1234" i="1"/>
  <c r="AK1234" i="1"/>
  <c r="AK749" i="1"/>
  <c r="AS977" i="1"/>
  <c r="AK1484" i="1"/>
  <c r="AO155" i="1"/>
  <c r="AO1427" i="1"/>
  <c r="AS956" i="1"/>
  <c r="AS111" i="1"/>
  <c r="AS779" i="1"/>
  <c r="AK343" i="1"/>
  <c r="AO736" i="1"/>
  <c r="AO434" i="1"/>
  <c r="AS442" i="1"/>
  <c r="AS391" i="1"/>
  <c r="AO957" i="1"/>
  <c r="AS1340" i="1"/>
  <c r="AO1377" i="1"/>
  <c r="AS1292" i="1"/>
  <c r="AK1465" i="1"/>
  <c r="AO637" i="1"/>
  <c r="AS645" i="1"/>
  <c r="AO379" i="1"/>
  <c r="AK390" i="1"/>
  <c r="AO1278" i="1"/>
  <c r="AS1286" i="1"/>
  <c r="AO368" i="1"/>
  <c r="AO496" i="1"/>
  <c r="AS130" i="1"/>
  <c r="AS1361" i="1"/>
  <c r="AK482" i="1"/>
  <c r="AK591" i="1"/>
  <c r="AO1111" i="1"/>
  <c r="AS1119" i="1"/>
  <c r="AO1355" i="1"/>
  <c r="AO1210" i="1"/>
  <c r="AK128" i="1"/>
  <c r="AO1401" i="1"/>
  <c r="AK1117" i="1"/>
  <c r="AO979" i="1"/>
  <c r="AO1052" i="1"/>
  <c r="AO698" i="1"/>
  <c r="AO298" i="1"/>
  <c r="AK926" i="1"/>
  <c r="AS470" i="1"/>
  <c r="AK583" i="1"/>
  <c r="AO583" i="1"/>
  <c r="AK1138" i="1"/>
  <c r="AO1473" i="1"/>
  <c r="AS1165" i="1"/>
  <c r="AO633" i="1"/>
  <c r="AK259" i="1"/>
  <c r="AS347" i="1"/>
  <c r="AO492" i="1"/>
  <c r="AO1362" i="1"/>
  <c r="AO602" i="1"/>
  <c r="AK79" i="1"/>
  <c r="AK108" i="1"/>
  <c r="AK1416" i="1"/>
  <c r="AK1323" i="1"/>
  <c r="AS1331" i="1"/>
  <c r="AS724" i="1"/>
  <c r="AO1389" i="1"/>
  <c r="AK1150" i="1"/>
  <c r="AO350" i="1"/>
  <c r="AK1316" i="1"/>
  <c r="AK443" i="1"/>
  <c r="AK211" i="1"/>
  <c r="AS324" i="1"/>
  <c r="AO772" i="1"/>
  <c r="AK1071" i="1"/>
  <c r="AO1162" i="1"/>
  <c r="AO1370" i="1"/>
  <c r="AS120" i="1"/>
  <c r="AS1205" i="1"/>
  <c r="AS1505" i="1"/>
  <c r="AS1404" i="1"/>
  <c r="AO681" i="1"/>
  <c r="AK327" i="1"/>
  <c r="AK54" i="1"/>
  <c r="AO54" i="1"/>
  <c r="AK276" i="1"/>
  <c r="AS1184" i="1"/>
  <c r="AS1452" i="1"/>
  <c r="AO1320" i="1"/>
  <c r="AK1320" i="1"/>
  <c r="AK1425" i="1"/>
  <c r="AS1465" i="1"/>
  <c r="AK867" i="1"/>
  <c r="AK428" i="1"/>
  <c r="AS436" i="1"/>
  <c r="AO163" i="1"/>
  <c r="AK1141" i="1"/>
  <c r="AO277" i="1"/>
  <c r="AO930" i="1"/>
  <c r="AO893" i="1"/>
  <c r="AK1365" i="1"/>
  <c r="AO1397" i="1"/>
  <c r="AK1413" i="1"/>
  <c r="AK1273" i="1"/>
  <c r="AS789" i="1"/>
  <c r="AK1483" i="1"/>
  <c r="AS846" i="1"/>
  <c r="AS1138" i="1"/>
  <c r="AO239" i="1"/>
  <c r="AS841" i="1"/>
  <c r="AS104" i="1"/>
  <c r="AO1507" i="1"/>
  <c r="AK1507" i="1"/>
  <c r="AO472" i="1"/>
  <c r="AS449" i="1"/>
  <c r="AO441" i="1"/>
  <c r="AO1381" i="1"/>
  <c r="AK1462" i="1"/>
  <c r="AS549" i="1"/>
  <c r="AO1011" i="1"/>
  <c r="AK1461" i="1"/>
  <c r="AO1070" i="1"/>
  <c r="AS662" i="1"/>
  <c r="BM163" i="1"/>
  <c r="AJ163" i="1"/>
  <c r="AR163" i="1"/>
  <c r="AN163" i="1"/>
  <c r="BM827" i="1"/>
  <c r="AR827" i="1"/>
  <c r="AJ827" i="1"/>
  <c r="AN827" i="1"/>
  <c r="BM348" i="1"/>
  <c r="AJ348" i="1"/>
  <c r="AR348" i="1"/>
  <c r="AN348" i="1"/>
  <c r="AR979" i="1"/>
  <c r="BM979" i="1"/>
  <c r="AJ979" i="1"/>
  <c r="AN979" i="1"/>
  <c r="BM1048" i="1"/>
  <c r="AN1048" i="1"/>
  <c r="AJ1048" i="1"/>
  <c r="AR1048" i="1"/>
  <c r="BM618" i="1"/>
  <c r="AJ618" i="1"/>
  <c r="AR618" i="1"/>
  <c r="AN618" i="1"/>
  <c r="BM181" i="1"/>
  <c r="AR181" i="1"/>
  <c r="AN181" i="1"/>
  <c r="AJ181" i="1"/>
  <c r="BM401" i="1"/>
  <c r="AN401" i="1"/>
  <c r="AJ401" i="1"/>
  <c r="AR401" i="1"/>
  <c r="BM1382" i="1"/>
  <c r="AJ1382" i="1"/>
  <c r="AN1382" i="1"/>
  <c r="AR1382" i="1"/>
  <c r="AJ790" i="1"/>
  <c r="BM790" i="1"/>
  <c r="AN790" i="1"/>
  <c r="AR790" i="1"/>
  <c r="BM499" i="1"/>
  <c r="AR499" i="1"/>
  <c r="AJ499" i="1"/>
  <c r="AN499" i="1"/>
  <c r="AB499" i="1"/>
  <c r="BM1286" i="1"/>
  <c r="AJ1286" i="1"/>
  <c r="AN1286" i="1"/>
  <c r="AR1286" i="1"/>
  <c r="BM1430" i="1"/>
  <c r="AN1430" i="1"/>
  <c r="AR1430" i="1"/>
  <c r="AJ1430" i="1"/>
  <c r="BM483" i="1"/>
  <c r="AN483" i="1"/>
  <c r="AR483" i="1"/>
  <c r="AJ483" i="1"/>
  <c r="BM883" i="1"/>
  <c r="AJ883" i="1"/>
  <c r="AN883" i="1"/>
  <c r="AR883" i="1"/>
  <c r="BM1314" i="1"/>
  <c r="AJ1314" i="1"/>
  <c r="AN1314" i="1"/>
  <c r="AR1314" i="1"/>
  <c r="BM777" i="1"/>
  <c r="AN777" i="1"/>
  <c r="AJ777" i="1"/>
  <c r="AR777" i="1"/>
  <c r="BM523" i="1"/>
  <c r="AN523" i="1"/>
  <c r="AR523" i="1"/>
  <c r="AJ523" i="1"/>
  <c r="BM166" i="1"/>
  <c r="AJ166" i="1"/>
  <c r="AN166" i="1"/>
  <c r="AR166" i="1"/>
  <c r="BM1218" i="1"/>
  <c r="AN1218" i="1"/>
  <c r="AR1218" i="1"/>
  <c r="AJ1218" i="1"/>
  <c r="BM998" i="1"/>
  <c r="AR998" i="1"/>
  <c r="AJ998" i="1"/>
  <c r="AN998" i="1"/>
  <c r="AN1263" i="1"/>
  <c r="BM1263" i="1"/>
  <c r="AJ1263" i="1"/>
  <c r="AR1263" i="1"/>
  <c r="BM256" i="1"/>
  <c r="AN256" i="1"/>
  <c r="AJ256" i="1"/>
  <c r="AR256" i="1"/>
  <c r="BM923" i="1"/>
  <c r="AR923" i="1"/>
  <c r="AJ923" i="1"/>
  <c r="AN923" i="1"/>
  <c r="AN302" i="1"/>
  <c r="BM302" i="1"/>
  <c r="AJ302" i="1"/>
  <c r="AR302" i="1"/>
  <c r="BM905" i="1"/>
  <c r="AJ905" i="1"/>
  <c r="AR905" i="1"/>
  <c r="AN905" i="1"/>
  <c r="BM596" i="1"/>
  <c r="AN596" i="1"/>
  <c r="AR596" i="1"/>
  <c r="AJ596" i="1"/>
  <c r="BM808" i="1"/>
  <c r="AJ808" i="1"/>
  <c r="AR808" i="1"/>
  <c r="AN808" i="1"/>
  <c r="BM916" i="1"/>
  <c r="AJ916" i="1"/>
  <c r="AN916" i="1"/>
  <c r="AR916" i="1"/>
  <c r="BM326" i="1"/>
  <c r="AN326" i="1"/>
  <c r="AR326" i="1"/>
  <c r="AJ326" i="1"/>
  <c r="BM718" i="1"/>
  <c r="AJ718" i="1"/>
  <c r="AR718" i="1"/>
  <c r="AN718" i="1"/>
  <c r="BM1219" i="1"/>
  <c r="AJ1219" i="1"/>
  <c r="AN1219" i="1"/>
  <c r="AR1219" i="1"/>
  <c r="BM715" i="1"/>
  <c r="AN715" i="1"/>
  <c r="AR715" i="1"/>
  <c r="AJ715" i="1"/>
  <c r="BM800" i="1"/>
  <c r="AR800" i="1"/>
  <c r="AJ800" i="1"/>
  <c r="AN800" i="1"/>
  <c r="BM889" i="1"/>
  <c r="AR889" i="1"/>
  <c r="AN889" i="1"/>
  <c r="AJ889" i="1"/>
  <c r="BM1216" i="1"/>
  <c r="AJ1216" i="1"/>
  <c r="AN1216" i="1"/>
  <c r="AR1216" i="1"/>
  <c r="BM514" i="1"/>
  <c r="AJ514" i="1"/>
  <c r="AR514" i="1"/>
  <c r="AN514" i="1"/>
  <c r="AN1366" i="1"/>
  <c r="AR1366" i="1"/>
  <c r="BM1366" i="1"/>
  <c r="AJ1366" i="1"/>
  <c r="BM900" i="1"/>
  <c r="AN900" i="1"/>
  <c r="AR900" i="1"/>
  <c r="AJ900" i="1"/>
  <c r="BM1276" i="1"/>
  <c r="AN1276" i="1"/>
  <c r="AR1276" i="1"/>
  <c r="AJ1276" i="1"/>
  <c r="AJ1027" i="1"/>
  <c r="AN1027" i="1"/>
  <c r="BM1027" i="1"/>
  <c r="AR1027" i="1"/>
  <c r="BM967" i="1"/>
  <c r="AR967" i="1"/>
  <c r="AN967" i="1"/>
  <c r="AJ967" i="1"/>
  <c r="BM781" i="1"/>
  <c r="AJ781" i="1"/>
  <c r="AR781" i="1"/>
  <c r="AN781" i="1"/>
  <c r="AB781" i="1"/>
  <c r="BM1137" i="1"/>
  <c r="AJ1137" i="1"/>
  <c r="AR1137" i="1"/>
  <c r="AN1137" i="1"/>
  <c r="BM1107" i="1"/>
  <c r="AJ1107" i="1"/>
  <c r="AN1107" i="1"/>
  <c r="AR1107" i="1"/>
  <c r="BM566" i="1"/>
  <c r="AN566" i="1"/>
  <c r="AR566" i="1"/>
  <c r="AJ566" i="1"/>
  <c r="BM1082" i="1"/>
  <c r="AR1082" i="1"/>
  <c r="AN1082" i="1"/>
  <c r="AJ1082" i="1"/>
  <c r="BM824" i="1"/>
  <c r="AR824" i="1"/>
  <c r="AN824" i="1"/>
  <c r="AJ824" i="1"/>
  <c r="BM325" i="1"/>
  <c r="AN325" i="1"/>
  <c r="AR325" i="1"/>
  <c r="AJ325" i="1"/>
  <c r="BM448" i="1"/>
  <c r="AR448" i="1"/>
  <c r="AJ448" i="1"/>
  <c r="AN448" i="1"/>
  <c r="BM407" i="1"/>
  <c r="AJ407" i="1"/>
  <c r="AN407" i="1"/>
  <c r="AR407" i="1"/>
  <c r="BM305" i="1"/>
  <c r="AN305" i="1"/>
  <c r="AJ305" i="1"/>
  <c r="AR305" i="1"/>
  <c r="BM442" i="1"/>
  <c r="AN442" i="1"/>
  <c r="AJ442" i="1"/>
  <c r="AR442" i="1"/>
  <c r="BM240" i="1"/>
  <c r="AN240" i="1"/>
  <c r="AJ240" i="1"/>
  <c r="AR240" i="1"/>
  <c r="BM856" i="1"/>
  <c r="AR856" i="1"/>
  <c r="AN856" i="1"/>
  <c r="AJ856" i="1"/>
  <c r="BM1367" i="1"/>
  <c r="AN1367" i="1"/>
  <c r="AR1367" i="1"/>
  <c r="AJ1367" i="1"/>
  <c r="BM534" i="1"/>
  <c r="AJ534" i="1"/>
  <c r="AN534" i="1"/>
  <c r="AR534" i="1"/>
  <c r="BM492" i="1"/>
  <c r="AJ492" i="1"/>
  <c r="AR492" i="1"/>
  <c r="AN492" i="1"/>
  <c r="BM762" i="1"/>
  <c r="AJ762" i="1"/>
  <c r="AR762" i="1"/>
  <c r="AN762" i="1"/>
  <c r="BM842" i="1"/>
  <c r="AJ842" i="1"/>
  <c r="AR842" i="1"/>
  <c r="AN842" i="1"/>
  <c r="BM461" i="1"/>
  <c r="AJ461" i="1"/>
  <c r="AR461" i="1"/>
  <c r="AN461" i="1"/>
  <c r="BM872" i="1"/>
  <c r="AN872" i="1"/>
  <c r="AR872" i="1"/>
  <c r="AJ872" i="1"/>
  <c r="BM216" i="1"/>
  <c r="AR216" i="1"/>
  <c r="AN216" i="1"/>
  <c r="AJ216" i="1"/>
  <c r="AF216" i="1"/>
  <c r="AJ1426" i="1"/>
  <c r="BM1426" i="1"/>
  <c r="AN1426" i="1"/>
  <c r="AR1426" i="1"/>
  <c r="BM798" i="1"/>
  <c r="AJ798" i="1"/>
  <c r="AR798" i="1"/>
  <c r="AN798" i="1"/>
  <c r="BM1307" i="1"/>
  <c r="AN1307" i="1"/>
  <c r="AR1307" i="1"/>
  <c r="AJ1307" i="1"/>
  <c r="BM1329" i="1"/>
  <c r="AN1329" i="1"/>
  <c r="AJ1329" i="1"/>
  <c r="AR1329" i="1"/>
  <c r="BM226" i="1"/>
  <c r="AR226" i="1"/>
  <c r="AJ226" i="1"/>
  <c r="AN226" i="1"/>
  <c r="BM690" i="1"/>
  <c r="AJ690" i="1"/>
  <c r="AN690" i="1"/>
  <c r="AR690" i="1"/>
  <c r="BM225" i="1"/>
  <c r="AN225" i="1"/>
  <c r="AJ225" i="1"/>
  <c r="AR225" i="1"/>
  <c r="BM588" i="1"/>
  <c r="AN588" i="1"/>
  <c r="AJ588" i="1"/>
  <c r="AR588" i="1"/>
  <c r="BM541" i="1"/>
  <c r="AN541" i="1"/>
  <c r="AJ541" i="1"/>
  <c r="AR541" i="1"/>
  <c r="BM373" i="1"/>
  <c r="AN373" i="1"/>
  <c r="AR373" i="1"/>
  <c r="AJ373" i="1"/>
  <c r="BM992" i="1"/>
  <c r="AR992" i="1"/>
  <c r="AJ992" i="1"/>
  <c r="AN992" i="1"/>
  <c r="BM841" i="1"/>
  <c r="AN841" i="1"/>
  <c r="AJ841" i="1"/>
  <c r="AR841" i="1"/>
  <c r="BM387" i="1"/>
  <c r="AN387" i="1"/>
  <c r="AR387" i="1"/>
  <c r="AJ387" i="1"/>
  <c r="BM825" i="1"/>
  <c r="AN825" i="1"/>
  <c r="AJ825" i="1"/>
  <c r="AR825" i="1"/>
  <c r="AR637" i="1"/>
  <c r="BM637" i="1"/>
  <c r="AN637" i="1"/>
  <c r="AJ637" i="1"/>
  <c r="BM179" i="1"/>
  <c r="AR179" i="1"/>
  <c r="AN179" i="1"/>
  <c r="AJ179" i="1"/>
  <c r="AB179" i="1"/>
  <c r="BM595" i="1"/>
  <c r="AR595" i="1"/>
  <c r="AJ595" i="1"/>
  <c r="AN595" i="1"/>
  <c r="BM788" i="1"/>
  <c r="AR788" i="1"/>
  <c r="AJ788" i="1"/>
  <c r="AN788" i="1"/>
  <c r="BM289" i="1"/>
  <c r="AN289" i="1"/>
  <c r="AJ289" i="1"/>
  <c r="AR289" i="1"/>
  <c r="BM1098" i="1"/>
  <c r="AJ1098" i="1"/>
  <c r="AR1098" i="1"/>
  <c r="AN1098" i="1"/>
  <c r="BM488" i="1"/>
  <c r="AJ488" i="1"/>
  <c r="AN488" i="1"/>
  <c r="AR488" i="1"/>
  <c r="BM397" i="1"/>
  <c r="AN397" i="1"/>
  <c r="AJ397" i="1"/>
  <c r="AR397" i="1"/>
  <c r="AR262" i="1"/>
  <c r="BM262" i="1"/>
  <c r="AJ262" i="1"/>
  <c r="AN262" i="1"/>
  <c r="BM516" i="1"/>
  <c r="AR516" i="1"/>
  <c r="AJ516" i="1"/>
  <c r="AN516" i="1"/>
  <c r="BM550" i="1"/>
  <c r="AR550" i="1"/>
  <c r="AJ550" i="1"/>
  <c r="AN550" i="1"/>
  <c r="BM238" i="1"/>
  <c r="AR238" i="1"/>
  <c r="AN238" i="1"/>
  <c r="AJ238" i="1"/>
  <c r="BM622" i="1"/>
  <c r="AN622" i="1"/>
  <c r="AJ622" i="1"/>
  <c r="AR622" i="1"/>
  <c r="BM1403" i="1"/>
  <c r="AJ1403" i="1"/>
  <c r="AN1403" i="1"/>
  <c r="AR1403" i="1"/>
  <c r="AJ741" i="1"/>
  <c r="AN741" i="1"/>
  <c r="BM741" i="1"/>
  <c r="AR741" i="1"/>
  <c r="BM1159" i="1"/>
  <c r="AN1159" i="1"/>
  <c r="AJ1159" i="1"/>
  <c r="AR1159" i="1"/>
  <c r="BM721" i="1"/>
  <c r="AN721" i="1"/>
  <c r="AJ721" i="1"/>
  <c r="AR721" i="1"/>
  <c r="BM1470" i="1"/>
  <c r="AN1470" i="1"/>
  <c r="AJ1470" i="1"/>
  <c r="AR1470" i="1"/>
  <c r="AB1470" i="1"/>
  <c r="BM1491" i="1"/>
  <c r="AR1491" i="1"/>
  <c r="AJ1491" i="1"/>
  <c r="AN1491" i="1"/>
  <c r="BM1172" i="1"/>
  <c r="AR1172" i="1"/>
  <c r="AJ1172" i="1"/>
  <c r="AN1172" i="1"/>
  <c r="BM1234" i="1"/>
  <c r="AJ1234" i="1"/>
  <c r="AN1234" i="1"/>
  <c r="AR1234" i="1"/>
  <c r="BM915" i="1"/>
  <c r="AJ915" i="1"/>
  <c r="AN915" i="1"/>
  <c r="AR915" i="1"/>
  <c r="BM443" i="1"/>
  <c r="AR443" i="1"/>
  <c r="AJ443" i="1"/>
  <c r="AN443" i="1"/>
  <c r="BM890" i="1"/>
  <c r="AJ890" i="1"/>
  <c r="AR890" i="1"/>
  <c r="AN890" i="1"/>
  <c r="BM1395" i="1"/>
  <c r="AJ1395" i="1"/>
  <c r="AN1395" i="1"/>
  <c r="AR1395" i="1"/>
  <c r="AJ699" i="1"/>
  <c r="AN699" i="1"/>
  <c r="AR699" i="1"/>
  <c r="BM699" i="1"/>
  <c r="AN881" i="1"/>
  <c r="BM881" i="1"/>
  <c r="AR881" i="1"/>
  <c r="AJ881" i="1"/>
  <c r="BM1123" i="1"/>
  <c r="AN1123" i="1"/>
  <c r="AR1123" i="1"/>
  <c r="AJ1123" i="1"/>
  <c r="BM1297" i="1"/>
  <c r="AJ1297" i="1"/>
  <c r="AR1297" i="1"/>
  <c r="AN1297" i="1"/>
  <c r="BM549" i="1"/>
  <c r="AJ549" i="1"/>
  <c r="AN549" i="1"/>
  <c r="AR549" i="1"/>
  <c r="BM899" i="1"/>
  <c r="AR899" i="1"/>
  <c r="AJ899" i="1"/>
  <c r="AN899" i="1"/>
  <c r="BM1351" i="1"/>
  <c r="AJ1351" i="1"/>
  <c r="AR1351" i="1"/>
  <c r="AN1351" i="1"/>
  <c r="BM249" i="1"/>
  <c r="AR249" i="1"/>
  <c r="AN249" i="1"/>
  <c r="AJ249" i="1"/>
  <c r="BM1103" i="1"/>
  <c r="AR1103" i="1"/>
  <c r="AJ1103" i="1"/>
  <c r="AN1103" i="1"/>
  <c r="AF1103" i="1"/>
  <c r="BM1224" i="1"/>
  <c r="AN1224" i="1"/>
  <c r="AR1224" i="1"/>
  <c r="AJ1224" i="1"/>
  <c r="BM749" i="1"/>
  <c r="AN749" i="1"/>
  <c r="AJ749" i="1"/>
  <c r="AR749" i="1"/>
  <c r="AJ267" i="1"/>
  <c r="AR267" i="1"/>
  <c r="BM267" i="1"/>
  <c r="AN267" i="1"/>
  <c r="BM270" i="1"/>
  <c r="AR270" i="1"/>
  <c r="AN270" i="1"/>
  <c r="AJ270" i="1"/>
  <c r="BM893" i="1"/>
  <c r="AN893" i="1"/>
  <c r="AJ893" i="1"/>
  <c r="AR893" i="1"/>
  <c r="BM736" i="1"/>
  <c r="AJ736" i="1"/>
  <c r="AN736" i="1"/>
  <c r="AR736" i="1"/>
  <c r="BM211" i="1"/>
  <c r="AR211" i="1"/>
  <c r="AJ211" i="1"/>
  <c r="AN211" i="1"/>
  <c r="AJ1258" i="1"/>
  <c r="AR1258" i="1"/>
  <c r="AN1258" i="1"/>
  <c r="BM1258" i="1"/>
  <c r="BM1375" i="1"/>
  <c r="AN1375" i="1"/>
  <c r="AR1375" i="1"/>
  <c r="AJ1375" i="1"/>
  <c r="BM896" i="1"/>
  <c r="AJ896" i="1"/>
  <c r="AN896" i="1"/>
  <c r="AR896" i="1"/>
  <c r="BM342" i="1"/>
  <c r="AJ342" i="1"/>
  <c r="AN342" i="1"/>
  <c r="AR342" i="1"/>
  <c r="BM1049" i="1"/>
  <c r="AN1049" i="1"/>
  <c r="AJ1049" i="1"/>
  <c r="AR1049" i="1"/>
  <c r="BM1338" i="1"/>
  <c r="AJ1338" i="1"/>
  <c r="AR1338" i="1"/>
  <c r="AN1338" i="1"/>
  <c r="AR162" i="1"/>
  <c r="AJ162" i="1"/>
  <c r="BM162" i="1"/>
  <c r="AN162" i="1"/>
  <c r="BM913" i="1"/>
  <c r="AN913" i="1"/>
  <c r="AR913" i="1"/>
  <c r="AJ913" i="1"/>
  <c r="BM1244" i="1"/>
  <c r="AN1244" i="1"/>
  <c r="AJ1244" i="1"/>
  <c r="AR1244" i="1"/>
  <c r="AF1244" i="1"/>
  <c r="BM413" i="1"/>
  <c r="AN413" i="1"/>
  <c r="AJ413" i="1"/>
  <c r="AR413" i="1"/>
  <c r="BM806" i="1"/>
  <c r="AN806" i="1"/>
  <c r="AR806" i="1"/>
  <c r="AJ806" i="1"/>
  <c r="BM668" i="1"/>
  <c r="AR668" i="1"/>
  <c r="AN668" i="1"/>
  <c r="AJ668" i="1"/>
  <c r="BM829" i="1"/>
  <c r="AJ829" i="1"/>
  <c r="AR829" i="1"/>
  <c r="AN829" i="1"/>
  <c r="AJ1111" i="1"/>
  <c r="AN1111" i="1"/>
  <c r="AR1111" i="1"/>
  <c r="BM1111" i="1"/>
  <c r="BM410" i="1"/>
  <c r="AN410" i="1"/>
  <c r="AJ410" i="1"/>
  <c r="AR410" i="1"/>
  <c r="BM804" i="1"/>
  <c r="AR804" i="1"/>
  <c r="AJ804" i="1"/>
  <c r="AN804" i="1"/>
  <c r="BM546" i="1"/>
  <c r="AJ546" i="1"/>
  <c r="AN546" i="1"/>
  <c r="AR546" i="1"/>
  <c r="AJ294" i="1"/>
  <c r="AN294" i="1"/>
  <c r="AR294" i="1"/>
  <c r="BM294" i="1"/>
  <c r="BM843" i="1"/>
  <c r="AJ843" i="1"/>
  <c r="AN843" i="1"/>
  <c r="AR843" i="1"/>
  <c r="BM874" i="1"/>
  <c r="AN874" i="1"/>
  <c r="AJ874" i="1"/>
  <c r="AR874" i="1"/>
  <c r="AR1293" i="1"/>
  <c r="BM1293" i="1"/>
  <c r="AN1293" i="1"/>
  <c r="AJ1293" i="1"/>
  <c r="BM424" i="1"/>
  <c r="AR424" i="1"/>
  <c r="AJ424" i="1"/>
  <c r="AN424" i="1"/>
  <c r="BM1280" i="1"/>
  <c r="AJ1280" i="1"/>
  <c r="AN1280" i="1"/>
  <c r="AR1280" i="1"/>
  <c r="BM744" i="1"/>
  <c r="AN744" i="1"/>
  <c r="AR744" i="1"/>
  <c r="AJ744" i="1"/>
  <c r="BM1422" i="1"/>
  <c r="AJ1422" i="1"/>
  <c r="AR1422" i="1"/>
  <c r="AN1422" i="1"/>
  <c r="AB1422" i="1"/>
  <c r="BM338" i="1"/>
  <c r="AJ338" i="1"/>
  <c r="AN338" i="1"/>
  <c r="AR338" i="1"/>
  <c r="BM429" i="1"/>
  <c r="AN429" i="1"/>
  <c r="AJ429" i="1"/>
  <c r="AR429" i="1"/>
  <c r="BM1279" i="1"/>
  <c r="AR1279" i="1"/>
  <c r="AJ1279" i="1"/>
  <c r="AN1279" i="1"/>
  <c r="BM374" i="1"/>
  <c r="AJ374" i="1"/>
  <c r="AN374" i="1"/>
  <c r="AR374" i="1"/>
  <c r="BM304" i="1"/>
  <c r="AJ304" i="1"/>
  <c r="AN304" i="1"/>
  <c r="AR304" i="1"/>
  <c r="BM477" i="1"/>
  <c r="AJ477" i="1"/>
  <c r="AR477" i="1"/>
  <c r="AN477" i="1"/>
  <c r="BM1350" i="1"/>
  <c r="AN1350" i="1"/>
  <c r="AR1350" i="1"/>
  <c r="AJ1350" i="1"/>
  <c r="BM974" i="1"/>
  <c r="AJ974" i="1"/>
  <c r="AR974" i="1"/>
  <c r="AN974" i="1"/>
  <c r="BM293" i="1"/>
  <c r="AJ293" i="1"/>
  <c r="AN293" i="1"/>
  <c r="AR293" i="1"/>
  <c r="BM1199" i="1"/>
  <c r="AJ1199" i="1"/>
  <c r="AR1199" i="1"/>
  <c r="AN1199" i="1"/>
  <c r="BM193" i="1"/>
  <c r="AR193" i="1"/>
  <c r="AN193" i="1"/>
  <c r="AJ193" i="1"/>
  <c r="BM434" i="1"/>
  <c r="AN434" i="1"/>
  <c r="AR434" i="1"/>
  <c r="AJ434" i="1"/>
  <c r="BM1357" i="1"/>
  <c r="AN1357" i="1"/>
  <c r="AJ1357" i="1"/>
  <c r="AR1357" i="1"/>
  <c r="BM1458" i="1"/>
  <c r="AR1458" i="1"/>
  <c r="AJ1458" i="1"/>
  <c r="AN1458" i="1"/>
  <c r="BM1156" i="1"/>
  <c r="AN1156" i="1"/>
  <c r="AR1156" i="1"/>
  <c r="AJ1156" i="1"/>
  <c r="BM1167" i="1"/>
  <c r="AR1167" i="1"/>
  <c r="AJ1167" i="1"/>
  <c r="AN1167" i="1"/>
  <c r="AB1167" i="1"/>
  <c r="AJ439" i="1"/>
  <c r="AN439" i="1"/>
  <c r="AR439" i="1"/>
  <c r="BM439" i="1"/>
  <c r="BM1145" i="1"/>
  <c r="AN1145" i="1"/>
  <c r="AJ1145" i="1"/>
  <c r="AR1145" i="1"/>
  <c r="AN823" i="1"/>
  <c r="AR823" i="1"/>
  <c r="AJ823" i="1"/>
  <c r="BM823" i="1"/>
  <c r="BM767" i="1"/>
  <c r="AR767" i="1"/>
  <c r="AJ767" i="1"/>
  <c r="AN767" i="1"/>
  <c r="AN1157" i="1"/>
  <c r="AR1157" i="1"/>
  <c r="BM1157" i="1"/>
  <c r="AJ1157" i="1"/>
  <c r="AJ638" i="1"/>
  <c r="BM638" i="1"/>
  <c r="AR638" i="1"/>
  <c r="AN638" i="1"/>
  <c r="BM1282" i="1"/>
  <c r="AR1282" i="1"/>
  <c r="AJ1282" i="1"/>
  <c r="AN1282" i="1"/>
  <c r="AJ1171" i="1"/>
  <c r="AN1171" i="1"/>
  <c r="AR1171" i="1"/>
  <c r="BM1171" i="1"/>
  <c r="BM412" i="1"/>
  <c r="AJ412" i="1"/>
  <c r="AR412" i="1"/>
  <c r="AN412" i="1"/>
  <c r="BM1420" i="1"/>
  <c r="AN1420" i="1"/>
  <c r="AJ1420" i="1"/>
  <c r="AR1420" i="1"/>
  <c r="BM1452" i="1"/>
  <c r="AJ1452" i="1"/>
  <c r="AR1452" i="1"/>
  <c r="AN1452" i="1"/>
  <c r="BM480" i="1"/>
  <c r="AJ480" i="1"/>
  <c r="AN480" i="1"/>
  <c r="AR480" i="1"/>
  <c r="BM888" i="1"/>
  <c r="AJ888" i="1"/>
  <c r="AR888" i="1"/>
  <c r="AN888" i="1"/>
  <c r="BM1408" i="1"/>
  <c r="AN1408" i="1"/>
  <c r="AR1408" i="1"/>
  <c r="AJ1408" i="1"/>
  <c r="BM977" i="1"/>
  <c r="AN977" i="1"/>
  <c r="AJ977" i="1"/>
  <c r="AR977" i="1"/>
  <c r="BM234" i="1"/>
  <c r="AJ234" i="1"/>
  <c r="AR234" i="1"/>
  <c r="AN234" i="1"/>
  <c r="AB234" i="1"/>
  <c r="BM1113" i="1"/>
  <c r="AJ1113" i="1"/>
  <c r="AR1113" i="1"/>
  <c r="AN1113" i="1"/>
  <c r="BM340" i="1"/>
  <c r="AR340" i="1"/>
  <c r="AJ340" i="1"/>
  <c r="AN340" i="1"/>
  <c r="BM1457" i="1"/>
  <c r="AJ1457" i="1"/>
  <c r="AR1457" i="1"/>
  <c r="AN1457" i="1"/>
  <c r="BM1456" i="1"/>
  <c r="AN1456" i="1"/>
  <c r="AR1456" i="1"/>
  <c r="AJ1456" i="1"/>
  <c r="BM920" i="1"/>
  <c r="AN920" i="1"/>
  <c r="AJ920" i="1"/>
  <c r="AR920" i="1"/>
  <c r="AR100" i="1"/>
  <c r="BM100" i="1"/>
  <c r="AN100" i="1"/>
  <c r="AJ100" i="1"/>
  <c r="BM56" i="1"/>
  <c r="AR56" i="1"/>
  <c r="AN56" i="1"/>
  <c r="AJ56" i="1"/>
  <c r="BM88" i="1"/>
  <c r="AN88" i="1"/>
  <c r="AJ88" i="1"/>
  <c r="AR88" i="1"/>
  <c r="BM17" i="1"/>
  <c r="AR17" i="1"/>
  <c r="AJ17" i="1"/>
  <c r="AN17" i="1"/>
  <c r="BM19" i="1"/>
  <c r="AR19" i="1"/>
  <c r="AN19" i="1"/>
  <c r="AJ19" i="1"/>
  <c r="BM44" i="1"/>
  <c r="AJ44" i="1"/>
  <c r="AN44" i="1"/>
  <c r="AR44" i="1"/>
  <c r="BM127" i="1"/>
  <c r="AR127" i="1"/>
  <c r="AJ127" i="1"/>
  <c r="AN127" i="1"/>
  <c r="BM130" i="1"/>
  <c r="AJ130" i="1"/>
  <c r="AN130" i="1"/>
  <c r="AR130" i="1"/>
  <c r="BM29" i="1"/>
  <c r="AR29" i="1"/>
  <c r="AJ29" i="1"/>
  <c r="AN29" i="1"/>
  <c r="BM122" i="1"/>
  <c r="AN122" i="1"/>
  <c r="AJ122" i="1"/>
  <c r="AR122" i="1"/>
  <c r="BM78" i="1"/>
  <c r="AN78" i="1"/>
  <c r="AJ78" i="1"/>
  <c r="AR78" i="1"/>
  <c r="BM76" i="1"/>
  <c r="AR76" i="1"/>
  <c r="AJ76" i="1"/>
  <c r="AN76" i="1"/>
  <c r="AR38" i="1"/>
  <c r="AN38" i="1"/>
  <c r="BM38" i="1"/>
  <c r="AJ38" i="1"/>
  <c r="AF38" i="1"/>
  <c r="BM124" i="1"/>
  <c r="AJ124" i="1"/>
  <c r="AN124" i="1"/>
  <c r="AR124" i="1"/>
  <c r="BM82" i="1"/>
  <c r="AJ82" i="1"/>
  <c r="AN82" i="1"/>
  <c r="AR82" i="1"/>
  <c r="BM68" i="1"/>
  <c r="AJ68" i="1"/>
  <c r="AR68" i="1"/>
  <c r="AN68" i="1"/>
  <c r="BM136" i="1"/>
  <c r="AJ136" i="1"/>
  <c r="AN136" i="1"/>
  <c r="AR136" i="1"/>
  <c r="BM72" i="1"/>
  <c r="AN72" i="1"/>
  <c r="AR72" i="1"/>
  <c r="AJ72" i="1"/>
  <c r="BM121" i="1"/>
  <c r="AN121" i="1"/>
  <c r="AJ121" i="1"/>
  <c r="AR121" i="1"/>
  <c r="BM109" i="1"/>
  <c r="AN109" i="1"/>
  <c r="AR109" i="1"/>
  <c r="AJ109" i="1"/>
  <c r="BM142" i="1"/>
  <c r="AN142" i="1"/>
  <c r="AR142" i="1"/>
  <c r="AJ142" i="1"/>
  <c r="BM53" i="1"/>
  <c r="AR53" i="1"/>
  <c r="AN53" i="1"/>
  <c r="AJ53" i="1"/>
  <c r="AJ125" i="1"/>
  <c r="AN125" i="1"/>
  <c r="AR125" i="1"/>
  <c r="BM125" i="1"/>
  <c r="BM115" i="1"/>
  <c r="AJ115" i="1"/>
  <c r="AR115" i="1"/>
  <c r="AN115" i="1"/>
  <c r="BM144" i="1"/>
  <c r="AN144" i="1"/>
  <c r="AJ144" i="1"/>
  <c r="AR144" i="1"/>
  <c r="BM126" i="1"/>
  <c r="AN126" i="1"/>
  <c r="AJ126" i="1"/>
  <c r="AR126" i="1"/>
  <c r="BM18" i="1"/>
  <c r="AR18" i="1"/>
  <c r="AN18" i="1"/>
  <c r="AJ18" i="1"/>
  <c r="BM135" i="1"/>
  <c r="AJ135" i="1"/>
  <c r="AR135" i="1"/>
  <c r="AN135" i="1"/>
  <c r="BM13" i="1"/>
  <c r="AR13" i="1"/>
  <c r="AJ13" i="1"/>
  <c r="AN13" i="1"/>
  <c r="BM133" i="1"/>
  <c r="AN133" i="1"/>
  <c r="AJ133" i="1"/>
  <c r="AR133" i="1"/>
  <c r="BM116" i="1"/>
  <c r="AR116" i="1"/>
  <c r="AN116" i="1"/>
  <c r="AJ116" i="1"/>
  <c r="BM48" i="1"/>
  <c r="AR48" i="1"/>
  <c r="AN48" i="1"/>
  <c r="AJ48" i="1"/>
  <c r="BM45" i="1"/>
  <c r="AR45" i="1"/>
  <c r="AJ45" i="1"/>
  <c r="AN45" i="1"/>
  <c r="BM150" i="1"/>
  <c r="AR150" i="1"/>
  <c r="AN150" i="1"/>
  <c r="AJ150" i="1"/>
  <c r="BM117" i="1"/>
  <c r="AJ117" i="1"/>
  <c r="AR117" i="1"/>
  <c r="AN117" i="1"/>
  <c r="AN42" i="1"/>
  <c r="AJ42" i="1"/>
  <c r="AR42" i="1"/>
  <c r="BM42" i="1"/>
  <c r="BM70" i="1"/>
  <c r="AN70" i="1"/>
  <c r="AR70" i="1"/>
  <c r="AJ70" i="1"/>
  <c r="AK168" i="1"/>
  <c r="AK831" i="1"/>
  <c r="AS1227" i="1"/>
  <c r="AO832" i="1"/>
  <c r="AS967" i="1"/>
  <c r="AS959" i="1"/>
  <c r="AO984" i="1"/>
  <c r="AS149" i="1"/>
  <c r="AS53" i="1"/>
  <c r="AO1260" i="1"/>
  <c r="AK1083" i="1"/>
  <c r="AS1091" i="1"/>
  <c r="AS631" i="1"/>
  <c r="AS100" i="1"/>
  <c r="AS194" i="1"/>
  <c r="AS1129" i="1"/>
  <c r="AS414" i="1"/>
  <c r="AO784" i="1"/>
  <c r="AS792" i="1"/>
  <c r="AS1502" i="1"/>
  <c r="AK941" i="1"/>
  <c r="AO941" i="1"/>
  <c r="AK1387" i="1"/>
  <c r="AO119" i="1"/>
  <c r="AS878" i="1"/>
  <c r="AK795" i="1"/>
  <c r="AS723" i="1"/>
  <c r="AS726" i="1"/>
  <c r="AO841" i="1"/>
  <c r="AK1348" i="1"/>
  <c r="AK1419" i="1"/>
  <c r="AO650" i="1"/>
  <c r="AO469" i="1"/>
  <c r="AK1215" i="1"/>
  <c r="AO1004" i="1"/>
  <c r="AK488" i="1"/>
  <c r="AS329" i="1"/>
  <c r="AO1069" i="1"/>
  <c r="AK102" i="1"/>
  <c r="AO888" i="1"/>
  <c r="AO1310" i="1"/>
  <c r="AS1318" i="1"/>
  <c r="AO71" i="1"/>
  <c r="AO1319" i="1"/>
  <c r="AS1326" i="1"/>
  <c r="AS1032" i="1"/>
  <c r="AK271" i="1"/>
  <c r="AK782" i="1"/>
  <c r="AS1089" i="1"/>
  <c r="AK1456" i="1"/>
  <c r="AS1464" i="1"/>
  <c r="AO312" i="1"/>
  <c r="AO528" i="1"/>
  <c r="AO817" i="1"/>
  <c r="AK1126" i="1"/>
  <c r="AS1134" i="1"/>
  <c r="AO171" i="1"/>
  <c r="AK238" i="1"/>
  <c r="AO737" i="1"/>
  <c r="AS1231" i="1"/>
  <c r="AS1480" i="1"/>
  <c r="AO932" i="1"/>
  <c r="AS940" i="1"/>
  <c r="AS134" i="1"/>
  <c r="AS593" i="1"/>
  <c r="AS444" i="1"/>
  <c r="AS1276" i="1"/>
  <c r="AK29" i="1"/>
  <c r="AS80" i="1"/>
  <c r="AO42" i="1"/>
  <c r="AK232" i="1"/>
  <c r="AO114" i="1"/>
  <c r="AS122" i="1"/>
  <c r="AO89" i="1"/>
  <c r="AK1244" i="1"/>
  <c r="AS830" i="1"/>
  <c r="AO279" i="1"/>
  <c r="AK928" i="1"/>
  <c r="AO195" i="1"/>
  <c r="AO307" i="1"/>
  <c r="AK866" i="1"/>
  <c r="AS874" i="1"/>
  <c r="AO538" i="1"/>
  <c r="AO70" i="1"/>
  <c r="AO667" i="1"/>
  <c r="AK601" i="1"/>
  <c r="AS1112" i="1"/>
  <c r="AO876" i="1"/>
  <c r="AO1417" i="1"/>
  <c r="AS929" i="1"/>
  <c r="AO1262" i="1"/>
  <c r="AO95" i="1"/>
  <c r="AS907" i="1"/>
  <c r="AK491" i="1"/>
  <c r="AS499" i="1"/>
  <c r="AS743" i="1"/>
  <c r="AO723" i="1"/>
  <c r="AO147" i="1"/>
  <c r="AS352" i="1"/>
  <c r="AK985" i="1"/>
  <c r="AO985" i="1"/>
  <c r="AO85" i="1"/>
  <c r="AS38" i="1"/>
  <c r="AK80" i="1"/>
  <c r="AO598" i="1"/>
  <c r="AO1393" i="1"/>
  <c r="AO720" i="1"/>
  <c r="AO785" i="1"/>
  <c r="AO894" i="1"/>
  <c r="AO178" i="1"/>
  <c r="AS186" i="1"/>
  <c r="AK577" i="1"/>
  <c r="AS910" i="1"/>
  <c r="AK968" i="1"/>
  <c r="AS968" i="1"/>
  <c r="AO1274" i="1"/>
  <c r="AK519" i="1"/>
  <c r="AS916" i="1"/>
  <c r="AS460" i="1"/>
  <c r="AK1479" i="1"/>
  <c r="AK1327" i="1"/>
  <c r="AS1335" i="1"/>
  <c r="AO1506" i="1"/>
  <c r="AS1289" i="1"/>
  <c r="AO1347" i="1"/>
  <c r="AK1347" i="1"/>
  <c r="AK188" i="1"/>
  <c r="AK1482" i="1"/>
  <c r="AS980" i="1"/>
  <c r="AS794" i="1"/>
  <c r="AS535" i="1"/>
  <c r="AS67" i="1"/>
  <c r="AK1001" i="1"/>
  <c r="AK1142" i="1"/>
  <c r="AK1147" i="1"/>
  <c r="AS301" i="1"/>
  <c r="AO1112" i="1"/>
  <c r="AK1079" i="1"/>
  <c r="AS1087" i="1"/>
  <c r="AO433" i="1"/>
  <c r="AS441" i="1"/>
  <c r="AS1300" i="1"/>
  <c r="AK571" i="1"/>
  <c r="AO1026" i="1"/>
  <c r="AK1109" i="1"/>
  <c r="AK542" i="1"/>
  <c r="AS550" i="1"/>
  <c r="AS514" i="1"/>
  <c r="AO1458" i="1"/>
  <c r="AK124" i="1"/>
  <c r="AS338" i="1"/>
  <c r="AO1360" i="1"/>
  <c r="AK130" i="1"/>
  <c r="AO514" i="1"/>
  <c r="AO133" i="1"/>
  <c r="AO385" i="1"/>
  <c r="AO945" i="1"/>
  <c r="AO1450" i="1"/>
  <c r="AO1451" i="1"/>
  <c r="AO447" i="1"/>
  <c r="AO980" i="1"/>
  <c r="AK980" i="1"/>
  <c r="AS1024" i="1"/>
  <c r="AO574" i="1"/>
  <c r="AK861" i="1"/>
  <c r="AS207" i="1"/>
  <c r="AO988" i="1"/>
  <c r="AO1415" i="1"/>
  <c r="AK1372" i="1"/>
  <c r="AO653" i="1"/>
  <c r="AO104" i="1"/>
  <c r="AK104" i="1"/>
  <c r="AO208" i="1"/>
  <c r="AO120" i="1"/>
  <c r="AK539" i="1"/>
  <c r="AS208" i="1"/>
  <c r="AS761" i="1"/>
  <c r="AO753" i="1"/>
  <c r="AO745" i="1"/>
  <c r="AK497" i="1"/>
  <c r="AK1092" i="1"/>
  <c r="AO847" i="1"/>
  <c r="AK1299" i="1"/>
  <c r="AK466" i="1"/>
  <c r="AK877" i="1"/>
  <c r="AK359" i="1"/>
  <c r="AS367" i="1"/>
  <c r="AK615" i="1"/>
  <c r="AS27" i="1"/>
  <c r="AO221" i="1"/>
  <c r="AO1486" i="1"/>
  <c r="AK44" i="1"/>
  <c r="AO44" i="1"/>
  <c r="AO400" i="1"/>
  <c r="AK1431" i="1"/>
  <c r="AO803" i="1"/>
  <c r="AS375" i="1"/>
  <c r="AK1230" i="1"/>
  <c r="AO1230" i="1"/>
  <c r="AS946" i="1"/>
  <c r="AK247" i="1"/>
  <c r="AS255" i="1"/>
  <c r="AK149" i="1"/>
  <c r="AS86" i="1"/>
  <c r="AK1334" i="1"/>
  <c r="AS684" i="1"/>
  <c r="AS858" i="1"/>
  <c r="AS847" i="1"/>
  <c r="AO160" i="1"/>
  <c r="AS166" i="1"/>
  <c r="AS957" i="1"/>
  <c r="AS238" i="1"/>
  <c r="AK703" i="1"/>
  <c r="AO1056" i="1"/>
  <c r="AS601" i="1"/>
  <c r="AK1007" i="1"/>
  <c r="AS1015" i="1"/>
  <c r="AS534" i="1"/>
  <c r="AS554" i="1"/>
  <c r="AO791" i="1"/>
  <c r="AS791" i="1"/>
  <c r="AK997" i="1"/>
  <c r="AK675" i="1"/>
  <c r="AK246" i="1"/>
  <c r="AO246" i="1"/>
  <c r="AK131" i="1"/>
  <c r="AO495" i="1"/>
  <c r="AK495" i="1"/>
  <c r="AK674" i="1"/>
  <c r="AO392" i="1"/>
  <c r="AO565" i="1"/>
  <c r="AO612" i="1"/>
  <c r="AS620" i="1"/>
  <c r="AO76" i="1"/>
  <c r="AO1468" i="1"/>
  <c r="AS838" i="1"/>
  <c r="AK289" i="1"/>
  <c r="AS636" i="1"/>
  <c r="AK1045" i="1"/>
  <c r="AS1053" i="1"/>
  <c r="AS1509" i="1"/>
  <c r="AO1501" i="1"/>
  <c r="AO642" i="1"/>
  <c r="AO1313" i="1"/>
  <c r="AO184" i="1"/>
  <c r="AO683" i="1"/>
  <c r="AS691" i="1"/>
  <c r="AO1225" i="1"/>
  <c r="AO793" i="1"/>
  <c r="AK173" i="1"/>
  <c r="AS181" i="1"/>
  <c r="AS630" i="1"/>
  <c r="AS48" i="1"/>
  <c r="AS1455" i="1"/>
  <c r="AS506" i="1"/>
  <c r="AO1103" i="1"/>
  <c r="AK317" i="1"/>
  <c r="AS589" i="1"/>
  <c r="AO215" i="1"/>
  <c r="AS614" i="1"/>
  <c r="AO1100" i="1"/>
  <c r="AS824" i="1"/>
  <c r="AO157" i="1"/>
  <c r="AK267" i="1"/>
  <c r="AS848" i="1"/>
  <c r="AS1495" i="1"/>
  <c r="AS1392" i="1"/>
  <c r="AK134" i="1"/>
  <c r="AO1027" i="1"/>
  <c r="AS911" i="1"/>
  <c r="AS71" i="1"/>
  <c r="AK243" i="1"/>
  <c r="AS592" i="1"/>
  <c r="AS668" i="1"/>
  <c r="AO627" i="1"/>
  <c r="AS1157" i="1"/>
  <c r="AK835" i="1"/>
  <c r="AS843" i="1"/>
  <c r="AO557" i="1"/>
  <c r="AK933" i="1"/>
  <c r="AO1335" i="1"/>
  <c r="AK630" i="1"/>
  <c r="AO386" i="1"/>
  <c r="AS1187" i="1"/>
  <c r="AK746" i="1"/>
  <c r="AO1164" i="1"/>
  <c r="AO544" i="1"/>
  <c r="AS552" i="1"/>
  <c r="AO726" i="1"/>
  <c r="AO265" i="1"/>
  <c r="AS273" i="1"/>
  <c r="AS543" i="1"/>
  <c r="AO1475" i="1"/>
  <c r="AK1496" i="1"/>
  <c r="AK140" i="1"/>
  <c r="AO975" i="1"/>
  <c r="AO86" i="1"/>
  <c r="AK534" i="1"/>
  <c r="AO534" i="1"/>
  <c r="AS1185" i="1"/>
  <c r="AK1350" i="1"/>
  <c r="AS1358" i="1"/>
  <c r="AO1279" i="1"/>
  <c r="AK1279" i="1"/>
  <c r="AO937" i="1"/>
  <c r="AK1509" i="1"/>
  <c r="AO1239" i="1"/>
  <c r="AK435" i="1"/>
  <c r="AS64" i="1"/>
  <c r="AK1154" i="1"/>
  <c r="AO1154" i="1"/>
  <c r="AK1156" i="1"/>
  <c r="AO1283" i="1"/>
  <c r="AS1291" i="1"/>
  <c r="AO57" i="1"/>
  <c r="AS65" i="1"/>
  <c r="AK338" i="1"/>
  <c r="AO448" i="1"/>
  <c r="AK241" i="1"/>
  <c r="AS249" i="1"/>
  <c r="AS1179" i="1"/>
  <c r="AO1341" i="1"/>
  <c r="AO1062" i="1"/>
  <c r="AS1080" i="1"/>
  <c r="AS511" i="1"/>
  <c r="AO886" i="1"/>
  <c r="AO250" i="1"/>
  <c r="AS1141" i="1"/>
  <c r="AO1133" i="1"/>
  <c r="AS1148" i="1"/>
  <c r="AS72" i="1"/>
  <c r="AO1272" i="1"/>
  <c r="AS1280" i="1"/>
  <c r="AK1346" i="1"/>
  <c r="AO1128" i="1"/>
  <c r="AO596" i="1"/>
  <c r="AO334" i="1"/>
  <c r="AS342" i="1"/>
  <c r="AS59" i="1"/>
  <c r="AK360" i="1"/>
  <c r="AO1302" i="1"/>
  <c r="AO144" i="1"/>
  <c r="AS146" i="1"/>
  <c r="AO319" i="1"/>
  <c r="AK1105" i="1"/>
  <c r="AS1113" i="1"/>
  <c r="AK295" i="1"/>
  <c r="AS180" i="1"/>
  <c r="AO1429" i="1"/>
  <c r="AS1010" i="1"/>
  <c r="AO1390" i="1"/>
  <c r="AO981" i="1"/>
  <c r="AS989" i="1"/>
  <c r="AK1421" i="1"/>
  <c r="AS1116" i="1"/>
  <c r="AK461" i="1"/>
  <c r="AS469" i="1"/>
  <c r="AO868" i="1"/>
  <c r="AS1237" i="1"/>
  <c r="AO185" i="1"/>
  <c r="AS1315" i="1"/>
  <c r="AS762" i="1"/>
  <c r="AO361" i="1"/>
  <c r="AO301" i="1"/>
  <c r="AS309" i="1"/>
  <c r="AO210" i="1"/>
  <c r="AK1235" i="1"/>
  <c r="AK275" i="1"/>
  <c r="AS1352" i="1"/>
  <c r="AO971" i="1"/>
  <c r="AS979" i="1"/>
  <c r="AK898" i="1"/>
  <c r="AO768" i="1"/>
  <c r="AS236" i="1"/>
  <c r="AK228" i="1"/>
  <c r="AO741" i="1"/>
  <c r="AO758" i="1"/>
  <c r="AK121" i="1"/>
  <c r="AO730" i="1"/>
  <c r="AS1228" i="1"/>
  <c r="AK216" i="1"/>
  <c r="AO1186" i="1"/>
  <c r="AO748" i="1"/>
  <c r="AS372" i="1"/>
  <c r="AO1263" i="1"/>
  <c r="AO911" i="1"/>
  <c r="AK911" i="1"/>
  <c r="AS385" i="1"/>
  <c r="AO1328" i="1"/>
  <c r="AS742" i="1"/>
  <c r="AK901" i="1"/>
  <c r="AO1491" i="1"/>
  <c r="AK742" i="1"/>
  <c r="AS750" i="1"/>
  <c r="AK613" i="1"/>
  <c r="AS773" i="1"/>
  <c r="AS1039" i="1"/>
  <c r="AO1031" i="1"/>
  <c r="AK1326" i="1"/>
  <c r="AS355" i="1"/>
  <c r="AO578" i="1"/>
  <c r="AO940" i="1"/>
  <c r="AK1248" i="1"/>
  <c r="AS1178" i="1"/>
  <c r="AS1023" i="1"/>
  <c r="AK445" i="1"/>
  <c r="AK511" i="1"/>
  <c r="AS412" i="1"/>
  <c r="AO306" i="1"/>
  <c r="AK1025" i="1"/>
  <c r="AS1033" i="1"/>
  <c r="AK545" i="1"/>
  <c r="AK918" i="1"/>
  <c r="AS1106" i="1"/>
  <c r="AS548" i="1"/>
  <c r="AK540" i="1"/>
  <c r="AK1249" i="1"/>
  <c r="AK750" i="1"/>
  <c r="AO750" i="1"/>
  <c r="AO418" i="1"/>
  <c r="AS746" i="1"/>
  <c r="AS1216" i="1"/>
  <c r="AS61" i="1"/>
  <c r="AK811" i="1"/>
  <c r="AO740" i="1"/>
  <c r="AO477" i="1"/>
  <c r="AK673" i="1"/>
  <c r="AO1264" i="1"/>
  <c r="AS1329" i="1"/>
  <c r="AO1321" i="1"/>
  <c r="AK283" i="1"/>
  <c r="AK1077" i="1"/>
  <c r="AK797" i="1"/>
  <c r="AK1089" i="1"/>
  <c r="AO1041" i="1"/>
  <c r="AS1124" i="1"/>
  <c r="AK890" i="1"/>
  <c r="AK780" i="1"/>
  <c r="AO780" i="1"/>
  <c r="AK1437" i="1"/>
  <c r="AO415" i="1"/>
  <c r="AO470" i="1"/>
  <c r="AK1265" i="1"/>
  <c r="AS817" i="1"/>
  <c r="AK700" i="1"/>
  <c r="AO689" i="1"/>
  <c r="AK154" i="1"/>
  <c r="AK551" i="1"/>
  <c r="AK388" i="1"/>
  <c r="AS396" i="1"/>
  <c r="AK365" i="1"/>
  <c r="AS373" i="1"/>
  <c r="AK299" i="1"/>
  <c r="AS541" i="1"/>
  <c r="AO1243" i="1"/>
  <c r="AK848" i="1"/>
  <c r="AS1133" i="1"/>
  <c r="AO52" i="1"/>
  <c r="AS60" i="1"/>
  <c r="AS1099" i="1"/>
  <c r="AK1298" i="1"/>
  <c r="AK1329" i="1"/>
  <c r="AK429" i="1"/>
  <c r="AO50" i="1"/>
  <c r="AK66" i="1"/>
  <c r="AS131" i="1"/>
  <c r="AO123" i="1"/>
  <c r="AO966" i="1"/>
  <c r="AO1363" i="1"/>
  <c r="AS569" i="1"/>
  <c r="AO32" i="1"/>
  <c r="AS540" i="1"/>
  <c r="AK821" i="1"/>
  <c r="AS829" i="1"/>
  <c r="AS1242" i="1"/>
  <c r="AO749" i="1"/>
  <c r="AO969" i="1"/>
  <c r="AK1502" i="1"/>
  <c r="AO1502" i="1"/>
  <c r="AK798" i="1"/>
  <c r="AS1435" i="1"/>
  <c r="AK948" i="1"/>
  <c r="AO169" i="1"/>
  <c r="AK103" i="1"/>
  <c r="AO343" i="1"/>
  <c r="AK736" i="1"/>
  <c r="AS965" i="1"/>
  <c r="AO1332" i="1"/>
  <c r="AK1332" i="1"/>
  <c r="AS978" i="1"/>
  <c r="AO1284" i="1"/>
  <c r="AO136" i="1"/>
  <c r="AS964" i="1"/>
  <c r="AK368" i="1"/>
  <c r="AK309" i="1"/>
  <c r="AK496" i="1"/>
  <c r="AO122" i="1"/>
  <c r="AK336" i="1"/>
  <c r="AK1353" i="1"/>
  <c r="AO482" i="1"/>
  <c r="AS599" i="1"/>
  <c r="AS1218" i="1"/>
  <c r="AK1401" i="1"/>
  <c r="AS1125" i="1"/>
  <c r="AK979" i="1"/>
  <c r="AK1052" i="1"/>
  <c r="AS706" i="1"/>
  <c r="AS1412" i="1"/>
  <c r="AK298" i="1"/>
  <c r="AO926" i="1"/>
  <c r="AO462" i="1"/>
  <c r="AS591" i="1"/>
  <c r="AS1212" i="1"/>
  <c r="AS1146" i="1"/>
  <c r="AO191" i="1"/>
  <c r="AK1362" i="1"/>
  <c r="AK341" i="1"/>
  <c r="AO341" i="1"/>
  <c r="AS610" i="1"/>
  <c r="AK1161" i="1"/>
  <c r="AS87" i="1"/>
  <c r="AO108" i="1"/>
  <c r="AS1424" i="1"/>
  <c r="AO47" i="1"/>
  <c r="AO449" i="1"/>
  <c r="AS1180" i="1"/>
  <c r="AK1101" i="1"/>
  <c r="AO1398" i="1"/>
  <c r="AK204" i="1"/>
  <c r="AS452" i="1"/>
  <c r="AK716" i="1"/>
  <c r="AO1019" i="1"/>
  <c r="AK1389" i="1"/>
  <c r="AS1158" i="1"/>
  <c r="AS358" i="1"/>
  <c r="AO443" i="1"/>
  <c r="AK430" i="1"/>
  <c r="AS1079" i="1"/>
  <c r="AK1005" i="1"/>
  <c r="AO1005" i="1"/>
  <c r="AK705" i="1"/>
  <c r="AS1170" i="1"/>
  <c r="AS1378" i="1"/>
  <c r="AO112" i="1"/>
  <c r="AK112" i="1"/>
  <c r="AO1197" i="1"/>
  <c r="AO643" i="1"/>
  <c r="AK641" i="1"/>
  <c r="AO641" i="1"/>
  <c r="AK1497" i="1"/>
  <c r="AO1396" i="1"/>
  <c r="AK1396" i="1"/>
  <c r="AK125" i="1"/>
  <c r="AO1287" i="1"/>
  <c r="AK1481" i="1"/>
  <c r="AO276" i="1"/>
  <c r="AO1444" i="1"/>
  <c r="AS1308" i="1"/>
  <c r="AO1300" i="1"/>
  <c r="AO751" i="1"/>
  <c r="AK417" i="1"/>
  <c r="AO308" i="1"/>
  <c r="AS316" i="1"/>
  <c r="AS1328" i="1"/>
  <c r="AS1433" i="1"/>
  <c r="AO1457" i="1"/>
  <c r="AS875" i="1"/>
  <c r="AO428" i="1"/>
  <c r="AK163" i="1"/>
  <c r="AK485" i="1"/>
  <c r="AS1149" i="1"/>
  <c r="AK277" i="1"/>
  <c r="AS938" i="1"/>
  <c r="AK893" i="1"/>
  <c r="AK107" i="1"/>
  <c r="AO804" i="1"/>
  <c r="AS1421" i="1"/>
  <c r="AK982" i="1"/>
  <c r="AS1491" i="1"/>
  <c r="AK1130" i="1"/>
  <c r="AK239" i="1"/>
  <c r="AK96" i="1"/>
  <c r="AO549" i="1"/>
  <c r="AK425" i="1"/>
  <c r="AS1126" i="1"/>
  <c r="AK472" i="1"/>
  <c r="AK441" i="1"/>
  <c r="AK1011" i="1"/>
  <c r="AS1422" i="1"/>
  <c r="AS1078" i="1"/>
  <c r="AO925" i="1"/>
  <c r="AO916" i="1"/>
  <c r="AB11" i="1" l="1"/>
  <c r="Y63" i="1"/>
  <c r="AC20" i="1"/>
  <c r="U55" i="1"/>
  <c r="Y62" i="1"/>
  <c r="AZ278" i="1" s="1"/>
  <c r="AG1189" i="1"/>
  <c r="AC190" i="1"/>
  <c r="AC1166" i="1"/>
  <c r="AG412" i="1"/>
  <c r="AC989" i="1"/>
  <c r="AC896" i="1"/>
  <c r="AG204" i="1"/>
  <c r="AG992" i="1"/>
  <c r="AC307" i="1"/>
  <c r="AG46" i="1"/>
  <c r="AG1251" i="1"/>
  <c r="AC444" i="1"/>
  <c r="AF11" i="1"/>
  <c r="BP11" i="1"/>
  <c r="H12" i="1"/>
  <c r="AG739" i="1"/>
  <c r="AC433" i="1"/>
  <c r="AC1351" i="1"/>
  <c r="AC974" i="1"/>
  <c r="AC925" i="1"/>
  <c r="AC310" i="1"/>
  <c r="AG1455" i="1"/>
  <c r="AG1036" i="1"/>
  <c r="AG1469" i="1"/>
  <c r="AC1279" i="1"/>
  <c r="AC83" i="1"/>
  <c r="AC460" i="1"/>
  <c r="AC1501" i="1"/>
  <c r="AC1429" i="1"/>
  <c r="AC354" i="1"/>
  <c r="AC1073" i="1"/>
  <c r="AC739" i="1"/>
  <c r="AG727" i="1"/>
  <c r="AG801" i="1"/>
  <c r="BD12" i="1"/>
  <c r="AG325" i="1"/>
  <c r="AB1456" i="1"/>
  <c r="AB374" i="1"/>
  <c r="AB270" i="1"/>
  <c r="AF1098" i="1"/>
  <c r="AF407" i="1"/>
  <c r="AG730" i="1"/>
  <c r="AC207" i="1"/>
  <c r="AG1268" i="1"/>
  <c r="AC620" i="1"/>
  <c r="AG799" i="1"/>
  <c r="AG205" i="1"/>
  <c r="AF48" i="1"/>
  <c r="AF136" i="1"/>
  <c r="AB767" i="1"/>
  <c r="AB829" i="1"/>
  <c r="AB915" i="1"/>
  <c r="AB1329" i="1"/>
  <c r="AB166" i="1"/>
  <c r="AC939" i="1"/>
  <c r="AG203" i="1"/>
  <c r="AC1077" i="1"/>
  <c r="AG576" i="1"/>
  <c r="AC544" i="1"/>
  <c r="AC309" i="1"/>
  <c r="AC623" i="1"/>
  <c r="AG907" i="1"/>
  <c r="AG697" i="1"/>
  <c r="AG100" i="1"/>
  <c r="AC907" i="1"/>
  <c r="AC730" i="1"/>
  <c r="AC443" i="1"/>
  <c r="AG303" i="1"/>
  <c r="AG299" i="1"/>
  <c r="AC985" i="1"/>
  <c r="AC1287" i="1"/>
  <c r="AC1183" i="1"/>
  <c r="AG1239" i="1"/>
  <c r="AG732" i="1"/>
  <c r="AG800" i="1"/>
  <c r="AC820" i="1"/>
  <c r="AC555" i="1"/>
  <c r="AC1007" i="1"/>
  <c r="AC1435" i="1"/>
  <c r="AC778" i="1"/>
  <c r="AG723" i="1"/>
  <c r="AG1364" i="1"/>
  <c r="AC1237" i="1"/>
  <c r="AC383" i="1"/>
  <c r="AG700" i="1"/>
  <c r="AG198" i="1"/>
  <c r="AC1465" i="1"/>
  <c r="AG171" i="1"/>
  <c r="AC368" i="1"/>
  <c r="AC331" i="1"/>
  <c r="AG106" i="1"/>
  <c r="AG207" i="1"/>
  <c r="AG421" i="1"/>
  <c r="AC311" i="1"/>
  <c r="AG894" i="1"/>
  <c r="AC988" i="1"/>
  <c r="AG39" i="1"/>
  <c r="AG74" i="1"/>
  <c r="AG726" i="1"/>
  <c r="AG1038" i="1"/>
  <c r="AC1269" i="1"/>
  <c r="AC293" i="1"/>
  <c r="AC518" i="1"/>
  <c r="AC781" i="1"/>
  <c r="AC137" i="1"/>
  <c r="AC1023" i="1"/>
  <c r="AG1049" i="1"/>
  <c r="AC1066" i="1"/>
  <c r="AC1208" i="1"/>
  <c r="AC419" i="1"/>
  <c r="AC1084" i="1"/>
  <c r="AC990" i="1"/>
  <c r="AG958" i="1"/>
  <c r="AC1135" i="1"/>
  <c r="AG78" i="1"/>
  <c r="AC1219" i="1"/>
  <c r="AC1029" i="1"/>
  <c r="AC434" i="1"/>
  <c r="AC1217" i="1"/>
  <c r="AC557" i="1"/>
  <c r="AG991" i="1"/>
  <c r="AG722" i="1"/>
  <c r="AC1425" i="1"/>
  <c r="AG502" i="1"/>
  <c r="AC212" i="1"/>
  <c r="AC779" i="1"/>
  <c r="AG347" i="1"/>
  <c r="AG526" i="1"/>
  <c r="AC772" i="1"/>
  <c r="AG678" i="1"/>
  <c r="AC1070" i="1"/>
  <c r="AC414" i="1"/>
  <c r="AG1456" i="1"/>
  <c r="AC1028" i="1"/>
  <c r="AG725" i="1"/>
  <c r="AG348" i="1"/>
  <c r="AG1237" i="1"/>
  <c r="AC1220" i="1"/>
  <c r="AC986" i="1"/>
  <c r="AG202" i="1"/>
  <c r="AC1071" i="1"/>
  <c r="AG1457" i="1"/>
  <c r="AG38" i="1"/>
  <c r="AG1186" i="1"/>
  <c r="AC1500" i="1"/>
  <c r="AG91" i="1"/>
  <c r="AG759" i="1"/>
  <c r="AC648" i="1"/>
  <c r="AG731" i="1"/>
  <c r="AG107" i="1"/>
  <c r="AC138" i="1"/>
  <c r="AG501" i="1"/>
  <c r="AC821" i="1"/>
  <c r="AG724" i="1"/>
  <c r="AG199" i="1"/>
  <c r="AC1085" i="1"/>
  <c r="AG209" i="1"/>
  <c r="AC382" i="1"/>
  <c r="AG503" i="1"/>
  <c r="AG758" i="1"/>
  <c r="AG1458" i="1"/>
  <c r="AC647" i="1"/>
  <c r="AC650" i="1"/>
  <c r="AC1499" i="1"/>
  <c r="AC635" i="1"/>
  <c r="AG326" i="1"/>
  <c r="AC822" i="1"/>
  <c r="AC1439" i="1"/>
  <c r="AG738" i="1"/>
  <c r="AG698" i="1"/>
  <c r="AG103" i="1"/>
  <c r="AG200" i="1"/>
  <c r="AG734" i="1"/>
  <c r="AG699" i="1"/>
  <c r="AC305" i="1"/>
  <c r="AG802" i="1"/>
  <c r="AG201" i="1"/>
  <c r="AG728" i="1"/>
  <c r="AC771" i="1"/>
  <c r="AC865" i="1"/>
  <c r="AG1017" i="1"/>
  <c r="AG574" i="1"/>
  <c r="AG189" i="1"/>
  <c r="AG949" i="1"/>
  <c r="AC1489" i="1"/>
  <c r="AG417" i="1"/>
  <c r="AC1194" i="1"/>
  <c r="AG866" i="1"/>
  <c r="AG1331" i="1"/>
  <c r="AC228" i="1"/>
  <c r="AG851" i="1"/>
  <c r="AG408" i="1"/>
  <c r="AG448" i="1"/>
  <c r="AG833" i="1"/>
  <c r="AC819" i="1"/>
  <c r="AC537" i="1"/>
  <c r="AG153" i="1"/>
  <c r="AC390" i="1"/>
  <c r="AG604" i="1"/>
  <c r="AG261" i="1"/>
  <c r="AG1394" i="1"/>
  <c r="AC1384" i="1"/>
  <c r="AC287" i="1"/>
  <c r="AC667" i="1"/>
  <c r="AC842" i="1"/>
  <c r="AG798" i="1"/>
  <c r="AG854" i="1"/>
  <c r="AC881" i="1"/>
  <c r="AG298" i="1"/>
  <c r="AG271" i="1"/>
  <c r="AC673" i="1"/>
  <c r="AG379" i="1"/>
  <c r="AG558" i="1"/>
  <c r="AG1175" i="1"/>
  <c r="AC1404" i="1"/>
  <c r="AG1479" i="1"/>
  <c r="AC238" i="1"/>
  <c r="AC248" i="1"/>
  <c r="AG323" i="1"/>
  <c r="AG1179" i="1"/>
  <c r="AG1429" i="1"/>
  <c r="AG59" i="1"/>
  <c r="AG245" i="1"/>
  <c r="AG1074" i="1"/>
  <c r="AC952" i="1"/>
  <c r="AC347" i="1"/>
  <c r="AG432" i="1"/>
  <c r="AC1253" i="1"/>
  <c r="AC1115" i="1"/>
  <c r="AG272" i="1"/>
  <c r="AG1115" i="1"/>
  <c r="AC1207" i="1"/>
  <c r="AG446" i="1"/>
  <c r="AG447" i="1"/>
  <c r="AG496" i="1"/>
  <c r="AC1101" i="1"/>
  <c r="AC775" i="1"/>
  <c r="AC489" i="1"/>
  <c r="AC1015" i="1"/>
  <c r="AG140" i="1"/>
  <c r="AC776" i="1"/>
  <c r="AC636" i="1"/>
  <c r="AC1128" i="1"/>
  <c r="AG939" i="1"/>
  <c r="AG605" i="1"/>
  <c r="AC175" i="1"/>
  <c r="AG669" i="1"/>
  <c r="AC1498" i="1"/>
  <c r="AC333" i="1"/>
  <c r="AC180" i="1"/>
  <c r="AG637" i="1"/>
  <c r="AG1436" i="1"/>
  <c r="AC1280" i="1"/>
  <c r="AG220" i="1"/>
  <c r="AG397" i="1"/>
  <c r="AC1062" i="1"/>
  <c r="AC523" i="1"/>
  <c r="AG1122" i="1"/>
  <c r="AC515" i="1"/>
  <c r="AG1451" i="1"/>
  <c r="AC74" i="1"/>
  <c r="AG1258" i="1"/>
  <c r="AC261" i="1"/>
  <c r="AG365" i="1"/>
  <c r="AG1059" i="1"/>
  <c r="AC1451" i="1"/>
  <c r="AG988" i="1"/>
  <c r="AG1193" i="1"/>
  <c r="AC241" i="1"/>
  <c r="AC621" i="1"/>
  <c r="AC1016" i="1"/>
  <c r="AG927" i="1"/>
  <c r="AG458" i="1"/>
  <c r="AG776" i="1"/>
  <c r="AC1064" i="1"/>
  <c r="AC410" i="1"/>
  <c r="AG673" i="1"/>
  <c r="AG354" i="1"/>
  <c r="AG44" i="1"/>
  <c r="AG1259" i="1"/>
  <c r="AC136" i="1"/>
  <c r="AG394" i="1"/>
  <c r="AC1430" i="1"/>
  <c r="AC729" i="1"/>
  <c r="AG75" i="1"/>
  <c r="AG989" i="1"/>
  <c r="AG1037" i="1"/>
  <c r="AC304" i="1"/>
  <c r="AG1307" i="1"/>
  <c r="AC365" i="1"/>
  <c r="AC182" i="1"/>
  <c r="AC413" i="1"/>
  <c r="AG301" i="1"/>
  <c r="AC1440" i="1"/>
  <c r="AG324" i="1"/>
  <c r="AG208" i="1"/>
  <c r="AC1068" i="1"/>
  <c r="AG69" i="1"/>
  <c r="AG71" i="1"/>
  <c r="AG67" i="1"/>
  <c r="AG70" i="1"/>
  <c r="AG72" i="1"/>
  <c r="AG64" i="1"/>
  <c r="AG343" i="1"/>
  <c r="AG345" i="1"/>
  <c r="AG340" i="1"/>
  <c r="AG346" i="1"/>
  <c r="AC871" i="1"/>
  <c r="AC872" i="1"/>
  <c r="AC873" i="1"/>
  <c r="AG1286" i="1"/>
  <c r="AG1290" i="1"/>
  <c r="AG1168" i="1"/>
  <c r="AG1475" i="1"/>
  <c r="AG1477" i="1"/>
  <c r="AC536" i="1"/>
  <c r="AG1230" i="1"/>
  <c r="AG1234" i="1"/>
  <c r="AG1301" i="1"/>
  <c r="AG1303" i="1"/>
  <c r="AG1302" i="1"/>
  <c r="AG542" i="1"/>
  <c r="AG543" i="1"/>
  <c r="AG541" i="1"/>
  <c r="AG295" i="1"/>
  <c r="AG296" i="1"/>
  <c r="AG297" i="1"/>
  <c r="AG192" i="1"/>
  <c r="AG190" i="1"/>
  <c r="AG909" i="1"/>
  <c r="AG908" i="1"/>
  <c r="AC458" i="1"/>
  <c r="AC457" i="1"/>
  <c r="AC455" i="1"/>
  <c r="AC456" i="1"/>
  <c r="AC453" i="1"/>
  <c r="AC452" i="1"/>
  <c r="AG787" i="1"/>
  <c r="AG781" i="1"/>
  <c r="AG952" i="1"/>
  <c r="AG953" i="1"/>
  <c r="AG878" i="1"/>
  <c r="AG877" i="1"/>
  <c r="AC756" i="1"/>
  <c r="AC757" i="1"/>
  <c r="AC753" i="1"/>
  <c r="AC755" i="1"/>
  <c r="AC754" i="1"/>
  <c r="AC107" i="1"/>
  <c r="AC108" i="1"/>
  <c r="AC106" i="1"/>
  <c r="AC203" i="1"/>
  <c r="AC202" i="1"/>
  <c r="AC982" i="1"/>
  <c r="AC984" i="1"/>
  <c r="AC978" i="1"/>
  <c r="AC983" i="1"/>
  <c r="AC947" i="1"/>
  <c r="AC949" i="1"/>
  <c r="AC948" i="1"/>
  <c r="AC946" i="1"/>
  <c r="AC944" i="1"/>
  <c r="AC1459" i="1"/>
  <c r="AC1460" i="1"/>
  <c r="AC1461" i="1"/>
  <c r="AC1462" i="1"/>
  <c r="AC1002" i="1"/>
  <c r="AC1004" i="1"/>
  <c r="AC1001" i="1"/>
  <c r="AC1005" i="1"/>
  <c r="AC1003" i="1"/>
  <c r="AC1000" i="1"/>
  <c r="AG972" i="1"/>
  <c r="AG971" i="1"/>
  <c r="AG595" i="1"/>
  <c r="AG596" i="1"/>
  <c r="AG598" i="1"/>
  <c r="AG599" i="1"/>
  <c r="AG600" i="1"/>
  <c r="AG597" i="1"/>
  <c r="AG594" i="1"/>
  <c r="AG601" i="1"/>
  <c r="AG602" i="1"/>
  <c r="AC903" i="1"/>
  <c r="AC904" i="1"/>
  <c r="AG1131" i="1"/>
  <c r="AG1133" i="1"/>
  <c r="AG1130" i="1"/>
  <c r="AG1129" i="1"/>
  <c r="AG1132" i="1"/>
  <c r="AG1379" i="1"/>
  <c r="AG1380" i="1"/>
  <c r="AG1375" i="1"/>
  <c r="AG747" i="1"/>
  <c r="AG742" i="1"/>
  <c r="AG741" i="1"/>
  <c r="AG744" i="1"/>
  <c r="AG740" i="1"/>
  <c r="AG745" i="1"/>
  <c r="AG746" i="1"/>
  <c r="AC1418" i="1"/>
  <c r="AC1419" i="1"/>
  <c r="AC1417" i="1"/>
  <c r="AC1414" i="1"/>
  <c r="AC1412" i="1"/>
  <c r="AG416" i="1"/>
  <c r="AG414" i="1"/>
  <c r="AG454" i="1"/>
  <c r="AG457" i="1"/>
  <c r="AG453" i="1"/>
  <c r="AG451" i="1"/>
  <c r="AG456" i="1"/>
  <c r="AG449" i="1"/>
  <c r="AG450" i="1"/>
  <c r="AG455" i="1"/>
  <c r="AG452" i="1"/>
  <c r="AC1113" i="1"/>
  <c r="AC1112" i="1"/>
  <c r="AG437" i="1"/>
  <c r="AG436" i="1"/>
  <c r="AC1141" i="1"/>
  <c r="AC1143" i="1"/>
  <c r="AC1137" i="1"/>
  <c r="AC1139" i="1"/>
  <c r="AC1138" i="1"/>
  <c r="AC1142" i="1"/>
  <c r="AG976" i="1"/>
  <c r="AG975" i="1"/>
  <c r="AG974" i="1"/>
  <c r="AG973" i="1"/>
  <c r="AG616" i="1"/>
  <c r="AG615" i="1"/>
  <c r="AG1503" i="1"/>
  <c r="AG1496" i="1"/>
  <c r="AG1502" i="1"/>
  <c r="AG1505" i="1"/>
  <c r="AG1504" i="1"/>
  <c r="AG1498" i="1"/>
  <c r="AG1497" i="1"/>
  <c r="AG1500" i="1"/>
  <c r="AG1501" i="1"/>
  <c r="AC794" i="1"/>
  <c r="AC796" i="1"/>
  <c r="AC797" i="1"/>
  <c r="AC795" i="1"/>
  <c r="AC793" i="1"/>
  <c r="AC43" i="1"/>
  <c r="AC44" i="1"/>
  <c r="AC41" i="1"/>
  <c r="AG587" i="1"/>
  <c r="AG588" i="1"/>
  <c r="AG1152" i="1"/>
  <c r="AG1153" i="1"/>
  <c r="AG1151" i="1"/>
  <c r="AC706" i="1"/>
  <c r="AC704" i="1"/>
  <c r="AC707" i="1"/>
  <c r="AC708" i="1"/>
  <c r="AC705" i="1"/>
  <c r="AC703" i="1"/>
  <c r="AG1359" i="1"/>
  <c r="AG1358" i="1"/>
  <c r="AG1354" i="1"/>
  <c r="AG1357" i="1"/>
  <c r="AG1356" i="1"/>
  <c r="AG1360" i="1"/>
  <c r="AC1251" i="1"/>
  <c r="AC1252" i="1"/>
  <c r="AC398" i="1"/>
  <c r="AC400" i="1"/>
  <c r="AC803" i="1"/>
  <c r="AC804" i="1"/>
  <c r="AC805" i="1"/>
  <c r="AC806" i="1"/>
  <c r="AC807" i="1"/>
  <c r="AC802" i="1"/>
  <c r="AC816" i="1"/>
  <c r="AC818" i="1"/>
  <c r="AC817" i="1"/>
  <c r="AG161" i="1"/>
  <c r="AG164" i="1"/>
  <c r="AG158" i="1"/>
  <c r="AC591" i="1"/>
  <c r="AC592" i="1"/>
  <c r="AC596" i="1"/>
  <c r="AC594" i="1"/>
  <c r="AC597" i="1"/>
  <c r="AC593" i="1"/>
  <c r="AC595" i="1"/>
  <c r="AG792" i="1"/>
  <c r="AG791" i="1"/>
  <c r="AG795" i="1"/>
  <c r="AG793" i="1"/>
  <c r="AG790" i="1"/>
  <c r="AG134" i="1"/>
  <c r="AG133" i="1"/>
  <c r="AG135" i="1"/>
  <c r="AC395" i="1"/>
  <c r="AC396" i="1"/>
  <c r="AG293" i="1"/>
  <c r="AG1047" i="1"/>
  <c r="AG1048" i="1"/>
  <c r="AG1041" i="1"/>
  <c r="AG1046" i="1"/>
  <c r="AG1044" i="1"/>
  <c r="AG1045" i="1"/>
  <c r="AC1313" i="1"/>
  <c r="AC1309" i="1"/>
  <c r="AC1314" i="1"/>
  <c r="AC1315" i="1"/>
  <c r="AC1317" i="1"/>
  <c r="AC294" i="1"/>
  <c r="AC298" i="1"/>
  <c r="AC296" i="1"/>
  <c r="AC297" i="1"/>
  <c r="AG1106" i="1"/>
  <c r="AG1104" i="1"/>
  <c r="AG1105" i="1"/>
  <c r="AG1103" i="1"/>
  <c r="AG1107" i="1"/>
  <c r="AG218" i="1"/>
  <c r="AG219" i="1"/>
  <c r="AG214" i="1"/>
  <c r="AG906" i="1"/>
  <c r="AC588" i="1"/>
  <c r="AC686" i="1"/>
  <c r="AC688" i="1"/>
  <c r="AC687" i="1"/>
  <c r="AG633" i="1"/>
  <c r="AG634" i="1"/>
  <c r="AG269" i="1"/>
  <c r="AG268" i="1"/>
  <c r="AG1160" i="1"/>
  <c r="AG1157" i="1"/>
  <c r="AG1159" i="1"/>
  <c r="AG1158" i="1"/>
  <c r="AG1154" i="1"/>
  <c r="AC139" i="1"/>
  <c r="AC140" i="1"/>
  <c r="AG1392" i="1"/>
  <c r="AG1391" i="1"/>
  <c r="AG1393" i="1"/>
  <c r="AC1380" i="1"/>
  <c r="AC1382" i="1"/>
  <c r="AC1383" i="1"/>
  <c r="AC1381" i="1"/>
  <c r="AC1379" i="1"/>
  <c r="AG1488" i="1"/>
  <c r="AG1487" i="1"/>
  <c r="AG1483" i="1"/>
  <c r="AG1481" i="1"/>
  <c r="AC699" i="1"/>
  <c r="AG259" i="1"/>
  <c r="AG260" i="1"/>
  <c r="AC223" i="1"/>
  <c r="AC226" i="1"/>
  <c r="AC225" i="1"/>
  <c r="AC227" i="1"/>
  <c r="AG846" i="1"/>
  <c r="AG847" i="1"/>
  <c r="AG845" i="1"/>
  <c r="AG843" i="1"/>
  <c r="AG849" i="1"/>
  <c r="AG844" i="1"/>
  <c r="AG848" i="1"/>
  <c r="AG850" i="1"/>
  <c r="AG566" i="1"/>
  <c r="AG562" i="1"/>
  <c r="AG567" i="1"/>
  <c r="AG568" i="1"/>
  <c r="AG565" i="1"/>
  <c r="AC292" i="1"/>
  <c r="AC697" i="1"/>
  <c r="AG187" i="1"/>
  <c r="AG188" i="1"/>
  <c r="AG797" i="1"/>
  <c r="AG796" i="1"/>
  <c r="AC315" i="1"/>
  <c r="AC319" i="1"/>
  <c r="AC317" i="1"/>
  <c r="AC312" i="1"/>
  <c r="AC313" i="1"/>
  <c r="AC320" i="1"/>
  <c r="AC314" i="1"/>
  <c r="AC316" i="1"/>
  <c r="AC321" i="1"/>
  <c r="AC666" i="1"/>
  <c r="AC665" i="1"/>
  <c r="AC326" i="1"/>
  <c r="AC327" i="1"/>
  <c r="AC328" i="1"/>
  <c r="AC329" i="1"/>
  <c r="AC325" i="1"/>
  <c r="AC683" i="1"/>
  <c r="AC684" i="1"/>
  <c r="AG255" i="1"/>
  <c r="AG257" i="1"/>
  <c r="AG252" i="1"/>
  <c r="AG258" i="1"/>
  <c r="AG254" i="1"/>
  <c r="AC1492" i="1"/>
  <c r="AC1495" i="1"/>
  <c r="AC1232" i="1"/>
  <c r="AC1233" i="1"/>
  <c r="AC1234" i="1"/>
  <c r="AC887" i="1"/>
  <c r="AC889" i="1"/>
  <c r="AC884" i="1"/>
  <c r="AC885" i="1"/>
  <c r="AC886" i="1"/>
  <c r="AC888" i="1"/>
  <c r="AC883" i="1"/>
  <c r="AG1097" i="1"/>
  <c r="AG1096" i="1"/>
  <c r="AC826" i="1"/>
  <c r="AC832" i="1"/>
  <c r="AC829" i="1"/>
  <c r="AC1049" i="1"/>
  <c r="AC1040" i="1"/>
  <c r="AC1042" i="1"/>
  <c r="AC1048" i="1"/>
  <c r="AC1046" i="1"/>
  <c r="AC1044" i="1"/>
  <c r="AC1045" i="1"/>
  <c r="AG1317" i="1"/>
  <c r="AG1314" i="1"/>
  <c r="AG1316" i="1"/>
  <c r="AG1315" i="1"/>
  <c r="AG1229" i="1"/>
  <c r="AG1226" i="1"/>
  <c r="AG1227" i="1"/>
  <c r="AG1228" i="1"/>
  <c r="AC585" i="1"/>
  <c r="AC583" i="1"/>
  <c r="AG666" i="1"/>
  <c r="AG667" i="1"/>
  <c r="AG1025" i="1"/>
  <c r="AG1028" i="1"/>
  <c r="AG1026" i="1"/>
  <c r="AG1031" i="1"/>
  <c r="AG1029" i="1"/>
  <c r="AG1030" i="1"/>
  <c r="AG978" i="1"/>
  <c r="AG979" i="1"/>
  <c r="AG338" i="1"/>
  <c r="AG480" i="1"/>
  <c r="AG481" i="1"/>
  <c r="AG479" i="1"/>
  <c r="AG478" i="1"/>
  <c r="AG476" i="1"/>
  <c r="AG418" i="1"/>
  <c r="AG419" i="1"/>
  <c r="AC663" i="1"/>
  <c r="AC662" i="1"/>
  <c r="AC664" i="1"/>
  <c r="AG559" i="1"/>
  <c r="AG561" i="1"/>
  <c r="AG389" i="1"/>
  <c r="AG390" i="1"/>
  <c r="AG387" i="1"/>
  <c r="AC1478" i="1"/>
  <c r="AC1477" i="1"/>
  <c r="AC1479" i="1"/>
  <c r="AG86" i="1"/>
  <c r="AG89" i="1"/>
  <c r="AG90" i="1"/>
  <c r="AG1282" i="1"/>
  <c r="AC1157" i="1"/>
  <c r="AC1158" i="1"/>
  <c r="AC1155" i="1"/>
  <c r="AC1154" i="1"/>
  <c r="AG702" i="1"/>
  <c r="AG708" i="1"/>
  <c r="AG703" i="1"/>
  <c r="AG707" i="1"/>
  <c r="AG709" i="1"/>
  <c r="AG710" i="1"/>
  <c r="AG701" i="1"/>
  <c r="AG705" i="1"/>
  <c r="AG704" i="1"/>
  <c r="AC1061" i="1"/>
  <c r="AC1058" i="1"/>
  <c r="AC1056" i="1"/>
  <c r="AC1057" i="1"/>
  <c r="AC1060" i="1"/>
  <c r="AC1055" i="1"/>
  <c r="AG659" i="1"/>
  <c r="AG660" i="1"/>
  <c r="AG658" i="1"/>
  <c r="AG655" i="1"/>
  <c r="AG654" i="1"/>
  <c r="AG657" i="1"/>
  <c r="AG656" i="1"/>
  <c r="AC1305" i="1"/>
  <c r="AC1306" i="1"/>
  <c r="AC1179" i="1"/>
  <c r="AC1178" i="1"/>
  <c r="AC256" i="1"/>
  <c r="AC255" i="1"/>
  <c r="AC258" i="1"/>
  <c r="AC464" i="1"/>
  <c r="AC465" i="1"/>
  <c r="AG284" i="1"/>
  <c r="AG285" i="1"/>
  <c r="AG281" i="1"/>
  <c r="AG279" i="1"/>
  <c r="AG283" i="1"/>
  <c r="AG282" i="1"/>
  <c r="AG280" i="1"/>
  <c r="AC278" i="1"/>
  <c r="AC279" i="1"/>
  <c r="AC902" i="1"/>
  <c r="AC901" i="1"/>
  <c r="AC899" i="1"/>
  <c r="AC898" i="1"/>
  <c r="AC124" i="1"/>
  <c r="AC125" i="1"/>
  <c r="AC123" i="1"/>
  <c r="AC752" i="1"/>
  <c r="AC751" i="1"/>
  <c r="AC749" i="1"/>
  <c r="AC748" i="1"/>
  <c r="AC750" i="1"/>
  <c r="AC377" i="1"/>
  <c r="AC380" i="1"/>
  <c r="AC381" i="1"/>
  <c r="AC376" i="1"/>
  <c r="AG901" i="1"/>
  <c r="AG905" i="1"/>
  <c r="AG902" i="1"/>
  <c r="AG903" i="1"/>
  <c r="AG904" i="1"/>
  <c r="AC617" i="1"/>
  <c r="AC616" i="1"/>
  <c r="AC580" i="1"/>
  <c r="AC581" i="1"/>
  <c r="AC582" i="1"/>
  <c r="AC798" i="1"/>
  <c r="AG515" i="1"/>
  <c r="AG514" i="1"/>
  <c r="AG1100" i="1"/>
  <c r="AG1101" i="1"/>
  <c r="AG1102" i="1"/>
  <c r="AC677" i="1"/>
  <c r="AG1332" i="1"/>
  <c r="AG1333" i="1"/>
  <c r="AC923" i="1"/>
  <c r="AC924" i="1"/>
  <c r="AC920" i="1"/>
  <c r="AC921" i="1"/>
  <c r="AC922" i="1"/>
  <c r="AG1345" i="1"/>
  <c r="AG1344" i="1"/>
  <c r="AG828" i="1"/>
  <c r="AG822" i="1"/>
  <c r="AG823" i="1"/>
  <c r="AG827" i="1"/>
  <c r="AG824" i="1"/>
  <c r="AG826" i="1"/>
  <c r="AG825" i="1"/>
  <c r="AG829" i="1"/>
  <c r="AC254" i="1"/>
  <c r="AC253" i="1"/>
  <c r="AC68" i="1"/>
  <c r="AC67" i="1"/>
  <c r="AC362" i="1"/>
  <c r="AC359" i="1"/>
  <c r="AC361" i="1"/>
  <c r="AC360" i="1"/>
  <c r="AC363" i="1"/>
  <c r="AC364" i="1"/>
  <c r="AC461" i="1"/>
  <c r="AC462" i="1"/>
  <c r="AC463" i="1"/>
  <c r="AG1351" i="1"/>
  <c r="AG1146" i="1"/>
  <c r="AG1147" i="1"/>
  <c r="AG772" i="1"/>
  <c r="AG771" i="1"/>
  <c r="AG766" i="1"/>
  <c r="AG765" i="1"/>
  <c r="AG761" i="1"/>
  <c r="AG764" i="1"/>
  <c r="AG767" i="1"/>
  <c r="AG762" i="1"/>
  <c r="AG769" i="1"/>
  <c r="AG763" i="1"/>
  <c r="AG1450" i="1"/>
  <c r="AG1447" i="1"/>
  <c r="AG1433" i="1"/>
  <c r="AG1434" i="1"/>
  <c r="AG924" i="1"/>
  <c r="AG921" i="1"/>
  <c r="AG926" i="1"/>
  <c r="AG925" i="1"/>
  <c r="AG922" i="1"/>
  <c r="AG548" i="1"/>
  <c r="AG544" i="1"/>
  <c r="AG545" i="1"/>
  <c r="AG547" i="1"/>
  <c r="AG546" i="1"/>
  <c r="AC472" i="1"/>
  <c r="AC473" i="1"/>
  <c r="AC470" i="1"/>
  <c r="AC467" i="1"/>
  <c r="AC474" i="1"/>
  <c r="AG1095" i="1"/>
  <c r="AC269" i="1"/>
  <c r="AC271" i="1"/>
  <c r="AC268" i="1"/>
  <c r="AG517" i="1"/>
  <c r="AG522" i="1"/>
  <c r="AG518" i="1"/>
  <c r="AG519" i="1"/>
  <c r="AC669" i="1"/>
  <c r="AC634" i="1"/>
  <c r="AC628" i="1"/>
  <c r="AC633" i="1"/>
  <c r="AC631" i="1"/>
  <c r="AC629" i="1"/>
  <c r="AC632" i="1"/>
  <c r="AC86" i="1"/>
  <c r="AC88" i="1"/>
  <c r="AC89" i="1"/>
  <c r="AC90" i="1"/>
  <c r="AG1403" i="1"/>
  <c r="AG1402" i="1"/>
  <c r="AG1395" i="1"/>
  <c r="AG1397" i="1"/>
  <c r="AG1401" i="1"/>
  <c r="AG1404" i="1"/>
  <c r="AG1400" i="1"/>
  <c r="AG1396" i="1"/>
  <c r="AG1073" i="1"/>
  <c r="AG1075" i="1"/>
  <c r="AG1076" i="1"/>
  <c r="AG1135" i="1"/>
  <c r="AG1136" i="1"/>
  <c r="AG1137" i="1"/>
  <c r="AG1134" i="1"/>
  <c r="AC1275" i="1"/>
  <c r="AC1272" i="1"/>
  <c r="AC653" i="1"/>
  <c r="AC651" i="1"/>
  <c r="AC657" i="1"/>
  <c r="AC654" i="1"/>
  <c r="AC660" i="1"/>
  <c r="AC658" i="1"/>
  <c r="AC659" i="1"/>
  <c r="AG1305" i="1"/>
  <c r="AG1304" i="1"/>
  <c r="AG1306" i="1"/>
  <c r="AG1108" i="1"/>
  <c r="AG1109" i="1"/>
  <c r="AG121" i="1"/>
  <c r="AG119" i="1"/>
  <c r="AG120" i="1"/>
  <c r="AG118" i="1"/>
  <c r="AC1392" i="1"/>
  <c r="AC1394" i="1"/>
  <c r="AC1393" i="1"/>
  <c r="AC153" i="1"/>
  <c r="AC154" i="1"/>
  <c r="AC155" i="1"/>
  <c r="AG123" i="1"/>
  <c r="AG124" i="1"/>
  <c r="AG125" i="1"/>
  <c r="AG1494" i="1"/>
  <c r="AG1493" i="1"/>
  <c r="AG1495" i="1"/>
  <c r="AG1330" i="1"/>
  <c r="AG1329" i="1"/>
  <c r="AG1327" i="1"/>
  <c r="AG1055" i="1"/>
  <c r="AG1058" i="1"/>
  <c r="AG1057" i="1"/>
  <c r="AG1056" i="1"/>
  <c r="AC801" i="1"/>
  <c r="AC799" i="1"/>
  <c r="AG1506" i="1"/>
  <c r="AG433" i="1"/>
  <c r="AG434" i="1"/>
  <c r="AG1144" i="1"/>
  <c r="AG1142" i="1"/>
  <c r="AG1145" i="1"/>
  <c r="AG1143" i="1"/>
  <c r="AC742" i="1"/>
  <c r="AC741" i="1"/>
  <c r="AC286" i="1"/>
  <c r="AC285" i="1"/>
  <c r="AC1120" i="1"/>
  <c r="AC1117" i="1"/>
  <c r="AC1116" i="1"/>
  <c r="AG470" i="1"/>
  <c r="AG469" i="1"/>
  <c r="AG473" i="1"/>
  <c r="AG474" i="1"/>
  <c r="AC587" i="1"/>
  <c r="AG832" i="1"/>
  <c r="AC698" i="1"/>
  <c r="AC833" i="1"/>
  <c r="AG335" i="1"/>
  <c r="AG788" i="1"/>
  <c r="AC740" i="1"/>
  <c r="AC379" i="1"/>
  <c r="AC1174" i="1"/>
  <c r="AG344" i="1"/>
  <c r="AG1299" i="1"/>
  <c r="AG1298" i="1"/>
  <c r="AG1300" i="1"/>
  <c r="AG196" i="1"/>
  <c r="AG197" i="1"/>
  <c r="AG195" i="1"/>
  <c r="AG194" i="1"/>
  <c r="AC723" i="1"/>
  <c r="AC722" i="1"/>
  <c r="AC725" i="1"/>
  <c r="AC724" i="1"/>
  <c r="AC720" i="1"/>
  <c r="AC533" i="1"/>
  <c r="AC531" i="1"/>
  <c r="AC534" i="1"/>
  <c r="AC530" i="1"/>
  <c r="AC532" i="1"/>
  <c r="AC535" i="1"/>
  <c r="AC1246" i="1"/>
  <c r="AC1249" i="1"/>
  <c r="AC1245" i="1"/>
  <c r="AC1247" i="1"/>
  <c r="AC1250" i="1"/>
  <c r="AC1248" i="1"/>
  <c r="AC1053" i="1"/>
  <c r="AC1054" i="1"/>
  <c r="AC1052" i="1"/>
  <c r="AG1319" i="1"/>
  <c r="AG1320" i="1"/>
  <c r="AC1428" i="1"/>
  <c r="AC1427" i="1"/>
  <c r="AC1426" i="1"/>
  <c r="AC1420" i="1"/>
  <c r="AC1423" i="1"/>
  <c r="AC1421" i="1"/>
  <c r="AG1173" i="1"/>
  <c r="AG1174" i="1"/>
  <c r="AC814" i="1"/>
  <c r="AC815" i="1"/>
  <c r="AG1325" i="1"/>
  <c r="AG1324" i="1"/>
  <c r="AG1323" i="1"/>
  <c r="AC1160" i="1"/>
  <c r="AC1159" i="1"/>
  <c r="AC1162" i="1"/>
  <c r="AC1161" i="1"/>
  <c r="AG1206" i="1"/>
  <c r="AG1207" i="1"/>
  <c r="AG852" i="1"/>
  <c r="AG969" i="1"/>
  <c r="AG970" i="1"/>
  <c r="AG963" i="1"/>
  <c r="AG964" i="1"/>
  <c r="AG965" i="1"/>
  <c r="AG961" i="1"/>
  <c r="AG968" i="1"/>
  <c r="AG962" i="1"/>
  <c r="AG1054" i="1"/>
  <c r="AG1052" i="1"/>
  <c r="AG1053" i="1"/>
  <c r="AG1464" i="1"/>
  <c r="AG1468" i="1"/>
  <c r="AG1460" i="1"/>
  <c r="AG1466" i="1"/>
  <c r="AG1467" i="1"/>
  <c r="AG1461" i="1"/>
  <c r="AG1465" i="1"/>
  <c r="AG1462" i="1"/>
  <c r="AC407" i="1"/>
  <c r="AC408" i="1"/>
  <c r="AC459" i="1"/>
  <c r="AG1209" i="1"/>
  <c r="AG1208" i="1"/>
  <c r="AG1210" i="1"/>
  <c r="AG1211" i="1"/>
  <c r="AG1212" i="1"/>
  <c r="AG1162" i="1"/>
  <c r="AG1161" i="1"/>
  <c r="AC1297" i="1"/>
  <c r="AC1299" i="1"/>
  <c r="AC1300" i="1"/>
  <c r="AC1294" i="1"/>
  <c r="AC1295" i="1"/>
  <c r="AC1298" i="1"/>
  <c r="AG239" i="1"/>
  <c r="AG235" i="1"/>
  <c r="AG238" i="1"/>
  <c r="AG241" i="1"/>
  <c r="AG237" i="1"/>
  <c r="AG234" i="1"/>
  <c r="AG236" i="1"/>
  <c r="AC1089" i="1"/>
  <c r="AC1090" i="1"/>
  <c r="AC1086" i="1"/>
  <c r="AC1087" i="1"/>
  <c r="AG127" i="1"/>
  <c r="AG774" i="1"/>
  <c r="AG775" i="1"/>
  <c r="AG1407" i="1"/>
  <c r="AG1405" i="1"/>
  <c r="AG1166" i="1"/>
  <c r="AG1165" i="1"/>
  <c r="AG960" i="1"/>
  <c r="AG959" i="1"/>
  <c r="AC1352" i="1"/>
  <c r="AC1354" i="1"/>
  <c r="AC1353" i="1"/>
  <c r="AC301" i="1"/>
  <c r="AC302" i="1"/>
  <c r="AC603" i="1"/>
  <c r="AC601" i="1"/>
  <c r="AC605" i="1"/>
  <c r="AC599" i="1"/>
  <c r="AC602" i="1"/>
  <c r="AC604" i="1"/>
  <c r="AC600" i="1"/>
  <c r="AC606" i="1"/>
  <c r="AC353" i="1"/>
  <c r="AC352" i="1"/>
  <c r="AC351" i="1"/>
  <c r="AC934" i="1"/>
  <c r="AC35" i="1"/>
  <c r="AC36" i="1"/>
  <c r="AC972" i="1"/>
  <c r="AC973" i="1"/>
  <c r="AC1334" i="1"/>
  <c r="AC1336" i="1"/>
  <c r="AC1335" i="1"/>
  <c r="AC1332" i="1"/>
  <c r="AC1333" i="1"/>
  <c r="AC394" i="1"/>
  <c r="AG131" i="1"/>
  <c r="AG129" i="1"/>
  <c r="AG132" i="1"/>
  <c r="AC702" i="1"/>
  <c r="AC423" i="1"/>
  <c r="AC424" i="1"/>
  <c r="AC420" i="1"/>
  <c r="AC416" i="1"/>
  <c r="AC417" i="1"/>
  <c r="AC421" i="1"/>
  <c r="AC418" i="1"/>
  <c r="AC422" i="1"/>
  <c r="AC425" i="1"/>
  <c r="AC685" i="1"/>
  <c r="AC52" i="1"/>
  <c r="AC54" i="1"/>
  <c r="AC51" i="1"/>
  <c r="AC58" i="1"/>
  <c r="AC56" i="1"/>
  <c r="AG983" i="1"/>
  <c r="AG984" i="1"/>
  <c r="AG986" i="1"/>
  <c r="AG536" i="1"/>
  <c r="AG535" i="1"/>
  <c r="AG531" i="1"/>
  <c r="AC1486" i="1"/>
  <c r="AC1484" i="1"/>
  <c r="AC1483" i="1"/>
  <c r="AC1487" i="1"/>
  <c r="AC1485" i="1"/>
  <c r="AC173" i="1"/>
  <c r="AC959" i="1"/>
  <c r="AC958" i="1"/>
  <c r="AC961" i="1"/>
  <c r="AC960" i="1"/>
  <c r="AG497" i="1"/>
  <c r="AG500" i="1"/>
  <c r="AG487" i="1"/>
  <c r="AC131" i="1"/>
  <c r="AC128" i="1"/>
  <c r="AC132" i="1"/>
  <c r="AG424" i="1"/>
  <c r="AG425" i="1"/>
  <c r="AG1420" i="1"/>
  <c r="AG1419" i="1"/>
  <c r="AG53" i="1"/>
  <c r="AC1301" i="1"/>
  <c r="AC1303" i="1"/>
  <c r="AC1304" i="1"/>
  <c r="AC1302" i="1"/>
  <c r="AC894" i="1"/>
  <c r="AC897" i="1"/>
  <c r="AC475" i="1"/>
  <c r="AC476" i="1"/>
  <c r="AC1164" i="1"/>
  <c r="AC1163" i="1"/>
  <c r="AC1165" i="1"/>
  <c r="AC1176" i="1"/>
  <c r="AC1170" i="1"/>
  <c r="AC1175" i="1"/>
  <c r="AC1168" i="1"/>
  <c r="AG1022" i="1"/>
  <c r="AG1023" i="1"/>
  <c r="AC446" i="1"/>
  <c r="AC447" i="1"/>
  <c r="AG115" i="1"/>
  <c r="AG114" i="1"/>
  <c r="AG113" i="1"/>
  <c r="AG110" i="1"/>
  <c r="AG111" i="1"/>
  <c r="AG112" i="1"/>
  <c r="AG116" i="1"/>
  <c r="AG108" i="1"/>
  <c r="AC1396" i="1"/>
  <c r="AC1400" i="1"/>
  <c r="AC167" i="1"/>
  <c r="AC166" i="1"/>
  <c r="AG842" i="1"/>
  <c r="AG553" i="1"/>
  <c r="AC445" i="1"/>
  <c r="AG916" i="1"/>
  <c r="AG912" i="1"/>
  <c r="AG919" i="1"/>
  <c r="AG914" i="1"/>
  <c r="AG915" i="1"/>
  <c r="AG920" i="1"/>
  <c r="AC1365" i="1"/>
  <c r="AC1366" i="1"/>
  <c r="AC1360" i="1"/>
  <c r="AG1176" i="1"/>
  <c r="AG719" i="1"/>
  <c r="AG714" i="1"/>
  <c r="AG711" i="1"/>
  <c r="AG720" i="1"/>
  <c r="AG712" i="1"/>
  <c r="AG1373" i="1"/>
  <c r="AG1372" i="1"/>
  <c r="AG1368" i="1"/>
  <c r="AG1371" i="1"/>
  <c r="AG1367" i="1"/>
  <c r="AG1374" i="1"/>
  <c r="AG1366" i="1"/>
  <c r="AG1369" i="1"/>
  <c r="AC1284" i="1"/>
  <c r="AC1286" i="1"/>
  <c r="AC1290" i="1"/>
  <c r="AC1283" i="1"/>
  <c r="AC1282" i="1"/>
  <c r="AC1291" i="1"/>
  <c r="AC1285" i="1"/>
  <c r="AC1288" i="1"/>
  <c r="AC1289" i="1"/>
  <c r="AC856" i="1"/>
  <c r="AC281" i="1"/>
  <c r="AG1411" i="1"/>
  <c r="AG1416" i="1"/>
  <c r="AG1410" i="1"/>
  <c r="AC97" i="1"/>
  <c r="AC98" i="1"/>
  <c r="AC99" i="1"/>
  <c r="AC100" i="1"/>
  <c r="AG444" i="1"/>
  <c r="AG443" i="1"/>
  <c r="AG445" i="1"/>
  <c r="AG888" i="1"/>
  <c r="AG889" i="1"/>
  <c r="AG883" i="1"/>
  <c r="AG885" i="1"/>
  <c r="AG886" i="1"/>
  <c r="AC743" i="1"/>
  <c r="AC449" i="1"/>
  <c r="AC450" i="1"/>
  <c r="AC451" i="1"/>
  <c r="AG1363" i="1"/>
  <c r="AG1362" i="1"/>
  <c r="AG1361" i="1"/>
  <c r="AC783" i="1"/>
  <c r="AC786" i="1"/>
  <c r="AC191" i="1"/>
  <c r="AC188" i="1"/>
  <c r="AC189" i="1"/>
  <c r="AC192" i="1"/>
  <c r="AC908" i="1"/>
  <c r="AC905" i="1"/>
  <c r="AC909" i="1"/>
  <c r="AC906" i="1"/>
  <c r="AC910" i="1"/>
  <c r="AC911" i="1"/>
  <c r="AG1224" i="1"/>
  <c r="AG1225" i="1"/>
  <c r="AC82" i="1"/>
  <c r="AC78" i="1"/>
  <c r="AC81" i="1"/>
  <c r="AC84" i="1"/>
  <c r="AC79" i="1"/>
  <c r="AG1241" i="1"/>
  <c r="AG1240" i="1"/>
  <c r="AG1238" i="1"/>
  <c r="AG1236" i="1"/>
  <c r="AG1235" i="1"/>
  <c r="AG789" i="1"/>
  <c r="AC879" i="1"/>
  <c r="AC875" i="1"/>
  <c r="AC878" i="1"/>
  <c r="AC876" i="1"/>
  <c r="AC880" i="1"/>
  <c r="AC877" i="1"/>
  <c r="AC931" i="1"/>
  <c r="AC932" i="1"/>
  <c r="AC929" i="1"/>
  <c r="AC930" i="1"/>
  <c r="AC1266" i="1"/>
  <c r="AC1268" i="1"/>
  <c r="AC1267" i="1"/>
  <c r="AG821" i="1"/>
  <c r="AG820" i="1"/>
  <c r="AG818" i="1"/>
  <c r="AG1080" i="1"/>
  <c r="AG1078" i="1"/>
  <c r="AG1085" i="1"/>
  <c r="AG1082" i="1"/>
  <c r="AG1084" i="1"/>
  <c r="AG1077" i="1"/>
  <c r="AG1083" i="1"/>
  <c r="AG1081" i="1"/>
  <c r="AG1322" i="1"/>
  <c r="AC892" i="1"/>
  <c r="AC891" i="1"/>
  <c r="AC890" i="1"/>
  <c r="AC809" i="1"/>
  <c r="AC808" i="1"/>
  <c r="AC726" i="1"/>
  <c r="AC727" i="1"/>
  <c r="AG815" i="1"/>
  <c r="AG817" i="1"/>
  <c r="AC221" i="1"/>
  <c r="AC213" i="1"/>
  <c r="AC222" i="1"/>
  <c r="AC219" i="1"/>
  <c r="AC214" i="1"/>
  <c r="AC220" i="1"/>
  <c r="AC215" i="1"/>
  <c r="AG1273" i="1"/>
  <c r="AG1274" i="1"/>
  <c r="AG783" i="1"/>
  <c r="AG785" i="1"/>
  <c r="AG786" i="1"/>
  <c r="AG513" i="1"/>
  <c r="AG512" i="1"/>
  <c r="AC237" i="1"/>
  <c r="AG1275" i="1"/>
  <c r="AG1277" i="1"/>
  <c r="AG1278" i="1"/>
  <c r="AG151" i="1"/>
  <c r="AC511" i="1"/>
  <c r="AC512" i="1"/>
  <c r="AG494" i="1"/>
  <c r="AG495" i="1"/>
  <c r="AG493" i="1"/>
  <c r="AG492" i="1"/>
  <c r="AG491" i="1"/>
  <c r="AG944" i="1"/>
  <c r="AG946" i="1"/>
  <c r="AG941" i="1"/>
  <c r="AG945" i="1"/>
  <c r="AG942" i="1"/>
  <c r="AC1020" i="1"/>
  <c r="AC1026" i="1"/>
  <c r="AC1021" i="1"/>
  <c r="AC1019" i="1"/>
  <c r="AC1024" i="1"/>
  <c r="AC282" i="1"/>
  <c r="AC283" i="1"/>
  <c r="AC1474" i="1"/>
  <c r="AC1471" i="1"/>
  <c r="AC1475" i="1"/>
  <c r="AC1473" i="1"/>
  <c r="AC1476" i="1"/>
  <c r="AG420" i="1"/>
  <c r="AG997" i="1"/>
  <c r="AG996" i="1"/>
  <c r="AG998" i="1"/>
  <c r="AG994" i="1"/>
  <c r="AG995" i="1"/>
  <c r="AG1001" i="1"/>
  <c r="AG624" i="1"/>
  <c r="AG622" i="1"/>
  <c r="AG620" i="1"/>
  <c r="AG617" i="1"/>
  <c r="AG407" i="1"/>
  <c r="AG406" i="1"/>
  <c r="AG405" i="1"/>
  <c r="AG294" i="1"/>
  <c r="AC1102" i="1"/>
  <c r="AG867" i="1"/>
  <c r="AG870" i="1"/>
  <c r="AG869" i="1"/>
  <c r="AG871" i="1"/>
  <c r="AC87" i="1"/>
  <c r="AC933" i="1"/>
  <c r="AC689" i="1"/>
  <c r="AG185" i="1"/>
  <c r="AG180" i="1"/>
  <c r="AG182" i="1"/>
  <c r="AG184" i="1"/>
  <c r="AG179" i="1"/>
  <c r="AG183" i="1"/>
  <c r="AG1432" i="1"/>
  <c r="AG1431" i="1"/>
  <c r="AG1383" i="1"/>
  <c r="AG1386" i="1"/>
  <c r="AG1382" i="1"/>
  <c r="AG1385" i="1"/>
  <c r="AG1381" i="1"/>
  <c r="AG1384" i="1"/>
  <c r="AC928" i="1"/>
  <c r="AC927" i="1"/>
  <c r="AC926" i="1"/>
  <c r="AG663" i="1"/>
  <c r="AG662" i="1"/>
  <c r="AC163" i="1"/>
  <c r="AC164" i="1"/>
  <c r="AC159" i="1"/>
  <c r="AC157" i="1"/>
  <c r="AC162" i="1"/>
  <c r="AC158" i="1"/>
  <c r="AC161" i="1"/>
  <c r="AC156" i="1"/>
  <c r="AC335" i="1"/>
  <c r="AC334" i="1"/>
  <c r="AC338" i="1"/>
  <c r="AC1389" i="1"/>
  <c r="AC1388" i="1"/>
  <c r="AC1385" i="1"/>
  <c r="AC956" i="1"/>
  <c r="AC953" i="1"/>
  <c r="AC955" i="1"/>
  <c r="AG653" i="1"/>
  <c r="AG647" i="1"/>
  <c r="AC976" i="1"/>
  <c r="AG331" i="1"/>
  <c r="AC392" i="1"/>
  <c r="AC63" i="1"/>
  <c r="AG1093" i="1"/>
  <c r="AC350" i="1"/>
  <c r="AC492" i="1"/>
  <c r="AC1121" i="1"/>
  <c r="AG149" i="1"/>
  <c r="AG150" i="1"/>
  <c r="AG148" i="1"/>
  <c r="AG277" i="1"/>
  <c r="AG1217" i="1"/>
  <c r="AC1318" i="1"/>
  <c r="AC696" i="1"/>
  <c r="AC289" i="1"/>
  <c r="AG262" i="1"/>
  <c r="AC1189" i="1"/>
  <c r="AC236" i="1"/>
  <c r="AC1320" i="1"/>
  <c r="AG439" i="1"/>
  <c r="AG813" i="1"/>
  <c r="AG837" i="1"/>
  <c r="AC874" i="1"/>
  <c r="AG1492" i="1"/>
  <c r="AG985" i="1"/>
  <c r="AC719" i="1"/>
  <c r="AC280" i="1"/>
  <c r="AG1169" i="1"/>
  <c r="AC1296" i="1"/>
  <c r="AG814" i="1"/>
  <c r="AG770" i="1"/>
  <c r="AC1228" i="1"/>
  <c r="AC1223" i="1"/>
  <c r="AC1229" i="1"/>
  <c r="AC1225" i="1"/>
  <c r="AC1227" i="1"/>
  <c r="AC1224" i="1"/>
  <c r="AC1454" i="1"/>
  <c r="AC1455" i="1"/>
  <c r="AC1012" i="1"/>
  <c r="AC1013" i="1"/>
  <c r="AC1011" i="1"/>
  <c r="AC1008" i="1"/>
  <c r="AC1010" i="1"/>
  <c r="AG1441" i="1"/>
  <c r="AG102" i="1"/>
  <c r="AG94" i="1"/>
  <c r="AG96" i="1"/>
  <c r="AG101" i="1"/>
  <c r="AG805" i="1"/>
  <c r="AG808" i="1"/>
  <c r="AG811" i="1"/>
  <c r="AG804" i="1"/>
  <c r="AG809" i="1"/>
  <c r="AG812" i="1"/>
  <c r="AC710" i="1"/>
  <c r="AC711" i="1"/>
  <c r="AG1182" i="1"/>
  <c r="AG1181" i="1"/>
  <c r="AG1170" i="1"/>
  <c r="AC94" i="1"/>
  <c r="AC92" i="1"/>
  <c r="AC91" i="1"/>
  <c r="AC93" i="1"/>
  <c r="AC968" i="1"/>
  <c r="AC962" i="1"/>
  <c r="AC1242" i="1"/>
  <c r="AC1241" i="1"/>
  <c r="AG1255" i="1"/>
  <c r="AG1254" i="1"/>
  <c r="AG1253" i="1"/>
  <c r="AG82" i="1"/>
  <c r="AG85" i="1"/>
  <c r="AG87" i="1"/>
  <c r="AG37" i="1"/>
  <c r="AG35" i="1"/>
  <c r="AC938" i="1"/>
  <c r="AC937" i="1"/>
  <c r="AC936" i="1"/>
  <c r="AC300" i="1"/>
  <c r="AG468" i="1"/>
  <c r="AG464" i="1"/>
  <c r="AG465" i="1"/>
  <c r="AG463" i="1"/>
  <c r="AC682" i="1"/>
  <c r="AC681" i="1"/>
  <c r="AC678" i="1"/>
  <c r="AC551" i="1"/>
  <c r="AC549" i="1"/>
  <c r="AC552" i="1"/>
  <c r="AC554" i="1"/>
  <c r="AC550" i="1"/>
  <c r="AC548" i="1"/>
  <c r="AC545" i="1"/>
  <c r="AC477" i="1"/>
  <c r="AC478" i="1"/>
  <c r="AG368" i="1"/>
  <c r="AG370" i="1"/>
  <c r="AG369" i="1"/>
  <c r="AC344" i="1"/>
  <c r="AG664" i="1"/>
  <c r="AG665" i="1"/>
  <c r="AG696" i="1"/>
  <c r="AG693" i="1"/>
  <c r="AC1391" i="1"/>
  <c r="AC274" i="1"/>
  <c r="AC273" i="1"/>
  <c r="AC272" i="1"/>
  <c r="AC275" i="1"/>
  <c r="AG169" i="1"/>
  <c r="AG172" i="1"/>
  <c r="AG173" i="1"/>
  <c r="AG174" i="1"/>
  <c r="AG1269" i="1"/>
  <c r="AG1271" i="1"/>
  <c r="AG1272" i="1"/>
  <c r="AC866" i="1"/>
  <c r="AC867" i="1"/>
  <c r="AC869" i="1"/>
  <c r="AC870" i="1"/>
  <c r="AC201" i="1"/>
  <c r="AC198" i="1"/>
  <c r="AC193" i="1"/>
  <c r="AC200" i="1"/>
  <c r="AC199" i="1"/>
  <c r="AC197" i="1"/>
  <c r="AC940" i="1"/>
  <c r="AG88" i="1"/>
  <c r="AG1198" i="1"/>
  <c r="AG1195" i="1"/>
  <c r="AG1197" i="1"/>
  <c r="AG1194" i="1"/>
  <c r="AC1377" i="1"/>
  <c r="AC1376" i="1"/>
  <c r="AG882" i="1"/>
  <c r="AG1297" i="1"/>
  <c r="AC1206" i="1"/>
  <c r="AC1203" i="1"/>
  <c r="AC1205" i="1"/>
  <c r="AC1202" i="1"/>
  <c r="AC1201" i="1"/>
  <c r="AG1205" i="1"/>
  <c r="AG1203" i="1"/>
  <c r="AG1204" i="1"/>
  <c r="AG1202" i="1"/>
  <c r="AG1201" i="1"/>
  <c r="AG485" i="1"/>
  <c r="AG981" i="1"/>
  <c r="AG980" i="1"/>
  <c r="AG982" i="1"/>
  <c r="AG1243" i="1"/>
  <c r="AG1244" i="1"/>
  <c r="AC590" i="1"/>
  <c r="AC589" i="1"/>
  <c r="AC277" i="1"/>
  <c r="AC610" i="1"/>
  <c r="AG1117" i="1"/>
  <c r="AG1116" i="1"/>
  <c r="AG1110" i="1"/>
  <c r="AG1112" i="1"/>
  <c r="AG1111" i="1"/>
  <c r="AG539" i="1"/>
  <c r="AG1067" i="1"/>
  <c r="AG1060" i="1"/>
  <c r="AC437" i="1"/>
  <c r="AC436" i="1"/>
  <c r="AC440" i="1"/>
  <c r="AC438" i="1"/>
  <c r="AC439" i="1"/>
  <c r="AC113" i="1"/>
  <c r="AC110" i="1"/>
  <c r="AC114" i="1"/>
  <c r="AC1458" i="1"/>
  <c r="AC508" i="1"/>
  <c r="AC835" i="1"/>
  <c r="AG1177" i="1"/>
  <c r="AG1178" i="1"/>
  <c r="AC1196" i="1"/>
  <c r="AC1195" i="1"/>
  <c r="AC1274" i="1"/>
  <c r="AC855" i="1"/>
  <c r="AG933" i="1"/>
  <c r="AC59" i="1"/>
  <c r="AC284" i="1"/>
  <c r="AC505" i="1"/>
  <c r="AC497" i="1"/>
  <c r="AC502" i="1"/>
  <c r="AC1508" i="1"/>
  <c r="AC1510" i="1"/>
  <c r="AC1507" i="1"/>
  <c r="AC1506" i="1"/>
  <c r="AG409" i="1"/>
  <c r="AG411" i="1"/>
  <c r="AG410" i="1"/>
  <c r="AG490" i="1"/>
  <c r="AG489" i="1"/>
  <c r="AC485" i="1"/>
  <c r="AC484" i="1"/>
  <c r="AG1024" i="1"/>
  <c r="AG603" i="1"/>
  <c r="AG1221" i="1"/>
  <c r="AC480" i="1"/>
  <c r="AG611" i="1"/>
  <c r="AG610" i="1"/>
  <c r="AG413" i="1"/>
  <c r="AC1292" i="1"/>
  <c r="AG1334" i="1"/>
  <c r="AG1343" i="1"/>
  <c r="AG1339" i="1"/>
  <c r="AG1341" i="1"/>
  <c r="AG1335" i="1"/>
  <c r="AG1338" i="1"/>
  <c r="AG1336" i="1"/>
  <c r="AC231" i="1"/>
  <c r="AC1100" i="1"/>
  <c r="AC1097" i="1"/>
  <c r="AC1403" i="1"/>
  <c r="AG176" i="1"/>
  <c r="AG178" i="1"/>
  <c r="AG177" i="1"/>
  <c r="AC250" i="1"/>
  <c r="AC244" i="1"/>
  <c r="AC243" i="1"/>
  <c r="AC247" i="1"/>
  <c r="AC252" i="1"/>
  <c r="AC249" i="1"/>
  <c r="AC251" i="1"/>
  <c r="AG1222" i="1"/>
  <c r="AG1223" i="1"/>
  <c r="AC179" i="1"/>
  <c r="AC178" i="1"/>
  <c r="AC941" i="1"/>
  <c r="AC943" i="1"/>
  <c r="AC945" i="1"/>
  <c r="AC671" i="1"/>
  <c r="AC670" i="1"/>
  <c r="AC672" i="1"/>
  <c r="AC513" i="1"/>
  <c r="AG1474" i="1"/>
  <c r="AG1473" i="1"/>
  <c r="AG1472" i="1"/>
  <c r="AG1476" i="1"/>
  <c r="AC265" i="1"/>
  <c r="AC1373" i="1"/>
  <c r="AC1368" i="1"/>
  <c r="AC1367" i="1"/>
  <c r="AC1374" i="1"/>
  <c r="AC45" i="1"/>
  <c r="AC47" i="1"/>
  <c r="AC48" i="1"/>
  <c r="AC49" i="1"/>
  <c r="AG264" i="1"/>
  <c r="AG263" i="1"/>
  <c r="AC37" i="1"/>
  <c r="AC38" i="1"/>
  <c r="AG138" i="1"/>
  <c r="AG136" i="1"/>
  <c r="AG139" i="1"/>
  <c r="AG137" i="1"/>
  <c r="AC1212" i="1"/>
  <c r="AC1209" i="1"/>
  <c r="AC1215" i="1"/>
  <c r="AC1214" i="1"/>
  <c r="AC1213" i="1"/>
  <c r="AC1211" i="1"/>
  <c r="AC1411" i="1"/>
  <c r="AC1341" i="1"/>
  <c r="AG1478" i="1"/>
  <c r="AG516" i="1"/>
  <c r="AC1481" i="1"/>
  <c r="AC210" i="1"/>
  <c r="AC209" i="1"/>
  <c r="AG1249" i="1"/>
  <c r="AG1245" i="1"/>
  <c r="AG1247" i="1"/>
  <c r="AG1248" i="1"/>
  <c r="AC998" i="1"/>
  <c r="AC999" i="1"/>
  <c r="AC996" i="1"/>
  <c r="AC995" i="1"/>
  <c r="AC994" i="1"/>
  <c r="AC991" i="1"/>
  <c r="AG117" i="1"/>
  <c r="AC324" i="1"/>
  <c r="AC322" i="1"/>
  <c r="AC323" i="1"/>
  <c r="AC375" i="1"/>
  <c r="AC370" i="1"/>
  <c r="AC371" i="1"/>
  <c r="AC372" i="1"/>
  <c r="AC373" i="1"/>
  <c r="AC1255" i="1"/>
  <c r="AC1256" i="1"/>
  <c r="AC1254" i="1"/>
  <c r="AG488" i="1"/>
  <c r="AG1163" i="1"/>
  <c r="AC716" i="1"/>
  <c r="AC715" i="1"/>
  <c r="AC713" i="1"/>
  <c r="AC714" i="1"/>
  <c r="AC712" i="1"/>
  <c r="AC584" i="1"/>
  <c r="AC1038" i="1"/>
  <c r="AC1035" i="1"/>
  <c r="AC1031" i="1"/>
  <c r="AC861" i="1"/>
  <c r="AC863" i="1"/>
  <c r="AC860" i="1"/>
  <c r="AC862" i="1"/>
  <c r="AC864" i="1"/>
  <c r="AG780" i="1"/>
  <c r="AG950" i="1"/>
  <c r="AG77" i="1"/>
  <c r="AG81" i="1"/>
  <c r="AG79" i="1"/>
  <c r="AG80" i="1"/>
  <c r="AG612" i="1"/>
  <c r="AC1263" i="1"/>
  <c r="AC1264" i="1"/>
  <c r="AC1405" i="1"/>
  <c r="AC1407" i="1"/>
  <c r="AC950" i="1"/>
  <c r="AG422" i="1"/>
  <c r="AC1235" i="1"/>
  <c r="AG955" i="1"/>
  <c r="AG372" i="1"/>
  <c r="AC357" i="1"/>
  <c r="AG128" i="1"/>
  <c r="AG1214" i="1"/>
  <c r="AC1397" i="1"/>
  <c r="AC1369" i="1"/>
  <c r="AC112" i="1"/>
  <c r="AC679" i="1"/>
  <c r="AG1435" i="1"/>
  <c r="AF70" i="1"/>
  <c r="AF135" i="1"/>
  <c r="AB480" i="1"/>
  <c r="AF434" i="1"/>
  <c r="AB1293" i="1"/>
  <c r="AF1049" i="1"/>
  <c r="AB549" i="1"/>
  <c r="AB1403" i="1"/>
  <c r="AF841" i="1"/>
  <c r="AF762" i="1"/>
  <c r="AB889" i="1"/>
  <c r="AB348" i="1"/>
  <c r="AC486" i="1"/>
  <c r="AC1197" i="1"/>
  <c r="AC1009" i="1"/>
  <c r="AC1408" i="1"/>
  <c r="AC1433" i="1"/>
  <c r="AG441" i="1"/>
  <c r="AC680" i="1"/>
  <c r="AG440" i="1"/>
  <c r="AG1264" i="1"/>
  <c r="AC1375" i="1"/>
  <c r="AG228" i="1"/>
  <c r="AG1439" i="1"/>
  <c r="AG1088" i="1"/>
  <c r="AC1230" i="1"/>
  <c r="AC479" i="1"/>
  <c r="AC709" i="1"/>
  <c r="AG606" i="1"/>
  <c r="AC195" i="1"/>
  <c r="AC942" i="1"/>
  <c r="AC1340" i="1"/>
  <c r="AG267" i="1"/>
  <c r="AG167" i="1"/>
  <c r="AG1180" i="1"/>
  <c r="AC487" i="1"/>
  <c r="AC299" i="1"/>
  <c r="AC441" i="1"/>
  <c r="AC1338" i="1"/>
  <c r="AG334" i="1"/>
  <c r="AG990" i="1"/>
  <c r="AB142" i="1"/>
  <c r="AF88" i="1"/>
  <c r="AB1171" i="1"/>
  <c r="AB974" i="1"/>
  <c r="AB546" i="1"/>
  <c r="AF1258" i="1"/>
  <c r="AF699" i="1"/>
  <c r="AB516" i="1"/>
  <c r="AF588" i="1"/>
  <c r="AF856" i="1"/>
  <c r="AC349" i="1"/>
  <c r="AC1402" i="1"/>
  <c r="AC852" i="1"/>
  <c r="AG1267" i="1"/>
  <c r="AC1006" i="1"/>
  <c r="AC851" i="1"/>
  <c r="AC204" i="1"/>
  <c r="AC1036" i="1"/>
  <c r="AG93" i="1"/>
  <c r="AC76" i="1"/>
  <c r="AC1319" i="1"/>
  <c r="AG1340" i="1"/>
  <c r="AC1204" i="1"/>
  <c r="AG779" i="1"/>
  <c r="AG466" i="1"/>
  <c r="AG1250" i="1"/>
  <c r="AC1434" i="1"/>
  <c r="AG41" i="1"/>
  <c r="AG329" i="1"/>
  <c r="AC546" i="1"/>
  <c r="AG1113" i="1"/>
  <c r="AG1296" i="1"/>
  <c r="AG467" i="1"/>
  <c r="AG170" i="1"/>
  <c r="AC1406" i="1"/>
  <c r="AC1018" i="1"/>
  <c r="AG483" i="1"/>
  <c r="AC728" i="1"/>
  <c r="AG83" i="1"/>
  <c r="AG1252" i="1"/>
  <c r="AG1061" i="1"/>
  <c r="AG807" i="1"/>
  <c r="AG76" i="1"/>
  <c r="AC553" i="1"/>
  <c r="AC1339" i="1"/>
  <c r="AG84" i="1"/>
  <c r="AG932" i="1"/>
  <c r="AG175" i="1"/>
  <c r="AC75" i="1"/>
  <c r="AC1198" i="1"/>
  <c r="AG636" i="1"/>
  <c r="AG1064" i="1"/>
  <c r="AB478" i="1"/>
  <c r="AF181" i="1"/>
  <c r="AF256" i="1"/>
  <c r="AF900" i="1"/>
  <c r="AB442" i="1"/>
  <c r="AB461" i="1"/>
  <c r="AF690" i="1"/>
  <c r="AB825" i="1"/>
  <c r="AB397" i="1"/>
  <c r="AF1159" i="1"/>
  <c r="AB890" i="1"/>
  <c r="AB1351" i="1"/>
  <c r="AB736" i="1"/>
  <c r="AB162" i="1"/>
  <c r="AF410" i="1"/>
  <c r="AF1280" i="1"/>
  <c r="AF477" i="1"/>
  <c r="AF1458" i="1"/>
  <c r="AF638" i="1"/>
  <c r="AB1408" i="1"/>
  <c r="AF100" i="1"/>
  <c r="AF78" i="1"/>
  <c r="AB121" i="1"/>
  <c r="AF144" i="1"/>
  <c r="AF116" i="1"/>
  <c r="AF883" i="1"/>
  <c r="AF718" i="1"/>
  <c r="AB1082" i="1"/>
  <c r="AB534" i="1"/>
  <c r="AF798" i="1"/>
  <c r="AB373" i="1"/>
  <c r="AB788" i="1"/>
  <c r="AB238" i="1"/>
  <c r="AB1172" i="1"/>
  <c r="AB1123" i="1"/>
  <c r="AB749" i="1"/>
  <c r="AB896" i="1"/>
  <c r="AF806" i="1"/>
  <c r="AB843" i="1"/>
  <c r="AF429" i="1"/>
  <c r="AB1199" i="1"/>
  <c r="AB1145" i="1"/>
  <c r="AB1420" i="1"/>
  <c r="AF340" i="1"/>
  <c r="AF19" i="1"/>
  <c r="AB82" i="1"/>
  <c r="AF125" i="1"/>
  <c r="AB115" i="1"/>
  <c r="AF117" i="1"/>
  <c r="AG1066" i="1"/>
  <c r="AC992" i="1"/>
  <c r="AC374" i="1"/>
  <c r="AC1262" i="1"/>
  <c r="AG95" i="1"/>
  <c r="AC77" i="1"/>
  <c r="AC1210" i="1"/>
  <c r="AG1199" i="1"/>
  <c r="AG1196" i="1"/>
  <c r="AC977" i="1"/>
  <c r="AC975" i="1"/>
  <c r="AC575" i="1"/>
  <c r="AG642" i="1"/>
  <c r="AG640" i="1"/>
  <c r="AG641" i="1"/>
  <c r="AG639" i="1"/>
  <c r="AG638" i="1"/>
  <c r="AG375" i="1"/>
  <c r="AG374" i="1"/>
  <c r="AC482" i="1"/>
  <c r="AC481" i="1"/>
  <c r="AG336" i="1"/>
  <c r="AC387" i="1"/>
  <c r="AC391" i="1"/>
  <c r="AC384" i="1"/>
  <c r="AC393" i="1"/>
  <c r="AC385" i="1"/>
  <c r="AC386" i="1"/>
  <c r="AC389" i="1"/>
  <c r="AG223" i="1"/>
  <c r="AG224" i="1"/>
  <c r="AG225" i="1"/>
  <c r="AG229" i="1"/>
  <c r="AG222" i="1"/>
  <c r="AG221" i="1"/>
  <c r="AG227" i="1"/>
  <c r="AG226" i="1"/>
  <c r="AC1050" i="1"/>
  <c r="AC66" i="1"/>
  <c r="AC935" i="1"/>
  <c r="AC529" i="1"/>
  <c r="AC528" i="1"/>
  <c r="AG1094" i="1"/>
  <c r="AG1089" i="1"/>
  <c r="AG1087" i="1"/>
  <c r="AG1090" i="1"/>
  <c r="AG274" i="1"/>
  <c r="AG273" i="1"/>
  <c r="AC559" i="1"/>
  <c r="AC562" i="1"/>
  <c r="AC564" i="1"/>
  <c r="AC558" i="1"/>
  <c r="AC563" i="1"/>
  <c r="AC565" i="1"/>
  <c r="AC561" i="1"/>
  <c r="AC1244" i="1"/>
  <c r="AC1243" i="1"/>
  <c r="AC516" i="1"/>
  <c r="AC519" i="1"/>
  <c r="AC514" i="1"/>
  <c r="AC517" i="1"/>
  <c r="AG591" i="1"/>
  <c r="AG593" i="1"/>
  <c r="AG589" i="1"/>
  <c r="AG592" i="1"/>
  <c r="AC348" i="1"/>
  <c r="AC857" i="1"/>
  <c r="AC859" i="1"/>
  <c r="AC490" i="1"/>
  <c r="AC264" i="1"/>
  <c r="AC262" i="1"/>
  <c r="AC263" i="1"/>
  <c r="AC260" i="1"/>
  <c r="AC1127" i="1"/>
  <c r="AC1126" i="1"/>
  <c r="AC1125" i="1"/>
  <c r="AC1122" i="1"/>
  <c r="AC1123" i="1"/>
  <c r="AC1260" i="1"/>
  <c r="AC1259" i="1"/>
  <c r="AG278" i="1"/>
  <c r="AG276" i="1"/>
  <c r="AG275" i="1"/>
  <c r="AG233" i="1"/>
  <c r="AG232" i="1"/>
  <c r="AG231" i="1"/>
  <c r="AG367" i="1"/>
  <c r="AG363" i="1"/>
  <c r="AG938" i="1"/>
  <c r="AG936" i="1"/>
  <c r="AG937" i="1"/>
  <c r="AG934" i="1"/>
  <c r="AG935" i="1"/>
  <c r="AG1192" i="1"/>
  <c r="AG1185" i="1"/>
  <c r="AG1183" i="1"/>
  <c r="AG1190" i="1"/>
  <c r="AG895" i="1"/>
  <c r="AG635" i="1"/>
  <c r="AG1318" i="1"/>
  <c r="AC1453" i="1"/>
  <c r="AC1450" i="1"/>
  <c r="AC1452" i="1"/>
  <c r="AC1447" i="1"/>
  <c r="AC1448" i="1"/>
  <c r="AG1219" i="1"/>
  <c r="AG1220" i="1"/>
  <c r="AG430" i="1"/>
  <c r="AG431" i="1"/>
  <c r="AG429" i="1"/>
  <c r="AC691" i="1"/>
  <c r="AC694" i="1"/>
  <c r="AC692" i="1"/>
  <c r="AC693" i="1"/>
  <c r="AC95" i="1"/>
  <c r="AC96" i="1"/>
  <c r="AC240" i="1"/>
  <c r="AC239" i="1"/>
  <c r="AG911" i="1"/>
  <c r="AG910" i="1"/>
  <c r="AC73" i="1"/>
  <c r="AC72" i="1"/>
  <c r="AC759" i="1"/>
  <c r="AC758" i="1"/>
  <c r="AG477" i="1"/>
  <c r="AC1342" i="1"/>
  <c r="AC1344" i="1"/>
  <c r="AG931" i="1"/>
  <c r="AG930" i="1"/>
  <c r="AG929" i="1"/>
  <c r="AG1167" i="1"/>
  <c r="AG461" i="1"/>
  <c r="AG460" i="1"/>
  <c r="AG459" i="1"/>
  <c r="AC71" i="1"/>
  <c r="AC69" i="1"/>
  <c r="AC412" i="1"/>
  <c r="AC409" i="1"/>
  <c r="AC290" i="1"/>
  <c r="AC291" i="1"/>
  <c r="AG352" i="1"/>
  <c r="AG351" i="1"/>
  <c r="AG353" i="1"/>
  <c r="AG358" i="1"/>
  <c r="AG350" i="1"/>
  <c r="AG357" i="1"/>
  <c r="AG349" i="1"/>
  <c r="AC426" i="1"/>
  <c r="AC427" i="1"/>
  <c r="AC429" i="1"/>
  <c r="AC428" i="1"/>
  <c r="AC430" i="1"/>
  <c r="AC431" i="1"/>
  <c r="AC520" i="1"/>
  <c r="AC522" i="1"/>
  <c r="AG48" i="1"/>
  <c r="AG47" i="1"/>
  <c r="AG49" i="1"/>
  <c r="AC1193" i="1"/>
  <c r="AC1190" i="1"/>
  <c r="AG1008" i="1"/>
  <c r="AC233" i="1"/>
  <c r="AC234" i="1"/>
  <c r="AC235" i="1"/>
  <c r="AC232" i="1"/>
  <c r="AG1261" i="1"/>
  <c r="AG1265" i="1"/>
  <c r="AG1260" i="1"/>
  <c r="AG1266" i="1"/>
  <c r="AG1262" i="1"/>
  <c r="AG1263" i="1"/>
  <c r="AC358" i="1"/>
  <c r="AC586" i="1"/>
  <c r="AG337" i="1"/>
  <c r="AG773" i="1"/>
  <c r="AG438" i="1"/>
  <c r="AC745" i="1"/>
  <c r="AC744" i="1"/>
  <c r="AC746" i="1"/>
  <c r="AC119" i="1"/>
  <c r="AC118" i="1"/>
  <c r="AC120" i="1"/>
  <c r="AC116" i="1"/>
  <c r="AC121" i="1"/>
  <c r="AC1436" i="1"/>
  <c r="AC1431" i="1"/>
  <c r="AG1470" i="1"/>
  <c r="AC810" i="1"/>
  <c r="AC811" i="1"/>
  <c r="AG840" i="1"/>
  <c r="AG839" i="1"/>
  <c r="AG835" i="1"/>
  <c r="AG836" i="1"/>
  <c r="AG838" i="1"/>
  <c r="AG834" i="1"/>
  <c r="AC675" i="1"/>
  <c r="AC674" i="1"/>
  <c r="AC627" i="1"/>
  <c r="AC626" i="1"/>
  <c r="AG614" i="1"/>
  <c r="AG1138" i="1"/>
  <c r="AG426" i="1"/>
  <c r="AG320" i="1"/>
  <c r="AG142" i="1"/>
  <c r="AG1376" i="1"/>
  <c r="AC979" i="1"/>
  <c r="AC276" i="1"/>
  <c r="AC135" i="1"/>
  <c r="AG371" i="1"/>
  <c r="AG265" i="1"/>
  <c r="AC46" i="1"/>
  <c r="AF18" i="1"/>
  <c r="AB127" i="1"/>
  <c r="AG36" i="1"/>
  <c r="AC70" i="1"/>
  <c r="AC525" i="1"/>
  <c r="AC1030" i="1"/>
  <c r="AG99" i="1"/>
  <c r="AC242" i="1"/>
  <c r="AG1213" i="1"/>
  <c r="AG462" i="1"/>
  <c r="AG499" i="1"/>
  <c r="AC330" i="1"/>
  <c r="AG302" i="1"/>
  <c r="AC1238" i="1"/>
  <c r="AC303" i="1"/>
  <c r="AC1395" i="1"/>
  <c r="AG130" i="1"/>
  <c r="AC916" i="1"/>
  <c r="AG359" i="1"/>
  <c r="AG1149" i="1"/>
  <c r="AG1150" i="1"/>
  <c r="AG1148" i="1"/>
  <c r="AG186" i="1"/>
  <c r="AC721" i="1"/>
  <c r="AG376" i="1"/>
  <c r="AG377" i="1"/>
  <c r="AG1321" i="1"/>
  <c r="AG1390" i="1"/>
  <c r="AG1389" i="1"/>
  <c r="AG1387" i="1"/>
  <c r="AG1139" i="1"/>
  <c r="AG948" i="1"/>
  <c r="AG947" i="1"/>
  <c r="AG652" i="1"/>
  <c r="AG651" i="1"/>
  <c r="AG644" i="1"/>
  <c r="AG649" i="1"/>
  <c r="AG650" i="1"/>
  <c r="AC288" i="1"/>
  <c r="AG423" i="1"/>
  <c r="AG855" i="1"/>
  <c r="AC770" i="1"/>
  <c r="AG977" i="1"/>
  <c r="AC366" i="1"/>
  <c r="AC1106" i="1"/>
  <c r="AC1240" i="1"/>
  <c r="AC1239" i="1"/>
  <c r="AC355" i="1"/>
  <c r="AG609" i="1"/>
  <c r="AG607" i="1"/>
  <c r="AC598" i="1"/>
  <c r="AC185" i="1"/>
  <c r="AC181" i="1"/>
  <c r="AC183" i="1"/>
  <c r="AG1427" i="1"/>
  <c r="AG1430" i="1"/>
  <c r="AG1423" i="1"/>
  <c r="AC1184" i="1"/>
  <c r="AC1118" i="1"/>
  <c r="AG382" i="1"/>
  <c r="AC471" i="1"/>
  <c r="AC468" i="1"/>
  <c r="AG304" i="1"/>
  <c r="AG300" i="1"/>
  <c r="AG318" i="1"/>
  <c r="AG317" i="1"/>
  <c r="AG289" i="1"/>
  <c r="AG287" i="1"/>
  <c r="AG288" i="1"/>
  <c r="AG291" i="1"/>
  <c r="AC828" i="1"/>
  <c r="AC830" i="1"/>
  <c r="AC825" i="1"/>
  <c r="AC765" i="1"/>
  <c r="AC1442" i="1"/>
  <c r="AC1437" i="1"/>
  <c r="AC1441" i="1"/>
  <c r="AC1443" i="1"/>
  <c r="AC270" i="1"/>
  <c r="AC524" i="1"/>
  <c r="AC527" i="1"/>
  <c r="AC526" i="1"/>
  <c r="AC40" i="1"/>
  <c r="AC39" i="1"/>
  <c r="AC1482" i="1"/>
  <c r="AC1131" i="1"/>
  <c r="AC1136" i="1"/>
  <c r="AC1132" i="1"/>
  <c r="AC1130" i="1"/>
  <c r="AC1261" i="1"/>
  <c r="AG1313" i="1"/>
  <c r="AG1312" i="1"/>
  <c r="AG1310" i="1"/>
  <c r="AG1308" i="1"/>
  <c r="AG1309" i="1"/>
  <c r="AG853" i="1"/>
  <c r="AG247" i="1"/>
  <c r="AC700" i="1"/>
  <c r="AC701" i="1"/>
  <c r="AC356" i="1"/>
  <c r="AG143" i="1"/>
  <c r="AG145" i="1"/>
  <c r="AC105" i="1"/>
  <c r="AG393" i="1"/>
  <c r="AG392" i="1"/>
  <c r="AG1256" i="1"/>
  <c r="AG1032" i="1"/>
  <c r="AC1187" i="1"/>
  <c r="AC1188" i="1"/>
  <c r="AC1424" i="1"/>
  <c r="AC735" i="1"/>
  <c r="AC732" i="1"/>
  <c r="AC734" i="1"/>
  <c r="AC774" i="1"/>
  <c r="AG887" i="1"/>
  <c r="AG884" i="1"/>
  <c r="AG691" i="1"/>
  <c r="AG688" i="1"/>
  <c r="AC50" i="1"/>
  <c r="AG777" i="1"/>
  <c r="AG778" i="1"/>
  <c r="AG270" i="1"/>
  <c r="AG1443" i="1"/>
  <c r="AC1186" i="1"/>
  <c r="AG191" i="1"/>
  <c r="AC1063" i="1"/>
  <c r="AG1377" i="1"/>
  <c r="AC980" i="1"/>
  <c r="AG217" i="1"/>
  <c r="AG212" i="1"/>
  <c r="AG213" i="1"/>
  <c r="AC1398" i="1"/>
  <c r="AC230" i="1"/>
  <c r="AC1321" i="1"/>
  <c r="AC661" i="1"/>
  <c r="AC1390" i="1"/>
  <c r="AC1134" i="1"/>
  <c r="AC1181" i="1"/>
  <c r="AG144" i="1"/>
  <c r="AC1422" i="1"/>
  <c r="AG646" i="1"/>
  <c r="AG316" i="1"/>
  <c r="AG215" i="1"/>
  <c r="AC466" i="1"/>
  <c r="AG1311" i="1"/>
  <c r="AG321" i="1"/>
  <c r="AC103" i="1"/>
  <c r="AC1185" i="1"/>
  <c r="AG645" i="1"/>
  <c r="AC1129" i="1"/>
  <c r="AG1421" i="1"/>
  <c r="AG608" i="1"/>
  <c r="AG1426" i="1"/>
  <c r="AC827" i="1"/>
  <c r="AC184" i="1"/>
  <c r="AG1035" i="1"/>
  <c r="AC915" i="1"/>
  <c r="AC1133" i="1"/>
  <c r="AG1033" i="1"/>
  <c r="AG1378" i="1"/>
  <c r="AC773" i="1"/>
  <c r="AG34" i="1"/>
  <c r="AC853" i="1"/>
  <c r="AG402" i="1"/>
  <c r="AG879" i="1"/>
  <c r="AG755" i="1"/>
  <c r="AG1353" i="1"/>
  <c r="AC57" i="1"/>
  <c r="AG311" i="1"/>
  <c r="AG312" i="1"/>
  <c r="AC1363" i="1"/>
  <c r="AC1349" i="1"/>
  <c r="AC1327" i="1"/>
  <c r="AC966" i="1"/>
  <c r="AG1010" i="1"/>
  <c r="AC618" i="1"/>
  <c r="AG1127" i="1"/>
  <c r="AG1418" i="1"/>
  <c r="AG571" i="1"/>
  <c r="AG1453" i="1"/>
  <c r="AC126" i="1"/>
  <c r="AG1288" i="1"/>
  <c r="AG524" i="1"/>
  <c r="AG1507" i="1"/>
  <c r="AC1273" i="1"/>
  <c r="AG511" i="1"/>
  <c r="AC148" i="1"/>
  <c r="AG242" i="1"/>
  <c r="AG384" i="1"/>
  <c r="AC339" i="1"/>
  <c r="AC507" i="1"/>
  <c r="AC1470" i="1"/>
  <c r="AC1468" i="1"/>
  <c r="AG631" i="1"/>
  <c r="AG683" i="1"/>
  <c r="AC169" i="1"/>
  <c r="AG163" i="1"/>
  <c r="AG893" i="1"/>
  <c r="AG556" i="1"/>
  <c r="AC768" i="1"/>
  <c r="AG672" i="1"/>
  <c r="AC918" i="1"/>
  <c r="AC640" i="1"/>
  <c r="AC1493" i="1"/>
  <c r="AC1496" i="1"/>
  <c r="AG1442" i="1"/>
  <c r="AG1409" i="1"/>
  <c r="AG940" i="1"/>
  <c r="AG253" i="1"/>
  <c r="AG668" i="1"/>
  <c r="AG1471" i="1"/>
  <c r="AC622" i="1"/>
  <c r="AC625" i="1"/>
  <c r="AG1156" i="1"/>
  <c r="AG1155" i="1"/>
  <c r="AG743" i="1"/>
  <c r="AC1310" i="1"/>
  <c r="AC1308" i="1"/>
  <c r="AC1307" i="1"/>
  <c r="AC1312" i="1"/>
  <c r="AC1311" i="1"/>
  <c r="AC1316" i="1"/>
  <c r="AC1017" i="1"/>
  <c r="AG529" i="1"/>
  <c r="AG530" i="1"/>
  <c r="AC246" i="1"/>
  <c r="AC245" i="1"/>
  <c r="AC80" i="1"/>
  <c r="AC216" i="1"/>
  <c r="AC218" i="1"/>
  <c r="AC1387" i="1"/>
  <c r="AC547" i="1"/>
  <c r="AC115" i="1"/>
  <c r="AG97" i="1"/>
  <c r="AG98" i="1"/>
  <c r="AG1092" i="1"/>
  <c r="AG1091" i="1"/>
  <c r="AG1086" i="1"/>
  <c r="AC143" i="1"/>
  <c r="AG65" i="1"/>
  <c r="AG68" i="1"/>
  <c r="AG364" i="1"/>
  <c r="AG1424" i="1"/>
  <c r="AG1425" i="1"/>
  <c r="AG1422" i="1"/>
  <c r="AG1233" i="1"/>
  <c r="AC1221" i="1"/>
  <c r="AC1222" i="1"/>
  <c r="AC738" i="1"/>
  <c r="AC101" i="1"/>
  <c r="AC448" i="1"/>
  <c r="AG307" i="1"/>
  <c r="AC432" i="1"/>
  <c r="AC1172" i="1"/>
  <c r="AC1169" i="1"/>
  <c r="AC1167" i="1"/>
  <c r="AG1063" i="1"/>
  <c r="AG1065" i="1"/>
  <c r="AG146" i="1"/>
  <c r="AC1432" i="1"/>
  <c r="AG1216" i="1"/>
  <c r="AG1215" i="1"/>
  <c r="AG1218" i="1"/>
  <c r="AG1039" i="1"/>
  <c r="AG1040" i="1"/>
  <c r="AG1388" i="1"/>
  <c r="AC1182" i="1"/>
  <c r="AC1180" i="1"/>
  <c r="AG342" i="1"/>
  <c r="AG913" i="1"/>
  <c r="AG918" i="1"/>
  <c r="AG917" i="1"/>
  <c r="AG1141" i="1"/>
  <c r="AG141" i="1"/>
  <c r="AC186" i="1"/>
  <c r="AC187" i="1"/>
  <c r="AG618" i="1"/>
  <c r="AG619" i="1"/>
  <c r="AG737" i="1"/>
  <c r="AG735" i="1"/>
  <c r="AG943" i="1"/>
  <c r="AC1265" i="1"/>
  <c r="AC649" i="1"/>
  <c r="AC656" i="1"/>
  <c r="AC652" i="1"/>
  <c r="AC53" i="1"/>
  <c r="AG428" i="1"/>
  <c r="AC1438" i="1"/>
  <c r="AC813" i="1"/>
  <c r="AC266" i="1"/>
  <c r="AC267" i="1"/>
  <c r="AC1080" i="1"/>
  <c r="AG1440" i="1"/>
  <c r="AG1437" i="1"/>
  <c r="AG1246" i="1"/>
  <c r="AG1365" i="1"/>
  <c r="AC1236" i="1"/>
  <c r="AG1114" i="1"/>
  <c r="AG126" i="1"/>
  <c r="AG486" i="1"/>
  <c r="AG586" i="1"/>
  <c r="AC1371" i="1"/>
  <c r="AC1370" i="1"/>
  <c r="AG643" i="1"/>
  <c r="AC1464" i="1"/>
  <c r="AC823" i="1"/>
  <c r="AC824" i="1"/>
  <c r="AC367" i="1"/>
  <c r="AC369" i="1"/>
  <c r="AC1114" i="1"/>
  <c r="AC194" i="1"/>
  <c r="AC981" i="1"/>
  <c r="AG193" i="1"/>
  <c r="AG50" i="1"/>
  <c r="AG51" i="1"/>
  <c r="AC206" i="1"/>
  <c r="AC208" i="1"/>
  <c r="AC111" i="1"/>
  <c r="AG105" i="1"/>
  <c r="AG104" i="1"/>
  <c r="AG784" i="1"/>
  <c r="AC1509" i="1"/>
  <c r="AC1503" i="1"/>
  <c r="AC1505" i="1"/>
  <c r="AC1401" i="1"/>
  <c r="AG206" i="1"/>
  <c r="AG211" i="1"/>
  <c r="AG210" i="1"/>
  <c r="AC1199" i="1"/>
  <c r="AG1428" i="1"/>
  <c r="AG706" i="1"/>
  <c r="AG1459" i="1"/>
  <c r="AG1027" i="1"/>
  <c r="AG181" i="1"/>
  <c r="AG1406" i="1"/>
  <c r="AG40" i="1"/>
  <c r="AG315" i="1"/>
  <c r="AG73" i="1"/>
  <c r="AG1069" i="1"/>
  <c r="AG1071" i="1"/>
  <c r="AG1070" i="1"/>
  <c r="AG1072" i="1"/>
  <c r="AG333" i="1"/>
  <c r="AG327" i="1"/>
  <c r="AC1226" i="1"/>
  <c r="AC800" i="1"/>
  <c r="AC42" i="1"/>
  <c r="AC1504" i="1"/>
  <c r="AG648" i="1"/>
  <c r="AG900" i="1"/>
  <c r="AC1177" i="1"/>
  <c r="AC211" i="1"/>
  <c r="AG92" i="1"/>
  <c r="AG1231" i="1"/>
  <c r="AC34" i="1"/>
  <c r="AG435" i="1"/>
  <c r="AC224" i="1"/>
  <c r="AG1042" i="1"/>
  <c r="AG692" i="1"/>
  <c r="AG694" i="1"/>
  <c r="AG1191" i="1"/>
  <c r="AC1043" i="1"/>
  <c r="AC1047" i="1"/>
  <c r="AC1041" i="1"/>
  <c r="AC1072" i="1"/>
  <c r="AG366" i="1"/>
  <c r="AC295" i="1"/>
  <c r="AG290" i="1"/>
  <c r="AG830" i="1"/>
  <c r="AG398" i="1"/>
  <c r="AC1156" i="1"/>
  <c r="AG378" i="1"/>
  <c r="AC257" i="1"/>
  <c r="AC521" i="1"/>
  <c r="AC318" i="1"/>
  <c r="AG240" i="1"/>
  <c r="AG621" i="1"/>
  <c r="AC483" i="1"/>
  <c r="AC1022" i="1"/>
  <c r="AG1050" i="1"/>
  <c r="AC1192" i="1"/>
  <c r="AC1191" i="1"/>
  <c r="AG590" i="1"/>
  <c r="AC1065" i="1"/>
  <c r="AC1067" i="1"/>
  <c r="AG1200" i="1"/>
  <c r="AC1502" i="1"/>
  <c r="AG1242" i="1"/>
  <c r="AG1068" i="1"/>
  <c r="AG1438" i="1"/>
  <c r="AC668" i="1"/>
  <c r="AG362" i="1"/>
  <c r="AG1062" i="1"/>
  <c r="AC993" i="1"/>
  <c r="AG472" i="1"/>
  <c r="AG868" i="1"/>
  <c r="AC1258" i="1"/>
  <c r="AC1257" i="1"/>
  <c r="AG45" i="1"/>
  <c r="AC1140" i="1"/>
  <c r="AC1372" i="1"/>
  <c r="AG1232" i="1"/>
  <c r="AG564" i="1"/>
  <c r="AG286" i="1"/>
  <c r="AC893" i="1"/>
  <c r="AC895" i="1"/>
  <c r="AG713" i="1"/>
  <c r="AC1124" i="1"/>
  <c r="AG717" i="1"/>
  <c r="AG715" i="1"/>
  <c r="AG716" i="1"/>
  <c r="AC469" i="1"/>
  <c r="AG689" i="1"/>
  <c r="AC1032" i="1"/>
  <c r="AG360" i="1"/>
  <c r="AG361" i="1"/>
  <c r="AC435" i="1"/>
  <c r="AG355" i="1"/>
  <c r="AC1216" i="1"/>
  <c r="AG1098" i="1"/>
  <c r="AG1337" i="1"/>
  <c r="AC229" i="1"/>
  <c r="AG1499" i="1"/>
  <c r="AG993" i="1"/>
  <c r="AC882" i="1"/>
  <c r="AG721" i="1"/>
  <c r="AC1059" i="1"/>
  <c r="AC411" i="1"/>
  <c r="AG1328" i="1"/>
  <c r="AC160" i="1"/>
  <c r="AC104" i="1"/>
  <c r="AC102" i="1"/>
  <c r="AC85" i="1"/>
  <c r="AG966" i="1"/>
  <c r="AC642" i="1"/>
  <c r="AC1445" i="1"/>
  <c r="AC1446" i="1"/>
  <c r="AC1449" i="1"/>
  <c r="AG475" i="1"/>
  <c r="AG803" i="1"/>
  <c r="AG806" i="1"/>
  <c r="AC690" i="1"/>
  <c r="AG266" i="1"/>
  <c r="AG760" i="1"/>
  <c r="AC1034" i="1"/>
  <c r="AC1033" i="1"/>
  <c r="AG328" i="1"/>
  <c r="AG330" i="1"/>
  <c r="AC1025" i="1"/>
  <c r="AG1463" i="1"/>
  <c r="AC777" i="1"/>
  <c r="AC205" i="1"/>
  <c r="AG1000" i="1"/>
  <c r="AG956" i="1"/>
  <c r="AG341" i="1"/>
  <c r="AG482" i="1"/>
  <c r="AG484" i="1"/>
  <c r="AG520" i="1"/>
  <c r="AC491" i="1"/>
  <c r="AG928" i="1"/>
  <c r="AC1457" i="1"/>
  <c r="AC1386" i="1"/>
  <c r="AC1173" i="1"/>
  <c r="AG52" i="1"/>
  <c r="AC308" i="1"/>
  <c r="AC306" i="1"/>
  <c r="AG794" i="1"/>
  <c r="AG152" i="1"/>
  <c r="AG1043" i="1"/>
  <c r="AG1187" i="1"/>
  <c r="AC415" i="1"/>
  <c r="AC332" i="1"/>
  <c r="AC747" i="1"/>
  <c r="AC630" i="1"/>
  <c r="AC65" i="1"/>
  <c r="AG819" i="1"/>
  <c r="AG1034" i="1"/>
  <c r="AG841" i="1"/>
  <c r="AG356" i="1"/>
  <c r="AC493" i="1"/>
  <c r="AG122" i="1"/>
  <c r="AC577" i="1"/>
  <c r="AG957" i="1"/>
  <c r="AC957" i="1"/>
  <c r="AC655" i="1"/>
  <c r="AC388" i="1"/>
  <c r="AC1014" i="1"/>
  <c r="AG1480" i="1"/>
  <c r="AG695" i="1"/>
  <c r="AG661" i="1"/>
  <c r="AG999" i="1"/>
  <c r="AG42" i="1"/>
  <c r="AG1051" i="1"/>
  <c r="AG816" i="1"/>
  <c r="AC1337" i="1"/>
  <c r="AG1079" i="1"/>
  <c r="AG733" i="1"/>
  <c r="AG1270" i="1"/>
  <c r="AG1370" i="1"/>
  <c r="AC1037" i="1"/>
  <c r="AG471" i="1"/>
  <c r="AB48" i="1"/>
  <c r="AB133" i="1"/>
  <c r="AF13" i="1"/>
  <c r="AF115" i="1"/>
  <c r="AF68" i="1"/>
  <c r="AB293" i="1"/>
  <c r="AB1350" i="1"/>
  <c r="AB1279" i="1"/>
  <c r="AF338" i="1"/>
  <c r="AF744" i="1"/>
  <c r="AB424" i="1"/>
  <c r="AB874" i="1"/>
  <c r="AF294" i="1"/>
  <c r="AB804" i="1"/>
  <c r="AF1111" i="1"/>
  <c r="AF413" i="1"/>
  <c r="AF913" i="1"/>
  <c r="AB1338" i="1"/>
  <c r="AB342" i="1"/>
  <c r="AF893" i="1"/>
  <c r="AF267" i="1"/>
  <c r="AB1224" i="1"/>
  <c r="AF899" i="1"/>
  <c r="AB443" i="1"/>
  <c r="AB1234" i="1"/>
  <c r="AF1491" i="1"/>
  <c r="AB721" i="1"/>
  <c r="AB741" i="1"/>
  <c r="AB622" i="1"/>
  <c r="AB550" i="1"/>
  <c r="AF595" i="1"/>
  <c r="AF637" i="1"/>
  <c r="AB992" i="1"/>
  <c r="AB225" i="1"/>
  <c r="AF226" i="1"/>
  <c r="AF1307" i="1"/>
  <c r="AB1426" i="1"/>
  <c r="AF240" i="1"/>
  <c r="AB305" i="1"/>
  <c r="AB325" i="1"/>
  <c r="AB1107" i="1"/>
  <c r="AF1027" i="1"/>
  <c r="AB514" i="1"/>
  <c r="AF715" i="1"/>
  <c r="AF916" i="1"/>
  <c r="AB302" i="1"/>
  <c r="AF998" i="1"/>
  <c r="AF777" i="1"/>
  <c r="AF1430" i="1"/>
  <c r="AF1382" i="1"/>
  <c r="AF1048" i="1"/>
  <c r="AB163" i="1"/>
  <c r="AF42" i="1"/>
  <c r="AF150" i="1"/>
  <c r="AF133" i="1"/>
  <c r="AB13" i="1"/>
  <c r="AB18" i="1"/>
  <c r="AB144" i="1"/>
  <c r="AB125" i="1"/>
  <c r="AF142" i="1"/>
  <c r="AF121" i="1"/>
  <c r="AB68" i="1"/>
  <c r="AF82" i="1"/>
  <c r="AB38" i="1"/>
  <c r="AB78" i="1"/>
  <c r="AF127" i="1"/>
  <c r="AB19" i="1"/>
  <c r="AB100" i="1"/>
  <c r="AF1456" i="1"/>
  <c r="AB340" i="1"/>
  <c r="AF234" i="1"/>
  <c r="AF1408" i="1"/>
  <c r="AF480" i="1"/>
  <c r="AF1420" i="1"/>
  <c r="AF1171" i="1"/>
  <c r="AB638" i="1"/>
  <c r="AF767" i="1"/>
  <c r="AF1145" i="1"/>
  <c r="AF1167" i="1"/>
  <c r="AB1458" i="1"/>
  <c r="AB434" i="1"/>
  <c r="AF1199" i="1"/>
  <c r="AF974" i="1"/>
  <c r="AB477" i="1"/>
  <c r="AF374" i="1"/>
  <c r="AB429" i="1"/>
  <c r="AF1422" i="1"/>
  <c r="AB1280" i="1"/>
  <c r="AF1293" i="1"/>
  <c r="AF843" i="1"/>
  <c r="AF546" i="1"/>
  <c r="AB410" i="1"/>
  <c r="AF829" i="1"/>
  <c r="AB806" i="1"/>
  <c r="AB1244" i="1"/>
  <c r="AF162" i="1"/>
  <c r="AB1049" i="1"/>
  <c r="AF896" i="1"/>
  <c r="AB1258" i="1"/>
  <c r="AF736" i="1"/>
  <c r="AF270" i="1"/>
  <c r="AF749" i="1"/>
  <c r="AB1103" i="1"/>
  <c r="AF1351" i="1"/>
  <c r="AF549" i="1"/>
  <c r="AF1123" i="1"/>
  <c r="AB699" i="1"/>
  <c r="AF890" i="1"/>
  <c r="AF915" i="1"/>
  <c r="AF1172" i="1"/>
  <c r="AF1470" i="1"/>
  <c r="AB1159" i="1"/>
  <c r="AF1403" i="1"/>
  <c r="AF238" i="1"/>
  <c r="AF516" i="1"/>
  <c r="AF397" i="1"/>
  <c r="AB1098" i="1"/>
  <c r="AF788" i="1"/>
  <c r="AF179" i="1"/>
  <c r="AF825" i="1"/>
  <c r="AB841" i="1"/>
  <c r="AF373" i="1"/>
  <c r="AB588" i="1"/>
  <c r="AB690" i="1"/>
  <c r="AF1329" i="1"/>
  <c r="AB798" i="1"/>
  <c r="AB216" i="1"/>
  <c r="AF461" i="1"/>
  <c r="AB762" i="1"/>
  <c r="AF534" i="1"/>
  <c r="AB856" i="1"/>
  <c r="AF442" i="1"/>
  <c r="AF448" i="1"/>
  <c r="AF566" i="1"/>
  <c r="AB967" i="1"/>
  <c r="AB1366" i="1"/>
  <c r="AF800" i="1"/>
  <c r="AB326" i="1"/>
  <c r="AB905" i="1"/>
  <c r="AF1263" i="1"/>
  <c r="AF523" i="1"/>
  <c r="AB483" i="1"/>
  <c r="AB790" i="1"/>
  <c r="AB618" i="1"/>
  <c r="AF827" i="1"/>
  <c r="AC141" i="1"/>
  <c r="AB70" i="1"/>
  <c r="AB42" i="1"/>
  <c r="AB117" i="1"/>
  <c r="AB45" i="1"/>
  <c r="AB116" i="1"/>
  <c r="AB135" i="1"/>
  <c r="AB126" i="1"/>
  <c r="AB53" i="1"/>
  <c r="AF109" i="1"/>
  <c r="AF72" i="1"/>
  <c r="AB136" i="1"/>
  <c r="AB124" i="1"/>
  <c r="AF76" i="1"/>
  <c r="AF122" i="1"/>
  <c r="AF29" i="1"/>
  <c r="AB130" i="1"/>
  <c r="AB44" i="1"/>
  <c r="AB17" i="1"/>
  <c r="AB88" i="1"/>
  <c r="AB56" i="1"/>
  <c r="AF920" i="1"/>
  <c r="AB1457" i="1"/>
  <c r="AF1113" i="1"/>
  <c r="AB977" i="1"/>
  <c r="AB888" i="1"/>
  <c r="AB1452" i="1"/>
  <c r="AB412" i="1"/>
  <c r="AB1282" i="1"/>
  <c r="AF1157" i="1"/>
  <c r="AB823" i="1"/>
  <c r="AB439" i="1"/>
  <c r="AF1156" i="1"/>
  <c r="AB1357" i="1"/>
  <c r="AF193" i="1"/>
  <c r="AF293" i="1"/>
  <c r="AF1350" i="1"/>
  <c r="AF304" i="1"/>
  <c r="AF1279" i="1"/>
  <c r="AB338" i="1"/>
  <c r="AB744" i="1"/>
  <c r="AF424" i="1"/>
  <c r="AF874" i="1"/>
  <c r="AB294" i="1"/>
  <c r="AF804" i="1"/>
  <c r="AB1111" i="1"/>
  <c r="AB668" i="1"/>
  <c r="AB413" i="1"/>
  <c r="AB913" i="1"/>
  <c r="AF1338" i="1"/>
  <c r="AF342" i="1"/>
  <c r="AB1375" i="1"/>
  <c r="AB211" i="1"/>
  <c r="AB893" i="1"/>
  <c r="AB267" i="1"/>
  <c r="AF1224" i="1"/>
  <c r="AB249" i="1"/>
  <c r="AB899" i="1"/>
  <c r="AF1297" i="1"/>
  <c r="AF881" i="1"/>
  <c r="AB1395" i="1"/>
  <c r="AF443" i="1"/>
  <c r="AF1234" i="1"/>
  <c r="AB1491" i="1"/>
  <c r="AF721" i="1"/>
  <c r="AF741" i="1"/>
  <c r="AF622" i="1"/>
  <c r="AF550" i="1"/>
  <c r="AB262" i="1"/>
  <c r="AB488" i="1"/>
  <c r="AB289" i="1"/>
  <c r="AB595" i="1"/>
  <c r="AB637" i="1"/>
  <c r="AF387" i="1"/>
  <c r="AF992" i="1"/>
  <c r="AF541" i="1"/>
  <c r="AF225" i="1"/>
  <c r="AB226" i="1"/>
  <c r="AB1307" i="1"/>
  <c r="AF1426" i="1"/>
  <c r="AF872" i="1"/>
  <c r="AF842" i="1"/>
  <c r="AF492" i="1"/>
  <c r="AB1367" i="1"/>
  <c r="AB240" i="1"/>
  <c r="AF305" i="1"/>
  <c r="AF824" i="1"/>
  <c r="AB1137" i="1"/>
  <c r="AF1276" i="1"/>
  <c r="AF1216" i="1"/>
  <c r="AB1219" i="1"/>
  <c r="AB808" i="1"/>
  <c r="AB923" i="1"/>
  <c r="AB1218" i="1"/>
  <c r="AF1314" i="1"/>
  <c r="AB1286" i="1"/>
  <c r="AB401" i="1"/>
  <c r="AF979" i="1"/>
  <c r="AB150" i="1"/>
  <c r="AF45" i="1"/>
  <c r="AF126" i="1"/>
  <c r="AF53" i="1"/>
  <c r="AB109" i="1"/>
  <c r="AB72" i="1"/>
  <c r="AF124" i="1"/>
  <c r="AB76" i="1"/>
  <c r="AB122" i="1"/>
  <c r="AB29" i="1"/>
  <c r="AF130" i="1"/>
  <c r="AF44" i="1"/>
  <c r="AF17" i="1"/>
  <c r="AF56" i="1"/>
  <c r="AB920" i="1"/>
  <c r="AF1457" i="1"/>
  <c r="AB1113" i="1"/>
  <c r="AF977" i="1"/>
  <c r="AF888" i="1"/>
  <c r="AF1452" i="1"/>
  <c r="AF412" i="1"/>
  <c r="AF1282" i="1"/>
  <c r="AB1157" i="1"/>
  <c r="AF823" i="1"/>
  <c r="AF439" i="1"/>
  <c r="AB1156" i="1"/>
  <c r="AF1357" i="1"/>
  <c r="AB193" i="1"/>
  <c r="AB304" i="1"/>
  <c r="AF668" i="1"/>
  <c r="AF1375" i="1"/>
  <c r="AF211" i="1"/>
  <c r="AF249" i="1"/>
  <c r="AB1297" i="1"/>
  <c r="AB881" i="1"/>
  <c r="AF1395" i="1"/>
  <c r="AF262" i="1"/>
  <c r="AF488" i="1"/>
  <c r="AF289" i="1"/>
  <c r="AB387" i="1"/>
  <c r="AB541" i="1"/>
  <c r="AB872" i="1"/>
  <c r="AB842" i="1"/>
  <c r="AB492" i="1"/>
  <c r="AF1367" i="1"/>
  <c r="AG1284" i="1"/>
  <c r="AG864" i="1"/>
  <c r="AB1405" i="1"/>
  <c r="AG506" i="1"/>
  <c r="AC1092" i="1"/>
  <c r="AG60" i="1"/>
  <c r="AC1410" i="1"/>
  <c r="AC1103" i="1"/>
  <c r="AG584" i="1"/>
  <c r="AC397" i="1"/>
  <c r="AG498" i="1"/>
  <c r="AF97" i="1"/>
  <c r="AF921" i="1"/>
  <c r="AC454" i="1"/>
  <c r="AC954" i="1"/>
  <c r="AF206" i="1"/>
  <c r="AC846" i="1"/>
  <c r="AC573" i="1"/>
  <c r="AG1013" i="1"/>
  <c r="AC498" i="1"/>
  <c r="AG537" i="1"/>
  <c r="AC766" i="1"/>
  <c r="AC787" i="1"/>
  <c r="AC843" i="1"/>
  <c r="AG160" i="1"/>
  <c r="AC578" i="1"/>
  <c r="AC613" i="1"/>
  <c r="AG1489" i="1"/>
  <c r="AC1149" i="1"/>
  <c r="AB77" i="1"/>
  <c r="AF711" i="1"/>
  <c r="AG216" i="1"/>
  <c r="AG308" i="1"/>
  <c r="AC1119" i="1"/>
  <c r="AB81" i="1"/>
  <c r="AB79" i="1"/>
  <c r="AF1136" i="1"/>
  <c r="AC1146" i="1"/>
  <c r="AG856" i="1"/>
  <c r="AC1105" i="1"/>
  <c r="AG1408" i="1"/>
  <c r="AG154" i="1"/>
  <c r="AG1019" i="1"/>
  <c r="AG381" i="1"/>
  <c r="AG155" i="1"/>
  <c r="AG862" i="1"/>
  <c r="AC142" i="1"/>
  <c r="AG899" i="1"/>
  <c r="AC342" i="1"/>
  <c r="AC791" i="1"/>
  <c r="AG569" i="1"/>
  <c r="AG680" i="1"/>
  <c r="AG1490" i="1"/>
  <c r="AC543" i="1"/>
  <c r="AC790" i="1"/>
  <c r="AG1486" i="1"/>
  <c r="AG528" i="1"/>
  <c r="AG880" i="1"/>
  <c r="AG671" i="1"/>
  <c r="AC837" i="1"/>
  <c r="AC1145" i="1"/>
  <c r="AG1009" i="1"/>
  <c r="AG313" i="1"/>
  <c r="AC1488" i="1"/>
  <c r="AC838" i="1"/>
  <c r="AC1325" i="1"/>
  <c r="AG1348" i="1"/>
  <c r="AG305" i="1"/>
  <c r="AG55" i="1"/>
  <c r="AG1283" i="1"/>
  <c r="AC538" i="1"/>
  <c r="AG750" i="1"/>
  <c r="AC1497" i="1"/>
  <c r="AC646" i="1"/>
  <c r="AC499" i="1"/>
  <c r="AG881" i="1"/>
  <c r="AC1096" i="1"/>
  <c r="AG1355" i="1"/>
  <c r="AG1020" i="1"/>
  <c r="AC64" i="1"/>
  <c r="AG314" i="1"/>
  <c r="AG1295" i="1"/>
  <c r="AC509" i="1"/>
  <c r="AG1508" i="1"/>
  <c r="AG1016" i="1"/>
  <c r="AG682" i="1"/>
  <c r="AG1448" i="1"/>
  <c r="AG58" i="1"/>
  <c r="AC1075" i="1"/>
  <c r="AC345" i="1"/>
  <c r="AC340" i="1"/>
  <c r="AC1095" i="1"/>
  <c r="AC1081" i="1"/>
  <c r="AG582" i="1"/>
  <c r="AC1348" i="1"/>
  <c r="AG1006" i="1"/>
  <c r="AC1076" i="1"/>
  <c r="AC539" i="1"/>
  <c r="AC177" i="1"/>
  <c r="AG687" i="1"/>
  <c r="AC854" i="1"/>
  <c r="AC1490" i="1"/>
  <c r="AC619" i="1"/>
  <c r="AG578" i="1"/>
  <c r="AC134" i="1"/>
  <c r="AC612" i="1"/>
  <c r="AG860" i="1"/>
  <c r="AG859" i="1"/>
  <c r="AC504" i="1"/>
  <c r="AC506" i="1"/>
  <c r="AG1004" i="1"/>
  <c r="AG625" i="1"/>
  <c r="AG1510" i="1"/>
  <c r="AG62" i="1"/>
  <c r="AG523" i="1"/>
  <c r="AG1123" i="1"/>
  <c r="AC576" i="1"/>
  <c r="AG1126" i="1"/>
  <c r="AC1323" i="1"/>
  <c r="AG1352" i="1"/>
  <c r="AC639" i="1"/>
  <c r="AG534" i="1"/>
  <c r="AG1452" i="1"/>
  <c r="AC767" i="1"/>
  <c r="AG583" i="1"/>
  <c r="AG243" i="1"/>
  <c r="AG897" i="1"/>
  <c r="AG1291" i="1"/>
  <c r="AG1289" i="1"/>
  <c r="AG1294" i="1"/>
  <c r="AG555" i="1"/>
  <c r="AG1120" i="1"/>
  <c r="AG677" i="1"/>
  <c r="AC133" i="1"/>
  <c r="AG1484" i="1"/>
  <c r="AC1082" i="1"/>
  <c r="AG551" i="1"/>
  <c r="AG527" i="1"/>
  <c r="AG1279" i="1"/>
  <c r="AG577" i="1"/>
  <c r="AC55" i="1"/>
  <c r="AG865" i="1"/>
  <c r="AC346" i="1"/>
  <c r="AG873" i="1"/>
  <c r="AG63" i="1"/>
  <c r="AG1021" i="1"/>
  <c r="AG1292" i="1"/>
  <c r="AG1482" i="1"/>
  <c r="AC149" i="1"/>
  <c r="AG403" i="1"/>
  <c r="AG380" i="1"/>
  <c r="AC147" i="1"/>
  <c r="AC1326" i="1"/>
  <c r="AG573" i="1"/>
  <c r="AG1444" i="1"/>
  <c r="AG1002" i="1"/>
  <c r="AG684" i="1"/>
  <c r="AC541" i="1"/>
  <c r="AG525" i="1"/>
  <c r="AC1491" i="1"/>
  <c r="AC644" i="1"/>
  <c r="AG686" i="1"/>
  <c r="AG552" i="1"/>
  <c r="AC1271" i="1"/>
  <c r="AC760" i="1"/>
  <c r="AG675" i="1"/>
  <c r="AC609" i="1"/>
  <c r="AG309" i="1"/>
  <c r="AC1270" i="1"/>
  <c r="AG1446" i="1"/>
  <c r="AG557" i="1"/>
  <c r="AC540" i="1"/>
  <c r="AC841" i="1"/>
  <c r="AC849" i="1"/>
  <c r="AC567" i="1"/>
  <c r="AG505" i="1"/>
  <c r="AC150" i="1"/>
  <c r="AG756" i="1"/>
  <c r="AC1078" i="1"/>
  <c r="AC607" i="1"/>
  <c r="AC560" i="1"/>
  <c r="AC868" i="1"/>
  <c r="AG954" i="1"/>
  <c r="AC1378" i="1"/>
  <c r="AC997" i="1"/>
  <c r="AG306" i="1"/>
  <c r="AG861" i="1"/>
  <c r="AG165" i="1"/>
  <c r="AG540" i="1"/>
  <c r="AG729" i="1"/>
  <c r="AG230" i="1"/>
  <c r="AC733" i="1"/>
  <c r="AG1346" i="1"/>
  <c r="AC336" i="1"/>
  <c r="AC1231" i="1"/>
  <c r="AG1257" i="1"/>
  <c r="AG533" i="1"/>
  <c r="AG563" i="1"/>
  <c r="AC378" i="1"/>
  <c r="AC165" i="1"/>
  <c r="AG391" i="1"/>
  <c r="AG1164" i="1"/>
  <c r="AG951" i="1"/>
  <c r="AC1281" i="1"/>
  <c r="AG1140" i="1"/>
  <c r="AC442" i="1"/>
  <c r="AC831" i="1"/>
  <c r="AC1413" i="1"/>
  <c r="AC840" i="1"/>
  <c r="AC259" i="1"/>
  <c r="AG332" i="1"/>
  <c r="AC1480" i="1"/>
  <c r="AG549" i="1"/>
  <c r="AG1005" i="1"/>
  <c r="AC912" i="1"/>
  <c r="AG898" i="1"/>
  <c r="AG532" i="1"/>
  <c r="AC145" i="1"/>
  <c r="AG1417" i="1"/>
  <c r="AC645" i="1"/>
  <c r="AC1467" i="1"/>
  <c r="AC1469" i="1"/>
  <c r="AC127" i="1"/>
  <c r="AG166" i="1"/>
  <c r="AG310" i="1"/>
  <c r="AC1276" i="1"/>
  <c r="AG507" i="1"/>
  <c r="AC144" i="1"/>
  <c r="AC406" i="1"/>
  <c r="AC579" i="1"/>
  <c r="AG162" i="1"/>
  <c r="AC501" i="1"/>
  <c r="AC1364" i="1"/>
  <c r="AC1091" i="1"/>
  <c r="AG575" i="1"/>
  <c r="AC1083" i="1"/>
  <c r="AC964" i="1"/>
  <c r="AC542" i="1"/>
  <c r="AG1125" i="1"/>
  <c r="AC836" i="1"/>
  <c r="AC1148" i="1"/>
  <c r="AG681" i="1"/>
  <c r="AC405" i="1"/>
  <c r="AC1074" i="1"/>
  <c r="AC496" i="1"/>
  <c r="AC637" i="1"/>
  <c r="AC500" i="1"/>
  <c r="AG159" i="1"/>
  <c r="AG54" i="1"/>
  <c r="AC784" i="1"/>
  <c r="AC1330" i="1"/>
  <c r="AG752" i="1"/>
  <c r="AG1276" i="1"/>
  <c r="AG1287" i="1"/>
  <c r="AG538" i="1"/>
  <c r="AC839" i="1"/>
  <c r="AG244" i="1"/>
  <c r="AC1104" i="1"/>
  <c r="AG626" i="1"/>
  <c r="AG632" i="1"/>
  <c r="AC1472" i="1"/>
  <c r="AG1011" i="1"/>
  <c r="AG251" i="1"/>
  <c r="AG1454" i="1"/>
  <c r="AG1285" i="1"/>
  <c r="AC62" i="1"/>
  <c r="AG581" i="1"/>
  <c r="AC1108" i="1"/>
  <c r="AC845" i="1"/>
  <c r="AG874" i="1"/>
  <c r="AC788" i="1"/>
  <c r="AG248" i="1"/>
  <c r="AG386" i="1"/>
  <c r="AC638" i="1"/>
  <c r="AG1007" i="1"/>
  <c r="AG892" i="1"/>
  <c r="AC1409" i="1"/>
  <c r="AC1088" i="1"/>
  <c r="AG674" i="1"/>
  <c r="AG1012" i="1"/>
  <c r="AG628" i="1"/>
  <c r="AG1015" i="1"/>
  <c r="AC785" i="1"/>
  <c r="AC1324" i="1"/>
  <c r="AG685" i="1"/>
  <c r="AG1121" i="1"/>
  <c r="AC1357" i="1"/>
  <c r="AG753" i="1"/>
  <c r="AC848" i="1"/>
  <c r="AC1093" i="1"/>
  <c r="AG754" i="1"/>
  <c r="AC171" i="1"/>
  <c r="AC1347" i="1"/>
  <c r="AC834" i="1"/>
  <c r="AC174" i="1"/>
  <c r="AG629" i="1"/>
  <c r="AC1362" i="1"/>
  <c r="AC917" i="1"/>
  <c r="AG572" i="1"/>
  <c r="AC1152" i="1"/>
  <c r="AG1280" i="1"/>
  <c r="AG872" i="1"/>
  <c r="AG749" i="1"/>
  <c r="AC503" i="1"/>
  <c r="AC510" i="1"/>
  <c r="AC965" i="1"/>
  <c r="AC615" i="1"/>
  <c r="AC1358" i="1"/>
  <c r="AG1018" i="1"/>
  <c r="AG1014" i="1"/>
  <c r="AC399" i="1"/>
  <c r="AC401" i="1"/>
  <c r="AG61" i="1"/>
  <c r="AG751" i="1"/>
  <c r="AG896" i="1"/>
  <c r="AC792" i="1"/>
  <c r="AC494" i="1"/>
  <c r="AC572" i="1"/>
  <c r="AC1415" i="1"/>
  <c r="AC1094" i="1"/>
  <c r="AC403" i="1"/>
  <c r="AG570" i="1"/>
  <c r="AG580" i="1"/>
  <c r="AG857" i="1"/>
  <c r="AG395" i="1"/>
  <c r="AG891" i="1"/>
  <c r="AG875" i="1"/>
  <c r="AG876" i="1"/>
  <c r="AG1124" i="1"/>
  <c r="AG1415" i="1"/>
  <c r="AC146" i="1"/>
  <c r="AG246" i="1"/>
  <c r="AC1329" i="1"/>
  <c r="AG1119" i="1"/>
  <c r="AG690" i="1"/>
  <c r="AC566" i="1"/>
  <c r="AG415" i="1"/>
  <c r="AG613" i="1"/>
  <c r="AC402" i="1"/>
  <c r="AG292" i="1"/>
  <c r="AC695" i="1"/>
  <c r="AG256" i="1"/>
  <c r="AC1494" i="1"/>
  <c r="AG560" i="1"/>
  <c r="AC900" i="1"/>
  <c r="AC676" i="1"/>
  <c r="AG1342" i="1"/>
  <c r="AG322" i="1"/>
  <c r="AG768" i="1"/>
  <c r="AG1449" i="1"/>
  <c r="AG521" i="1"/>
  <c r="AC951" i="1"/>
  <c r="AG1172" i="1"/>
  <c r="AG1118" i="1"/>
  <c r="AG967" i="1"/>
  <c r="AC1399" i="1"/>
  <c r="AG718" i="1"/>
  <c r="AC643" i="1"/>
  <c r="AC1150" i="1"/>
  <c r="AG1347" i="1"/>
  <c r="AC176" i="1"/>
  <c r="AG1350" i="1"/>
  <c r="AC1416" i="1"/>
  <c r="AG550" i="1"/>
  <c r="AG249" i="1"/>
  <c r="AC151" i="1"/>
  <c r="AC1466" i="1"/>
  <c r="AG1414" i="1"/>
  <c r="AC1359" i="1"/>
  <c r="AC1147" i="1"/>
  <c r="AG890" i="1"/>
  <c r="AG168" i="1"/>
  <c r="AC1153" i="1"/>
  <c r="AG396" i="1"/>
  <c r="AG400" i="1"/>
  <c r="AG670" i="1"/>
  <c r="AG579" i="1"/>
  <c r="AC130" i="1"/>
  <c r="AG1485" i="1"/>
  <c r="AC129" i="1"/>
  <c r="AG383" i="1"/>
  <c r="AC970" i="1"/>
  <c r="AG56" i="1"/>
  <c r="AG157" i="1"/>
  <c r="AC1345" i="1"/>
  <c r="AC61" i="1"/>
  <c r="AG1412" i="1"/>
  <c r="AG1491" i="1"/>
  <c r="AG585" i="1"/>
  <c r="AC569" i="1"/>
  <c r="AG679" i="1"/>
  <c r="AC404" i="1"/>
  <c r="AG757" i="1"/>
  <c r="AG510" i="1"/>
  <c r="AC1151" i="1"/>
  <c r="AC1331" i="1"/>
  <c r="AC495" i="1"/>
  <c r="AC1322" i="1"/>
  <c r="AG508" i="1"/>
  <c r="AC963" i="1"/>
  <c r="AC172" i="1"/>
  <c r="AG748" i="1"/>
  <c r="AG504" i="1"/>
  <c r="AC764" i="1"/>
  <c r="AC611" i="1"/>
  <c r="AC170" i="1"/>
  <c r="AC1277" i="1"/>
  <c r="AC1111" i="1"/>
  <c r="AG57" i="1"/>
  <c r="AC769" i="1"/>
  <c r="AC762" i="1"/>
  <c r="AC1144" i="1"/>
  <c r="AC919" i="1"/>
  <c r="AC60" i="1"/>
  <c r="AC168" i="1"/>
  <c r="AC844" i="1"/>
  <c r="AG250" i="1"/>
  <c r="AG404" i="1"/>
  <c r="AG1128" i="1"/>
  <c r="AC1355" i="1"/>
  <c r="AC568" i="1"/>
  <c r="AC1278" i="1"/>
  <c r="AC789" i="1"/>
  <c r="AG627" i="1"/>
  <c r="AC1361" i="1"/>
  <c r="AG1003" i="1"/>
  <c r="AC608" i="1"/>
  <c r="AC914" i="1"/>
  <c r="AC1356" i="1"/>
  <c r="AG509" i="1"/>
  <c r="AC1343" i="1"/>
  <c r="AC614" i="1"/>
  <c r="AC343" i="1"/>
  <c r="AC641" i="1"/>
  <c r="AC1107" i="1"/>
  <c r="AC850" i="1"/>
  <c r="AG156" i="1"/>
  <c r="AC847" i="1"/>
  <c r="AC570" i="1"/>
  <c r="AC337" i="1"/>
  <c r="AG399" i="1"/>
  <c r="AG401" i="1"/>
  <c r="AC1109" i="1"/>
  <c r="AC1350" i="1"/>
  <c r="AC1110" i="1"/>
  <c r="AG623" i="1"/>
  <c r="AC574" i="1"/>
  <c r="AC571" i="1"/>
  <c r="AC971" i="1"/>
  <c r="AC763" i="1"/>
  <c r="AC967" i="1"/>
  <c r="AG388" i="1"/>
  <c r="AC1463" i="1"/>
  <c r="AG858" i="1"/>
  <c r="AG554" i="1"/>
  <c r="AC1346" i="1"/>
  <c r="AG863" i="1"/>
  <c r="AC122" i="1"/>
  <c r="AG1349" i="1"/>
  <c r="AG66" i="1"/>
  <c r="AC969" i="1"/>
  <c r="AC556" i="1"/>
  <c r="AC913" i="1"/>
  <c r="AC858" i="1"/>
  <c r="AG1099" i="1"/>
  <c r="AC761" i="1"/>
  <c r="AG923" i="1"/>
  <c r="AG1188" i="1"/>
  <c r="AC1444" i="1"/>
  <c r="AG676" i="1"/>
  <c r="AC1171" i="1"/>
  <c r="AC1027" i="1"/>
  <c r="AC196" i="1"/>
  <c r="AG1281" i="1"/>
  <c r="AG385" i="1"/>
  <c r="AG1445" i="1"/>
  <c r="AG1326" i="1"/>
  <c r="AG319" i="1"/>
  <c r="AC1456" i="1"/>
  <c r="AC152" i="1"/>
  <c r="AG987" i="1"/>
  <c r="AC1328" i="1"/>
  <c r="AC624" i="1"/>
  <c r="AC217" i="1"/>
  <c r="AC117" i="1"/>
  <c r="AC1218" i="1"/>
  <c r="AC736" i="1"/>
  <c r="AG782" i="1"/>
  <c r="AC341" i="1"/>
  <c r="AG147" i="1"/>
  <c r="AC1051" i="1"/>
  <c r="AC1293" i="1"/>
  <c r="AG630" i="1"/>
  <c r="AC1099" i="1"/>
  <c r="AG736" i="1"/>
  <c r="AG810" i="1"/>
  <c r="AG427" i="1"/>
  <c r="AG373" i="1"/>
  <c r="AC812" i="1"/>
  <c r="AG1293" i="1"/>
  <c r="AC1079" i="1"/>
  <c r="AC780" i="1"/>
  <c r="AG831" i="1"/>
  <c r="AC717" i="1"/>
  <c r="AG1509" i="1"/>
  <c r="AG339" i="1"/>
  <c r="AG1413" i="1"/>
  <c r="AG442" i="1"/>
  <c r="AC109" i="1"/>
  <c r="AG109" i="1"/>
  <c r="AC1069" i="1"/>
  <c r="AC1200" i="1"/>
  <c r="AG1399" i="1"/>
  <c r="AC488" i="1"/>
  <c r="AC987" i="1"/>
  <c r="AF964" i="1"/>
  <c r="AB383" i="1"/>
  <c r="AF733" i="1"/>
  <c r="AB760" i="1"/>
  <c r="AB1339" i="1"/>
  <c r="AF314" i="1"/>
  <c r="AB451" i="1"/>
  <c r="AF1144" i="1"/>
  <c r="AB1442" i="1"/>
  <c r="AF241" i="1"/>
  <c r="AF671" i="1"/>
  <c r="AB203" i="1"/>
  <c r="AB1142" i="1"/>
  <c r="AB449" i="1"/>
  <c r="Y67" i="1"/>
  <c r="BP649" i="1"/>
  <c r="BP1006" i="1"/>
  <c r="BP1376" i="1"/>
  <c r="BP1502" i="1"/>
  <c r="BP420" i="1"/>
  <c r="BP1125" i="1"/>
  <c r="BP776" i="1"/>
  <c r="BP799" i="1"/>
  <c r="BP102" i="1"/>
  <c r="BP925" i="1"/>
  <c r="BP423" i="1"/>
  <c r="BP1315" i="1"/>
  <c r="BP746" i="1"/>
  <c r="BP271" i="1"/>
  <c r="BP49" i="1"/>
  <c r="BP676" i="1"/>
  <c r="BP1484" i="1"/>
  <c r="BP700" i="1"/>
  <c r="BP425" i="1"/>
  <c r="BP438" i="1"/>
  <c r="BP1384" i="1"/>
  <c r="BP199" i="1"/>
  <c r="BP444" i="1"/>
  <c r="BP42" i="1"/>
  <c r="BP597" i="1"/>
  <c r="BP487" i="1"/>
  <c r="BP186" i="1"/>
  <c r="BP920" i="1"/>
  <c r="BP1409" i="1"/>
  <c r="BP340" i="1"/>
  <c r="BP1113" i="1"/>
  <c r="BP234" i="1"/>
  <c r="BP977" i="1"/>
  <c r="BP1408" i="1"/>
  <c r="BP888" i="1"/>
  <c r="BP480" i="1"/>
  <c r="BP158" i="1"/>
  <c r="BP911" i="1"/>
  <c r="BP1456" i="1"/>
  <c r="BP1457" i="1"/>
  <c r="BP467" i="1"/>
  <c r="BP828" i="1"/>
  <c r="BP1478" i="1"/>
  <c r="BP1405" i="1"/>
  <c r="BP1360" i="1"/>
  <c r="BP1136" i="1"/>
  <c r="BP1452" i="1"/>
  <c r="BP847" i="1"/>
  <c r="BP70" i="1"/>
  <c r="BP1439" i="1"/>
  <c r="BP322" i="1"/>
  <c r="BP1492" i="1"/>
  <c r="BP636" i="1"/>
  <c r="BP1365" i="1"/>
  <c r="BP1066" i="1"/>
  <c r="BP206" i="1"/>
  <c r="BP345" i="1"/>
  <c r="BP711" i="1"/>
  <c r="BP1096" i="1"/>
  <c r="BP1411" i="1"/>
  <c r="BP103" i="1"/>
  <c r="BP74" i="1"/>
  <c r="BP1458" i="1"/>
  <c r="BP254" i="1"/>
  <c r="BP272" i="1"/>
  <c r="BP1476" i="1"/>
  <c r="BP1282" i="1"/>
  <c r="BP1152" i="1"/>
  <c r="BP578" i="1"/>
  <c r="BP1399" i="1"/>
  <c r="BP1112" i="1"/>
  <c r="BP1106" i="1"/>
  <c r="BP1503" i="1"/>
  <c r="BP1348" i="1"/>
  <c r="BP363" i="1"/>
  <c r="BP632" i="1"/>
  <c r="BP1372" i="1"/>
  <c r="BP378" i="1"/>
  <c r="BP766" i="1"/>
  <c r="BP98" i="1"/>
  <c r="BP793" i="1"/>
  <c r="BP150" i="1"/>
  <c r="BP1229" i="1"/>
  <c r="BP1065" i="1"/>
  <c r="BP436" i="1"/>
  <c r="BP544" i="1"/>
  <c r="BP91" i="1"/>
  <c r="BP1268" i="1"/>
  <c r="BP120" i="1"/>
  <c r="BP1391" i="1"/>
  <c r="BP638" i="1"/>
  <c r="BP1192" i="1"/>
  <c r="BP1156" i="1"/>
  <c r="BP336" i="1"/>
  <c r="BP1357" i="1"/>
  <c r="BP334" i="1"/>
  <c r="BP434" i="1"/>
  <c r="BP193" i="1"/>
  <c r="BP1199" i="1"/>
  <c r="BP293" i="1"/>
  <c r="BP974" i="1"/>
  <c r="BP1350" i="1"/>
  <c r="BP477" i="1"/>
  <c r="BP304" i="1"/>
  <c r="BP374" i="1"/>
  <c r="BP1279" i="1"/>
  <c r="BP952" i="1"/>
  <c r="BP338" i="1"/>
  <c r="BP1422" i="1"/>
  <c r="BP744" i="1"/>
  <c r="BP1392" i="1"/>
  <c r="BP862" i="1"/>
  <c r="BP1420" i="1"/>
  <c r="BP303" i="1"/>
  <c r="BP107" i="1"/>
  <c r="BP1157" i="1"/>
  <c r="BP1000" i="1"/>
  <c r="BP767" i="1"/>
  <c r="BP311" i="1"/>
  <c r="BP823" i="1"/>
  <c r="BP1311" i="1"/>
  <c r="BP1145" i="1"/>
  <c r="BP1014" i="1"/>
  <c r="BP439" i="1"/>
  <c r="BP1393" i="1"/>
  <c r="BP1167" i="1"/>
  <c r="BP416" i="1"/>
  <c r="BP1133" i="1"/>
  <c r="BP921" i="1"/>
  <c r="BP1047" i="1"/>
  <c r="BP1205" i="1"/>
  <c r="BP478" i="1"/>
  <c r="BP491" i="1"/>
  <c r="BP385" i="1"/>
  <c r="BP145" i="1"/>
  <c r="BP1460" i="1"/>
  <c r="BP131" i="1"/>
  <c r="BP536" i="1"/>
  <c r="BP628" i="1"/>
  <c r="BP457" i="1"/>
  <c r="BP1396" i="1"/>
  <c r="BP123" i="1"/>
  <c r="BP1273" i="1"/>
  <c r="BP27" i="1"/>
  <c r="BP556" i="1"/>
  <c r="BP1280" i="1"/>
  <c r="BP424" i="1"/>
  <c r="BP1293" i="1"/>
  <c r="BP874" i="1"/>
  <c r="BP843" i="1"/>
  <c r="BP294" i="1"/>
  <c r="BP546" i="1"/>
  <c r="BP149" i="1"/>
  <c r="BP804" i="1"/>
  <c r="BP410" i="1"/>
  <c r="BP1111" i="1"/>
  <c r="BP1084" i="1"/>
  <c r="BP829" i="1"/>
  <c r="BP668" i="1"/>
  <c r="BP806" i="1"/>
  <c r="BP413" i="1"/>
  <c r="BP1244" i="1"/>
  <c r="BP913" i="1"/>
  <c r="BP162" i="1"/>
  <c r="BP1338" i="1"/>
  <c r="BP1010" i="1"/>
  <c r="BP833" i="1"/>
  <c r="BP469" i="1"/>
  <c r="BP1241" i="1"/>
  <c r="BP61" i="1"/>
  <c r="BP45" i="1"/>
  <c r="BP1324" i="1"/>
  <c r="BP716" i="1"/>
  <c r="BP1120" i="1"/>
  <c r="BP528" i="1"/>
  <c r="BP383" i="1"/>
  <c r="BP695" i="1"/>
  <c r="BP465" i="1"/>
  <c r="BP885" i="1"/>
  <c r="BP1036" i="1"/>
  <c r="BP1072" i="1"/>
  <c r="BP157" i="1"/>
  <c r="BP1259" i="1"/>
  <c r="BP735" i="1"/>
  <c r="BP733" i="1"/>
  <c r="BP450" i="1"/>
  <c r="BP1093" i="1"/>
  <c r="BP301" i="1"/>
  <c r="BP506" i="1"/>
  <c r="BP440" i="1"/>
  <c r="BP1468" i="1"/>
  <c r="BP693" i="1"/>
  <c r="BP586" i="1"/>
  <c r="BP331" i="1"/>
  <c r="BP117" i="1"/>
  <c r="BP951" i="1"/>
  <c r="BP965" i="1"/>
  <c r="BP1327" i="1"/>
  <c r="BP429" i="1"/>
  <c r="BP731" i="1"/>
  <c r="BP164" i="1"/>
  <c r="BP943" i="1"/>
  <c r="BP1497" i="1"/>
  <c r="BP1479" i="1"/>
  <c r="BP964" i="1"/>
  <c r="BP816" i="1"/>
  <c r="BP527" i="1"/>
  <c r="BP437" i="1"/>
  <c r="BP961" i="1"/>
  <c r="BP118" i="1"/>
  <c r="BP839" i="1"/>
  <c r="BP1086" i="1"/>
  <c r="BP47" i="1"/>
  <c r="BP232" i="1"/>
  <c r="BP1285" i="1"/>
  <c r="BP360" i="1"/>
  <c r="BP684" i="1"/>
  <c r="BP1198" i="1"/>
  <c r="BP775" i="1"/>
  <c r="BP774" i="1"/>
  <c r="BP792" i="1"/>
  <c r="BP1316" i="1"/>
  <c r="BP472" i="1"/>
  <c r="BP1203" i="1"/>
  <c r="BP745" i="1"/>
  <c r="BP412" i="1"/>
  <c r="BP1295" i="1"/>
  <c r="BP1171" i="1"/>
  <c r="BP1318" i="1"/>
  <c r="BP1358" i="1"/>
  <c r="BP526" i="1"/>
  <c r="BP259" i="1"/>
  <c r="BP188" i="1"/>
  <c r="BP1250" i="1"/>
  <c r="BP813" i="1"/>
  <c r="BP535" i="1"/>
  <c r="BP540" i="1"/>
  <c r="BP1020" i="1"/>
  <c r="BP917" i="1"/>
  <c r="BP399" i="1"/>
  <c r="BP1425" i="1"/>
  <c r="BP370" i="1"/>
  <c r="BP1165" i="1"/>
  <c r="BP1243" i="1"/>
  <c r="BP573" i="1"/>
  <c r="BP760" i="1"/>
  <c r="BP875" i="1"/>
  <c r="BP92" i="1"/>
  <c r="BP860" i="1"/>
  <c r="BP372" i="1"/>
  <c r="BP359" i="1"/>
  <c r="BP1215" i="1"/>
  <c r="BP1043" i="1"/>
  <c r="BP664" i="1"/>
  <c r="BP877" i="1"/>
  <c r="BP1138" i="1"/>
  <c r="BP276" i="1"/>
  <c r="BP863" i="1"/>
  <c r="BP1416" i="1"/>
  <c r="BP918" i="1"/>
  <c r="BP454" i="1"/>
  <c r="BP167" i="1"/>
  <c r="BP290" i="1"/>
  <c r="BP1362" i="1"/>
  <c r="BP696" i="1"/>
  <c r="BP1341" i="1"/>
  <c r="BP1052" i="1"/>
  <c r="BP650" i="1"/>
  <c r="BP820" i="1"/>
  <c r="BP868" i="1"/>
  <c r="BP1166" i="1"/>
  <c r="BP451" i="1"/>
  <c r="BP1278" i="1"/>
  <c r="BP430" i="1"/>
  <c r="BP1345" i="1"/>
  <c r="BP970" i="1"/>
  <c r="BP135" i="1"/>
  <c r="BP432" i="1"/>
  <c r="BP1159" i="1"/>
  <c r="BP381" i="1"/>
  <c r="BP928" i="1"/>
  <c r="BP1144" i="1"/>
  <c r="BP579" i="1"/>
  <c r="BP252" i="1"/>
  <c r="BP1022" i="1"/>
  <c r="BP835" i="1"/>
  <c r="BP1291" i="1"/>
  <c r="BP1432" i="1"/>
  <c r="BP1153" i="1"/>
  <c r="BP789" i="1"/>
  <c r="BP935" i="1"/>
  <c r="BP1026" i="1"/>
  <c r="BP608" i="1"/>
  <c r="BP896" i="1"/>
  <c r="BP1375" i="1"/>
  <c r="BP1258" i="1"/>
  <c r="BP211" i="1"/>
  <c r="BP736" i="1"/>
  <c r="BP893" i="1"/>
  <c r="BP270" i="1"/>
  <c r="BP267" i="1"/>
  <c r="BP749" i="1"/>
  <c r="BP146" i="1"/>
  <c r="BP1224" i="1"/>
  <c r="BP1103" i="1"/>
  <c r="BP249" i="1"/>
  <c r="BP1351" i="1"/>
  <c r="BP899" i="1"/>
  <c r="BP549" i="1"/>
  <c r="BP1297" i="1"/>
  <c r="BP651" i="1"/>
  <c r="BP1123" i="1"/>
  <c r="BP198" i="1"/>
  <c r="BP881" i="1"/>
  <c r="BP699" i="1"/>
  <c r="BP1395" i="1"/>
  <c r="BP890" i="1"/>
  <c r="BP701" i="1"/>
  <c r="BP52" i="1"/>
  <c r="BP1149" i="1"/>
  <c r="BP51" i="1"/>
  <c r="BP1274" i="1"/>
  <c r="BP529" i="1"/>
  <c r="BP81" i="1"/>
  <c r="BP260" i="1"/>
  <c r="BP539" i="1"/>
  <c r="BP1174" i="1"/>
  <c r="BP1045" i="1"/>
  <c r="BP1102" i="1"/>
  <c r="BP1238" i="1"/>
  <c r="BP278" i="1"/>
  <c r="BP1245" i="1"/>
  <c r="BP48" i="1"/>
  <c r="BP263" i="1"/>
  <c r="BP32" i="1"/>
  <c r="BP1441" i="1"/>
  <c r="BP1321" i="1"/>
  <c r="BP1486" i="1"/>
  <c r="BP1323" i="1"/>
  <c r="BP611" i="1"/>
  <c r="BP1181" i="1"/>
  <c r="BP753" i="1"/>
  <c r="BP763" i="1"/>
  <c r="BP1339" i="1"/>
  <c r="BP205" i="1"/>
  <c r="BP356" i="1"/>
  <c r="BP180" i="1"/>
  <c r="BP1344" i="1"/>
  <c r="BP1385" i="1"/>
  <c r="BP1208" i="1"/>
  <c r="BP112" i="1"/>
  <c r="BP1424" i="1"/>
  <c r="BP853" i="1"/>
  <c r="BP314" i="1"/>
  <c r="BP133" i="1"/>
  <c r="BP139" i="1"/>
  <c r="BP329" i="1"/>
  <c r="BP591" i="1"/>
  <c r="BP1135" i="1"/>
  <c r="BP245" i="1"/>
  <c r="BP1067" i="1"/>
  <c r="BP1057" i="1"/>
  <c r="BP1242" i="1"/>
  <c r="BP333" i="1"/>
  <c r="BP1151" i="1"/>
  <c r="BP1504" i="1"/>
  <c r="BP932" i="1"/>
  <c r="BP229" i="1"/>
  <c r="BP530" i="1"/>
  <c r="BP675" i="1"/>
  <c r="BP532" i="1"/>
  <c r="BP625" i="1"/>
  <c r="BP679" i="1"/>
  <c r="BP159" i="1"/>
  <c r="BP235" i="1"/>
  <c r="BP1260" i="1"/>
  <c r="BP694" i="1"/>
  <c r="BP729" i="1"/>
  <c r="BP743" i="1"/>
  <c r="BP223" i="1"/>
  <c r="BP1230" i="1"/>
  <c r="BP1234" i="1"/>
  <c r="BP1470" i="1"/>
  <c r="BP741" i="1"/>
  <c r="BP58" i="1"/>
  <c r="BP516" i="1"/>
  <c r="BP782" i="1"/>
  <c r="BP210" i="1"/>
  <c r="BP312" i="1"/>
  <c r="BP1442" i="1"/>
  <c r="BP35" i="1"/>
  <c r="BP1488" i="1"/>
  <c r="BP788" i="1"/>
  <c r="BP950" i="1"/>
  <c r="BP1129" i="1"/>
  <c r="BP623" i="1"/>
  <c r="BP284" i="1"/>
  <c r="BP560" i="1"/>
  <c r="BP787" i="1"/>
  <c r="BP670" i="1"/>
  <c r="BP661" i="1"/>
  <c r="BP786" i="1"/>
  <c r="BP251" i="1"/>
  <c r="BP570" i="1"/>
  <c r="BP703" i="1"/>
  <c r="BP153" i="1"/>
  <c r="BP834" i="1"/>
  <c r="BP671" i="1"/>
  <c r="BP809" i="1"/>
  <c r="BP362" i="1"/>
  <c r="BP784" i="1"/>
  <c r="BP1481" i="1"/>
  <c r="BP1049" i="1"/>
  <c r="BP456" i="1"/>
  <c r="BP997" i="1"/>
  <c r="BP1170" i="1"/>
  <c r="BP355" i="1"/>
  <c r="BP46" i="1"/>
  <c r="BP1267" i="1"/>
  <c r="BP59" i="1"/>
  <c r="BP498" i="1"/>
  <c r="BP1336" i="1"/>
  <c r="BP1172" i="1"/>
  <c r="BP1491" i="1"/>
  <c r="BP1403" i="1"/>
  <c r="BP1330" i="1"/>
  <c r="BP552" i="1"/>
  <c r="BP1407" i="1"/>
  <c r="BP898" i="1"/>
  <c r="BP1482" i="1"/>
  <c r="BP152" i="1"/>
  <c r="BP1095" i="1"/>
  <c r="BP601" i="1"/>
  <c r="BP576" i="1"/>
  <c r="BP493" i="1"/>
  <c r="BP168" i="1"/>
  <c r="BP678" i="1"/>
  <c r="BP1308" i="1"/>
  <c r="BP1496" i="1"/>
  <c r="BP1040" i="1"/>
  <c r="BP298" i="1"/>
  <c r="BP607" i="1"/>
  <c r="BP490" i="1"/>
  <c r="BP241" i="1"/>
  <c r="BP778" i="1"/>
  <c r="BP165" i="1"/>
  <c r="BP1002" i="1"/>
  <c r="BP698" i="1"/>
  <c r="BP944" i="1"/>
  <c r="BP1124" i="1"/>
  <c r="BP845" i="1"/>
  <c r="BP242" i="1"/>
  <c r="BP1225" i="1"/>
  <c r="BP1371" i="1"/>
  <c r="BP395" i="1"/>
  <c r="BP39" i="1"/>
  <c r="BP737" i="1"/>
  <c r="BP906" i="1"/>
  <c r="BP725" i="1"/>
  <c r="BP116" i="1"/>
  <c r="BP966" i="1"/>
  <c r="BP148" i="1"/>
  <c r="BP296" i="1"/>
  <c r="BP443" i="1"/>
  <c r="BP721" i="1"/>
  <c r="BP830" i="1"/>
  <c r="BP622" i="1"/>
  <c r="BP655" i="1"/>
  <c r="BP238" i="1"/>
  <c r="BP550" i="1"/>
  <c r="BP129" i="1"/>
  <c r="BP262" i="1"/>
  <c r="BP811" i="1"/>
  <c r="BP658" i="1"/>
  <c r="BP1254" i="1"/>
  <c r="BP585" i="1"/>
  <c r="BP617" i="1"/>
  <c r="BP1220" i="1"/>
  <c r="BP1413" i="1"/>
  <c r="BP689" i="1"/>
  <c r="BP209" i="1"/>
  <c r="BP1463" i="1"/>
  <c r="BP71" i="1"/>
  <c r="BP669" i="1"/>
  <c r="BP391" i="1"/>
  <c r="BP895" i="1"/>
  <c r="BP218" i="1"/>
  <c r="BP521" i="1"/>
  <c r="BP1051" i="1"/>
  <c r="BP1088" i="1"/>
  <c r="BP880" i="1"/>
  <c r="BP1306" i="1"/>
  <c r="BP1008" i="1"/>
  <c r="BP73" i="1"/>
  <c r="BP144" i="1"/>
  <c r="BP933" i="1"/>
  <c r="BP734" i="1"/>
  <c r="BP620" i="1"/>
  <c r="BP342" i="1"/>
  <c r="BP1302" i="1"/>
  <c r="BP976" i="1"/>
  <c r="BP1092" i="1"/>
  <c r="BP1100" i="1"/>
  <c r="BP1188" i="1"/>
  <c r="BP1128" i="1"/>
  <c r="BP910" i="1"/>
  <c r="BP236" i="1"/>
  <c r="BP915" i="1"/>
  <c r="BP660" i="1"/>
  <c r="BP320" i="1"/>
  <c r="BP1379" i="1"/>
  <c r="BP397" i="1"/>
  <c r="BP488" i="1"/>
  <c r="BP1098" i="1"/>
  <c r="BP289" i="1"/>
  <c r="BP595" i="1"/>
  <c r="BP179" i="1"/>
  <c r="BP637" i="1"/>
  <c r="BP912" i="1"/>
  <c r="BP825" i="1"/>
  <c r="BP690" i="1"/>
  <c r="BP155" i="1"/>
  <c r="BP1329" i="1"/>
  <c r="BP798" i="1"/>
  <c r="BP610" i="1"/>
  <c r="BP1387" i="1"/>
  <c r="BP869" i="1"/>
  <c r="BP740" i="1"/>
  <c r="BP1119" i="1"/>
  <c r="BP1410" i="1"/>
  <c r="BP244" i="1"/>
  <c r="BP408" i="1"/>
  <c r="BP1446" i="1"/>
  <c r="BP940" i="1"/>
  <c r="BP494" i="1"/>
  <c r="BP1185" i="1"/>
  <c r="BP119" i="1"/>
  <c r="BP1453" i="1"/>
  <c r="BP1104" i="1"/>
  <c r="BP1287" i="1"/>
  <c r="BP1202" i="1"/>
  <c r="BP996" i="1"/>
  <c r="BP54" i="1"/>
  <c r="BP1477" i="1"/>
  <c r="BP559" i="1"/>
  <c r="BP519" i="1"/>
  <c r="BP1269" i="1"/>
  <c r="BP897" i="1"/>
  <c r="BP219" i="1"/>
  <c r="BP800" i="1"/>
  <c r="BP503" i="1"/>
  <c r="BP339" i="1"/>
  <c r="BP142" i="1"/>
  <c r="BP841" i="1"/>
  <c r="BP126" i="1"/>
  <c r="BP373" i="1"/>
  <c r="BP588" i="1"/>
  <c r="BP63" i="1"/>
  <c r="BP461" i="1"/>
  <c r="BP842" i="1"/>
  <c r="BP492" i="1"/>
  <c r="BP534" i="1"/>
  <c r="BP115" i="1"/>
  <c r="BP1367" i="1"/>
  <c r="BP856" i="1"/>
  <c r="BP240" i="1"/>
  <c r="BP442" i="1"/>
  <c r="BP407" i="1"/>
  <c r="BP448" i="1"/>
  <c r="BP325" i="1"/>
  <c r="BP824" i="1"/>
  <c r="BP1082" i="1"/>
  <c r="BP566" i="1"/>
  <c r="BP1107" i="1"/>
  <c r="BP1137" i="1"/>
  <c r="BP967" i="1"/>
  <c r="BP1027" i="1"/>
  <c r="BP900" i="1"/>
  <c r="BP1366" i="1"/>
  <c r="BP514" i="1"/>
  <c r="BP1216" i="1"/>
  <c r="BP1232" i="1"/>
  <c r="BP889" i="1"/>
  <c r="BP715" i="1"/>
  <c r="BP980" i="1"/>
  <c r="BP486" i="1"/>
  <c r="BP879" i="1"/>
  <c r="BP1510" i="1"/>
  <c r="BP937" i="1"/>
  <c r="BP599" i="1"/>
  <c r="BP1017" i="1"/>
  <c r="BP533" i="1"/>
  <c r="BP213" i="1"/>
  <c r="BP274" i="1"/>
  <c r="BP1265" i="1"/>
  <c r="BP84" i="1"/>
  <c r="BP109" i="1"/>
  <c r="BP1263" i="1"/>
  <c r="BP998" i="1"/>
  <c r="BP1218" i="1"/>
  <c r="BP166" i="1"/>
  <c r="BP523" i="1"/>
  <c r="BP777" i="1"/>
  <c r="BP1314" i="1"/>
  <c r="BP66" i="1"/>
  <c r="BP883" i="1"/>
  <c r="BP483" i="1"/>
  <c r="BP1430" i="1"/>
  <c r="BP1286" i="1"/>
  <c r="BP499" i="1"/>
  <c r="BP790" i="1"/>
  <c r="BP226" i="1"/>
  <c r="BP1307" i="1"/>
  <c r="BP1426" i="1"/>
  <c r="BP872" i="1"/>
  <c r="BP982" i="1"/>
  <c r="BP762" i="1"/>
  <c r="BP195" i="1"/>
  <c r="BP648" i="1"/>
  <c r="BP194" i="1"/>
  <c r="BP1346" i="1"/>
  <c r="BP1498" i="1"/>
  <c r="BP975" i="1"/>
  <c r="BP305" i="1"/>
  <c r="BP509" i="1"/>
  <c r="BP1355" i="1"/>
  <c r="BP953" i="1"/>
  <c r="BP537" i="1"/>
  <c r="BP1021" i="1"/>
  <c r="BP1074" i="1"/>
  <c r="BP1142" i="1"/>
  <c r="BP781" i="1"/>
  <c r="BP1507" i="1"/>
  <c r="BP183" i="1"/>
  <c r="BP1276" i="1"/>
  <c r="BP1474" i="1"/>
  <c r="BP903" i="1"/>
  <c r="BP963" i="1"/>
  <c r="BP572" i="1"/>
  <c r="BP449" i="1"/>
  <c r="BP780" i="1"/>
  <c r="BP593" i="1"/>
  <c r="BP75" i="1"/>
  <c r="BP930" i="1"/>
  <c r="BP730" i="1"/>
  <c r="BP567" i="1"/>
  <c r="BP446" i="1"/>
  <c r="BP871" i="1"/>
  <c r="BP1398" i="1"/>
  <c r="BP629" i="1"/>
  <c r="BP1117" i="1"/>
  <c r="BP217" i="1"/>
  <c r="BP1239" i="1"/>
  <c r="BP580" i="1"/>
  <c r="BP1467" i="1"/>
  <c r="BP387" i="1"/>
  <c r="BP992" i="1"/>
  <c r="BP541" i="1"/>
  <c r="BP225" i="1"/>
  <c r="BP216" i="1"/>
  <c r="BP354" i="1"/>
  <c r="BP1294" i="1"/>
  <c r="BP1087" i="1"/>
  <c r="BP748" i="1"/>
  <c r="BP203" i="1"/>
  <c r="BP99" i="1"/>
  <c r="BP983" i="1"/>
  <c r="BP569" i="1"/>
  <c r="BP1011" i="1"/>
  <c r="BP55" i="1"/>
  <c r="BP1445" i="1"/>
  <c r="BP380" i="1"/>
  <c r="BP128" i="1"/>
  <c r="BP337" i="1"/>
  <c r="BP125" i="1"/>
  <c r="BP864" i="1"/>
  <c r="BP501" i="1"/>
  <c r="BP857" i="1"/>
  <c r="BP428" i="1"/>
  <c r="BP288" i="1"/>
  <c r="BP522" i="1"/>
  <c r="BP1012" i="1"/>
  <c r="BP1342" i="1"/>
  <c r="BP1501" i="1"/>
  <c r="BP1322" i="1"/>
  <c r="BP447" i="1"/>
  <c r="BP53" i="1"/>
  <c r="BP955" i="1"/>
  <c r="BP1281" i="1"/>
  <c r="BP173" i="1"/>
  <c r="BP1114" i="1"/>
  <c r="BP1388" i="1"/>
  <c r="BP1219" i="1"/>
  <c r="BP80" i="1"/>
  <c r="BP718" i="1"/>
  <c r="BP326" i="1"/>
  <c r="BP90" i="1"/>
  <c r="BP916" i="1"/>
  <c r="BP808" i="1"/>
  <c r="BP596" i="1"/>
  <c r="BP905" i="1"/>
  <c r="BP65" i="1"/>
  <c r="BP302" i="1"/>
  <c r="BP923" i="1"/>
  <c r="BP256" i="1"/>
  <c r="BP431" i="1"/>
  <c r="BP927" i="1"/>
  <c r="BP94" i="1"/>
  <c r="BP732" i="1"/>
  <c r="BP1121" i="1"/>
  <c r="BP1451" i="1"/>
  <c r="BP1019" i="1"/>
  <c r="BP1305" i="1"/>
  <c r="BP1064" i="1"/>
  <c r="BP1210" i="1"/>
  <c r="BP645" i="1"/>
  <c r="BP836" i="1"/>
  <c r="BP1099" i="1"/>
  <c r="BP861" i="1"/>
  <c r="BP941" i="1"/>
  <c r="BP266" i="1"/>
  <c r="BP228" i="1"/>
  <c r="BP316" i="1"/>
  <c r="BP1414" i="1"/>
  <c r="BP1343" i="1"/>
  <c r="BP710" i="1"/>
  <c r="BP865" i="1"/>
  <c r="BP114" i="1"/>
  <c r="BP1489" i="1"/>
  <c r="BP779" i="1"/>
  <c r="BP1116" i="1"/>
  <c r="BP618" i="1"/>
  <c r="BP1255" i="1"/>
  <c r="BP40" i="1"/>
  <c r="BP136" i="1"/>
  <c r="BP348" i="1"/>
  <c r="BP692" i="1"/>
  <c r="BP1466" i="1"/>
  <c r="BP239" i="1"/>
  <c r="BP739" i="1"/>
  <c r="BP1386" i="1"/>
  <c r="BP1370" i="1"/>
  <c r="BP959" i="1"/>
  <c r="BP1335" i="1"/>
  <c r="BP169" i="1"/>
  <c r="BP349" i="1"/>
  <c r="BP495" i="1"/>
  <c r="BP665" i="1"/>
  <c r="BP411" i="1"/>
  <c r="BP1204" i="1"/>
  <c r="BP656" i="1"/>
  <c r="BP956" i="1"/>
  <c r="BP264" i="1"/>
  <c r="BP605" i="1"/>
  <c r="BP1483" i="1"/>
  <c r="BP647" i="1"/>
  <c r="BP361" i="1"/>
  <c r="BP341" i="1"/>
  <c r="BP470" i="1"/>
  <c r="BP590" i="1"/>
  <c r="BP994" i="1"/>
  <c r="BP616" i="1"/>
  <c r="BP398" i="1"/>
  <c r="BP508" i="1"/>
  <c r="BP285" i="1"/>
  <c r="BP876" i="1"/>
  <c r="BP1094" i="1"/>
  <c r="BP62" i="1"/>
  <c r="BP404" i="1"/>
  <c r="BP1055" i="1"/>
  <c r="BP602" i="1"/>
  <c r="BP626" i="1"/>
  <c r="BP268" i="1"/>
  <c r="BP742" i="1"/>
  <c r="BP837" i="1"/>
  <c r="BP212" i="1"/>
  <c r="BP581" i="1"/>
  <c r="BP1050" i="1"/>
  <c r="BP1183" i="1"/>
  <c r="BP783" i="1"/>
  <c r="BP1213" i="1"/>
  <c r="BP594" i="1"/>
  <c r="BP1044" i="1"/>
  <c r="BP1015" i="1"/>
  <c r="BP1325" i="1"/>
  <c r="BP388" i="1"/>
  <c r="BP844" i="1"/>
  <c r="BP415" i="1"/>
  <c r="BP402" i="1"/>
  <c r="BP635" i="1"/>
  <c r="BP662" i="1"/>
  <c r="BP190" i="1"/>
  <c r="BP227" i="1"/>
  <c r="BP365" i="1"/>
  <c r="BP812" i="1"/>
  <c r="BP1313" i="1"/>
  <c r="BP999" i="1"/>
  <c r="BP981" i="1"/>
  <c r="BP603" i="1"/>
  <c r="BP1184" i="1"/>
  <c r="BP936" i="1"/>
  <c r="BP517" i="1"/>
  <c r="BP1068" i="1"/>
  <c r="BP1078" i="1"/>
  <c r="BP954" i="1"/>
  <c r="BP826" i="1"/>
  <c r="BP1438" i="1"/>
  <c r="BP1352" i="1"/>
  <c r="BP1228" i="1"/>
  <c r="BP191" i="1"/>
  <c r="BP985" i="1"/>
  <c r="BP377" i="1"/>
  <c r="BP1176" i="1"/>
  <c r="BP630" i="1"/>
  <c r="BP101" i="1"/>
  <c r="BP1326" i="1"/>
  <c r="BP1007" i="1"/>
  <c r="BP1253" i="1"/>
  <c r="BP1289" i="1"/>
  <c r="BP287" i="1"/>
  <c r="BP1101" i="1"/>
  <c r="BP409" i="1"/>
  <c r="BP938" i="1"/>
  <c r="BP200" i="1"/>
  <c r="BP1277" i="1"/>
  <c r="BP82" i="1"/>
  <c r="BP705" i="1"/>
  <c r="BP672" i="1"/>
  <c r="BP1353" i="1"/>
  <c r="BP1505" i="1"/>
  <c r="BP995" i="1"/>
  <c r="BP584" i="1"/>
  <c r="BP1193" i="1"/>
  <c r="BP1444" i="1"/>
  <c r="BP1058" i="1"/>
  <c r="BP531" i="1"/>
  <c r="BP1309" i="1"/>
  <c r="BP1108" i="1"/>
  <c r="BP545" i="1"/>
  <c r="BP510" i="1"/>
  <c r="BP1126" i="1"/>
  <c r="BP185" i="1"/>
  <c r="BP832" i="1"/>
  <c r="BP673" i="1"/>
  <c r="BP1195" i="1"/>
  <c r="BP1431" i="1"/>
  <c r="BP453" i="1"/>
  <c r="BP1373" i="1"/>
  <c r="BP308" i="1"/>
  <c r="BP1212" i="1"/>
  <c r="BP1158" i="1"/>
  <c r="BP1301" i="1"/>
  <c r="BP460" i="1"/>
  <c r="BP1034" i="1"/>
  <c r="BP1493" i="1"/>
  <c r="BP892" i="1"/>
  <c r="BP476" i="1"/>
  <c r="BP922" i="1"/>
  <c r="BP481" i="1"/>
  <c r="BP1196" i="1"/>
  <c r="BP929" i="1"/>
  <c r="BP60" i="1"/>
  <c r="BP511" i="1"/>
  <c r="BP189" i="1"/>
  <c r="BP76" i="1"/>
  <c r="BP474" i="1"/>
  <c r="BP1056" i="1"/>
  <c r="BP1257" i="1"/>
  <c r="BP817" i="1"/>
  <c r="BP37" i="1"/>
  <c r="BP427" i="1"/>
  <c r="BP1347" i="1"/>
  <c r="BP307" i="1"/>
  <c r="BP504" i="1"/>
  <c r="BP464" i="1"/>
  <c r="BP713" i="1"/>
  <c r="BP1417" i="1"/>
  <c r="BP441" i="1"/>
  <c r="BP818" i="1"/>
  <c r="BP170" i="1"/>
  <c r="BP87" i="1"/>
  <c r="BP1169" i="1"/>
  <c r="BP946" i="1"/>
  <c r="BP1214" i="1"/>
  <c r="BP1290" i="1"/>
  <c r="BP513" i="1"/>
  <c r="BP1401" i="1"/>
  <c r="BP243" i="1"/>
  <c r="BP421" i="1"/>
  <c r="BP175" i="1"/>
  <c r="BP110" i="1"/>
  <c r="BP458" i="1"/>
  <c r="BP86" i="1"/>
  <c r="BP253" i="1"/>
  <c r="BP111" i="1"/>
  <c r="BP68" i="1"/>
  <c r="BP851" i="1"/>
  <c r="BP850" i="1"/>
  <c r="BP1150" i="1"/>
  <c r="BP1421" i="1"/>
  <c r="BP1400" i="1"/>
  <c r="BP1394" i="1"/>
  <c r="BP497" i="1"/>
  <c r="BP538" i="1"/>
  <c r="BP1180" i="1"/>
  <c r="BP335" i="1"/>
  <c r="BP1139" i="1"/>
  <c r="BP1035" i="1"/>
  <c r="BP1134" i="1"/>
  <c r="BP1221" i="1"/>
  <c r="BP969" i="1"/>
  <c r="BP717" i="1"/>
  <c r="BP758" i="1"/>
  <c r="BP484" i="1"/>
  <c r="BP1062" i="1"/>
  <c r="BP1038" i="1"/>
  <c r="BP894" i="1"/>
  <c r="BP1412" i="1"/>
  <c r="BP67" i="1"/>
  <c r="BP121" i="1"/>
  <c r="BP233" i="1"/>
  <c r="BP1076" i="1"/>
  <c r="BP1189" i="1"/>
  <c r="BP97" i="1"/>
  <c r="BP663" i="1"/>
  <c r="BP72" i="1"/>
  <c r="BP1382" i="1"/>
  <c r="BP401" i="1"/>
  <c r="BP181" i="1"/>
  <c r="BP1048" i="1"/>
  <c r="BP979" i="1"/>
  <c r="BP827" i="1"/>
  <c r="BP163" i="1"/>
  <c r="BP500" i="1"/>
  <c r="BP687" i="1"/>
  <c r="BP1449" i="1"/>
  <c r="BP1310" i="1"/>
  <c r="BP1499" i="1"/>
  <c r="BP1226" i="1"/>
  <c r="BP422" i="1"/>
  <c r="BP1079" i="1"/>
  <c r="BP174" i="1"/>
  <c r="BP1383" i="1"/>
  <c r="BP949" i="1"/>
  <c r="BP525" i="1"/>
  <c r="BP273" i="1"/>
  <c r="BP627" i="1"/>
  <c r="BP592" i="1"/>
  <c r="BP1075" i="1"/>
  <c r="BP105" i="1"/>
  <c r="BP1211" i="1"/>
  <c r="BP1091" i="1"/>
  <c r="BP435" i="1"/>
  <c r="BP505" i="1"/>
  <c r="BP222" i="1"/>
  <c r="BP282" i="1"/>
  <c r="BP1334" i="1"/>
  <c r="BP403" i="1"/>
  <c r="BP1443" i="1"/>
  <c r="BP147" i="1"/>
  <c r="BP1331" i="1"/>
  <c r="BP1464" i="1"/>
  <c r="BP726" i="1"/>
  <c r="BP583" i="1"/>
  <c r="BP606" i="1"/>
  <c r="BP1201" i="1"/>
  <c r="BP396" i="1"/>
  <c r="BP755" i="1"/>
  <c r="BP258" i="1"/>
  <c r="BP1256" i="1"/>
  <c r="BP124" i="1"/>
  <c r="BP471" i="1"/>
  <c r="BP1450" i="1"/>
  <c r="BP1300" i="1"/>
  <c r="BP986" i="1"/>
  <c r="BP772" i="1"/>
  <c r="BP1397" i="1"/>
  <c r="BP452" i="1"/>
  <c r="BP277" i="1"/>
  <c r="BP1235" i="1"/>
  <c r="BP1465" i="1"/>
  <c r="BP38" i="1"/>
  <c r="BP840" i="1"/>
  <c r="BP1356" i="1"/>
  <c r="BP1227" i="1"/>
  <c r="BP1349" i="1"/>
  <c r="BP574" i="1"/>
  <c r="BP291" i="1"/>
  <c r="BP558" i="1"/>
  <c r="BP26" i="1"/>
  <c r="BP1475" i="1"/>
  <c r="BP1337" i="1"/>
  <c r="BP350" i="1"/>
  <c r="BP459" i="1"/>
  <c r="BP577" i="1"/>
  <c r="BP712" i="1"/>
  <c r="BP358" i="1"/>
  <c r="BP972" i="1"/>
  <c r="BP1304" i="1"/>
  <c r="BP292" i="1"/>
  <c r="BP1252" i="1"/>
  <c r="BP677" i="1"/>
  <c r="BP543" i="1"/>
  <c r="BP1127" i="1"/>
  <c r="BP1081" i="1"/>
  <c r="BP1473" i="1"/>
  <c r="BP344" i="1"/>
  <c r="BP306" i="1"/>
  <c r="BP1364" i="1"/>
  <c r="BP134" i="1"/>
  <c r="BP1115" i="1"/>
  <c r="BP957" i="1"/>
  <c r="BP931" i="1"/>
  <c r="BP1237" i="1"/>
  <c r="BP137" i="1"/>
  <c r="BP237" i="1"/>
  <c r="BP691" i="1"/>
  <c r="BP502" i="1"/>
  <c r="BP640" i="1"/>
  <c r="BP666" i="1"/>
  <c r="BP520" i="1"/>
  <c r="BP1053" i="1"/>
  <c r="BP1194" i="1"/>
  <c r="BP878" i="1"/>
  <c r="BP176" i="1"/>
  <c r="BP489" i="1"/>
  <c r="BP948" i="1"/>
  <c r="BP324" i="1"/>
  <c r="BP1063" i="1"/>
  <c r="BP1164" i="1"/>
  <c r="BP1236" i="1"/>
  <c r="BP1377" i="1"/>
  <c r="BP765" i="1"/>
  <c r="BP1448" i="1"/>
  <c r="BP1455" i="1"/>
  <c r="BP1320" i="1"/>
  <c r="BP791" i="1"/>
  <c r="BP919" i="1"/>
  <c r="BP683" i="1"/>
  <c r="BP797" i="1"/>
  <c r="BP466" i="1"/>
  <c r="BP727" i="1"/>
  <c r="BP352" i="1"/>
  <c r="BP757" i="1"/>
  <c r="BP1495" i="1"/>
  <c r="BP426" i="1"/>
  <c r="BP706" i="1"/>
  <c r="BP400" i="1"/>
  <c r="BP582" i="1"/>
  <c r="BP1146" i="1"/>
  <c r="BP161" i="1"/>
  <c r="BP1141" i="1"/>
  <c r="BP619" i="1"/>
  <c r="BP624" i="1"/>
  <c r="BP866" i="1"/>
  <c r="BP468" i="1"/>
  <c r="BP265" i="1"/>
  <c r="BP230" i="1"/>
  <c r="BP224" i="1"/>
  <c r="BP1288" i="1"/>
  <c r="BP269" i="1"/>
  <c r="BP873" i="1"/>
  <c r="BP909" i="1"/>
  <c r="BP1368" i="1"/>
  <c r="BP1251" i="1"/>
  <c r="BP1223" i="1"/>
  <c r="BP1246" i="1"/>
  <c r="BP1118" i="1"/>
  <c r="BP884" i="1"/>
  <c r="BP924" i="1"/>
  <c r="BP1406" i="1"/>
  <c r="BP41" i="1"/>
  <c r="BP1333" i="1"/>
  <c r="BP751" i="1"/>
  <c r="BP172" i="1"/>
  <c r="BP1083" i="1"/>
  <c r="BP685" i="1"/>
  <c r="BP1249" i="1"/>
  <c r="BP902" i="1"/>
  <c r="BP417" i="1"/>
  <c r="BP1182" i="1"/>
  <c r="BP1143" i="1"/>
  <c r="BP1160" i="1"/>
  <c r="BP154" i="1"/>
  <c r="BP31" i="1"/>
  <c r="BP1046" i="1"/>
  <c r="BP657" i="1"/>
  <c r="BP215" i="1"/>
  <c r="BP328" i="1"/>
  <c r="BP1023" i="1"/>
  <c r="BP257" i="1"/>
  <c r="BP589" i="1"/>
  <c r="BP1469" i="1"/>
  <c r="BP600" i="1"/>
  <c r="BP1359" i="1"/>
  <c r="BP984" i="1"/>
  <c r="BP1292" i="1"/>
  <c r="BP346" i="1"/>
  <c r="BP697" i="1"/>
  <c r="BP1231" i="1"/>
  <c r="BP83" i="1"/>
  <c r="BP445" i="1"/>
  <c r="BP1296" i="1"/>
  <c r="BP1147" i="1"/>
  <c r="BP156" i="1"/>
  <c r="BP357" i="1"/>
  <c r="BP332" i="1"/>
  <c r="BP113" i="1"/>
  <c r="BP201" i="1"/>
  <c r="BP286" i="1"/>
  <c r="BP184" i="1"/>
  <c r="BP281" i="1"/>
  <c r="BP821" i="1"/>
  <c r="BP805" i="1"/>
  <c r="BP246" i="1"/>
  <c r="BP796" i="1"/>
  <c r="BP1283" i="1"/>
  <c r="BP838" i="1"/>
  <c r="BP1275" i="1"/>
  <c r="BP887" i="1"/>
  <c r="BP455" i="1"/>
  <c r="BP419" i="1"/>
  <c r="BP973" i="1"/>
  <c r="BP908" i="1"/>
  <c r="BP1073" i="1"/>
  <c r="BP28" i="1"/>
  <c r="BP614" i="1"/>
  <c r="BP1009" i="1"/>
  <c r="BP1340" i="1"/>
  <c r="BP867" i="1"/>
  <c r="BP367" i="1"/>
  <c r="BP496" i="1"/>
  <c r="BP1374" i="1"/>
  <c r="BP612" i="1"/>
  <c r="BP562" i="1"/>
  <c r="BP275" i="1"/>
  <c r="BP141" i="1"/>
  <c r="BP78" i="1"/>
  <c r="BP231" i="1"/>
  <c r="BP50" i="1"/>
  <c r="BP854" i="1"/>
  <c r="BP728" i="1"/>
  <c r="BP1132" i="1"/>
  <c r="BP79" i="1"/>
  <c r="BP122" i="1"/>
  <c r="BP351" i="1"/>
  <c r="BP36" i="1"/>
  <c r="BP1080" i="1"/>
  <c r="BP29" i="1"/>
  <c r="BP1071" i="1"/>
  <c r="BP1487" i="1"/>
  <c r="BP255" i="1"/>
  <c r="BP192" i="1"/>
  <c r="BP1173" i="1"/>
  <c r="BP702" i="1"/>
  <c r="BP30" i="1"/>
  <c r="BP682" i="1"/>
  <c r="BP747" i="1"/>
  <c r="BP34" i="1"/>
  <c r="BP886" i="1"/>
  <c r="BP127" i="1"/>
  <c r="BP1069" i="1"/>
  <c r="BP1402" i="1"/>
  <c r="BP769" i="1"/>
  <c r="BP518" i="1"/>
  <c r="BP475" i="1"/>
  <c r="BP1061" i="1"/>
  <c r="BP1363" i="1"/>
  <c r="BP704" i="1"/>
  <c r="BP631" i="1"/>
  <c r="BP891" i="1"/>
  <c r="BP524" i="1"/>
  <c r="BP1428" i="1"/>
  <c r="BP613" i="1"/>
  <c r="BP795" i="1"/>
  <c r="BP1200" i="1"/>
  <c r="BP768" i="1"/>
  <c r="BP1033" i="1"/>
  <c r="BP1029" i="1"/>
  <c r="BP1097" i="1"/>
  <c r="BP1472" i="1"/>
  <c r="BP1168" i="1"/>
  <c r="BP171" i="1"/>
  <c r="BP280" i="1"/>
  <c r="BP386" i="1"/>
  <c r="BP1240" i="1"/>
  <c r="BP1270" i="1"/>
  <c r="BP968" i="1"/>
  <c r="BP389" i="1"/>
  <c r="BP761" i="1"/>
  <c r="BP991" i="1"/>
  <c r="BP882" i="1"/>
  <c r="BP1077" i="1"/>
  <c r="BP770" i="1"/>
  <c r="BP907" i="1"/>
  <c r="BP1003" i="1"/>
  <c r="BP160" i="1"/>
  <c r="BP321" i="1"/>
  <c r="BP177" i="1"/>
  <c r="BP353" i="1"/>
  <c r="BP1197" i="1"/>
  <c r="BP659" i="1"/>
  <c r="BP1506" i="1"/>
  <c r="BP1459" i="1"/>
  <c r="BP69" i="1"/>
  <c r="BP1429" i="1"/>
  <c r="BP405" i="1"/>
  <c r="BP1217" i="1"/>
  <c r="BP565" i="1"/>
  <c r="BP542" i="1"/>
  <c r="BP1059" i="1"/>
  <c r="BP858" i="1"/>
  <c r="BP1418" i="1"/>
  <c r="BP1190" i="1"/>
  <c r="BP485" i="1"/>
  <c r="BP563" i="1"/>
  <c r="BP1233" i="1"/>
  <c r="BP1262" i="1"/>
  <c r="BP962" i="1"/>
  <c r="BP140" i="1"/>
  <c r="BP688" i="1"/>
  <c r="BP43" i="1"/>
  <c r="BP85" i="1"/>
  <c r="BP1161" i="1"/>
  <c r="BP130" i="1"/>
  <c r="BP1085" i="1"/>
  <c r="BP1206" i="1"/>
  <c r="BP64" i="1"/>
  <c r="BP846" i="1"/>
  <c r="BP714" i="1"/>
  <c r="BP653" i="1"/>
  <c r="BP680" i="1"/>
  <c r="BP394" i="1"/>
  <c r="BP819" i="1"/>
  <c r="BP106" i="1"/>
  <c r="BP1332" i="1"/>
  <c r="BP571" i="1"/>
  <c r="BP261" i="1"/>
  <c r="BP1434" i="1"/>
  <c r="BP507" i="1"/>
  <c r="BP300" i="1"/>
  <c r="BP1380" i="1"/>
  <c r="BP960" i="1"/>
  <c r="BP1419" i="1"/>
  <c r="BP1437" i="1"/>
  <c r="BP178" i="1"/>
  <c r="BP1447" i="1"/>
  <c r="BP104" i="1"/>
  <c r="BP621" i="1"/>
  <c r="BP1207" i="1"/>
  <c r="BP934" i="1"/>
  <c r="BP723" i="1"/>
  <c r="BP1090" i="1"/>
  <c r="BP752" i="1"/>
  <c r="BP646" i="1"/>
  <c r="BP754" i="1"/>
  <c r="BP197" i="1"/>
  <c r="BP297" i="1"/>
  <c r="BP1354" i="1"/>
  <c r="BP674" i="1"/>
  <c r="BP89" i="1"/>
  <c r="BP942" i="1"/>
  <c r="BP204" i="1"/>
  <c r="BP214" i="1"/>
  <c r="BP722" i="1"/>
  <c r="BP1272" i="1"/>
  <c r="BP634" i="1"/>
  <c r="BP384" i="1"/>
  <c r="BP382" i="1"/>
  <c r="BP1508" i="1"/>
  <c r="BP553" i="1"/>
  <c r="BP1317" i="1"/>
  <c r="BP1042" i="1"/>
  <c r="BP554" i="1"/>
  <c r="BP1264" i="1"/>
  <c r="BP250" i="1"/>
  <c r="BP56" i="1"/>
  <c r="BP822" i="1"/>
  <c r="BP807" i="1"/>
  <c r="BP667" i="1"/>
  <c r="BP1030" i="1"/>
  <c r="BP1018" i="1"/>
  <c r="BP971" i="1"/>
  <c r="BP310" i="1"/>
  <c r="BP773" i="1"/>
  <c r="BP1435" i="1"/>
  <c r="BP720" i="1"/>
  <c r="BP393" i="1"/>
  <c r="BP95" i="1"/>
  <c r="BP1471" i="1"/>
  <c r="BP1319" i="1"/>
  <c r="BP1436" i="1"/>
  <c r="BP849" i="1"/>
  <c r="BP1028" i="1"/>
  <c r="BP100" i="1"/>
  <c r="BP724" i="1"/>
  <c r="BP551" i="1"/>
  <c r="BP317" i="1"/>
  <c r="BP1131" i="1"/>
  <c r="BP547" i="1"/>
  <c r="BP44" i="1"/>
  <c r="BP1187" i="1"/>
  <c r="BP989" i="1"/>
  <c r="BP654" i="1"/>
  <c r="BP368" i="1"/>
  <c r="BP1140" i="1"/>
  <c r="BP615" i="1"/>
  <c r="BP945" i="1"/>
  <c r="BP1105" i="1"/>
  <c r="BP641" i="1"/>
  <c r="BP988" i="1"/>
  <c r="BP379" i="1"/>
  <c r="BP318" i="1"/>
  <c r="BP187" i="1"/>
  <c r="BP375" i="1"/>
  <c r="BP364" i="1"/>
  <c r="BP1031" i="1"/>
  <c r="BP814" i="1"/>
  <c r="BP904" i="1"/>
  <c r="BP151" i="1"/>
  <c r="BP143" i="1"/>
  <c r="BP561" i="1"/>
  <c r="BP1039" i="1"/>
  <c r="BP299" i="1"/>
  <c r="BP764" i="1"/>
  <c r="BP433" i="1"/>
  <c r="BP738" i="1"/>
  <c r="BP644" i="1"/>
  <c r="BP283" i="1"/>
  <c r="BP1032" i="1"/>
  <c r="BP313" i="1"/>
  <c r="BP756" i="1"/>
  <c r="BP202" i="1"/>
  <c r="BP568" i="1"/>
  <c r="BP1303" i="1"/>
  <c r="BP108" i="1"/>
  <c r="BP1404" i="1"/>
  <c r="BP371" i="1"/>
  <c r="BP1179" i="1"/>
  <c r="BP1378" i="1"/>
  <c r="BP1024" i="1"/>
  <c r="BP810" i="1"/>
  <c r="BP315" i="1"/>
  <c r="BP482" i="1"/>
  <c r="BP138" i="1"/>
  <c r="BP1427" i="1"/>
  <c r="BP1247" i="1"/>
  <c r="BP1328" i="1"/>
  <c r="BP479" i="1"/>
  <c r="BP327" i="1"/>
  <c r="BP369" i="1"/>
  <c r="BP707" i="1"/>
  <c r="BP207" i="1"/>
  <c r="BP319" i="1"/>
  <c r="BP1299" i="1"/>
  <c r="BP901" i="1"/>
  <c r="BP1509" i="1"/>
  <c r="BP993" i="1"/>
  <c r="BP1369" i="1"/>
  <c r="BP564" i="1"/>
  <c r="BP785" i="1"/>
  <c r="BP1454" i="1"/>
  <c r="BP512" i="1"/>
  <c r="BP557" i="1"/>
  <c r="BP1433" i="1"/>
  <c r="BP548" i="1"/>
  <c r="BP406" i="1"/>
  <c r="BP855" i="1"/>
  <c r="BP57" i="1"/>
  <c r="BP852" i="1"/>
  <c r="BP803" i="1"/>
  <c r="BP926" i="1"/>
  <c r="BP987" i="1"/>
  <c r="BP1266" i="1"/>
  <c r="BP639" i="1"/>
  <c r="BP759" i="1"/>
  <c r="BP462" i="1"/>
  <c r="BP1163" i="1"/>
  <c r="BP1361" i="1"/>
  <c r="BP1089" i="1"/>
  <c r="BP1013" i="1"/>
  <c r="BP870" i="1"/>
  <c r="BP598" i="1"/>
  <c r="BP247" i="1"/>
  <c r="BP1175" i="1"/>
  <c r="BP93" i="1"/>
  <c r="BP1261" i="1"/>
  <c r="BP323" i="1"/>
  <c r="BP1001" i="1"/>
  <c r="BP1485" i="1"/>
  <c r="BP750" i="1"/>
  <c r="BP1025" i="1"/>
  <c r="BP208" i="1"/>
  <c r="BP376" i="1"/>
  <c r="BP1312" i="1"/>
  <c r="BP1381" i="1"/>
  <c r="BP978" i="1"/>
  <c r="BP1060" i="1"/>
  <c r="BP343" i="1"/>
  <c r="BP947" i="1"/>
  <c r="BP33" i="1"/>
  <c r="BP347" i="1"/>
  <c r="BP642" i="1"/>
  <c r="BP1186" i="1"/>
  <c r="BP1122" i="1"/>
  <c r="BP1462" i="1"/>
  <c r="BP1054" i="1"/>
  <c r="BP473" i="1"/>
  <c r="BP88" i="1"/>
  <c r="BP309" i="1"/>
  <c r="BP1178" i="1"/>
  <c r="BP958" i="1"/>
  <c r="BP1480" i="1"/>
  <c r="BP463" i="1"/>
  <c r="BP771" i="1"/>
  <c r="BP1494" i="1"/>
  <c r="BP686" i="1"/>
  <c r="BP1191" i="1"/>
  <c r="BP859" i="1"/>
  <c r="BP801" i="1"/>
  <c r="BP1490" i="1"/>
  <c r="BP1423" i="1"/>
  <c r="BP1130" i="1"/>
  <c r="BP815" i="1"/>
  <c r="BP515" i="1"/>
  <c r="BP1284" i="1"/>
  <c r="BP1222" i="1"/>
  <c r="BP1005" i="1"/>
  <c r="BP1070" i="1"/>
  <c r="BP1298" i="1"/>
  <c r="BP1177" i="1"/>
  <c r="BP1415" i="1"/>
  <c r="BP1271" i="1"/>
  <c r="BP848" i="1"/>
  <c r="BP330" i="1"/>
  <c r="BP390" i="1"/>
  <c r="BP1440" i="1"/>
  <c r="BP414" i="1"/>
  <c r="BP633" i="1"/>
  <c r="BP295" i="1"/>
  <c r="BP1500" i="1"/>
  <c r="BP587" i="1"/>
  <c r="BP681" i="1"/>
  <c r="BP1041" i="1"/>
  <c r="BP555" i="1"/>
  <c r="BP1461" i="1"/>
  <c r="BP132" i="1"/>
  <c r="BP1154" i="1"/>
  <c r="BP1209" i="1"/>
  <c r="BP990" i="1"/>
  <c r="BP604" i="1"/>
  <c r="BP708" i="1"/>
  <c r="BP96" i="1"/>
  <c r="BP220" i="1"/>
  <c r="BP392" i="1"/>
  <c r="BP802" i="1"/>
  <c r="BP77" i="1"/>
  <c r="BP643" i="1"/>
  <c r="BP1248" i="1"/>
  <c r="BP1162" i="1"/>
  <c r="BP831" i="1"/>
  <c r="BP575" i="1"/>
  <c r="BP1016" i="1"/>
  <c r="BP1390" i="1"/>
  <c r="BP1389" i="1"/>
  <c r="BP221" i="1"/>
  <c r="BP652" i="1"/>
  <c r="BP1037" i="1"/>
  <c r="BP182" i="1"/>
  <c r="BP609" i="1"/>
  <c r="BP366" i="1"/>
  <c r="BP279" i="1"/>
  <c r="BP1148" i="1"/>
  <c r="BP1004" i="1"/>
  <c r="BP248" i="1"/>
  <c r="BP914" i="1"/>
  <c r="BP1155" i="1"/>
  <c r="BP1109" i="1"/>
  <c r="BP1110" i="1"/>
  <c r="BP939" i="1"/>
  <c r="BP719" i="1"/>
  <c r="BP794" i="1"/>
  <c r="BP196" i="1"/>
  <c r="BP418" i="1"/>
  <c r="BP709" i="1"/>
  <c r="AF445" i="1"/>
  <c r="AB346" i="1"/>
  <c r="AF1359" i="1"/>
  <c r="AF989" i="1"/>
  <c r="AF1469" i="1"/>
  <c r="AB257" i="1"/>
  <c r="AB328" i="1"/>
  <c r="AF657" i="1"/>
  <c r="AF1160" i="1"/>
  <c r="AB1182" i="1"/>
  <c r="AF520" i="1"/>
  <c r="AB1249" i="1"/>
  <c r="AF1083" i="1"/>
  <c r="AF751" i="1"/>
  <c r="AF1406" i="1"/>
  <c r="AF1118" i="1"/>
  <c r="AF231" i="1"/>
  <c r="AB1251" i="1"/>
  <c r="AF873" i="1"/>
  <c r="AF224" i="1"/>
  <c r="AF1459" i="1"/>
  <c r="AB353" i="1"/>
  <c r="AB177" i="1"/>
  <c r="AF415" i="1"/>
  <c r="AF577" i="1"/>
  <c r="AB624" i="1"/>
  <c r="AB973" i="1"/>
  <c r="AF619" i="1"/>
  <c r="AB1183" i="1"/>
  <c r="AB832" i="1"/>
  <c r="AF1126" i="1"/>
  <c r="AF545" i="1"/>
  <c r="AF1108" i="1"/>
  <c r="AB531" i="1"/>
  <c r="AB547" i="1"/>
  <c r="AF1028" i="1"/>
  <c r="AB1471" i="1"/>
  <c r="AB773" i="1"/>
  <c r="AF1060" i="1"/>
  <c r="AF652" i="1"/>
  <c r="AB1389" i="1"/>
  <c r="AF208" i="1"/>
  <c r="AB1025" i="1"/>
  <c r="AF1175" i="1"/>
  <c r="AF392" i="1"/>
  <c r="AF553" i="1"/>
  <c r="AB1154" i="1"/>
  <c r="AF555" i="1"/>
  <c r="AB390" i="1"/>
  <c r="AF1271" i="1"/>
  <c r="AB568" i="1"/>
  <c r="AB756" i="1"/>
  <c r="AB1437" i="1"/>
  <c r="AB821" i="1"/>
  <c r="AF1240" i="1"/>
  <c r="AB286" i="1"/>
  <c r="AB201" i="1"/>
  <c r="AF357" i="1"/>
  <c r="AF598" i="1"/>
  <c r="AB1013" i="1"/>
  <c r="AF1361" i="1"/>
  <c r="AB462" i="1"/>
  <c r="AF639" i="1"/>
  <c r="AF987" i="1"/>
  <c r="AB445" i="1"/>
  <c r="AF346" i="1"/>
  <c r="AB1359" i="1"/>
  <c r="AB989" i="1"/>
  <c r="AB1469" i="1"/>
  <c r="AF257" i="1"/>
  <c r="AF328" i="1"/>
  <c r="AB657" i="1"/>
  <c r="AB1160" i="1"/>
  <c r="AF1182" i="1"/>
  <c r="AB520" i="1"/>
  <c r="AF1249" i="1"/>
  <c r="AB1083" i="1"/>
  <c r="AB751" i="1"/>
  <c r="AB1406" i="1"/>
  <c r="AB1118" i="1"/>
  <c r="AB231" i="1"/>
  <c r="AF1251" i="1"/>
  <c r="AB873" i="1"/>
  <c r="AB224" i="1"/>
  <c r="AB1459" i="1"/>
  <c r="AF353" i="1"/>
  <c r="AF177" i="1"/>
  <c r="AB415" i="1"/>
  <c r="AB577" i="1"/>
  <c r="AF624" i="1"/>
  <c r="AF973" i="1"/>
  <c r="AB619" i="1"/>
  <c r="AF1183" i="1"/>
  <c r="AF832" i="1"/>
  <c r="AB1126" i="1"/>
  <c r="AB545" i="1"/>
  <c r="AB1108" i="1"/>
  <c r="AF531" i="1"/>
  <c r="AF551" i="1"/>
  <c r="AB849" i="1"/>
  <c r="AB393" i="1"/>
  <c r="AF310" i="1"/>
  <c r="AB317" i="1"/>
  <c r="AF221" i="1"/>
  <c r="AF376" i="1"/>
  <c r="AF1390" i="1"/>
  <c r="AF1485" i="1"/>
  <c r="AF1248" i="1"/>
  <c r="AF220" i="1"/>
  <c r="AF990" i="1"/>
  <c r="AF1461" i="1"/>
  <c r="AF295" i="1"/>
  <c r="AB848" i="1"/>
  <c r="AB1207" i="1"/>
  <c r="AF202" i="1"/>
  <c r="AF313" i="1"/>
  <c r="AB283" i="1"/>
  <c r="AF281" i="1"/>
  <c r="AF184" i="1"/>
  <c r="AB280" i="1"/>
  <c r="AB332" i="1"/>
  <c r="AB1147" i="1"/>
  <c r="AB870" i="1"/>
  <c r="AF1089" i="1"/>
  <c r="AB1163" i="1"/>
  <c r="AB759" i="1"/>
  <c r="AB1266" i="1"/>
  <c r="AF852" i="1"/>
  <c r="AF1261" i="1"/>
  <c r="AF548" i="1"/>
  <c r="AB557" i="1"/>
  <c r="AF1454" i="1"/>
  <c r="AF785" i="1"/>
  <c r="AB1369" i="1"/>
  <c r="AF1509" i="1"/>
  <c r="AF901" i="1"/>
  <c r="AF319" i="1"/>
  <c r="AF369" i="1"/>
  <c r="AB479" i="1"/>
  <c r="AF1427" i="1"/>
  <c r="AF315" i="1"/>
  <c r="AF1024" i="1"/>
  <c r="AF1179" i="1"/>
  <c r="AB1415" i="1"/>
  <c r="AF347" i="1"/>
  <c r="AB991" i="1"/>
  <c r="AB960" i="1"/>
  <c r="AB706" i="1"/>
  <c r="AB1495" i="1"/>
  <c r="AB352" i="1"/>
  <c r="AF797" i="1"/>
  <c r="AF683" i="1"/>
  <c r="AF919" i="1"/>
  <c r="AB1320" i="1"/>
  <c r="AF1448" i="1"/>
  <c r="AF1377" i="1"/>
  <c r="AB1164" i="1"/>
  <c r="AB324" i="1"/>
  <c r="AB1423" i="1"/>
  <c r="AF176" i="1"/>
  <c r="AB1194" i="1"/>
  <c r="AB666" i="1"/>
  <c r="AF502" i="1"/>
  <c r="AF1237" i="1"/>
  <c r="AB957" i="1"/>
  <c r="AF884" i="1"/>
  <c r="AB306" i="1"/>
  <c r="AB1081" i="1"/>
  <c r="AF909" i="1"/>
  <c r="AB677" i="1"/>
  <c r="AF1288" i="1"/>
  <c r="AB1304" i="1"/>
  <c r="AB972" i="1"/>
  <c r="AF189" i="1"/>
  <c r="AF929" i="1"/>
  <c r="AB481" i="1"/>
  <c r="AF476" i="1"/>
  <c r="AF1493" i="1"/>
  <c r="AB1034" i="1"/>
  <c r="AF1301" i="1"/>
  <c r="AF419" i="1"/>
  <c r="AF1397" i="1"/>
  <c r="AF673" i="1"/>
  <c r="AF320" i="1"/>
  <c r="AF235" i="1"/>
  <c r="AF552" i="1"/>
  <c r="AB532" i="1"/>
  <c r="AF530" i="1"/>
  <c r="AF932" i="1"/>
  <c r="AF1151" i="1"/>
  <c r="AB697" i="1"/>
  <c r="AF1292" i="1"/>
  <c r="AB524" i="1"/>
  <c r="AB600" i="1"/>
  <c r="AB589" i="1"/>
  <c r="AB1023" i="1"/>
  <c r="AB215" i="1"/>
  <c r="AF1046" i="1"/>
  <c r="AF1143" i="1"/>
  <c r="AF417" i="1"/>
  <c r="AF902" i="1"/>
  <c r="AF685" i="1"/>
  <c r="AB172" i="1"/>
  <c r="AF1333" i="1"/>
  <c r="AF924" i="1"/>
  <c r="AB1246" i="1"/>
  <c r="AF1223" i="1"/>
  <c r="AB1368" i="1"/>
  <c r="AF269" i="1"/>
  <c r="AF230" i="1"/>
  <c r="AB1197" i="1"/>
  <c r="AB712" i="1"/>
  <c r="AF558" i="1"/>
  <c r="AB866" i="1"/>
  <c r="AB321" i="1"/>
  <c r="AB459" i="1"/>
  <c r="AF840" i="1"/>
  <c r="AF1003" i="1"/>
  <c r="AF1050" i="1"/>
  <c r="AB185" i="1"/>
  <c r="AF510" i="1"/>
  <c r="AF582" i="1"/>
  <c r="AB1309" i="1"/>
  <c r="AB1058" i="1"/>
  <c r="AB551" i="1"/>
  <c r="AF849" i="1"/>
  <c r="AF393" i="1"/>
  <c r="AB310" i="1"/>
  <c r="AF317" i="1"/>
  <c r="AB221" i="1"/>
  <c r="AB376" i="1"/>
  <c r="AB1390" i="1"/>
  <c r="AB1485" i="1"/>
  <c r="AB1248" i="1"/>
  <c r="AB220" i="1"/>
  <c r="AB990" i="1"/>
  <c r="AB1461" i="1"/>
  <c r="AB295" i="1"/>
  <c r="AF848" i="1"/>
  <c r="AF1207" i="1"/>
  <c r="AB202" i="1"/>
  <c r="AB313" i="1"/>
  <c r="AF283" i="1"/>
  <c r="AB281" i="1"/>
  <c r="AB184" i="1"/>
  <c r="AF280" i="1"/>
  <c r="AF332" i="1"/>
  <c r="AF1147" i="1"/>
  <c r="AF870" i="1"/>
  <c r="AB1089" i="1"/>
  <c r="AF1163" i="1"/>
  <c r="AF759" i="1"/>
  <c r="AF1266" i="1"/>
  <c r="AB852" i="1"/>
  <c r="AB1261" i="1"/>
  <c r="AB548" i="1"/>
  <c r="AF557" i="1"/>
  <c r="AB1454" i="1"/>
  <c r="AB785" i="1"/>
  <c r="AF1369" i="1"/>
  <c r="AB1509" i="1"/>
  <c r="AB1299" i="1"/>
  <c r="AF207" i="1"/>
  <c r="AF327" i="1"/>
  <c r="AF1247" i="1"/>
  <c r="AF482" i="1"/>
  <c r="AF810" i="1"/>
  <c r="AF1378" i="1"/>
  <c r="AB371" i="1"/>
  <c r="AF1177" i="1"/>
  <c r="AF615" i="1"/>
  <c r="AF389" i="1"/>
  <c r="AB1284" i="1"/>
  <c r="AB426" i="1"/>
  <c r="AF352" i="1"/>
  <c r="AB797" i="1"/>
  <c r="AB683" i="1"/>
  <c r="AB919" i="1"/>
  <c r="AF1320" i="1"/>
  <c r="AB1448" i="1"/>
  <c r="AB1377" i="1"/>
  <c r="AF1164" i="1"/>
  <c r="AF324" i="1"/>
  <c r="AF1423" i="1"/>
  <c r="AB176" i="1"/>
  <c r="AF1194" i="1"/>
  <c r="AF666" i="1"/>
  <c r="AB502" i="1"/>
  <c r="AB1237" i="1"/>
  <c r="AF957" i="1"/>
  <c r="AB884" i="1"/>
  <c r="AF306" i="1"/>
  <c r="AF1081" i="1"/>
  <c r="AB909" i="1"/>
  <c r="AF677" i="1"/>
  <c r="AB1288" i="1"/>
  <c r="AF1304" i="1"/>
  <c r="AF972" i="1"/>
  <c r="AB189" i="1"/>
  <c r="AB929" i="1"/>
  <c r="AF481" i="1"/>
  <c r="AB476" i="1"/>
  <c r="AB1493" i="1"/>
  <c r="AB460" i="1"/>
  <c r="AB1158" i="1"/>
  <c r="AB277" i="1"/>
  <c r="AB1431" i="1"/>
  <c r="AF1379" i="1"/>
  <c r="AF1407" i="1"/>
  <c r="AF679" i="1"/>
  <c r="AB625" i="1"/>
  <c r="AB675" i="1"/>
  <c r="AB229" i="1"/>
  <c r="AB1504" i="1"/>
  <c r="AB1151" i="1"/>
  <c r="AB724" i="1"/>
  <c r="AF1319" i="1"/>
  <c r="AF720" i="1"/>
  <c r="AF1381" i="1"/>
  <c r="AB750" i="1"/>
  <c r="AF323" i="1"/>
  <c r="AB247" i="1"/>
  <c r="AB831" i="1"/>
  <c r="AF643" i="1"/>
  <c r="AB1042" i="1"/>
  <c r="AF604" i="1"/>
  <c r="AB1041" i="1"/>
  <c r="AB587" i="1"/>
  <c r="AF414" i="1"/>
  <c r="AB330" i="1"/>
  <c r="AF418" i="1"/>
  <c r="AF196" i="1"/>
  <c r="AB1031" i="1"/>
  <c r="AF801" i="1"/>
  <c r="AF364" i="1"/>
  <c r="AF926" i="1"/>
  <c r="AB803" i="1"/>
  <c r="AB1191" i="1"/>
  <c r="AB686" i="1"/>
  <c r="AB187" i="1"/>
  <c r="AF318" i="1"/>
  <c r="AB1480" i="1"/>
  <c r="AF1508" i="1"/>
  <c r="AF988" i="1"/>
  <c r="AF1178" i="1"/>
  <c r="AF1105" i="1"/>
  <c r="AB1004" i="1"/>
  <c r="AB1328" i="1"/>
  <c r="AB279" i="1"/>
  <c r="AB1054" i="1"/>
  <c r="AF609" i="1"/>
  <c r="AF1186" i="1"/>
  <c r="AB1404" i="1"/>
  <c r="AB621" i="1"/>
  <c r="AF1222" i="1"/>
  <c r="AF761" i="1"/>
  <c r="AF805" i="1"/>
  <c r="AB644" i="1"/>
  <c r="AF947" i="1"/>
  <c r="AF368" i="1"/>
  <c r="AF727" i="1"/>
  <c r="AB1296" i="1"/>
  <c r="AF433" i="1"/>
  <c r="AB1434" i="1"/>
  <c r="AF1455" i="1"/>
  <c r="AB261" i="1"/>
  <c r="AF1187" i="1"/>
  <c r="AF1332" i="1"/>
  <c r="AF819" i="1"/>
  <c r="AF653" i="1"/>
  <c r="AF697" i="1"/>
  <c r="AB1292" i="1"/>
  <c r="AF524" i="1"/>
  <c r="AF600" i="1"/>
  <c r="AF589" i="1"/>
  <c r="AF1023" i="1"/>
  <c r="AF215" i="1"/>
  <c r="AB1046" i="1"/>
  <c r="AB1143" i="1"/>
  <c r="AB417" i="1"/>
  <c r="AB902" i="1"/>
  <c r="AB685" i="1"/>
  <c r="AF172" i="1"/>
  <c r="AB1333" i="1"/>
  <c r="AB924" i="1"/>
  <c r="AF1246" i="1"/>
  <c r="AB1223" i="1"/>
  <c r="AF1368" i="1"/>
  <c r="AB269" i="1"/>
  <c r="AB230" i="1"/>
  <c r="AF1197" i="1"/>
  <c r="AF712" i="1"/>
  <c r="AB558" i="1"/>
  <c r="AF866" i="1"/>
  <c r="AF321" i="1"/>
  <c r="AF459" i="1"/>
  <c r="AB840" i="1"/>
  <c r="AB1003" i="1"/>
  <c r="AB1050" i="1"/>
  <c r="AF185" i="1"/>
  <c r="AB510" i="1"/>
  <c r="AB582" i="1"/>
  <c r="AF1309" i="1"/>
  <c r="AF1058" i="1"/>
  <c r="AF547" i="1"/>
  <c r="AB1028" i="1"/>
  <c r="AF1471" i="1"/>
  <c r="AF773" i="1"/>
  <c r="AB1060" i="1"/>
  <c r="AB652" i="1"/>
  <c r="AF1389" i="1"/>
  <c r="AB208" i="1"/>
  <c r="AF1025" i="1"/>
  <c r="AB1175" i="1"/>
  <c r="AB392" i="1"/>
  <c r="AB553" i="1"/>
  <c r="AF1154" i="1"/>
  <c r="AB555" i="1"/>
  <c r="AF390" i="1"/>
  <c r="AB1271" i="1"/>
  <c r="AF568" i="1"/>
  <c r="AF756" i="1"/>
  <c r="AF1437" i="1"/>
  <c r="AF821" i="1"/>
  <c r="AB1240" i="1"/>
  <c r="AF286" i="1"/>
  <c r="AF201" i="1"/>
  <c r="AB357" i="1"/>
  <c r="AB598" i="1"/>
  <c r="AF1013" i="1"/>
  <c r="AB1361" i="1"/>
  <c r="AF462" i="1"/>
  <c r="AB639" i="1"/>
  <c r="AB987" i="1"/>
  <c r="AB855" i="1"/>
  <c r="AF406" i="1"/>
  <c r="AF1433" i="1"/>
  <c r="AB512" i="1"/>
  <c r="AF1162" i="1"/>
  <c r="AB564" i="1"/>
  <c r="AF993" i="1"/>
  <c r="AF1299" i="1"/>
  <c r="AB207" i="1"/>
  <c r="AB327" i="1"/>
  <c r="AB1247" i="1"/>
  <c r="AB482" i="1"/>
  <c r="AB810" i="1"/>
  <c r="AB1378" i="1"/>
  <c r="AF371" i="1"/>
  <c r="AB1177" i="1"/>
  <c r="AB615" i="1"/>
  <c r="AB389" i="1"/>
  <c r="AF1284" i="1"/>
  <c r="AF426" i="1"/>
  <c r="AB757" i="1"/>
  <c r="AF466" i="1"/>
  <c r="AB1033" i="1"/>
  <c r="AB1231" i="1"/>
  <c r="AB791" i="1"/>
  <c r="AB984" i="1"/>
  <c r="AF765" i="1"/>
  <c r="AB1236" i="1"/>
  <c r="AB1063" i="1"/>
  <c r="AB948" i="1"/>
  <c r="AB489" i="1"/>
  <c r="AF878" i="1"/>
  <c r="AB1053" i="1"/>
  <c r="AB640" i="1"/>
  <c r="AF691" i="1"/>
  <c r="AF931" i="1"/>
  <c r="AB1115" i="1"/>
  <c r="AF1364" i="1"/>
  <c r="AF344" i="1"/>
  <c r="AB1127" i="1"/>
  <c r="AB543" i="1"/>
  <c r="AF1252" i="1"/>
  <c r="AF292" i="1"/>
  <c r="AB1056" i="1"/>
  <c r="AF474" i="1"/>
  <c r="AB511" i="1"/>
  <c r="AB1196" i="1"/>
  <c r="AF922" i="1"/>
  <c r="AF892" i="1"/>
  <c r="AF460" i="1"/>
  <c r="AF1158" i="1"/>
  <c r="AF277" i="1"/>
  <c r="AF1431" i="1"/>
  <c r="AB1379" i="1"/>
  <c r="AB1407" i="1"/>
  <c r="AB679" i="1"/>
  <c r="AF625" i="1"/>
  <c r="AF675" i="1"/>
  <c r="AF229" i="1"/>
  <c r="AF1504" i="1"/>
  <c r="AF333" i="1"/>
  <c r="AF855" i="1"/>
  <c r="AB1162" i="1"/>
  <c r="AB319" i="1"/>
  <c r="AB315" i="1"/>
  <c r="AB347" i="1"/>
  <c r="AF1495" i="1"/>
  <c r="AB466" i="1"/>
  <c r="AF984" i="1"/>
  <c r="AF948" i="1"/>
  <c r="AF640" i="1"/>
  <c r="AB1364" i="1"/>
  <c r="AB1252" i="1"/>
  <c r="AF511" i="1"/>
  <c r="AF1034" i="1"/>
  <c r="AB673" i="1"/>
  <c r="AF532" i="1"/>
  <c r="AF939" i="1"/>
  <c r="AB720" i="1"/>
  <c r="AF978" i="1"/>
  <c r="AF1016" i="1"/>
  <c r="AF247" i="1"/>
  <c r="AF575" i="1"/>
  <c r="AB708" i="1"/>
  <c r="AB604" i="1"/>
  <c r="AF1209" i="1"/>
  <c r="AB1440" i="1"/>
  <c r="AF330" i="1"/>
  <c r="AF709" i="1"/>
  <c r="AB794" i="1"/>
  <c r="AB801" i="1"/>
  <c r="AF719" i="1"/>
  <c r="AB1109" i="1"/>
  <c r="AF1191" i="1"/>
  <c r="AB1155" i="1"/>
  <c r="AF248" i="1"/>
  <c r="AB1508" i="1"/>
  <c r="AB988" i="1"/>
  <c r="AB641" i="1"/>
  <c r="AB1148" i="1"/>
  <c r="AF1328" i="1"/>
  <c r="AB473" i="1"/>
  <c r="AF182" i="1"/>
  <c r="AB1186" i="1"/>
  <c r="AF945" i="1"/>
  <c r="AB796" i="1"/>
  <c r="AB761" i="1"/>
  <c r="AB246" i="1"/>
  <c r="AB515" i="1"/>
  <c r="AB368" i="1"/>
  <c r="AB300" i="1"/>
  <c r="AB343" i="1"/>
  <c r="AF1434" i="1"/>
  <c r="AF815" i="1"/>
  <c r="AF1039" i="1"/>
  <c r="AB1332" i="1"/>
  <c r="AF561" i="1"/>
  <c r="AB1206" i="1"/>
  <c r="AB1161" i="1"/>
  <c r="AF688" i="1"/>
  <c r="AB1262" i="1"/>
  <c r="AB563" i="1"/>
  <c r="AB1190" i="1"/>
  <c r="AF1473" i="1"/>
  <c r="AB542" i="1"/>
  <c r="AB405" i="1"/>
  <c r="AB614" i="1"/>
  <c r="AF659" i="1"/>
  <c r="AF635" i="1"/>
  <c r="AB844" i="1"/>
  <c r="AB1325" i="1"/>
  <c r="AF1044" i="1"/>
  <c r="AF1213" i="1"/>
  <c r="AF212" i="1"/>
  <c r="AB837" i="1"/>
  <c r="AB1450" i="1"/>
  <c r="AB626" i="1"/>
  <c r="AB258" i="1"/>
  <c r="AB396" i="1"/>
  <c r="AB606" i="1"/>
  <c r="AF726" i="1"/>
  <c r="AB200" i="1"/>
  <c r="AF409" i="1"/>
  <c r="AB1394" i="1"/>
  <c r="AB996" i="1"/>
  <c r="AB1287" i="1"/>
  <c r="AF1453" i="1"/>
  <c r="AB494" i="1"/>
  <c r="AF1446" i="1"/>
  <c r="AB1410" i="1"/>
  <c r="AF740" i="1"/>
  <c r="AB1387" i="1"/>
  <c r="AB868" i="1"/>
  <c r="AB650" i="1"/>
  <c r="AF198" i="1"/>
  <c r="AB696" i="1"/>
  <c r="AF167" i="1"/>
  <c r="AB918" i="1"/>
  <c r="AB863" i="1"/>
  <c r="AF356" i="1"/>
  <c r="AF877" i="1"/>
  <c r="AB1435" i="1"/>
  <c r="AF1018" i="1"/>
  <c r="AF667" i="1"/>
  <c r="AF822" i="1"/>
  <c r="AB771" i="1"/>
  <c r="AF554" i="1"/>
  <c r="AF1317" i="1"/>
  <c r="AB384" i="1"/>
  <c r="AB634" i="1"/>
  <c r="AB722" i="1"/>
  <c r="AF204" i="1"/>
  <c r="AB674" i="1"/>
  <c r="AF297" i="1"/>
  <c r="AB1462" i="1"/>
  <c r="AF646" i="1"/>
  <c r="AB1090" i="1"/>
  <c r="AF934" i="1"/>
  <c r="AB1037" i="1"/>
  <c r="AB1298" i="1"/>
  <c r="AF1005" i="1"/>
  <c r="AB1032" i="1"/>
  <c r="AB1270" i="1"/>
  <c r="AB386" i="1"/>
  <c r="AF171" i="1"/>
  <c r="AB1472" i="1"/>
  <c r="AF1029" i="1"/>
  <c r="AB768" i="1"/>
  <c r="AB795" i="1"/>
  <c r="AB1428" i="1"/>
  <c r="AF631" i="1"/>
  <c r="AF704" i="1"/>
  <c r="AB1061" i="1"/>
  <c r="AB475" i="1"/>
  <c r="AB1490" i="1"/>
  <c r="AB769" i="1"/>
  <c r="AF1069" i="1"/>
  <c r="AF680" i="1"/>
  <c r="AF682" i="1"/>
  <c r="AB846" i="1"/>
  <c r="AF192" i="1"/>
  <c r="AB1487" i="1"/>
  <c r="AF1080" i="1"/>
  <c r="AF1132" i="1"/>
  <c r="AB854" i="1"/>
  <c r="AF562" i="1"/>
  <c r="AB1059" i="1"/>
  <c r="AF496" i="1"/>
  <c r="AF367" i="1"/>
  <c r="AB1340" i="1"/>
  <c r="AB265" i="1"/>
  <c r="AF1506" i="1"/>
  <c r="AF1337" i="1"/>
  <c r="AF308" i="1"/>
  <c r="AB581" i="1"/>
  <c r="AB1146" i="1"/>
  <c r="AB838" i="1"/>
  <c r="AF1283" i="1"/>
  <c r="AB1062" i="1"/>
  <c r="AB758" i="1"/>
  <c r="AB1443" i="1"/>
  <c r="AB1221" i="1"/>
  <c r="AF1035" i="1"/>
  <c r="AF734" i="1"/>
  <c r="AB1008" i="1"/>
  <c r="AB880" i="1"/>
  <c r="AB521" i="1"/>
  <c r="AB895" i="1"/>
  <c r="AF669" i="1"/>
  <c r="AF209" i="1"/>
  <c r="AF689" i="1"/>
  <c r="AB1220" i="1"/>
  <c r="AF585" i="1"/>
  <c r="AB658" i="1"/>
  <c r="AB1215" i="1"/>
  <c r="AB860" i="1"/>
  <c r="AB1441" i="1"/>
  <c r="AF1010" i="1"/>
  <c r="AB917" i="1"/>
  <c r="AB263" i="1"/>
  <c r="AB1245" i="1"/>
  <c r="AB278" i="1"/>
  <c r="AF1084" i="1"/>
  <c r="AB1432" i="1"/>
  <c r="AB1291" i="1"/>
  <c r="AF1238" i="1"/>
  <c r="AB526" i="1"/>
  <c r="AF1045" i="1"/>
  <c r="AF793" i="1"/>
  <c r="AB378" i="1"/>
  <c r="AF632" i="1"/>
  <c r="AF1503" i="1"/>
  <c r="AB1112" i="1"/>
  <c r="AF578" i="1"/>
  <c r="AF186" i="1"/>
  <c r="AF597" i="1"/>
  <c r="AB199" i="1"/>
  <c r="AB438" i="1"/>
  <c r="AF1484" i="1"/>
  <c r="AF746" i="1"/>
  <c r="AF423" i="1"/>
  <c r="AF799" i="1"/>
  <c r="AF1125" i="1"/>
  <c r="AF1502" i="1"/>
  <c r="AF1376" i="1"/>
  <c r="AB1409" i="1"/>
  <c r="AF132" i="1"/>
  <c r="AF137" i="1"/>
  <c r="AB160" i="1"/>
  <c r="AF22" i="1"/>
  <c r="AB110" i="1"/>
  <c r="AB94" i="1"/>
  <c r="AF90" i="1"/>
  <c r="AF39" i="1"/>
  <c r="AB152" i="1"/>
  <c r="AB52" i="1"/>
  <c r="AB47" i="1"/>
  <c r="AF145" i="1"/>
  <c r="AF49" i="1"/>
  <c r="AF291" i="1"/>
  <c r="AB1349" i="1"/>
  <c r="AF1356" i="1"/>
  <c r="AB1235" i="1"/>
  <c r="AB1141" i="1"/>
  <c r="AB452" i="1"/>
  <c r="AB455" i="1"/>
  <c r="AF986" i="1"/>
  <c r="AB647" i="1"/>
  <c r="AF1483" i="1"/>
  <c r="AF938" i="1"/>
  <c r="AF956" i="1"/>
  <c r="AF627" i="1"/>
  <c r="AB949" i="1"/>
  <c r="AF174" i="1"/>
  <c r="AB422" i="1"/>
  <c r="AF1499" i="1"/>
  <c r="AB1449" i="1"/>
  <c r="AB1331" i="1"/>
  <c r="AB1334" i="1"/>
  <c r="AF282" i="1"/>
  <c r="AF1421" i="1"/>
  <c r="AB850" i="1"/>
  <c r="AF253" i="1"/>
  <c r="AB175" i="1"/>
  <c r="AF243" i="1"/>
  <c r="AB687" i="1"/>
  <c r="AF1290" i="1"/>
  <c r="AB1169" i="1"/>
  <c r="AF818" i="1"/>
  <c r="AB1417" i="1"/>
  <c r="AF1343" i="1"/>
  <c r="AB999" i="1"/>
  <c r="AB504" i="1"/>
  <c r="AF307" i="1"/>
  <c r="AB1347" i="1"/>
  <c r="AB365" i="1"/>
  <c r="AB217" i="1"/>
  <c r="AF629" i="1"/>
  <c r="AB871" i="1"/>
  <c r="AF567" i="1"/>
  <c r="AB930" i="1"/>
  <c r="AF219" i="1"/>
  <c r="AB1269" i="1"/>
  <c r="AB406" i="1"/>
  <c r="AF564" i="1"/>
  <c r="AB369" i="1"/>
  <c r="AB1024" i="1"/>
  <c r="AF991" i="1"/>
  <c r="AF1033" i="1"/>
  <c r="AB765" i="1"/>
  <c r="AF489" i="1"/>
  <c r="AB691" i="1"/>
  <c r="AB344" i="1"/>
  <c r="AB292" i="1"/>
  <c r="AF1196" i="1"/>
  <c r="AB1301" i="1"/>
  <c r="AB320" i="1"/>
  <c r="AB530" i="1"/>
  <c r="AF1436" i="1"/>
  <c r="AB1319" i="1"/>
  <c r="AB939" i="1"/>
  <c r="AB1001" i="1"/>
  <c r="AB323" i="1"/>
  <c r="AB1016" i="1"/>
  <c r="AB802" i="1"/>
  <c r="AF1042" i="1"/>
  <c r="AF708" i="1"/>
  <c r="AB1500" i="1"/>
  <c r="AB633" i="1"/>
  <c r="AB414" i="1"/>
  <c r="AF1440" i="1"/>
  <c r="AB814" i="1"/>
  <c r="AF1031" i="1"/>
  <c r="AF794" i="1"/>
  <c r="AB859" i="1"/>
  <c r="AF803" i="1"/>
  <c r="AF1109" i="1"/>
  <c r="AF1494" i="1"/>
  <c r="AB914" i="1"/>
  <c r="AF1480" i="1"/>
  <c r="AB248" i="1"/>
  <c r="AF309" i="1"/>
  <c r="AF1004" i="1"/>
  <c r="AF1148" i="1"/>
  <c r="AB1122" i="1"/>
  <c r="AB609" i="1"/>
  <c r="AB182" i="1"/>
  <c r="AB1447" i="1"/>
  <c r="AB1222" i="1"/>
  <c r="AF796" i="1"/>
  <c r="AF400" i="1"/>
  <c r="AB947" i="1"/>
  <c r="AF515" i="1"/>
  <c r="AB507" i="1"/>
  <c r="AB433" i="1"/>
  <c r="AF343" i="1"/>
  <c r="AF299" i="1"/>
  <c r="AB1187" i="1"/>
  <c r="AB1039" i="1"/>
  <c r="AF714" i="1"/>
  <c r="AF1085" i="1"/>
  <c r="AF237" i="1"/>
  <c r="AF962" i="1"/>
  <c r="AF1233" i="1"/>
  <c r="AB485" i="1"/>
  <c r="AF1418" i="1"/>
  <c r="AB858" i="1"/>
  <c r="AB1217" i="1"/>
  <c r="AB1429" i="1"/>
  <c r="AF468" i="1"/>
  <c r="AB908" i="1"/>
  <c r="AB402" i="1"/>
  <c r="AB388" i="1"/>
  <c r="AB1015" i="1"/>
  <c r="AF594" i="1"/>
  <c r="AF1212" i="1"/>
  <c r="AB1195" i="1"/>
  <c r="AF742" i="1"/>
  <c r="AB471" i="1"/>
  <c r="AF1256" i="1"/>
  <c r="AB755" i="1"/>
  <c r="AB1201" i="1"/>
  <c r="AF583" i="1"/>
  <c r="AF1464" i="1"/>
  <c r="AF538" i="1"/>
  <c r="AF1101" i="1"/>
  <c r="AB559" i="1"/>
  <c r="AB1202" i="1"/>
  <c r="AB1104" i="1"/>
  <c r="AB1185" i="1"/>
  <c r="AF940" i="1"/>
  <c r="AF244" i="1"/>
  <c r="AB1119" i="1"/>
  <c r="AB869" i="1"/>
  <c r="AF610" i="1"/>
  <c r="AB820" i="1"/>
  <c r="AB1052" i="1"/>
  <c r="AF1341" i="1"/>
  <c r="AF290" i="1"/>
  <c r="AB454" i="1"/>
  <c r="AF1416" i="1"/>
  <c r="AF276" i="1"/>
  <c r="AB1138" i="1"/>
  <c r="AB664" i="1"/>
  <c r="AF1435" i="1"/>
  <c r="AB1018" i="1"/>
  <c r="AB667" i="1"/>
  <c r="AB822" i="1"/>
  <c r="AF771" i="1"/>
  <c r="AB554" i="1"/>
  <c r="AB1317" i="1"/>
  <c r="AF384" i="1"/>
  <c r="AF634" i="1"/>
  <c r="AF722" i="1"/>
  <c r="AB204" i="1"/>
  <c r="AF674" i="1"/>
  <c r="AB297" i="1"/>
  <c r="AF1462" i="1"/>
  <c r="AB646" i="1"/>
  <c r="AF1090" i="1"/>
  <c r="AB934" i="1"/>
  <c r="AF1037" i="1"/>
  <c r="AF1298" i="1"/>
  <c r="AB1005" i="1"/>
  <c r="AF1032" i="1"/>
  <c r="AF1270" i="1"/>
  <c r="AF386" i="1"/>
  <c r="AB171" i="1"/>
  <c r="AF1472" i="1"/>
  <c r="AB1029" i="1"/>
  <c r="AF768" i="1"/>
  <c r="AF795" i="1"/>
  <c r="AF1428" i="1"/>
  <c r="AB631" i="1"/>
  <c r="AB704" i="1"/>
  <c r="AF1061" i="1"/>
  <c r="AF475" i="1"/>
  <c r="AF1490" i="1"/>
  <c r="AB1402" i="1"/>
  <c r="AB886" i="1"/>
  <c r="AF747" i="1"/>
  <c r="AB702" i="1"/>
  <c r="AF1173" i="1"/>
  <c r="AF255" i="1"/>
  <c r="AF1071" i="1"/>
  <c r="AB351" i="1"/>
  <c r="AB728" i="1"/>
  <c r="AF275" i="1"/>
  <c r="AB612" i="1"/>
  <c r="AF1374" i="1"/>
  <c r="AB565" i="1"/>
  <c r="AB867" i="1"/>
  <c r="AB1009" i="1"/>
  <c r="AB358" i="1"/>
  <c r="AB1337" i="1"/>
  <c r="AB308" i="1"/>
  <c r="AF581" i="1"/>
  <c r="AF1146" i="1"/>
  <c r="AF838" i="1"/>
  <c r="AB1283" i="1"/>
  <c r="AF1062" i="1"/>
  <c r="AF758" i="1"/>
  <c r="AF1443" i="1"/>
  <c r="AF1221" i="1"/>
  <c r="AB1035" i="1"/>
  <c r="AB734" i="1"/>
  <c r="AF1008" i="1"/>
  <c r="AF880" i="1"/>
  <c r="AF521" i="1"/>
  <c r="AF895" i="1"/>
  <c r="AB669" i="1"/>
  <c r="AB209" i="1"/>
  <c r="AB689" i="1"/>
  <c r="AF1220" i="1"/>
  <c r="AB585" i="1"/>
  <c r="AF658" i="1"/>
  <c r="AF1043" i="1"/>
  <c r="AF359" i="1"/>
  <c r="AF1321" i="1"/>
  <c r="AB1165" i="1"/>
  <c r="AB1425" i="1"/>
  <c r="AB540" i="1"/>
  <c r="AF813" i="1"/>
  <c r="AB1250" i="1"/>
  <c r="AB1153" i="1"/>
  <c r="AF694" i="1"/>
  <c r="AF1260" i="1"/>
  <c r="AF188" i="1"/>
  <c r="AF1102" i="1"/>
  <c r="AF1358" i="1"/>
  <c r="AB1229" i="1"/>
  <c r="AB766" i="1"/>
  <c r="AF1372" i="1"/>
  <c r="AB363" i="1"/>
  <c r="AF1112" i="1"/>
  <c r="AB1433" i="1"/>
  <c r="AB993" i="1"/>
  <c r="AF479" i="1"/>
  <c r="AB1179" i="1"/>
  <c r="AF960" i="1"/>
  <c r="AF1231" i="1"/>
  <c r="AF1236" i="1"/>
  <c r="AB878" i="1"/>
  <c r="AB931" i="1"/>
  <c r="AF1127" i="1"/>
  <c r="AF1056" i="1"/>
  <c r="AB922" i="1"/>
  <c r="AB419" i="1"/>
  <c r="AB235" i="1"/>
  <c r="AB932" i="1"/>
  <c r="AB333" i="1"/>
  <c r="AF724" i="1"/>
  <c r="AB1436" i="1"/>
  <c r="AB1312" i="1"/>
  <c r="AF750" i="1"/>
  <c r="AF1001" i="1"/>
  <c r="AF1264" i="1"/>
  <c r="AB643" i="1"/>
  <c r="AF802" i="1"/>
  <c r="AF681" i="1"/>
  <c r="AF587" i="1"/>
  <c r="AF1500" i="1"/>
  <c r="AF633" i="1"/>
  <c r="AB904" i="1"/>
  <c r="AB196" i="1"/>
  <c r="AF814" i="1"/>
  <c r="AF1110" i="1"/>
  <c r="AB926" i="1"/>
  <c r="AF859" i="1"/>
  <c r="AB375" i="1"/>
  <c r="AF187" i="1"/>
  <c r="AB1494" i="1"/>
  <c r="AB318" i="1"/>
  <c r="AF914" i="1"/>
  <c r="AB707" i="1"/>
  <c r="AB1105" i="1"/>
  <c r="AB309" i="1"/>
  <c r="AB366" i="1"/>
  <c r="AF1054" i="1"/>
  <c r="AF1122" i="1"/>
  <c r="AF1303" i="1"/>
  <c r="AF621" i="1"/>
  <c r="AF1447" i="1"/>
  <c r="AB968" i="1"/>
  <c r="AF644" i="1"/>
  <c r="AB400" i="1"/>
  <c r="AB738" i="1"/>
  <c r="AF1296" i="1"/>
  <c r="AF507" i="1"/>
  <c r="AB764" i="1"/>
  <c r="AF261" i="1"/>
  <c r="AB299" i="1"/>
  <c r="AB394" i="1"/>
  <c r="AB653" i="1"/>
  <c r="AB714" i="1"/>
  <c r="AB1085" i="1"/>
  <c r="AB237" i="1"/>
  <c r="AB962" i="1"/>
  <c r="AB1233" i="1"/>
  <c r="AF485" i="1"/>
  <c r="AB1418" i="1"/>
  <c r="AF858" i="1"/>
  <c r="AF1217" i="1"/>
  <c r="AF1429" i="1"/>
  <c r="AB468" i="1"/>
  <c r="AF908" i="1"/>
  <c r="AF402" i="1"/>
  <c r="AF388" i="1"/>
  <c r="AF1015" i="1"/>
  <c r="AB594" i="1"/>
  <c r="AB1212" i="1"/>
  <c r="AF1195" i="1"/>
  <c r="AB742" i="1"/>
  <c r="AF471" i="1"/>
  <c r="AB1256" i="1"/>
  <c r="AF755" i="1"/>
  <c r="AF1201" i="1"/>
  <c r="AB583" i="1"/>
  <c r="AB1464" i="1"/>
  <c r="AB538" i="1"/>
  <c r="AB1101" i="1"/>
  <c r="AF559" i="1"/>
  <c r="AF1202" i="1"/>
  <c r="AF1104" i="1"/>
  <c r="AF1185" i="1"/>
  <c r="AB940" i="1"/>
  <c r="AB244" i="1"/>
  <c r="AF1119" i="1"/>
  <c r="AF869" i="1"/>
  <c r="AB610" i="1"/>
  <c r="AF820" i="1"/>
  <c r="AF1052" i="1"/>
  <c r="AB1341" i="1"/>
  <c r="AB290" i="1"/>
  <c r="AF454" i="1"/>
  <c r="AB1416" i="1"/>
  <c r="AB276" i="1"/>
  <c r="AF1138" i="1"/>
  <c r="AF664" i="1"/>
  <c r="AF1131" i="1"/>
  <c r="AB971" i="1"/>
  <c r="AF1030" i="1"/>
  <c r="AF807" i="1"/>
  <c r="AF250" i="1"/>
  <c r="AB463" i="1"/>
  <c r="AF379" i="1"/>
  <c r="AF382" i="1"/>
  <c r="AB958" i="1"/>
  <c r="AB1272" i="1"/>
  <c r="AB214" i="1"/>
  <c r="AB942" i="1"/>
  <c r="AB1354" i="1"/>
  <c r="AF197" i="1"/>
  <c r="AF754" i="1"/>
  <c r="AF752" i="1"/>
  <c r="AB723" i="1"/>
  <c r="AF642" i="1"/>
  <c r="AB1070" i="1"/>
  <c r="AF178" i="1"/>
  <c r="AB1419" i="1"/>
  <c r="AB1140" i="1"/>
  <c r="AF1380" i="1"/>
  <c r="AB1168" i="1"/>
  <c r="AB1097" i="1"/>
  <c r="AB654" i="1"/>
  <c r="AB1200" i="1"/>
  <c r="AF613" i="1"/>
  <c r="AF891" i="1"/>
  <c r="AF1130" i="1"/>
  <c r="AB1363" i="1"/>
  <c r="AF571" i="1"/>
  <c r="AB518" i="1"/>
  <c r="AF1402" i="1"/>
  <c r="AF886" i="1"/>
  <c r="AB747" i="1"/>
  <c r="AF702" i="1"/>
  <c r="AB1173" i="1"/>
  <c r="AB255" i="1"/>
  <c r="AB1071" i="1"/>
  <c r="AF351" i="1"/>
  <c r="AF728" i="1"/>
  <c r="AB275" i="1"/>
  <c r="AF612" i="1"/>
  <c r="AB1374" i="1"/>
  <c r="AF565" i="1"/>
  <c r="AF867" i="1"/>
  <c r="AF1009" i="1"/>
  <c r="AF358" i="1"/>
  <c r="AF1073" i="1"/>
  <c r="AB1475" i="1"/>
  <c r="AF1373" i="1"/>
  <c r="AB1275" i="1"/>
  <c r="AB1077" i="1"/>
  <c r="AF882" i="1"/>
  <c r="AF1038" i="1"/>
  <c r="AF484" i="1"/>
  <c r="AB717" i="1"/>
  <c r="AB969" i="1"/>
  <c r="AB1134" i="1"/>
  <c r="AB620" i="1"/>
  <c r="AB933" i="1"/>
  <c r="AF1306" i="1"/>
  <c r="AF1051" i="1"/>
  <c r="AB218" i="1"/>
  <c r="AB391" i="1"/>
  <c r="AB1463" i="1"/>
  <c r="AB912" i="1"/>
  <c r="AF1413" i="1"/>
  <c r="AB617" i="1"/>
  <c r="AF1254" i="1"/>
  <c r="AB811" i="1"/>
  <c r="AB1043" i="1"/>
  <c r="AB359" i="1"/>
  <c r="AB1321" i="1"/>
  <c r="AF1165" i="1"/>
  <c r="AF1425" i="1"/>
  <c r="AF540" i="1"/>
  <c r="AB813" i="1"/>
  <c r="AF1250" i="1"/>
  <c r="AF1153" i="1"/>
  <c r="AB694" i="1"/>
  <c r="AB1260" i="1"/>
  <c r="AB188" i="1"/>
  <c r="AB1102" i="1"/>
  <c r="AB1358" i="1"/>
  <c r="AF1229" i="1"/>
  <c r="AF766" i="1"/>
  <c r="AB1372" i="1"/>
  <c r="AF363" i="1"/>
  <c r="AB1106" i="1"/>
  <c r="AF1399" i="1"/>
  <c r="AF1152" i="1"/>
  <c r="AF487" i="1"/>
  <c r="AB444" i="1"/>
  <c r="AF1384" i="1"/>
  <c r="AB425" i="1"/>
  <c r="AF271" i="1"/>
  <c r="AF1315" i="1"/>
  <c r="AF925" i="1"/>
  <c r="AF776" i="1"/>
  <c r="AF420" i="1"/>
  <c r="AF1006" i="1"/>
  <c r="AF649" i="1"/>
  <c r="AB151" i="1"/>
  <c r="AF93" i="1"/>
  <c r="AF108" i="1"/>
  <c r="AF33" i="1"/>
  <c r="AB83" i="1"/>
  <c r="AB154" i="1"/>
  <c r="AB64" i="1"/>
  <c r="AF36" i="1"/>
  <c r="AF50" i="1"/>
  <c r="AB28" i="1"/>
  <c r="AB20" i="1"/>
  <c r="AF101" i="1"/>
  <c r="AF114" i="1"/>
  <c r="AF75" i="1"/>
  <c r="AB119" i="1"/>
  <c r="AF99" i="1"/>
  <c r="AF153" i="1"/>
  <c r="AB159" i="1"/>
  <c r="AF139" i="1"/>
  <c r="AB32" i="1"/>
  <c r="AB27" i="1"/>
  <c r="AB103" i="1"/>
  <c r="AF574" i="1"/>
  <c r="AB1227" i="1"/>
  <c r="AF1465" i="1"/>
  <c r="AB783" i="1"/>
  <c r="AF350" i="1"/>
  <c r="AB907" i="1"/>
  <c r="AF772" i="1"/>
  <c r="AB1300" i="1"/>
  <c r="AF1277" i="1"/>
  <c r="AF605" i="1"/>
  <c r="AB264" i="1"/>
  <c r="AB656" i="1"/>
  <c r="AF273" i="1"/>
  <c r="AB1383" i="1"/>
  <c r="AF1079" i="1"/>
  <c r="AF1226" i="1"/>
  <c r="AF1310" i="1"/>
  <c r="AF500" i="1"/>
  <c r="AF403" i="1"/>
  <c r="AF341" i="1"/>
  <c r="AB222" i="1"/>
  <c r="AF525" i="1"/>
  <c r="AF851" i="1"/>
  <c r="AF458" i="1"/>
  <c r="AB421" i="1"/>
  <c r="AF1401" i="1"/>
  <c r="AB513" i="1"/>
  <c r="AB946" i="1"/>
  <c r="AB170" i="1"/>
  <c r="AF441" i="1"/>
  <c r="AF713" i="1"/>
  <c r="AB663" i="1"/>
  <c r="AB228" i="1"/>
  <c r="AF266" i="1"/>
  <c r="AF941" i="1"/>
  <c r="AB427" i="1"/>
  <c r="AF1239" i="1"/>
  <c r="AF1117" i="1"/>
  <c r="AB1398" i="1"/>
  <c r="AF446" i="1"/>
  <c r="AF730" i="1"/>
  <c r="AB503" i="1"/>
  <c r="AF1232" i="1"/>
  <c r="AB519" i="1"/>
  <c r="AF512" i="1"/>
  <c r="AB901" i="1"/>
  <c r="AB1427" i="1"/>
  <c r="AF1415" i="1"/>
  <c r="AF706" i="1"/>
  <c r="AF757" i="1"/>
  <c r="AF791" i="1"/>
  <c r="AF1063" i="1"/>
  <c r="AF1053" i="1"/>
  <c r="AF1115" i="1"/>
  <c r="AF543" i="1"/>
  <c r="AB474" i="1"/>
  <c r="AB892" i="1"/>
  <c r="AB1397" i="1"/>
  <c r="AB552" i="1"/>
  <c r="AB978" i="1"/>
  <c r="AB1381" i="1"/>
  <c r="AF1312" i="1"/>
  <c r="AB575" i="1"/>
  <c r="AF831" i="1"/>
  <c r="AB1264" i="1"/>
  <c r="AB1209" i="1"/>
  <c r="AF1041" i="1"/>
  <c r="AB681" i="1"/>
  <c r="AB709" i="1"/>
  <c r="AB418" i="1"/>
  <c r="AF904" i="1"/>
  <c r="AB719" i="1"/>
  <c r="AB364" i="1"/>
  <c r="AB1110" i="1"/>
  <c r="AF1155" i="1"/>
  <c r="AF686" i="1"/>
  <c r="AF375" i="1"/>
  <c r="AF641" i="1"/>
  <c r="AB1178" i="1"/>
  <c r="AF707" i="1"/>
  <c r="AF473" i="1"/>
  <c r="AF279" i="1"/>
  <c r="AF366" i="1"/>
  <c r="AB945" i="1"/>
  <c r="AF1404" i="1"/>
  <c r="AB1303" i="1"/>
  <c r="AF246" i="1"/>
  <c r="AB805" i="1"/>
  <c r="AF968" i="1"/>
  <c r="AF300" i="1"/>
  <c r="AB727" i="1"/>
  <c r="AF738" i="1"/>
  <c r="AB815" i="1"/>
  <c r="AB1455" i="1"/>
  <c r="AF764" i="1"/>
  <c r="AB561" i="1"/>
  <c r="AB819" i="1"/>
  <c r="AF394" i="1"/>
  <c r="AF1206" i="1"/>
  <c r="AF1161" i="1"/>
  <c r="AB688" i="1"/>
  <c r="AF1262" i="1"/>
  <c r="AF563" i="1"/>
  <c r="AF1190" i="1"/>
  <c r="AB1473" i="1"/>
  <c r="AF542" i="1"/>
  <c r="AF405" i="1"/>
  <c r="AF614" i="1"/>
  <c r="AB659" i="1"/>
  <c r="AB635" i="1"/>
  <c r="AF844" i="1"/>
  <c r="AF1325" i="1"/>
  <c r="AB1044" i="1"/>
  <c r="AB1213" i="1"/>
  <c r="AB212" i="1"/>
  <c r="AF837" i="1"/>
  <c r="AF1450" i="1"/>
  <c r="AF626" i="1"/>
  <c r="AF258" i="1"/>
  <c r="AF396" i="1"/>
  <c r="AF606" i="1"/>
  <c r="AB726" i="1"/>
  <c r="AF200" i="1"/>
  <c r="AB409" i="1"/>
  <c r="AF1394" i="1"/>
  <c r="AF996" i="1"/>
  <c r="AF1287" i="1"/>
  <c r="AB1453" i="1"/>
  <c r="AF494" i="1"/>
  <c r="AB1446" i="1"/>
  <c r="AF1410" i="1"/>
  <c r="AB740" i="1"/>
  <c r="AF1387" i="1"/>
  <c r="AF868" i="1"/>
  <c r="AF650" i="1"/>
  <c r="AB198" i="1"/>
  <c r="AF696" i="1"/>
  <c r="AB167" i="1"/>
  <c r="AF918" i="1"/>
  <c r="AF863" i="1"/>
  <c r="AB356" i="1"/>
  <c r="AB877" i="1"/>
  <c r="AB1131" i="1"/>
  <c r="AF971" i="1"/>
  <c r="AB1030" i="1"/>
  <c r="AB807" i="1"/>
  <c r="AB250" i="1"/>
  <c r="AF463" i="1"/>
  <c r="AB379" i="1"/>
  <c r="AB382" i="1"/>
  <c r="AF958" i="1"/>
  <c r="AF1272" i="1"/>
  <c r="AF214" i="1"/>
  <c r="AF942" i="1"/>
  <c r="AF1354" i="1"/>
  <c r="AB197" i="1"/>
  <c r="AB754" i="1"/>
  <c r="AB752" i="1"/>
  <c r="AF723" i="1"/>
  <c r="AB642" i="1"/>
  <c r="AF1070" i="1"/>
  <c r="AB178" i="1"/>
  <c r="AF1419" i="1"/>
  <c r="AF1140" i="1"/>
  <c r="AB1380" i="1"/>
  <c r="AF1168" i="1"/>
  <c r="AF1097" i="1"/>
  <c r="AF654" i="1"/>
  <c r="AF1200" i="1"/>
  <c r="AB613" i="1"/>
  <c r="AB891" i="1"/>
  <c r="AB1130" i="1"/>
  <c r="AF1363" i="1"/>
  <c r="AB571" i="1"/>
  <c r="AF518" i="1"/>
  <c r="AF769" i="1"/>
  <c r="AB1069" i="1"/>
  <c r="AB680" i="1"/>
  <c r="AB682" i="1"/>
  <c r="AF846" i="1"/>
  <c r="AB192" i="1"/>
  <c r="AF1487" i="1"/>
  <c r="AB1080" i="1"/>
  <c r="AB1132" i="1"/>
  <c r="AF854" i="1"/>
  <c r="AB562" i="1"/>
  <c r="AF1059" i="1"/>
  <c r="AB496" i="1"/>
  <c r="AB367" i="1"/>
  <c r="AF1340" i="1"/>
  <c r="AF265" i="1"/>
  <c r="AB1506" i="1"/>
  <c r="AB1073" i="1"/>
  <c r="AF1475" i="1"/>
  <c r="AB1373" i="1"/>
  <c r="AF1275" i="1"/>
  <c r="AF1077" i="1"/>
  <c r="AB882" i="1"/>
  <c r="AB1038" i="1"/>
  <c r="AB484" i="1"/>
  <c r="AF717" i="1"/>
  <c r="AF969" i="1"/>
  <c r="AF1134" i="1"/>
  <c r="AF620" i="1"/>
  <c r="AF933" i="1"/>
  <c r="AB1306" i="1"/>
  <c r="AB1051" i="1"/>
  <c r="AF218" i="1"/>
  <c r="AF391" i="1"/>
  <c r="AF1463" i="1"/>
  <c r="AF912" i="1"/>
  <c r="AB1413" i="1"/>
  <c r="AF617" i="1"/>
  <c r="AB1254" i="1"/>
  <c r="AF811" i="1"/>
  <c r="AF1215" i="1"/>
  <c r="AF860" i="1"/>
  <c r="AF1441" i="1"/>
  <c r="AB1010" i="1"/>
  <c r="AF917" i="1"/>
  <c r="AF263" i="1"/>
  <c r="AF1245" i="1"/>
  <c r="AF278" i="1"/>
  <c r="AB1084" i="1"/>
  <c r="AF1432" i="1"/>
  <c r="AF1291" i="1"/>
  <c r="AB1238" i="1"/>
  <c r="AF526" i="1"/>
  <c r="AB1045" i="1"/>
  <c r="AB793" i="1"/>
  <c r="AF378" i="1"/>
  <c r="AB632" i="1"/>
  <c r="AB1503" i="1"/>
  <c r="AF1106" i="1"/>
  <c r="AB1399" i="1"/>
  <c r="AB1152" i="1"/>
  <c r="AB487" i="1"/>
  <c r="AF444" i="1"/>
  <c r="AB1384" i="1"/>
  <c r="AF425" i="1"/>
  <c r="AB271" i="1"/>
  <c r="AB1315" i="1"/>
  <c r="AB925" i="1"/>
  <c r="AB776" i="1"/>
  <c r="AB420" i="1"/>
  <c r="AB1376" i="1"/>
  <c r="AF1409" i="1"/>
  <c r="AF151" i="1"/>
  <c r="AB132" i="1"/>
  <c r="AB33" i="1"/>
  <c r="AF154" i="1"/>
  <c r="AB137" i="1"/>
  <c r="AB50" i="1"/>
  <c r="AF160" i="1"/>
  <c r="AB22" i="1"/>
  <c r="AF110" i="1"/>
  <c r="AB114" i="1"/>
  <c r="AF94" i="1"/>
  <c r="AB90" i="1"/>
  <c r="AF119" i="1"/>
  <c r="AB99" i="1"/>
  <c r="AB39" i="1"/>
  <c r="AF152" i="1"/>
  <c r="AF52" i="1"/>
  <c r="AB148" i="1"/>
  <c r="AF47" i="1"/>
  <c r="AB145" i="1"/>
  <c r="AB49" i="1"/>
  <c r="AB291" i="1"/>
  <c r="AF1349" i="1"/>
  <c r="AB1356" i="1"/>
  <c r="AF1235" i="1"/>
  <c r="AF1141" i="1"/>
  <c r="AF452" i="1"/>
  <c r="AF455" i="1"/>
  <c r="AB986" i="1"/>
  <c r="AF647" i="1"/>
  <c r="AB1483" i="1"/>
  <c r="AB938" i="1"/>
  <c r="AB956" i="1"/>
  <c r="AB627" i="1"/>
  <c r="AF949" i="1"/>
  <c r="AB174" i="1"/>
  <c r="AF422" i="1"/>
  <c r="AB1499" i="1"/>
  <c r="AB1310" i="1"/>
  <c r="AF199" i="1"/>
  <c r="AB423" i="1"/>
  <c r="AB1006" i="1"/>
  <c r="AF20" i="1"/>
  <c r="AB75" i="1"/>
  <c r="AF159" i="1"/>
  <c r="AF148" i="1"/>
  <c r="AB1465" i="1"/>
  <c r="AB772" i="1"/>
  <c r="AF264" i="1"/>
  <c r="AB1079" i="1"/>
  <c r="AB403" i="1"/>
  <c r="AF222" i="1"/>
  <c r="AB851" i="1"/>
  <c r="AF421" i="1"/>
  <c r="AF513" i="1"/>
  <c r="AF170" i="1"/>
  <c r="AB713" i="1"/>
  <c r="AF228" i="1"/>
  <c r="AB941" i="1"/>
  <c r="AB1239" i="1"/>
  <c r="AF1398" i="1"/>
  <c r="AB730" i="1"/>
  <c r="AB1232" i="1"/>
  <c r="AF1444" i="1"/>
  <c r="AF584" i="1"/>
  <c r="AF1505" i="1"/>
  <c r="AB705" i="1"/>
  <c r="AB435" i="1"/>
  <c r="AF1211" i="1"/>
  <c r="AB592" i="1"/>
  <c r="AB1400" i="1"/>
  <c r="AB1253" i="1"/>
  <c r="AB1007" i="1"/>
  <c r="AF630" i="1"/>
  <c r="AF377" i="1"/>
  <c r="AF191" i="1"/>
  <c r="AB1352" i="1"/>
  <c r="AB826" i="1"/>
  <c r="AB954" i="1"/>
  <c r="AF1068" i="1"/>
  <c r="AB936" i="1"/>
  <c r="AB710" i="1"/>
  <c r="AB645" i="1"/>
  <c r="AF1064" i="1"/>
  <c r="AF1019" i="1"/>
  <c r="AF1121" i="1"/>
  <c r="AF927" i="1"/>
  <c r="AB227" i="1"/>
  <c r="AF274" i="1"/>
  <c r="AF533" i="1"/>
  <c r="AF599" i="1"/>
  <c r="AF1510" i="1"/>
  <c r="AF879" i="1"/>
  <c r="AB980" i="1"/>
  <c r="AF1114" i="1"/>
  <c r="AB1281" i="1"/>
  <c r="AF955" i="1"/>
  <c r="AB1501" i="1"/>
  <c r="AF1012" i="1"/>
  <c r="AF522" i="1"/>
  <c r="AF428" i="1"/>
  <c r="AB537" i="1"/>
  <c r="AB864" i="1"/>
  <c r="AF380" i="1"/>
  <c r="AB1011" i="1"/>
  <c r="AB569" i="1"/>
  <c r="AF1087" i="1"/>
  <c r="AB354" i="1"/>
  <c r="AB1371" i="1"/>
  <c r="AF242" i="1"/>
  <c r="AF1124" i="1"/>
  <c r="AF1088" i="1"/>
  <c r="AB1002" i="1"/>
  <c r="AF778" i="1"/>
  <c r="AF607" i="1"/>
  <c r="AF1040" i="1"/>
  <c r="AB678" i="1"/>
  <c r="AB493" i="1"/>
  <c r="AF601" i="1"/>
  <c r="AF1482" i="1"/>
  <c r="AB660" i="1"/>
  <c r="AB830" i="1"/>
  <c r="AB1174" i="1"/>
  <c r="AF260" i="1"/>
  <c r="AB1274" i="1"/>
  <c r="AF1149" i="1"/>
  <c r="AB1166" i="1"/>
  <c r="AB910" i="1"/>
  <c r="AF1128" i="1"/>
  <c r="AF1188" i="1"/>
  <c r="AB355" i="1"/>
  <c r="AF1100" i="1"/>
  <c r="AF1092" i="1"/>
  <c r="AF976" i="1"/>
  <c r="AF1302" i="1"/>
  <c r="AF1230" i="1"/>
  <c r="AB223" i="1"/>
  <c r="AF743" i="1"/>
  <c r="AF372" i="1"/>
  <c r="AF737" i="1"/>
  <c r="AB1026" i="1"/>
  <c r="AB789" i="1"/>
  <c r="AB399" i="1"/>
  <c r="AB535" i="1"/>
  <c r="AB1203" i="1"/>
  <c r="AB1316" i="1"/>
  <c r="AF774" i="1"/>
  <c r="AF1198" i="1"/>
  <c r="AF360" i="1"/>
  <c r="AB232" i="1"/>
  <c r="AF1086" i="1"/>
  <c r="AF961" i="1"/>
  <c r="AB556" i="1"/>
  <c r="AF1479" i="1"/>
  <c r="AF952" i="1"/>
  <c r="AF951" i="1"/>
  <c r="AF331" i="1"/>
  <c r="AB586" i="1"/>
  <c r="AB1396" i="1"/>
  <c r="AB457" i="1"/>
  <c r="AB628" i="1"/>
  <c r="AB336" i="1"/>
  <c r="AF1393" i="1"/>
  <c r="AF1311" i="1"/>
  <c r="AF700" i="1"/>
  <c r="AF1391" i="1"/>
  <c r="AB1476" i="1"/>
  <c r="AF303" i="1"/>
  <c r="AB272" i="1"/>
  <c r="AB1268" i="1"/>
  <c r="AB544" i="1"/>
  <c r="AB536" i="1"/>
  <c r="AB143" i="1"/>
  <c r="AF96" i="1"/>
  <c r="AB138" i="1"/>
  <c r="AF104" i="1"/>
  <c r="AB31" i="1"/>
  <c r="AB43" i="1"/>
  <c r="AF69" i="1"/>
  <c r="AF26" i="1"/>
  <c r="AF147" i="1"/>
  <c r="AB86" i="1"/>
  <c r="AB66" i="1"/>
  <c r="AF54" i="1"/>
  <c r="AF14" i="1"/>
  <c r="AF35" i="1"/>
  <c r="AF58" i="1"/>
  <c r="AB51" i="1"/>
  <c r="AF146" i="1"/>
  <c r="AB149" i="1"/>
  <c r="AB131" i="1"/>
  <c r="AF131" i="1"/>
  <c r="AF453" i="1"/>
  <c r="AF887" i="1"/>
  <c r="AB602" i="1"/>
  <c r="AF404" i="1"/>
  <c r="AF876" i="1"/>
  <c r="AF508" i="1"/>
  <c r="AB616" i="1"/>
  <c r="AF590" i="1"/>
  <c r="AF1353" i="1"/>
  <c r="AF1139" i="1"/>
  <c r="AF1180" i="1"/>
  <c r="AF1204" i="1"/>
  <c r="AF665" i="1"/>
  <c r="AF349" i="1"/>
  <c r="AF1335" i="1"/>
  <c r="AB1370" i="1"/>
  <c r="AB739" i="1"/>
  <c r="AF1466" i="1"/>
  <c r="AF1255" i="1"/>
  <c r="AF779" i="1"/>
  <c r="AF865" i="1"/>
  <c r="AF981" i="1"/>
  <c r="AB464" i="1"/>
  <c r="AF1189" i="1"/>
  <c r="AB1076" i="1"/>
  <c r="AF233" i="1"/>
  <c r="AF580" i="1"/>
  <c r="AB190" i="1"/>
  <c r="AB662" i="1"/>
  <c r="AB1412" i="1"/>
  <c r="AF894" i="1"/>
  <c r="AF593" i="1"/>
  <c r="AF449" i="1"/>
  <c r="AF963" i="1"/>
  <c r="AB1474" i="1"/>
  <c r="AB183" i="1"/>
  <c r="AF1074" i="1"/>
  <c r="AB953" i="1"/>
  <c r="AB509" i="1"/>
  <c r="AF1498" i="1"/>
  <c r="AB194" i="1"/>
  <c r="AF203" i="1"/>
  <c r="AF748" i="1"/>
  <c r="AB1481" i="1"/>
  <c r="AF362" i="1"/>
  <c r="AB671" i="1"/>
  <c r="AB703" i="1"/>
  <c r="AB251" i="1"/>
  <c r="AF661" i="1"/>
  <c r="AB241" i="1"/>
  <c r="AF560" i="1"/>
  <c r="AB623" i="1"/>
  <c r="AB950" i="1"/>
  <c r="AB312" i="1"/>
  <c r="AB782" i="1"/>
  <c r="AF1022" i="1"/>
  <c r="AB579" i="1"/>
  <c r="AB928" i="1"/>
  <c r="AF432" i="1"/>
  <c r="AB1345" i="1"/>
  <c r="AB701" i="1"/>
  <c r="AF1242" i="1"/>
  <c r="AF1067" i="1"/>
  <c r="AB1135" i="1"/>
  <c r="AF329" i="1"/>
  <c r="AB853" i="1"/>
  <c r="AB1208" i="1"/>
  <c r="AB1344" i="1"/>
  <c r="AB205" i="1"/>
  <c r="AF763" i="1"/>
  <c r="AF1181" i="1"/>
  <c r="AF1323" i="1"/>
  <c r="AF608" i="1"/>
  <c r="AF573" i="1"/>
  <c r="AF440" i="1"/>
  <c r="AF301" i="1"/>
  <c r="AF450" i="1"/>
  <c r="AF735" i="1"/>
  <c r="AB1072" i="1"/>
  <c r="AF885" i="1"/>
  <c r="AF695" i="1"/>
  <c r="AF528" i="1"/>
  <c r="AB716" i="1"/>
  <c r="AF1241" i="1"/>
  <c r="AB527" i="1"/>
  <c r="AB943" i="1"/>
  <c r="AF731" i="1"/>
  <c r="AB1460" i="1"/>
  <c r="AB491" i="1"/>
  <c r="AB1047" i="1"/>
  <c r="AB1133" i="1"/>
  <c r="AF254" i="1"/>
  <c r="AF1096" i="1"/>
  <c r="AB345" i="1"/>
  <c r="AF311" i="1"/>
  <c r="AF1365" i="1"/>
  <c r="AF1492" i="1"/>
  <c r="AF1439" i="1"/>
  <c r="AB1136" i="1"/>
  <c r="AF1405" i="1"/>
  <c r="AF828" i="1"/>
  <c r="AF911" i="1"/>
  <c r="AF77" i="1"/>
  <c r="AB12" i="1"/>
  <c r="AF106" i="1"/>
  <c r="AF85" i="1"/>
  <c r="AF79" i="1"/>
  <c r="AF141" i="1"/>
  <c r="AF62" i="1"/>
  <c r="AF105" i="1"/>
  <c r="AB111" i="1"/>
  <c r="AB97" i="1"/>
  <c r="AB24" i="1"/>
  <c r="AF84" i="1"/>
  <c r="AB80" i="1"/>
  <c r="AF63" i="1"/>
  <c r="AF71" i="1"/>
  <c r="AF81" i="1"/>
  <c r="AF112" i="1"/>
  <c r="AB112" i="1"/>
  <c r="AF92" i="1"/>
  <c r="AF157" i="1"/>
  <c r="AF98" i="1"/>
  <c r="AF107" i="1"/>
  <c r="AF163" i="1"/>
  <c r="AF348" i="1"/>
  <c r="AB1048" i="1"/>
  <c r="AB181" i="1"/>
  <c r="AB1382" i="1"/>
  <c r="AF499" i="1"/>
  <c r="AB1430" i="1"/>
  <c r="AB883" i="1"/>
  <c r="AB777" i="1"/>
  <c r="AF166" i="1"/>
  <c r="AB998" i="1"/>
  <c r="AB256" i="1"/>
  <c r="AF302" i="1"/>
  <c r="AF596" i="1"/>
  <c r="AB916" i="1"/>
  <c r="AB718" i="1"/>
  <c r="AB715" i="1"/>
  <c r="AF889" i="1"/>
  <c r="AF514" i="1"/>
  <c r="AB900" i="1"/>
  <c r="AB1027" i="1"/>
  <c r="AF781" i="1"/>
  <c r="AF1107" i="1"/>
  <c r="AF1082" i="1"/>
  <c r="AF325" i="1"/>
  <c r="AB407" i="1"/>
  <c r="AB578" i="1"/>
  <c r="AF438" i="1"/>
  <c r="AB799" i="1"/>
  <c r="AB649" i="1"/>
  <c r="AF64" i="1"/>
  <c r="AB101" i="1"/>
  <c r="AB139" i="1"/>
  <c r="AF32" i="1"/>
  <c r="AF783" i="1"/>
  <c r="AF1300" i="1"/>
  <c r="AF656" i="1"/>
  <c r="AB1226" i="1"/>
  <c r="AF1449" i="1"/>
  <c r="AF1334" i="1"/>
  <c r="AB1421" i="1"/>
  <c r="AB253" i="1"/>
  <c r="AB243" i="1"/>
  <c r="AB1290" i="1"/>
  <c r="AB818" i="1"/>
  <c r="AB1343" i="1"/>
  <c r="AF504" i="1"/>
  <c r="AF1347" i="1"/>
  <c r="AF217" i="1"/>
  <c r="AF871" i="1"/>
  <c r="AF930" i="1"/>
  <c r="AF1269" i="1"/>
  <c r="AF1193" i="1"/>
  <c r="AB995" i="1"/>
  <c r="AF705" i="1"/>
  <c r="AF435" i="1"/>
  <c r="AB1211" i="1"/>
  <c r="AF592" i="1"/>
  <c r="AF1400" i="1"/>
  <c r="AF1253" i="1"/>
  <c r="AF1007" i="1"/>
  <c r="AB630" i="1"/>
  <c r="AB377" i="1"/>
  <c r="AB191" i="1"/>
  <c r="AF1352" i="1"/>
  <c r="AF826" i="1"/>
  <c r="AF954" i="1"/>
  <c r="AB1068" i="1"/>
  <c r="AF936" i="1"/>
  <c r="AF710" i="1"/>
  <c r="AF645" i="1"/>
  <c r="AB1064" i="1"/>
  <c r="AB1019" i="1"/>
  <c r="AB1121" i="1"/>
  <c r="AB927" i="1"/>
  <c r="AF227" i="1"/>
  <c r="AB274" i="1"/>
  <c r="AB533" i="1"/>
  <c r="AB599" i="1"/>
  <c r="AB1510" i="1"/>
  <c r="AB486" i="1"/>
  <c r="AF1388" i="1"/>
  <c r="AB173" i="1"/>
  <c r="AF897" i="1"/>
  <c r="AB447" i="1"/>
  <c r="AB1012" i="1"/>
  <c r="AB522" i="1"/>
  <c r="AB428" i="1"/>
  <c r="AF537" i="1"/>
  <c r="AF864" i="1"/>
  <c r="AB380" i="1"/>
  <c r="AF1011" i="1"/>
  <c r="AF569" i="1"/>
  <c r="AB1087" i="1"/>
  <c r="AF354" i="1"/>
  <c r="AF1371" i="1"/>
  <c r="AB242" i="1"/>
  <c r="AB1124" i="1"/>
  <c r="AB1088" i="1"/>
  <c r="AF1002" i="1"/>
  <c r="AB778" i="1"/>
  <c r="AB607" i="1"/>
  <c r="AB1040" i="1"/>
  <c r="AF1308" i="1"/>
  <c r="AF168" i="1"/>
  <c r="AF576" i="1"/>
  <c r="AF1095" i="1"/>
  <c r="AF898" i="1"/>
  <c r="AF655" i="1"/>
  <c r="AB1330" i="1"/>
  <c r="AF539" i="1"/>
  <c r="AB529" i="1"/>
  <c r="AF430" i="1"/>
  <c r="AB236" i="1"/>
  <c r="AF1336" i="1"/>
  <c r="AB498" i="1"/>
  <c r="AB1267" i="1"/>
  <c r="AB651" i="1"/>
  <c r="AF1362" i="1"/>
  <c r="AF1170" i="1"/>
  <c r="AB997" i="1"/>
  <c r="AB456" i="1"/>
  <c r="AB296" i="1"/>
  <c r="AB966" i="1"/>
  <c r="AB725" i="1"/>
  <c r="AF906" i="1"/>
  <c r="AF729" i="1"/>
  <c r="AB875" i="1"/>
  <c r="AF935" i="1"/>
  <c r="AB370" i="1"/>
  <c r="AF1020" i="1"/>
  <c r="AF745" i="1"/>
  <c r="AB472" i="1"/>
  <c r="AB792" i="1"/>
  <c r="AB775" i="1"/>
  <c r="AB684" i="1"/>
  <c r="AF1285" i="1"/>
  <c r="AB259" i="1"/>
  <c r="AB839" i="1"/>
  <c r="AF437" i="1"/>
  <c r="AF816" i="1"/>
  <c r="AF1497" i="1"/>
  <c r="AB952" i="1"/>
  <c r="AB951" i="1"/>
  <c r="AB331" i="1"/>
  <c r="AF586" i="1"/>
  <c r="AF1396" i="1"/>
  <c r="AF457" i="1"/>
  <c r="AF628" i="1"/>
  <c r="AF336" i="1"/>
  <c r="AB1393" i="1"/>
  <c r="AB1311" i="1"/>
  <c r="AB700" i="1"/>
  <c r="AB1391" i="1"/>
  <c r="AF1476" i="1"/>
  <c r="AB303" i="1"/>
  <c r="AF272" i="1"/>
  <c r="AF1268" i="1"/>
  <c r="AF544" i="1"/>
  <c r="AF536" i="1"/>
  <c r="AB96" i="1"/>
  <c r="AF138" i="1"/>
  <c r="AB104" i="1"/>
  <c r="AF43" i="1"/>
  <c r="AB147" i="1"/>
  <c r="AB21" i="1"/>
  <c r="AF86" i="1"/>
  <c r="AF65" i="1"/>
  <c r="AB54" i="1"/>
  <c r="AB35" i="1"/>
  <c r="AB58" i="1"/>
  <c r="AF51" i="1"/>
  <c r="AB146" i="1"/>
  <c r="AF16" i="1"/>
  <c r="AF149" i="1"/>
  <c r="AB453" i="1"/>
  <c r="AB887" i="1"/>
  <c r="AF268" i="1"/>
  <c r="AF1055" i="1"/>
  <c r="AF1094" i="1"/>
  <c r="AB285" i="1"/>
  <c r="AF398" i="1"/>
  <c r="AB994" i="1"/>
  <c r="AF470" i="1"/>
  <c r="AF361" i="1"/>
  <c r="AB335" i="1"/>
  <c r="AB497" i="1"/>
  <c r="AF411" i="1"/>
  <c r="AB495" i="1"/>
  <c r="AB169" i="1"/>
  <c r="AF959" i="1"/>
  <c r="AF1386" i="1"/>
  <c r="AF239" i="1"/>
  <c r="AF692" i="1"/>
  <c r="AB1116" i="1"/>
  <c r="AB1489" i="1"/>
  <c r="AB865" i="1"/>
  <c r="AB981" i="1"/>
  <c r="AF464" i="1"/>
  <c r="AB1189" i="1"/>
  <c r="AF1076" i="1"/>
  <c r="AB233" i="1"/>
  <c r="AB580" i="1"/>
  <c r="AF190" i="1"/>
  <c r="AF662" i="1"/>
  <c r="AB186" i="1"/>
  <c r="AB1484" i="1"/>
  <c r="AB1125" i="1"/>
  <c r="AB93" i="1"/>
  <c r="AB36" i="1"/>
  <c r="AF27" i="1"/>
  <c r="AB574" i="1"/>
  <c r="AB350" i="1"/>
  <c r="AB1277" i="1"/>
  <c r="AB273" i="1"/>
  <c r="AB341" i="1"/>
  <c r="AB525" i="1"/>
  <c r="AB458" i="1"/>
  <c r="AB1401" i="1"/>
  <c r="AF946" i="1"/>
  <c r="AB441" i="1"/>
  <c r="AF663" i="1"/>
  <c r="AB266" i="1"/>
  <c r="AF427" i="1"/>
  <c r="AB1117" i="1"/>
  <c r="AB446" i="1"/>
  <c r="AF503" i="1"/>
  <c r="AF519" i="1"/>
  <c r="AB1193" i="1"/>
  <c r="AF995" i="1"/>
  <c r="AB672" i="1"/>
  <c r="AB505" i="1"/>
  <c r="AB1091" i="1"/>
  <c r="AB1075" i="1"/>
  <c r="AF287" i="1"/>
  <c r="AF1289" i="1"/>
  <c r="AF1150" i="1"/>
  <c r="AB1326" i="1"/>
  <c r="AB1176" i="1"/>
  <c r="AF985" i="1"/>
  <c r="AB1228" i="1"/>
  <c r="AB1438" i="1"/>
  <c r="AF1214" i="1"/>
  <c r="AF1078" i="1"/>
  <c r="AF517" i="1"/>
  <c r="AF1184" i="1"/>
  <c r="AB836" i="1"/>
  <c r="AB1210" i="1"/>
  <c r="AF1305" i="1"/>
  <c r="AB1451" i="1"/>
  <c r="AB732" i="1"/>
  <c r="AF431" i="1"/>
  <c r="AB1265" i="1"/>
  <c r="AB213" i="1"/>
  <c r="AB1017" i="1"/>
  <c r="AB937" i="1"/>
  <c r="AF486" i="1"/>
  <c r="AB1388" i="1"/>
  <c r="AF173" i="1"/>
  <c r="AB897" i="1"/>
  <c r="AF447" i="1"/>
  <c r="AB1342" i="1"/>
  <c r="AB1477" i="1"/>
  <c r="AF288" i="1"/>
  <c r="AF857" i="1"/>
  <c r="AF501" i="1"/>
  <c r="AB337" i="1"/>
  <c r="AB1445" i="1"/>
  <c r="AF408" i="1"/>
  <c r="AF983" i="1"/>
  <c r="AB1294" i="1"/>
  <c r="AF395" i="1"/>
  <c r="AB1225" i="1"/>
  <c r="AB845" i="1"/>
  <c r="AB944" i="1"/>
  <c r="AB698" i="1"/>
  <c r="AB165" i="1"/>
  <c r="AB490" i="1"/>
  <c r="AB298" i="1"/>
  <c r="AF1496" i="1"/>
  <c r="AB1308" i="1"/>
  <c r="AB168" i="1"/>
  <c r="AB576" i="1"/>
  <c r="AB1095" i="1"/>
  <c r="AB898" i="1"/>
  <c r="AB655" i="1"/>
  <c r="AF1330" i="1"/>
  <c r="AB539" i="1"/>
  <c r="AF529" i="1"/>
  <c r="AB430" i="1"/>
  <c r="AF236" i="1"/>
  <c r="AB1336" i="1"/>
  <c r="AF498" i="1"/>
  <c r="AF1267" i="1"/>
  <c r="AF651" i="1"/>
  <c r="AB1362" i="1"/>
  <c r="AB1170" i="1"/>
  <c r="AF997" i="1"/>
  <c r="AF456" i="1"/>
  <c r="AF296" i="1"/>
  <c r="AF966" i="1"/>
  <c r="AF725" i="1"/>
  <c r="AB906" i="1"/>
  <c r="AB729" i="1"/>
  <c r="AF875" i="1"/>
  <c r="AB935" i="1"/>
  <c r="AF370" i="1"/>
  <c r="AB1020" i="1"/>
  <c r="AB745" i="1"/>
  <c r="AF472" i="1"/>
  <c r="AF792" i="1"/>
  <c r="AF775" i="1"/>
  <c r="AF684" i="1"/>
  <c r="AB1285" i="1"/>
  <c r="AF259" i="1"/>
  <c r="AF839" i="1"/>
  <c r="AB437" i="1"/>
  <c r="AB816" i="1"/>
  <c r="AB1497" i="1"/>
  <c r="AB965" i="1"/>
  <c r="AF1273" i="1"/>
  <c r="AF1348" i="1"/>
  <c r="AB1205" i="1"/>
  <c r="AF693" i="1"/>
  <c r="AB1468" i="1"/>
  <c r="AB334" i="1"/>
  <c r="AB1318" i="1"/>
  <c r="AF1014" i="1"/>
  <c r="AF1000" i="1"/>
  <c r="AB1192" i="1"/>
  <c r="AB676" i="1"/>
  <c r="AB1295" i="1"/>
  <c r="AF862" i="1"/>
  <c r="AB1392" i="1"/>
  <c r="AB833" i="1"/>
  <c r="AB436" i="1"/>
  <c r="AB1065" i="1"/>
  <c r="AF143" i="1"/>
  <c r="AB57" i="1"/>
  <c r="AB156" i="1"/>
  <c r="AF31" i="1"/>
  <c r="AB30" i="1"/>
  <c r="AB41" i="1"/>
  <c r="AB134" i="1"/>
  <c r="AB69" i="1"/>
  <c r="AB26" i="1"/>
  <c r="AB15" i="1"/>
  <c r="AF21" i="1"/>
  <c r="AB87" i="1"/>
  <c r="AF66" i="1"/>
  <c r="AF67" i="1"/>
  <c r="AB65" i="1"/>
  <c r="AF25" i="1"/>
  <c r="AB55" i="1"/>
  <c r="AB14" i="1"/>
  <c r="AB155" i="1"/>
  <c r="AF46" i="1"/>
  <c r="AB16" i="1"/>
  <c r="AF118" i="1"/>
  <c r="AB74" i="1"/>
  <c r="AB120" i="1"/>
  <c r="AF102" i="1"/>
  <c r="AB770" i="1"/>
  <c r="AB161" i="1"/>
  <c r="AB268" i="1"/>
  <c r="AB1055" i="1"/>
  <c r="AB1094" i="1"/>
  <c r="AF285" i="1"/>
  <c r="AB398" i="1"/>
  <c r="AF994" i="1"/>
  <c r="AB470" i="1"/>
  <c r="AB361" i="1"/>
  <c r="AF335" i="1"/>
  <c r="AF497" i="1"/>
  <c r="AB411" i="1"/>
  <c r="AF495" i="1"/>
  <c r="AF169" i="1"/>
  <c r="AB959" i="1"/>
  <c r="AB1386" i="1"/>
  <c r="AB239" i="1"/>
  <c r="AB692" i="1"/>
  <c r="AF1116" i="1"/>
  <c r="AF1489" i="1"/>
  <c r="AF603" i="1"/>
  <c r="AB1414" i="1"/>
  <c r="AB316" i="1"/>
  <c r="AF1313" i="1"/>
  <c r="AB812" i="1"/>
  <c r="AB1467" i="1"/>
  <c r="AB817" i="1"/>
  <c r="AB861" i="1"/>
  <c r="AF1099" i="1"/>
  <c r="AB1257" i="1"/>
  <c r="AF339" i="1"/>
  <c r="AF780" i="1"/>
  <c r="AF572" i="1"/>
  <c r="AB903" i="1"/>
  <c r="AF1322" i="1"/>
  <c r="AF1507" i="1"/>
  <c r="AF1142" i="1"/>
  <c r="AF1021" i="1"/>
  <c r="AB1355" i="1"/>
  <c r="AF975" i="1"/>
  <c r="AF1346" i="1"/>
  <c r="AF648" i="1"/>
  <c r="AF195" i="1"/>
  <c r="AF982" i="1"/>
  <c r="AB784" i="1"/>
  <c r="AB809" i="1"/>
  <c r="AF834" i="1"/>
  <c r="AB570" i="1"/>
  <c r="AB786" i="1"/>
  <c r="AF670" i="1"/>
  <c r="AF787" i="1"/>
  <c r="AF284" i="1"/>
  <c r="AB1129" i="1"/>
  <c r="AF1488" i="1"/>
  <c r="AF1442" i="1"/>
  <c r="AB210" i="1"/>
  <c r="AB835" i="1"/>
  <c r="AB252" i="1"/>
  <c r="AB1144" i="1"/>
  <c r="AB381" i="1"/>
  <c r="AF970" i="1"/>
  <c r="AB1278" i="1"/>
  <c r="AF451" i="1"/>
  <c r="AF1057" i="1"/>
  <c r="AF245" i="1"/>
  <c r="AB591" i="1"/>
  <c r="AB314" i="1"/>
  <c r="AF1424" i="1"/>
  <c r="AF1385" i="1"/>
  <c r="AF180" i="1"/>
  <c r="AF1339" i="1"/>
  <c r="AF753" i="1"/>
  <c r="AF611" i="1"/>
  <c r="AB1486" i="1"/>
  <c r="AF760" i="1"/>
  <c r="AF1243" i="1"/>
  <c r="AF506" i="1"/>
  <c r="AF1093" i="1"/>
  <c r="AB733" i="1"/>
  <c r="AF1259" i="1"/>
  <c r="AF1036" i="1"/>
  <c r="AB465" i="1"/>
  <c r="AF383" i="1"/>
  <c r="AF1120" i="1"/>
  <c r="AB1324" i="1"/>
  <c r="AF469" i="1"/>
  <c r="AB964" i="1"/>
  <c r="AF164" i="1"/>
  <c r="AB1327" i="1"/>
  <c r="AB385" i="1"/>
  <c r="AF478" i="1"/>
  <c r="AB921" i="1"/>
  <c r="AF416" i="1"/>
  <c r="AB1411" i="1"/>
  <c r="AB711" i="1"/>
  <c r="AB206" i="1"/>
  <c r="AF1066" i="1"/>
  <c r="AB636" i="1"/>
  <c r="AF322" i="1"/>
  <c r="AB847" i="1"/>
  <c r="AB1360" i="1"/>
  <c r="AB1478" i="1"/>
  <c r="AF467" i="1"/>
  <c r="AF95" i="1"/>
  <c r="AB89" i="1"/>
  <c r="AF113" i="1"/>
  <c r="AB34" i="1"/>
  <c r="AB140" i="1"/>
  <c r="AB141" i="1"/>
  <c r="AB23" i="1"/>
  <c r="AB105" i="1"/>
  <c r="AF40" i="1"/>
  <c r="AF80" i="1"/>
  <c r="AF128" i="1"/>
  <c r="AB63" i="1"/>
  <c r="AF73" i="1"/>
  <c r="AF129" i="1"/>
  <c r="AF59" i="1"/>
  <c r="AB92" i="1"/>
  <c r="AB61" i="1"/>
  <c r="AF123" i="1"/>
  <c r="AB158" i="1"/>
  <c r="AB827" i="1"/>
  <c r="AB979" i="1"/>
  <c r="AF618" i="1"/>
  <c r="AF401" i="1"/>
  <c r="AF790" i="1"/>
  <c r="AF1286" i="1"/>
  <c r="AF483" i="1"/>
  <c r="AB1314" i="1"/>
  <c r="AB523" i="1"/>
  <c r="AF1218" i="1"/>
  <c r="AB1263" i="1"/>
  <c r="AF923" i="1"/>
  <c r="AF905" i="1"/>
  <c r="AF808" i="1"/>
  <c r="AF326" i="1"/>
  <c r="AF1219" i="1"/>
  <c r="AB800" i="1"/>
  <c r="AB1216" i="1"/>
  <c r="AF1366" i="1"/>
  <c r="AB1276" i="1"/>
  <c r="AF967" i="1"/>
  <c r="AF1137" i="1"/>
  <c r="AB566" i="1"/>
  <c r="AB824" i="1"/>
  <c r="AB448" i="1"/>
  <c r="AB597" i="1"/>
  <c r="AB746" i="1"/>
  <c r="AB1502" i="1"/>
  <c r="AB108" i="1"/>
  <c r="AF83" i="1"/>
  <c r="AF28" i="1"/>
  <c r="AB37" i="1"/>
  <c r="AF37" i="1"/>
  <c r="AB153" i="1"/>
  <c r="AF103" i="1"/>
  <c r="AF91" i="1"/>
  <c r="AB91" i="1"/>
  <c r="AF1227" i="1"/>
  <c r="AF907" i="1"/>
  <c r="AB605" i="1"/>
  <c r="AF1383" i="1"/>
  <c r="AB500" i="1"/>
  <c r="AF1331" i="1"/>
  <c r="AB282" i="1"/>
  <c r="AF850" i="1"/>
  <c r="AF175" i="1"/>
  <c r="AF687" i="1"/>
  <c r="AF1169" i="1"/>
  <c r="AF1417" i="1"/>
  <c r="AF999" i="1"/>
  <c r="AB307" i="1"/>
  <c r="AF365" i="1"/>
  <c r="AB629" i="1"/>
  <c r="AB567" i="1"/>
  <c r="AB219" i="1"/>
  <c r="AB1444" i="1"/>
  <c r="AB584" i="1"/>
  <c r="AB1505" i="1"/>
  <c r="AF672" i="1"/>
  <c r="AF505" i="1"/>
  <c r="AF1091" i="1"/>
  <c r="AF1075" i="1"/>
  <c r="AB287" i="1"/>
  <c r="AB1289" i="1"/>
  <c r="AB1150" i="1"/>
  <c r="AF1326" i="1"/>
  <c r="AF1176" i="1"/>
  <c r="AB985" i="1"/>
  <c r="AF1228" i="1"/>
  <c r="AF1438" i="1"/>
  <c r="AB1214" i="1"/>
  <c r="AB1078" i="1"/>
  <c r="AB517" i="1"/>
  <c r="AB1184" i="1"/>
  <c r="AF836" i="1"/>
  <c r="AF1210" i="1"/>
  <c r="AB1305" i="1"/>
  <c r="AF1451" i="1"/>
  <c r="AF732" i="1"/>
  <c r="AB431" i="1"/>
  <c r="AF1265" i="1"/>
  <c r="AF213" i="1"/>
  <c r="AF1017" i="1"/>
  <c r="AF937" i="1"/>
  <c r="AB879" i="1"/>
  <c r="AF980" i="1"/>
  <c r="AB1114" i="1"/>
  <c r="AF1281" i="1"/>
  <c r="AB955" i="1"/>
  <c r="AF1501" i="1"/>
  <c r="AF1342" i="1"/>
  <c r="AF1477" i="1"/>
  <c r="AB288" i="1"/>
  <c r="AB857" i="1"/>
  <c r="AB501" i="1"/>
  <c r="AF337" i="1"/>
  <c r="AF1445" i="1"/>
  <c r="AB408" i="1"/>
  <c r="AB983" i="1"/>
  <c r="AF1294" i="1"/>
  <c r="AB395" i="1"/>
  <c r="AF1225" i="1"/>
  <c r="AF845" i="1"/>
  <c r="AF944" i="1"/>
  <c r="AF698" i="1"/>
  <c r="AF165" i="1"/>
  <c r="AF490" i="1"/>
  <c r="AF298" i="1"/>
  <c r="AB1496" i="1"/>
  <c r="AF678" i="1"/>
  <c r="AF493" i="1"/>
  <c r="AB601" i="1"/>
  <c r="AB1482" i="1"/>
  <c r="AF660" i="1"/>
  <c r="AF830" i="1"/>
  <c r="AF1174" i="1"/>
  <c r="AB260" i="1"/>
  <c r="AF1274" i="1"/>
  <c r="AB1149" i="1"/>
  <c r="AF1166" i="1"/>
  <c r="AF910" i="1"/>
  <c r="AB1128" i="1"/>
  <c r="AB1188" i="1"/>
  <c r="AF355" i="1"/>
  <c r="AB1100" i="1"/>
  <c r="AB1092" i="1"/>
  <c r="AB976" i="1"/>
  <c r="AB1302" i="1"/>
  <c r="AB1230" i="1"/>
  <c r="AF223" i="1"/>
  <c r="AB743" i="1"/>
  <c r="AB372" i="1"/>
  <c r="AB737" i="1"/>
  <c r="AF1026" i="1"/>
  <c r="AF789" i="1"/>
  <c r="AF399" i="1"/>
  <c r="AF535" i="1"/>
  <c r="AF1203" i="1"/>
  <c r="AF1316" i="1"/>
  <c r="AB774" i="1"/>
  <c r="AB1198" i="1"/>
  <c r="AB360" i="1"/>
  <c r="AF232" i="1"/>
  <c r="AB1086" i="1"/>
  <c r="AB961" i="1"/>
  <c r="AF556" i="1"/>
  <c r="AB1479" i="1"/>
  <c r="AF965" i="1"/>
  <c r="AB1273" i="1"/>
  <c r="AB1348" i="1"/>
  <c r="AF1205" i="1"/>
  <c r="AB693" i="1"/>
  <c r="AF1468" i="1"/>
  <c r="AF334" i="1"/>
  <c r="AF1318" i="1"/>
  <c r="AB1014" i="1"/>
  <c r="AB1000" i="1"/>
  <c r="AF1192" i="1"/>
  <c r="AF676" i="1"/>
  <c r="AF1295" i="1"/>
  <c r="AB862" i="1"/>
  <c r="AF1392" i="1"/>
  <c r="AF833" i="1"/>
  <c r="AF436" i="1"/>
  <c r="AF1065" i="1"/>
  <c r="AF57" i="1"/>
  <c r="AF156" i="1"/>
  <c r="AF30" i="1"/>
  <c r="AF41" i="1"/>
  <c r="AF134" i="1"/>
  <c r="AF15" i="1"/>
  <c r="AF87" i="1"/>
  <c r="AB67" i="1"/>
  <c r="AB25" i="1"/>
  <c r="AF55" i="1"/>
  <c r="AF155" i="1"/>
  <c r="AB46" i="1"/>
  <c r="AB118" i="1"/>
  <c r="AF74" i="1"/>
  <c r="AF120" i="1"/>
  <c r="AB102" i="1"/>
  <c r="AF770" i="1"/>
  <c r="AF161" i="1"/>
  <c r="AF602" i="1"/>
  <c r="AB404" i="1"/>
  <c r="AB876" i="1"/>
  <c r="AB508" i="1"/>
  <c r="AF616" i="1"/>
  <c r="AB590" i="1"/>
  <c r="AB1353" i="1"/>
  <c r="AB1139" i="1"/>
  <c r="AB1180" i="1"/>
  <c r="AB1204" i="1"/>
  <c r="AB665" i="1"/>
  <c r="AB349" i="1"/>
  <c r="AB1335" i="1"/>
  <c r="AF1370" i="1"/>
  <c r="AF739" i="1"/>
  <c r="AB1466" i="1"/>
  <c r="AB1255" i="1"/>
  <c r="AB779" i="1"/>
  <c r="AB603" i="1"/>
  <c r="AF1414" i="1"/>
  <c r="AF316" i="1"/>
  <c r="AB1313" i="1"/>
  <c r="AF812" i="1"/>
  <c r="AF1467" i="1"/>
  <c r="AF817" i="1"/>
  <c r="AF861" i="1"/>
  <c r="AB1099" i="1"/>
  <c r="AF1257" i="1"/>
  <c r="AB339" i="1"/>
  <c r="AB780" i="1"/>
  <c r="AB572" i="1"/>
  <c r="AF903" i="1"/>
  <c r="AB1322" i="1"/>
  <c r="AB1507" i="1"/>
  <c r="AB1074" i="1"/>
  <c r="AF953" i="1"/>
  <c r="AF509" i="1"/>
  <c r="AB1498" i="1"/>
  <c r="AB1346" i="1"/>
  <c r="AB648" i="1"/>
  <c r="AB195" i="1"/>
  <c r="AB982" i="1"/>
  <c r="AF784" i="1"/>
  <c r="AF809" i="1"/>
  <c r="AB834" i="1"/>
  <c r="AF570" i="1"/>
  <c r="AF786" i="1"/>
  <c r="AB670" i="1"/>
  <c r="AB787" i="1"/>
  <c r="AB284" i="1"/>
  <c r="AF1129" i="1"/>
  <c r="AB1488" i="1"/>
  <c r="AF312" i="1"/>
  <c r="AF782" i="1"/>
  <c r="AB1022" i="1"/>
  <c r="AF579" i="1"/>
  <c r="AF928" i="1"/>
  <c r="AB432" i="1"/>
  <c r="AF1345" i="1"/>
  <c r="AF701" i="1"/>
  <c r="AB1242" i="1"/>
  <c r="AB1067" i="1"/>
  <c r="AF1135" i="1"/>
  <c r="AB329" i="1"/>
  <c r="AF853" i="1"/>
  <c r="AF1208" i="1"/>
  <c r="AF1344" i="1"/>
  <c r="AF205" i="1"/>
  <c r="AB763" i="1"/>
  <c r="AB1181" i="1"/>
  <c r="AB1323" i="1"/>
  <c r="AB608" i="1"/>
  <c r="AB573" i="1"/>
  <c r="AB440" i="1"/>
  <c r="AB301" i="1"/>
  <c r="AB450" i="1"/>
  <c r="AB735" i="1"/>
  <c r="AF1072" i="1"/>
  <c r="AB885" i="1"/>
  <c r="AB695" i="1"/>
  <c r="AB528" i="1"/>
  <c r="AF716" i="1"/>
  <c r="AB1241" i="1"/>
  <c r="AF527" i="1"/>
  <c r="AF943" i="1"/>
  <c r="AB731" i="1"/>
  <c r="AF1460" i="1"/>
  <c r="AF491" i="1"/>
  <c r="AF1047" i="1"/>
  <c r="AF1133" i="1"/>
  <c r="AB254" i="1"/>
  <c r="AB1096" i="1"/>
  <c r="AF345" i="1"/>
  <c r="AB311" i="1"/>
  <c r="AB1365" i="1"/>
  <c r="AB1492" i="1"/>
  <c r="AB322" i="1"/>
  <c r="AF847" i="1"/>
  <c r="AF1360" i="1"/>
  <c r="AF1478" i="1"/>
  <c r="AB467" i="1"/>
  <c r="AB95" i="1"/>
  <c r="AF89" i="1"/>
  <c r="AF12" i="1"/>
  <c r="AB113" i="1"/>
  <c r="AF34" i="1"/>
  <c r="AF140" i="1"/>
  <c r="AB60" i="1"/>
  <c r="AF23" i="1"/>
  <c r="AF111" i="1"/>
  <c r="AB40" i="1"/>
  <c r="AF24" i="1"/>
  <c r="AB128" i="1"/>
  <c r="AB73" i="1"/>
  <c r="AB129" i="1"/>
  <c r="AB59" i="1"/>
  <c r="AB157" i="1"/>
  <c r="AF61" i="1"/>
  <c r="AB98" i="1"/>
  <c r="AB123" i="1"/>
  <c r="AB107" i="1"/>
  <c r="AF158" i="1"/>
  <c r="AB85" i="1"/>
  <c r="AB911" i="1"/>
  <c r="AB1439" i="1"/>
  <c r="AF636" i="1"/>
  <c r="AF1411" i="1"/>
  <c r="AF385" i="1"/>
  <c r="AB469" i="1"/>
  <c r="AF465" i="1"/>
  <c r="AB1093" i="1"/>
  <c r="AF1486" i="1"/>
  <c r="AB180" i="1"/>
  <c r="AF591" i="1"/>
  <c r="AF1278" i="1"/>
  <c r="AF252" i="1"/>
  <c r="AF950" i="1"/>
  <c r="AB661" i="1"/>
  <c r="AB362" i="1"/>
  <c r="AF194" i="1"/>
  <c r="AB975" i="1"/>
  <c r="AF183" i="1"/>
  <c r="AB593" i="1"/>
  <c r="AB71" i="1"/>
  <c r="AB84" i="1"/>
  <c r="AB62" i="1"/>
  <c r="AF60" i="1"/>
  <c r="AB106" i="1"/>
  <c r="AB828" i="1"/>
  <c r="AB1066" i="1"/>
  <c r="AB416" i="1"/>
  <c r="AF1327" i="1"/>
  <c r="AF1324" i="1"/>
  <c r="AB1036" i="1"/>
  <c r="AB506" i="1"/>
  <c r="AB611" i="1"/>
  <c r="AB1385" i="1"/>
  <c r="AB245" i="1"/>
  <c r="AB970" i="1"/>
  <c r="AF835" i="1"/>
  <c r="AF623" i="1"/>
  <c r="AF251" i="1"/>
  <c r="AF1481" i="1"/>
  <c r="AF1355" i="1"/>
  <c r="AF1474" i="1"/>
  <c r="AB894" i="1"/>
  <c r="AL116" i="1"/>
  <c r="AB164" i="1"/>
  <c r="AB1120" i="1"/>
  <c r="AB1259" i="1"/>
  <c r="AB1243" i="1"/>
  <c r="AB753" i="1"/>
  <c r="AB1424" i="1"/>
  <c r="AB1057" i="1"/>
  <c r="AF381" i="1"/>
  <c r="AF210" i="1"/>
  <c r="AB560" i="1"/>
  <c r="AF703" i="1"/>
  <c r="AB748" i="1"/>
  <c r="AB1021" i="1"/>
  <c r="AB963" i="1"/>
  <c r="AF1412" i="1"/>
  <c r="AG26" i="1"/>
  <c r="AC737" i="1"/>
  <c r="AC782" i="1"/>
  <c r="AG1398" i="1"/>
  <c r="AC1039" i="1"/>
  <c r="AC1098" i="1"/>
  <c r="AC731" i="1"/>
  <c r="AG1184" i="1"/>
  <c r="AG1171" i="1"/>
  <c r="AC718" i="1"/>
  <c r="AG43" i="1"/>
  <c r="AL128" i="1"/>
  <c r="P62" i="1"/>
  <c r="AG30" i="1"/>
  <c r="AG33" i="1"/>
  <c r="AC29" i="1"/>
  <c r="AC31" i="1"/>
  <c r="AC26" i="1"/>
  <c r="AG20" i="1"/>
  <c r="Y55" i="1"/>
  <c r="AP32" i="1"/>
  <c r="AP40" i="1"/>
  <c r="AP48" i="1"/>
  <c r="AP56" i="1"/>
  <c r="AP64" i="1"/>
  <c r="AP72" i="1"/>
  <c r="AP80" i="1"/>
  <c r="AP88" i="1"/>
  <c r="AP96" i="1"/>
  <c r="AP104" i="1"/>
  <c r="AP112" i="1"/>
  <c r="AP120" i="1"/>
  <c r="AP128" i="1"/>
  <c r="AP136" i="1"/>
  <c r="AP144" i="1"/>
  <c r="AP152" i="1"/>
  <c r="AP160" i="1"/>
  <c r="AP168" i="1"/>
  <c r="AP176" i="1"/>
  <c r="AP184" i="1"/>
  <c r="AP192" i="1"/>
  <c r="AP200" i="1"/>
  <c r="AP208" i="1"/>
  <c r="AP216" i="1"/>
  <c r="AP224" i="1"/>
  <c r="AP232" i="1"/>
  <c r="AP240" i="1"/>
  <c r="AP248" i="1"/>
  <c r="AP256" i="1"/>
  <c r="AP264" i="1"/>
  <c r="AP272" i="1"/>
  <c r="AP280" i="1"/>
  <c r="AP288" i="1"/>
  <c r="AP296" i="1"/>
  <c r="AP304" i="1"/>
  <c r="AP312" i="1"/>
  <c r="AP320" i="1"/>
  <c r="AP328" i="1"/>
  <c r="AP336" i="1"/>
  <c r="AP344" i="1"/>
  <c r="AP352" i="1"/>
  <c r="AP360" i="1"/>
  <c r="AP368" i="1"/>
  <c r="AP376" i="1"/>
  <c r="AP384" i="1"/>
  <c r="AP392" i="1"/>
  <c r="AP400" i="1"/>
  <c r="AP408" i="1"/>
  <c r="AP416" i="1"/>
  <c r="AP424" i="1"/>
  <c r="AP432" i="1"/>
  <c r="AP440" i="1"/>
  <c r="AP448" i="1"/>
  <c r="AP456" i="1"/>
  <c r="AP464" i="1"/>
  <c r="AP472" i="1"/>
  <c r="AP480" i="1"/>
  <c r="AP488" i="1"/>
  <c r="AP496" i="1"/>
  <c r="AP504" i="1"/>
  <c r="AP512" i="1"/>
  <c r="AP520" i="1"/>
  <c r="AP528" i="1"/>
  <c r="AP536" i="1"/>
  <c r="AP544" i="1"/>
  <c r="AP552" i="1"/>
  <c r="AP560" i="1"/>
  <c r="AP568" i="1"/>
  <c r="AP576" i="1"/>
  <c r="AP584" i="1"/>
  <c r="AP592" i="1"/>
  <c r="AP600" i="1"/>
  <c r="AP608" i="1"/>
  <c r="AP616" i="1"/>
  <c r="AP624" i="1"/>
  <c r="AP632" i="1"/>
  <c r="AP640" i="1"/>
  <c r="AP648" i="1"/>
  <c r="AP656" i="1"/>
  <c r="AP664" i="1"/>
  <c r="AP672" i="1"/>
  <c r="AP680" i="1"/>
  <c r="AP688" i="1"/>
  <c r="AP696" i="1"/>
  <c r="AP704" i="1"/>
  <c r="AP712" i="1"/>
  <c r="AP720" i="1"/>
  <c r="AP728" i="1"/>
  <c r="AP736" i="1"/>
  <c r="AP744" i="1"/>
  <c r="AP752" i="1"/>
  <c r="AP760" i="1"/>
  <c r="AP768" i="1"/>
  <c r="AP776" i="1"/>
  <c r="AP784" i="1"/>
  <c r="AP792" i="1"/>
  <c r="AP800" i="1"/>
  <c r="AP808" i="1"/>
  <c r="AP816" i="1"/>
  <c r="AP824" i="1"/>
  <c r="AP832" i="1"/>
  <c r="AP840" i="1"/>
  <c r="AP848" i="1"/>
  <c r="AP856" i="1"/>
  <c r="AP864" i="1"/>
  <c r="AP872" i="1"/>
  <c r="AP880" i="1"/>
  <c r="AP888" i="1"/>
  <c r="AP896" i="1"/>
  <c r="AP904" i="1"/>
  <c r="AP912" i="1"/>
  <c r="AP920" i="1"/>
  <c r="AP928" i="1"/>
  <c r="AP936" i="1"/>
  <c r="AP944" i="1"/>
  <c r="AP952" i="1"/>
  <c r="AP960" i="1"/>
  <c r="AP968" i="1"/>
  <c r="AP976" i="1"/>
  <c r="AP984" i="1"/>
  <c r="AP992" i="1"/>
  <c r="AP1000" i="1"/>
  <c r="AP1008" i="1"/>
  <c r="AP1016" i="1"/>
  <c r="AP1024" i="1"/>
  <c r="AP1032" i="1"/>
  <c r="AP1040" i="1"/>
  <c r="AP1048" i="1"/>
  <c r="AP1056" i="1"/>
  <c r="AP1064" i="1"/>
  <c r="AP1072" i="1"/>
  <c r="AP1080" i="1"/>
  <c r="AP1088" i="1"/>
  <c r="AP1096" i="1"/>
  <c r="AP1104" i="1"/>
  <c r="AP1112" i="1"/>
  <c r="AP1120" i="1"/>
  <c r="AP1128" i="1"/>
  <c r="AP1136" i="1"/>
  <c r="AP1144" i="1"/>
  <c r="AP1152" i="1"/>
  <c r="AP1160" i="1"/>
  <c r="AP1168" i="1"/>
  <c r="AP1176" i="1"/>
  <c r="AP1184" i="1"/>
  <c r="AP1192" i="1"/>
  <c r="AP1200" i="1"/>
  <c r="AP1208" i="1"/>
  <c r="AP1216" i="1"/>
  <c r="AP1224" i="1"/>
  <c r="AP1232" i="1"/>
  <c r="AP1240" i="1"/>
  <c r="AP1248" i="1"/>
  <c r="AP1256" i="1"/>
  <c r="AP1264" i="1"/>
  <c r="AP1272" i="1"/>
  <c r="AP1280" i="1"/>
  <c r="AP1288" i="1"/>
  <c r="AP1296" i="1"/>
  <c r="AP1304" i="1"/>
  <c r="AP1312" i="1"/>
  <c r="AP1320" i="1"/>
  <c r="AP1328" i="1"/>
  <c r="AP1336" i="1"/>
  <c r="AP1344" i="1"/>
  <c r="AP1352" i="1"/>
  <c r="AP1360" i="1"/>
  <c r="AP1368" i="1"/>
  <c r="AP1376" i="1"/>
  <c r="AP1384" i="1"/>
  <c r="AP1392" i="1"/>
  <c r="AP1400" i="1"/>
  <c r="AP1408" i="1"/>
  <c r="AP1416" i="1"/>
  <c r="AP1424" i="1"/>
  <c r="AP1432" i="1"/>
  <c r="AP1440" i="1"/>
  <c r="AP1448" i="1"/>
  <c r="AP1456" i="1"/>
  <c r="AP1464" i="1"/>
  <c r="AP1472" i="1"/>
  <c r="AP1480" i="1"/>
  <c r="AP1488" i="1"/>
  <c r="AP1496" i="1"/>
  <c r="AP1504" i="1"/>
  <c r="AP19" i="1"/>
  <c r="AP27" i="1"/>
  <c r="AP43" i="1"/>
  <c r="AP59" i="1"/>
  <c r="AP75" i="1"/>
  <c r="AP91" i="1"/>
  <c r="AP107" i="1"/>
  <c r="AP123" i="1"/>
  <c r="AP139" i="1"/>
  <c r="AP155" i="1"/>
  <c r="AP171" i="1"/>
  <c r="AP187" i="1"/>
  <c r="AP203" i="1"/>
  <c r="AP219" i="1"/>
  <c r="AP235" i="1"/>
  <c r="AP251" i="1"/>
  <c r="AP267" i="1"/>
  <c r="AP283" i="1"/>
  <c r="AP299" i="1"/>
  <c r="AP315" i="1"/>
  <c r="AP331" i="1"/>
  <c r="AP347" i="1"/>
  <c r="AP363" i="1"/>
  <c r="AP379" i="1"/>
  <c r="AP395" i="1"/>
  <c r="AP411" i="1"/>
  <c r="AP427" i="1"/>
  <c r="AP443" i="1"/>
  <c r="AP459" i="1"/>
  <c r="AP475" i="1"/>
  <c r="AP491" i="1"/>
  <c r="AP507" i="1"/>
  <c r="AP523" i="1"/>
  <c r="AP539" i="1"/>
  <c r="AP555" i="1"/>
  <c r="AP571" i="1"/>
  <c r="AP587" i="1"/>
  <c r="AP603" i="1"/>
  <c r="AP619" i="1"/>
  <c r="AP635" i="1"/>
  <c r="AP651" i="1"/>
  <c r="AP667" i="1"/>
  <c r="AP683" i="1"/>
  <c r="AP699" i="1"/>
  <c r="AP715" i="1"/>
  <c r="AP731" i="1"/>
  <c r="AP747" i="1"/>
  <c r="AP763" i="1"/>
  <c r="AP779" i="1"/>
  <c r="AP795" i="1"/>
  <c r="AP811" i="1"/>
  <c r="AP827" i="1"/>
  <c r="AP843" i="1"/>
  <c r="AP859" i="1"/>
  <c r="AP875" i="1"/>
  <c r="AP891" i="1"/>
  <c r="AP907" i="1"/>
  <c r="AP923" i="1"/>
  <c r="AP939" i="1"/>
  <c r="AP955" i="1"/>
  <c r="AP971" i="1"/>
  <c r="AP987" i="1"/>
  <c r="AP1003" i="1"/>
  <c r="AP1019" i="1"/>
  <c r="AP1035" i="1"/>
  <c r="AP1051" i="1"/>
  <c r="AP1067" i="1"/>
  <c r="AP1083" i="1"/>
  <c r="AP1099" i="1"/>
  <c r="AP1115" i="1"/>
  <c r="AP1131" i="1"/>
  <c r="AP1147" i="1"/>
  <c r="AP1163" i="1"/>
  <c r="AP1179" i="1"/>
  <c r="AP1195" i="1"/>
  <c r="AP1211" i="1"/>
  <c r="AP1227" i="1"/>
  <c r="AP1243" i="1"/>
  <c r="AP1259" i="1"/>
  <c r="AP1275" i="1"/>
  <c r="AP1291" i="1"/>
  <c r="AP1307" i="1"/>
  <c r="AP1323" i="1"/>
  <c r="AP1339" i="1"/>
  <c r="AP1355" i="1"/>
  <c r="AP1371" i="1"/>
  <c r="AP1387" i="1"/>
  <c r="AP1403" i="1"/>
  <c r="AP1419" i="1"/>
  <c r="AP1435" i="1"/>
  <c r="AP1451" i="1"/>
  <c r="AP1467" i="1"/>
  <c r="AP1483" i="1"/>
  <c r="AP1499" i="1"/>
  <c r="AP22" i="1"/>
  <c r="AP53" i="1"/>
  <c r="AP85" i="1"/>
  <c r="AP117" i="1"/>
  <c r="AP149" i="1"/>
  <c r="AP181" i="1"/>
  <c r="AP213" i="1"/>
  <c r="AP245" i="1"/>
  <c r="AP277" i="1"/>
  <c r="AP309" i="1"/>
  <c r="AP341" i="1"/>
  <c r="AP373" i="1"/>
  <c r="AP405" i="1"/>
  <c r="AP437" i="1"/>
  <c r="AP469" i="1"/>
  <c r="AP501" i="1"/>
  <c r="AP533" i="1"/>
  <c r="AP565" i="1"/>
  <c r="AP597" i="1"/>
  <c r="AP629" i="1"/>
  <c r="AP661" i="1"/>
  <c r="AP693" i="1"/>
  <c r="AP725" i="1"/>
  <c r="AP757" i="1"/>
  <c r="AP789" i="1"/>
  <c r="AP821" i="1"/>
  <c r="AP853" i="1"/>
  <c r="AP885" i="1"/>
  <c r="AP917" i="1"/>
  <c r="AP949" i="1"/>
  <c r="AP981" i="1"/>
  <c r="AP1013" i="1"/>
  <c r="AP1045" i="1"/>
  <c r="AP1077" i="1"/>
  <c r="AP1109" i="1"/>
  <c r="AP1141" i="1"/>
  <c r="AP1173" i="1"/>
  <c r="AP1205" i="1"/>
  <c r="AP1237" i="1"/>
  <c r="AP1269" i="1"/>
  <c r="AP1301" i="1"/>
  <c r="AP1333" i="1"/>
  <c r="AP1365" i="1"/>
  <c r="AP1397" i="1"/>
  <c r="AP1429" i="1"/>
  <c r="AP1461" i="1"/>
  <c r="AP1493" i="1"/>
  <c r="AP17" i="1"/>
  <c r="AP129" i="1"/>
  <c r="AP257" i="1"/>
  <c r="AP385" i="1"/>
  <c r="AP513" i="1"/>
  <c r="AP641" i="1"/>
  <c r="AP769" i="1"/>
  <c r="AP897" i="1"/>
  <c r="AP1025" i="1"/>
  <c r="AP1153" i="1"/>
  <c r="AP1281" i="1"/>
  <c r="AP1409" i="1"/>
  <c r="AP49" i="1"/>
  <c r="AP177" i="1"/>
  <c r="AP305" i="1"/>
  <c r="AP433" i="1"/>
  <c r="AP561" i="1"/>
  <c r="AP689" i="1"/>
  <c r="AP817" i="1"/>
  <c r="AP945" i="1"/>
  <c r="AP1073" i="1"/>
  <c r="AP1201" i="1"/>
  <c r="AP1329" i="1"/>
  <c r="AP1457" i="1"/>
  <c r="AP121" i="1"/>
  <c r="AP249" i="1"/>
  <c r="AP377" i="1"/>
  <c r="AP505" i="1"/>
  <c r="AP633" i="1"/>
  <c r="AP761" i="1"/>
  <c r="AP889" i="1"/>
  <c r="AP1017" i="1"/>
  <c r="AP1145" i="1"/>
  <c r="AP1273" i="1"/>
  <c r="AP1401" i="1"/>
  <c r="AP41" i="1"/>
  <c r="AP553" i="1"/>
  <c r="AP1065" i="1"/>
  <c r="AP73" i="1"/>
  <c r="AP585" i="1"/>
  <c r="AP1097" i="1"/>
  <c r="AP233" i="1"/>
  <c r="AP1385" i="1"/>
  <c r="AP521" i="1"/>
  <c r="AP1033" i="1"/>
  <c r="AP105" i="1"/>
  <c r="AP1001" i="1"/>
  <c r="AP30" i="1"/>
  <c r="AP38" i="1"/>
  <c r="AP46" i="1"/>
  <c r="AP54" i="1"/>
  <c r="AP62" i="1"/>
  <c r="AP70" i="1"/>
  <c r="AP78" i="1"/>
  <c r="AP86" i="1"/>
  <c r="AP94" i="1"/>
  <c r="AP102" i="1"/>
  <c r="AP110" i="1"/>
  <c r="AP118" i="1"/>
  <c r="AP126" i="1"/>
  <c r="AP134" i="1"/>
  <c r="AP142" i="1"/>
  <c r="AP150" i="1"/>
  <c r="AP158" i="1"/>
  <c r="AP166" i="1"/>
  <c r="AP174" i="1"/>
  <c r="AP182" i="1"/>
  <c r="AP190" i="1"/>
  <c r="AP198" i="1"/>
  <c r="AP206" i="1"/>
  <c r="AP214" i="1"/>
  <c r="AP222" i="1"/>
  <c r="AP230" i="1"/>
  <c r="AP238" i="1"/>
  <c r="AP246" i="1"/>
  <c r="AP254" i="1"/>
  <c r="AP262" i="1"/>
  <c r="AP270" i="1"/>
  <c r="AP278" i="1"/>
  <c r="AP286" i="1"/>
  <c r="AP294" i="1"/>
  <c r="AP302" i="1"/>
  <c r="AP310" i="1"/>
  <c r="AP318" i="1"/>
  <c r="AP326" i="1"/>
  <c r="AP334" i="1"/>
  <c r="AP342" i="1"/>
  <c r="AP350" i="1"/>
  <c r="AP358" i="1"/>
  <c r="AP366" i="1"/>
  <c r="AP374" i="1"/>
  <c r="AP382" i="1"/>
  <c r="AP390" i="1"/>
  <c r="AP398" i="1"/>
  <c r="AP406" i="1"/>
  <c r="AP414" i="1"/>
  <c r="AP422" i="1"/>
  <c r="AP430" i="1"/>
  <c r="AP438" i="1"/>
  <c r="AP446" i="1"/>
  <c r="AP454" i="1"/>
  <c r="AP462" i="1"/>
  <c r="AP470" i="1"/>
  <c r="AP478" i="1"/>
  <c r="AP486" i="1"/>
  <c r="AP494" i="1"/>
  <c r="AP502" i="1"/>
  <c r="AP510" i="1"/>
  <c r="AP518" i="1"/>
  <c r="AP526" i="1"/>
  <c r="AP534" i="1"/>
  <c r="AP542" i="1"/>
  <c r="AP550" i="1"/>
  <c r="AP558" i="1"/>
  <c r="AP566" i="1"/>
  <c r="AP574" i="1"/>
  <c r="AP582" i="1"/>
  <c r="AP590" i="1"/>
  <c r="AP598" i="1"/>
  <c r="AP606" i="1"/>
  <c r="AP614" i="1"/>
  <c r="AP622" i="1"/>
  <c r="AP630" i="1"/>
  <c r="AP638" i="1"/>
  <c r="AP646" i="1"/>
  <c r="AP654" i="1"/>
  <c r="AP662" i="1"/>
  <c r="AP670" i="1"/>
  <c r="AP678" i="1"/>
  <c r="AP686" i="1"/>
  <c r="AP694" i="1"/>
  <c r="AP702" i="1"/>
  <c r="AP710" i="1"/>
  <c r="AP718" i="1"/>
  <c r="AP726" i="1"/>
  <c r="AP734" i="1"/>
  <c r="AP742" i="1"/>
  <c r="AP750" i="1"/>
  <c r="AP758" i="1"/>
  <c r="AP766" i="1"/>
  <c r="AP774" i="1"/>
  <c r="AP782" i="1"/>
  <c r="AP790" i="1"/>
  <c r="AP798" i="1"/>
  <c r="AP806" i="1"/>
  <c r="AP814" i="1"/>
  <c r="AP822" i="1"/>
  <c r="AP830" i="1"/>
  <c r="AP838" i="1"/>
  <c r="AP846" i="1"/>
  <c r="AP854" i="1"/>
  <c r="AP862" i="1"/>
  <c r="AP870" i="1"/>
  <c r="AP878" i="1"/>
  <c r="AP886" i="1"/>
  <c r="AP894" i="1"/>
  <c r="AP902" i="1"/>
  <c r="AP910" i="1"/>
  <c r="AP918" i="1"/>
  <c r="AP926" i="1"/>
  <c r="AP934" i="1"/>
  <c r="AP942" i="1"/>
  <c r="AP950" i="1"/>
  <c r="AP958" i="1"/>
  <c r="AP966" i="1"/>
  <c r="AP974" i="1"/>
  <c r="AP982" i="1"/>
  <c r="AP990" i="1"/>
  <c r="AP998" i="1"/>
  <c r="AP1006" i="1"/>
  <c r="AP1014" i="1"/>
  <c r="AP1022" i="1"/>
  <c r="AP1030" i="1"/>
  <c r="AP1038" i="1"/>
  <c r="AP1046" i="1"/>
  <c r="AP1054" i="1"/>
  <c r="AP1062" i="1"/>
  <c r="AP1070" i="1"/>
  <c r="AP1078" i="1"/>
  <c r="AP1086" i="1"/>
  <c r="AP1094" i="1"/>
  <c r="AP1102" i="1"/>
  <c r="AP1110" i="1"/>
  <c r="AP1118" i="1"/>
  <c r="AP1126" i="1"/>
  <c r="AP1134" i="1"/>
  <c r="AP1142" i="1"/>
  <c r="AP1150" i="1"/>
  <c r="AP1158" i="1"/>
  <c r="AP1166" i="1"/>
  <c r="AP1174" i="1"/>
  <c r="AP1182" i="1"/>
  <c r="AP1190" i="1"/>
  <c r="AP1198" i="1"/>
  <c r="AP1206" i="1"/>
  <c r="AP1214" i="1"/>
  <c r="AP1222" i="1"/>
  <c r="AP1230" i="1"/>
  <c r="AP1238" i="1"/>
  <c r="AP1246" i="1"/>
  <c r="AP1254" i="1"/>
  <c r="AP1262" i="1"/>
  <c r="AP1270" i="1"/>
  <c r="AP1278" i="1"/>
  <c r="AP1286" i="1"/>
  <c r="AP1294" i="1"/>
  <c r="AP1302" i="1"/>
  <c r="AP1310" i="1"/>
  <c r="AP1318" i="1"/>
  <c r="AP1326" i="1"/>
  <c r="AP1334" i="1"/>
  <c r="AP1342" i="1"/>
  <c r="AP1350" i="1"/>
  <c r="AP1358" i="1"/>
  <c r="AP1366" i="1"/>
  <c r="AP1374" i="1"/>
  <c r="AP1382" i="1"/>
  <c r="AP1390" i="1"/>
  <c r="AP1398" i="1"/>
  <c r="AP1406" i="1"/>
  <c r="AP1414" i="1"/>
  <c r="AP1422" i="1"/>
  <c r="AP1430" i="1"/>
  <c r="AP1438" i="1"/>
  <c r="AP1446" i="1"/>
  <c r="AP1454" i="1"/>
  <c r="AP1462" i="1"/>
  <c r="AP1470" i="1"/>
  <c r="AP1478" i="1"/>
  <c r="AP1486" i="1"/>
  <c r="AP1494" i="1"/>
  <c r="AP1502" i="1"/>
  <c r="AP1510" i="1"/>
  <c r="AP25" i="1"/>
  <c r="AP39" i="1"/>
  <c r="AP55" i="1"/>
  <c r="AP71" i="1"/>
  <c r="AP87" i="1"/>
  <c r="AP103" i="1"/>
  <c r="AP119" i="1"/>
  <c r="AP135" i="1"/>
  <c r="AP151" i="1"/>
  <c r="AP167" i="1"/>
  <c r="AP183" i="1"/>
  <c r="AP199" i="1"/>
  <c r="AP215" i="1"/>
  <c r="AP231" i="1"/>
  <c r="AP247" i="1"/>
  <c r="AP263" i="1"/>
  <c r="AP279" i="1"/>
  <c r="AP295" i="1"/>
  <c r="AP311" i="1"/>
  <c r="AP327" i="1"/>
  <c r="AP343" i="1"/>
  <c r="AP359" i="1"/>
  <c r="AP375" i="1"/>
  <c r="AP391" i="1"/>
  <c r="AP407" i="1"/>
  <c r="AP423" i="1"/>
  <c r="AP439" i="1"/>
  <c r="AP455" i="1"/>
  <c r="AP471" i="1"/>
  <c r="AP487" i="1"/>
  <c r="AP503" i="1"/>
  <c r="AP519" i="1"/>
  <c r="AP535" i="1"/>
  <c r="AP551" i="1"/>
  <c r="AP567" i="1"/>
  <c r="AP583" i="1"/>
  <c r="AP599" i="1"/>
  <c r="AP615" i="1"/>
  <c r="AP631" i="1"/>
  <c r="AP647" i="1"/>
  <c r="AP663" i="1"/>
  <c r="AP679" i="1"/>
  <c r="AP695" i="1"/>
  <c r="AP711" i="1"/>
  <c r="AP727" i="1"/>
  <c r="AP743" i="1"/>
  <c r="AP759" i="1"/>
  <c r="AP775" i="1"/>
  <c r="AP791" i="1"/>
  <c r="AP807" i="1"/>
  <c r="AP823" i="1"/>
  <c r="AP839" i="1"/>
  <c r="AP855" i="1"/>
  <c r="AP871" i="1"/>
  <c r="AP887" i="1"/>
  <c r="AP903" i="1"/>
  <c r="AP919" i="1"/>
  <c r="AP935" i="1"/>
  <c r="AP951" i="1"/>
  <c r="AP967" i="1"/>
  <c r="AP983" i="1"/>
  <c r="AP999" i="1"/>
  <c r="AP1015" i="1"/>
  <c r="AP1031" i="1"/>
  <c r="AP1047" i="1"/>
  <c r="AP1063" i="1"/>
  <c r="AP1079" i="1"/>
  <c r="AP1095" i="1"/>
  <c r="AP1111" i="1"/>
  <c r="AP1127" i="1"/>
  <c r="AP1143" i="1"/>
  <c r="AP1159" i="1"/>
  <c r="AP1175" i="1"/>
  <c r="AP1191" i="1"/>
  <c r="AP1207" i="1"/>
  <c r="AP1223" i="1"/>
  <c r="AP1239" i="1"/>
  <c r="AP1255" i="1"/>
  <c r="AP1271" i="1"/>
  <c r="AP1287" i="1"/>
  <c r="AP1303" i="1"/>
  <c r="AP1319" i="1"/>
  <c r="AP1335" i="1"/>
  <c r="AP1351" i="1"/>
  <c r="AP1367" i="1"/>
  <c r="AP1383" i="1"/>
  <c r="AP1399" i="1"/>
  <c r="AP1415" i="1"/>
  <c r="AP1431" i="1"/>
  <c r="AP1447" i="1"/>
  <c r="AP1463" i="1"/>
  <c r="AP1479" i="1"/>
  <c r="AP1495" i="1"/>
  <c r="AP18" i="1"/>
  <c r="AP45" i="1"/>
  <c r="AP77" i="1"/>
  <c r="AP109" i="1"/>
  <c r="AP141" i="1"/>
  <c r="AP173" i="1"/>
  <c r="AP205" i="1"/>
  <c r="AP237" i="1"/>
  <c r="AP269" i="1"/>
  <c r="AP301" i="1"/>
  <c r="AP333" i="1"/>
  <c r="AP365" i="1"/>
  <c r="AP397" i="1"/>
  <c r="AP429" i="1"/>
  <c r="AP461" i="1"/>
  <c r="AP493" i="1"/>
  <c r="AP525" i="1"/>
  <c r="AP557" i="1"/>
  <c r="AP589" i="1"/>
  <c r="AP621" i="1"/>
  <c r="AP653" i="1"/>
  <c r="AP685" i="1"/>
  <c r="AP717" i="1"/>
  <c r="AP749" i="1"/>
  <c r="AP781" i="1"/>
  <c r="AP813" i="1"/>
  <c r="AP845" i="1"/>
  <c r="AP877" i="1"/>
  <c r="AP909" i="1"/>
  <c r="AP941" i="1"/>
  <c r="AP973" i="1"/>
  <c r="AP1005" i="1"/>
  <c r="AP1037" i="1"/>
  <c r="AP1069" i="1"/>
  <c r="AP1101" i="1"/>
  <c r="AP1133" i="1"/>
  <c r="AP1165" i="1"/>
  <c r="AP1197" i="1"/>
  <c r="AP1229" i="1"/>
  <c r="AP1261" i="1"/>
  <c r="AP1293" i="1"/>
  <c r="AP1325" i="1"/>
  <c r="AP1357" i="1"/>
  <c r="AP1389" i="1"/>
  <c r="AP1421" i="1"/>
  <c r="AP1453" i="1"/>
  <c r="AP1485" i="1"/>
  <c r="AP24" i="1"/>
  <c r="AP97" i="1"/>
  <c r="AP225" i="1"/>
  <c r="AP353" i="1"/>
  <c r="AP481" i="1"/>
  <c r="AP609" i="1"/>
  <c r="AP737" i="1"/>
  <c r="AP865" i="1"/>
  <c r="AP993" i="1"/>
  <c r="AP1121" i="1"/>
  <c r="AP1249" i="1"/>
  <c r="AP1377" i="1"/>
  <c r="AP1505" i="1"/>
  <c r="AP145" i="1"/>
  <c r="AP273" i="1"/>
  <c r="AP401" i="1"/>
  <c r="AP529" i="1"/>
  <c r="AP657" i="1"/>
  <c r="AP785" i="1"/>
  <c r="AP913" i="1"/>
  <c r="AP1041" i="1"/>
  <c r="AP1169" i="1"/>
  <c r="AP1297" i="1"/>
  <c r="AP1425" i="1"/>
  <c r="AP89" i="1"/>
  <c r="AP217" i="1"/>
  <c r="AP345" i="1"/>
  <c r="AP473" i="1"/>
  <c r="AP601" i="1"/>
  <c r="AP729" i="1"/>
  <c r="AP857" i="1"/>
  <c r="AP985" i="1"/>
  <c r="AP1113" i="1"/>
  <c r="AP1241" i="1"/>
  <c r="AP1369" i="1"/>
  <c r="AP1497" i="1"/>
  <c r="AP425" i="1"/>
  <c r="AP937" i="1"/>
  <c r="AP1449" i="1"/>
  <c r="AP457" i="1"/>
  <c r="AP969" i="1"/>
  <c r="AP1481" i="1"/>
  <c r="AP1129" i="1"/>
  <c r="AP393" i="1"/>
  <c r="AP905" i="1"/>
  <c r="AP1417" i="1"/>
  <c r="AP873" i="1"/>
  <c r="AP34" i="1"/>
  <c r="AP50" i="1"/>
  <c r="AP66" i="1"/>
  <c r="AP82" i="1"/>
  <c r="AP98" i="1"/>
  <c r="AP114" i="1"/>
  <c r="AP130" i="1"/>
  <c r="AP146" i="1"/>
  <c r="AP162" i="1"/>
  <c r="AP178" i="1"/>
  <c r="AP194" i="1"/>
  <c r="AP210" i="1"/>
  <c r="AP226" i="1"/>
  <c r="AP242" i="1"/>
  <c r="AP258" i="1"/>
  <c r="AP274" i="1"/>
  <c r="AP290" i="1"/>
  <c r="AP306" i="1"/>
  <c r="AP322" i="1"/>
  <c r="AP338" i="1"/>
  <c r="AP354" i="1"/>
  <c r="AP370" i="1"/>
  <c r="AP386" i="1"/>
  <c r="AP402" i="1"/>
  <c r="AP418" i="1"/>
  <c r="AP434" i="1"/>
  <c r="AP450" i="1"/>
  <c r="AP466" i="1"/>
  <c r="AP482" i="1"/>
  <c r="AP498" i="1"/>
  <c r="AP514" i="1"/>
  <c r="AP530" i="1"/>
  <c r="AP546" i="1"/>
  <c r="AP562" i="1"/>
  <c r="AP578" i="1"/>
  <c r="AP594" i="1"/>
  <c r="AP610" i="1"/>
  <c r="AP626" i="1"/>
  <c r="AP642" i="1"/>
  <c r="AP658" i="1"/>
  <c r="AP674" i="1"/>
  <c r="AP690" i="1"/>
  <c r="AP706" i="1"/>
  <c r="AP722" i="1"/>
  <c r="AP738" i="1"/>
  <c r="AP754" i="1"/>
  <c r="AP770" i="1"/>
  <c r="AP786" i="1"/>
  <c r="AP802" i="1"/>
  <c r="AP818" i="1"/>
  <c r="AP834" i="1"/>
  <c r="AP850" i="1"/>
  <c r="AP866" i="1"/>
  <c r="AP882" i="1"/>
  <c r="AP898" i="1"/>
  <c r="AP914" i="1"/>
  <c r="AP930" i="1"/>
  <c r="AP946" i="1"/>
  <c r="AP962" i="1"/>
  <c r="AP978" i="1"/>
  <c r="AP994" i="1"/>
  <c r="AP1010" i="1"/>
  <c r="AP1026" i="1"/>
  <c r="AP1042" i="1"/>
  <c r="AP1058" i="1"/>
  <c r="AP1074" i="1"/>
  <c r="AP1090" i="1"/>
  <c r="AP1106" i="1"/>
  <c r="AP1122" i="1"/>
  <c r="AP1138" i="1"/>
  <c r="AP1154" i="1"/>
  <c r="AP1170" i="1"/>
  <c r="AP1186" i="1"/>
  <c r="AP1202" i="1"/>
  <c r="AP1218" i="1"/>
  <c r="AP1234" i="1"/>
  <c r="AP1250" i="1"/>
  <c r="AP1266" i="1"/>
  <c r="AP1282" i="1"/>
  <c r="AP1298" i="1"/>
  <c r="AP1314" i="1"/>
  <c r="AP1330" i="1"/>
  <c r="AP1346" i="1"/>
  <c r="AP1362" i="1"/>
  <c r="AP1378" i="1"/>
  <c r="AP1394" i="1"/>
  <c r="AP1410" i="1"/>
  <c r="AP1426" i="1"/>
  <c r="AP1442" i="1"/>
  <c r="AP1458" i="1"/>
  <c r="AP1474" i="1"/>
  <c r="AP1490" i="1"/>
  <c r="AP1506" i="1"/>
  <c r="AP31" i="1"/>
  <c r="AP63" i="1"/>
  <c r="AP95" i="1"/>
  <c r="AP127" i="1"/>
  <c r="AP159" i="1"/>
  <c r="AP191" i="1"/>
  <c r="AP223" i="1"/>
  <c r="AP255" i="1"/>
  <c r="AP287" i="1"/>
  <c r="AP319" i="1"/>
  <c r="AP351" i="1"/>
  <c r="AP383" i="1"/>
  <c r="AP415" i="1"/>
  <c r="AP447" i="1"/>
  <c r="AP479" i="1"/>
  <c r="AP511" i="1"/>
  <c r="AP543" i="1"/>
  <c r="AP575" i="1"/>
  <c r="AP607" i="1"/>
  <c r="AP639" i="1"/>
  <c r="AP671" i="1"/>
  <c r="AP703" i="1"/>
  <c r="AP735" i="1"/>
  <c r="AP767" i="1"/>
  <c r="AP799" i="1"/>
  <c r="AP831" i="1"/>
  <c r="AP863" i="1"/>
  <c r="AP895" i="1"/>
  <c r="AP927" i="1"/>
  <c r="AP959" i="1"/>
  <c r="AP991" i="1"/>
  <c r="AP1023" i="1"/>
  <c r="AP1055" i="1"/>
  <c r="AP1087" i="1"/>
  <c r="AP1119" i="1"/>
  <c r="AP1151" i="1"/>
  <c r="AP1183" i="1"/>
  <c r="AP1215" i="1"/>
  <c r="AP1247" i="1"/>
  <c r="AP1279" i="1"/>
  <c r="AP1311" i="1"/>
  <c r="AP1343" i="1"/>
  <c r="AP1375" i="1"/>
  <c r="AP1407" i="1"/>
  <c r="AP1439" i="1"/>
  <c r="AP1471" i="1"/>
  <c r="AP1503" i="1"/>
  <c r="AP61" i="1"/>
  <c r="AP125" i="1"/>
  <c r="AP189" i="1"/>
  <c r="AP253" i="1"/>
  <c r="AP317" i="1"/>
  <c r="AP381" i="1"/>
  <c r="AP445" i="1"/>
  <c r="AP509" i="1"/>
  <c r="AP573" i="1"/>
  <c r="AP637" i="1"/>
  <c r="AP701" i="1"/>
  <c r="AP765" i="1"/>
  <c r="AP829" i="1"/>
  <c r="AP893" i="1"/>
  <c r="AP957" i="1"/>
  <c r="AP1021" i="1"/>
  <c r="AP1085" i="1"/>
  <c r="AP1149" i="1"/>
  <c r="AP1213" i="1"/>
  <c r="AP1277" i="1"/>
  <c r="AP1341" i="1"/>
  <c r="AP1405" i="1"/>
  <c r="AP1469" i="1"/>
  <c r="AP33" i="1"/>
  <c r="AP289" i="1"/>
  <c r="AP545" i="1"/>
  <c r="AP801" i="1"/>
  <c r="AP1057" i="1"/>
  <c r="AP1313" i="1"/>
  <c r="AP81" i="1"/>
  <c r="AP337" i="1"/>
  <c r="AP593" i="1"/>
  <c r="AP849" i="1"/>
  <c r="AP1105" i="1"/>
  <c r="AP1361" i="1"/>
  <c r="AP153" i="1"/>
  <c r="AP409" i="1"/>
  <c r="AP665" i="1"/>
  <c r="AP921" i="1"/>
  <c r="AP1177" i="1"/>
  <c r="AP1433" i="1"/>
  <c r="AP681" i="1"/>
  <c r="AP201" i="1"/>
  <c r="AP1225" i="1"/>
  <c r="AP137" i="1"/>
  <c r="AP1161" i="1"/>
  <c r="AP1257" i="1"/>
  <c r="AP68" i="1"/>
  <c r="AP116" i="1"/>
  <c r="AP148" i="1"/>
  <c r="AP196" i="1"/>
  <c r="AP244" i="1"/>
  <c r="AP276" i="1"/>
  <c r="AP324" i="1"/>
  <c r="AP356" i="1"/>
  <c r="AP404" i="1"/>
  <c r="AP452" i="1"/>
  <c r="AP484" i="1"/>
  <c r="AP532" i="1"/>
  <c r="AP580" i="1"/>
  <c r="AP628" i="1"/>
  <c r="AP676" i="1"/>
  <c r="AP724" i="1"/>
  <c r="AP772" i="1"/>
  <c r="AP804" i="1"/>
  <c r="AP852" i="1"/>
  <c r="AP900" i="1"/>
  <c r="AP932" i="1"/>
  <c r="AP980" i="1"/>
  <c r="AP1028" i="1"/>
  <c r="AP1060" i="1"/>
  <c r="AP1108" i="1"/>
  <c r="AP1140" i="1"/>
  <c r="AP1172" i="1"/>
  <c r="AP1220" i="1"/>
  <c r="AP1268" i="1"/>
  <c r="AP1300" i="1"/>
  <c r="AP1348" i="1"/>
  <c r="AP1396" i="1"/>
  <c r="AP1428" i="1"/>
  <c r="AP1476" i="1"/>
  <c r="AP1508" i="1"/>
  <c r="AP99" i="1"/>
  <c r="AP163" i="1"/>
  <c r="AP259" i="1"/>
  <c r="AP323" i="1"/>
  <c r="AP419" i="1"/>
  <c r="AP515" i="1"/>
  <c r="AP611" i="1"/>
  <c r="AP707" i="1"/>
  <c r="AP803" i="1"/>
  <c r="AP899" i="1"/>
  <c r="AP995" i="1"/>
  <c r="AP1091" i="1"/>
  <c r="AP1155" i="1"/>
  <c r="AP1251" i="1"/>
  <c r="AP1347" i="1"/>
  <c r="AP1411" i="1"/>
  <c r="AP1507" i="1"/>
  <c r="AP197" i="1"/>
  <c r="AP325" i="1"/>
  <c r="AP517" i="1"/>
  <c r="AP709" i="1"/>
  <c r="AP837" i="1"/>
  <c r="AP1029" i="1"/>
  <c r="AP1157" i="1"/>
  <c r="AP1285" i="1"/>
  <c r="AP1477" i="1"/>
  <c r="AP577" i="1"/>
  <c r="AP1089" i="1"/>
  <c r="AP369" i="1"/>
  <c r="AP1137" i="1"/>
  <c r="AP185" i="1"/>
  <c r="AP953" i="1"/>
  <c r="AP809" i="1"/>
  <c r="AP265" i="1"/>
  <c r="AP28" i="1"/>
  <c r="AP44" i="1"/>
  <c r="AP60" i="1"/>
  <c r="AP76" i="1"/>
  <c r="AP92" i="1"/>
  <c r="AP108" i="1"/>
  <c r="AP124" i="1"/>
  <c r="AP140" i="1"/>
  <c r="AP156" i="1"/>
  <c r="AP172" i="1"/>
  <c r="AP188" i="1"/>
  <c r="AP204" i="1"/>
  <c r="AP220" i="1"/>
  <c r="AP236" i="1"/>
  <c r="AP252" i="1"/>
  <c r="AP268" i="1"/>
  <c r="AP284" i="1"/>
  <c r="AP300" i="1"/>
  <c r="AP316" i="1"/>
  <c r="AP332" i="1"/>
  <c r="AP348" i="1"/>
  <c r="AP364" i="1"/>
  <c r="AP380" i="1"/>
  <c r="AP396" i="1"/>
  <c r="AP412" i="1"/>
  <c r="AP428" i="1"/>
  <c r="AP444" i="1"/>
  <c r="AP460" i="1"/>
  <c r="AP476" i="1"/>
  <c r="AP492" i="1"/>
  <c r="AP508" i="1"/>
  <c r="AP524" i="1"/>
  <c r="AP540" i="1"/>
  <c r="AP556" i="1"/>
  <c r="AP572" i="1"/>
  <c r="AP588" i="1"/>
  <c r="AP604" i="1"/>
  <c r="AP620" i="1"/>
  <c r="AP636" i="1"/>
  <c r="AP652" i="1"/>
  <c r="AP668" i="1"/>
  <c r="AP684" i="1"/>
  <c r="AP700" i="1"/>
  <c r="AP716" i="1"/>
  <c r="AP732" i="1"/>
  <c r="AP748" i="1"/>
  <c r="AP764" i="1"/>
  <c r="AP780" i="1"/>
  <c r="AP796" i="1"/>
  <c r="AP812" i="1"/>
  <c r="AP828" i="1"/>
  <c r="AP844" i="1"/>
  <c r="AP860" i="1"/>
  <c r="AP876" i="1"/>
  <c r="AP892" i="1"/>
  <c r="AP908" i="1"/>
  <c r="AP924" i="1"/>
  <c r="AP940" i="1"/>
  <c r="AP956" i="1"/>
  <c r="AP972" i="1"/>
  <c r="AP988" i="1"/>
  <c r="AP1004" i="1"/>
  <c r="AP1020" i="1"/>
  <c r="AP1036" i="1"/>
  <c r="AP1052" i="1"/>
  <c r="AP1068" i="1"/>
  <c r="AP1084" i="1"/>
  <c r="AP1100" i="1"/>
  <c r="AP1116" i="1"/>
  <c r="AP1132" i="1"/>
  <c r="AP1148" i="1"/>
  <c r="AP1164" i="1"/>
  <c r="AP1180" i="1"/>
  <c r="AP1196" i="1"/>
  <c r="AP1212" i="1"/>
  <c r="AP1228" i="1"/>
  <c r="AP1244" i="1"/>
  <c r="AP1260" i="1"/>
  <c r="AP1276" i="1"/>
  <c r="AP1292" i="1"/>
  <c r="AP1308" i="1"/>
  <c r="AP1324" i="1"/>
  <c r="AP1340" i="1"/>
  <c r="AP1356" i="1"/>
  <c r="AP1372" i="1"/>
  <c r="AP1388" i="1"/>
  <c r="AP1404" i="1"/>
  <c r="AP1420" i="1"/>
  <c r="AP1436" i="1"/>
  <c r="AP1452" i="1"/>
  <c r="AP1468" i="1"/>
  <c r="AP1484" i="1"/>
  <c r="AP1500" i="1"/>
  <c r="AP23" i="1"/>
  <c r="AP51" i="1"/>
  <c r="AP83" i="1"/>
  <c r="AP115" i="1"/>
  <c r="AP147" i="1"/>
  <c r="AP179" i="1"/>
  <c r="AP211" i="1"/>
  <c r="AP243" i="1"/>
  <c r="AP275" i="1"/>
  <c r="AP307" i="1"/>
  <c r="AP339" i="1"/>
  <c r="AP371" i="1"/>
  <c r="AP403" i="1"/>
  <c r="AP435" i="1"/>
  <c r="AP467" i="1"/>
  <c r="AP499" i="1"/>
  <c r="AP531" i="1"/>
  <c r="AP563" i="1"/>
  <c r="AP595" i="1"/>
  <c r="AP627" i="1"/>
  <c r="AP659" i="1"/>
  <c r="AP691" i="1"/>
  <c r="AP723" i="1"/>
  <c r="AP755" i="1"/>
  <c r="AP787" i="1"/>
  <c r="AP819" i="1"/>
  <c r="AP851" i="1"/>
  <c r="AP883" i="1"/>
  <c r="AP915" i="1"/>
  <c r="AP947" i="1"/>
  <c r="AP979" i="1"/>
  <c r="AP1011" i="1"/>
  <c r="AP1043" i="1"/>
  <c r="AP1075" i="1"/>
  <c r="AP1107" i="1"/>
  <c r="AP1139" i="1"/>
  <c r="AP1171" i="1"/>
  <c r="AP1203" i="1"/>
  <c r="AP1235" i="1"/>
  <c r="AP1267" i="1"/>
  <c r="AP1299" i="1"/>
  <c r="AP1331" i="1"/>
  <c r="AP1363" i="1"/>
  <c r="AP1395" i="1"/>
  <c r="AP1427" i="1"/>
  <c r="AP1459" i="1"/>
  <c r="AP1491" i="1"/>
  <c r="AP37" i="1"/>
  <c r="AP101" i="1"/>
  <c r="AP165" i="1"/>
  <c r="AP229" i="1"/>
  <c r="AP293" i="1"/>
  <c r="AP357" i="1"/>
  <c r="AP421" i="1"/>
  <c r="AP485" i="1"/>
  <c r="AP549" i="1"/>
  <c r="AP613" i="1"/>
  <c r="AP677" i="1"/>
  <c r="AP741" i="1"/>
  <c r="AP805" i="1"/>
  <c r="AP869" i="1"/>
  <c r="AP933" i="1"/>
  <c r="AP997" i="1"/>
  <c r="AP1061" i="1"/>
  <c r="AP1125" i="1"/>
  <c r="AP1189" i="1"/>
  <c r="AP1253" i="1"/>
  <c r="AP1317" i="1"/>
  <c r="AP1381" i="1"/>
  <c r="AP1445" i="1"/>
  <c r="AP1509" i="1"/>
  <c r="AP193" i="1"/>
  <c r="AP449" i="1"/>
  <c r="AP705" i="1"/>
  <c r="AP961" i="1"/>
  <c r="AP1217" i="1"/>
  <c r="AP1473" i="1"/>
  <c r="AP241" i="1"/>
  <c r="AP497" i="1"/>
  <c r="AP753" i="1"/>
  <c r="AP1009" i="1"/>
  <c r="AP1265" i="1"/>
  <c r="AP57" i="1"/>
  <c r="AP313" i="1"/>
  <c r="AP569" i="1"/>
  <c r="AP825" i="1"/>
  <c r="AP1081" i="1"/>
  <c r="AP1337" i="1"/>
  <c r="AP297" i="1"/>
  <c r="AP1321" i="1"/>
  <c r="AP841" i="1"/>
  <c r="AP745" i="1"/>
  <c r="AP777" i="1"/>
  <c r="AP617" i="1"/>
  <c r="AP36" i="1"/>
  <c r="AP100" i="1"/>
  <c r="AP164" i="1"/>
  <c r="AP212" i="1"/>
  <c r="AP292" i="1"/>
  <c r="AP340" i="1"/>
  <c r="AP388" i="1"/>
  <c r="AP436" i="1"/>
  <c r="AP500" i="1"/>
  <c r="AP548" i="1"/>
  <c r="AP596" i="1"/>
  <c r="AP644" i="1"/>
  <c r="AP692" i="1"/>
  <c r="AP740" i="1"/>
  <c r="AP788" i="1"/>
  <c r="AP836" i="1"/>
  <c r="AP884" i="1"/>
  <c r="AP948" i="1"/>
  <c r="AP1012" i="1"/>
  <c r="AP1076" i="1"/>
  <c r="AP1124" i="1"/>
  <c r="AP1188" i="1"/>
  <c r="AP1252" i="1"/>
  <c r="AP1316" i="1"/>
  <c r="AP1380" i="1"/>
  <c r="AP1460" i="1"/>
  <c r="AP35" i="1"/>
  <c r="AP195" i="1"/>
  <c r="AP291" i="1"/>
  <c r="AP387" i="1"/>
  <c r="AP483" i="1"/>
  <c r="AP579" i="1"/>
  <c r="AP675" i="1"/>
  <c r="AP771" i="1"/>
  <c r="AP867" i="1"/>
  <c r="AP963" i="1"/>
  <c r="AP1059" i="1"/>
  <c r="AP1187" i="1"/>
  <c r="AP1283" i="1"/>
  <c r="AP1379" i="1"/>
  <c r="AP1475" i="1"/>
  <c r="AP133" i="1"/>
  <c r="AP389" i="1"/>
  <c r="AP645" i="1"/>
  <c r="AP901" i="1"/>
  <c r="AP1093" i="1"/>
  <c r="AP1349" i="1"/>
  <c r="AP321" i="1"/>
  <c r="AP1345" i="1"/>
  <c r="AP625" i="1"/>
  <c r="AP1393" i="1"/>
  <c r="AP697" i="1"/>
  <c r="AP1465" i="1"/>
  <c r="AP1353" i="1"/>
  <c r="AP20" i="1"/>
  <c r="AP26" i="1"/>
  <c r="AP42" i="1"/>
  <c r="AP58" i="1"/>
  <c r="AP74" i="1"/>
  <c r="AP90" i="1"/>
  <c r="AP106" i="1"/>
  <c r="AP122" i="1"/>
  <c r="AP138" i="1"/>
  <c r="AP154" i="1"/>
  <c r="AP170" i="1"/>
  <c r="AP186" i="1"/>
  <c r="AP202" i="1"/>
  <c r="AP218" i="1"/>
  <c r="AP234" i="1"/>
  <c r="AP250" i="1"/>
  <c r="AP266" i="1"/>
  <c r="AP282" i="1"/>
  <c r="AP298" i="1"/>
  <c r="AP314" i="1"/>
  <c r="AP330" i="1"/>
  <c r="AP346" i="1"/>
  <c r="AP362" i="1"/>
  <c r="AP378" i="1"/>
  <c r="AP394" i="1"/>
  <c r="AP410" i="1"/>
  <c r="AP426" i="1"/>
  <c r="AP442" i="1"/>
  <c r="AP458" i="1"/>
  <c r="AP474" i="1"/>
  <c r="AP490" i="1"/>
  <c r="AP506" i="1"/>
  <c r="AP522" i="1"/>
  <c r="AP538" i="1"/>
  <c r="AP554" i="1"/>
  <c r="AP570" i="1"/>
  <c r="AP586" i="1"/>
  <c r="AP602" i="1"/>
  <c r="AP618" i="1"/>
  <c r="AP634" i="1"/>
  <c r="AP650" i="1"/>
  <c r="AP666" i="1"/>
  <c r="AP682" i="1"/>
  <c r="AP698" i="1"/>
  <c r="AP714" i="1"/>
  <c r="AP730" i="1"/>
  <c r="AP746" i="1"/>
  <c r="AP762" i="1"/>
  <c r="AP778" i="1"/>
  <c r="AP794" i="1"/>
  <c r="AP810" i="1"/>
  <c r="AP826" i="1"/>
  <c r="AP842" i="1"/>
  <c r="AP858" i="1"/>
  <c r="AP874" i="1"/>
  <c r="AP890" i="1"/>
  <c r="AP906" i="1"/>
  <c r="AP922" i="1"/>
  <c r="AP938" i="1"/>
  <c r="AP954" i="1"/>
  <c r="AP970" i="1"/>
  <c r="AP986" i="1"/>
  <c r="AP1002" i="1"/>
  <c r="AP1018" i="1"/>
  <c r="AP1034" i="1"/>
  <c r="AP1050" i="1"/>
  <c r="AP1066" i="1"/>
  <c r="AP1082" i="1"/>
  <c r="AP1098" i="1"/>
  <c r="AP1114" i="1"/>
  <c r="AP1130" i="1"/>
  <c r="AP1146" i="1"/>
  <c r="AP1162" i="1"/>
  <c r="AP1178" i="1"/>
  <c r="AP1194" i="1"/>
  <c r="AP1210" i="1"/>
  <c r="AP1226" i="1"/>
  <c r="AP1242" i="1"/>
  <c r="AP1258" i="1"/>
  <c r="AP1274" i="1"/>
  <c r="AP1290" i="1"/>
  <c r="AP1306" i="1"/>
  <c r="AP1322" i="1"/>
  <c r="AP1338" i="1"/>
  <c r="AP1354" i="1"/>
  <c r="AP1370" i="1"/>
  <c r="AP1386" i="1"/>
  <c r="AP1402" i="1"/>
  <c r="AP1418" i="1"/>
  <c r="AP1434" i="1"/>
  <c r="AP1450" i="1"/>
  <c r="AP1466" i="1"/>
  <c r="AP1482" i="1"/>
  <c r="AP1498" i="1"/>
  <c r="AP21" i="1"/>
  <c r="AP47" i="1"/>
  <c r="AP79" i="1"/>
  <c r="AP111" i="1"/>
  <c r="AP143" i="1"/>
  <c r="AP175" i="1"/>
  <c r="AP207" i="1"/>
  <c r="AP239" i="1"/>
  <c r="AP271" i="1"/>
  <c r="AP303" i="1"/>
  <c r="AP335" i="1"/>
  <c r="AP367" i="1"/>
  <c r="AP399" i="1"/>
  <c r="AP431" i="1"/>
  <c r="AP463" i="1"/>
  <c r="AP495" i="1"/>
  <c r="AP527" i="1"/>
  <c r="AP559" i="1"/>
  <c r="AP591" i="1"/>
  <c r="AP623" i="1"/>
  <c r="AP655" i="1"/>
  <c r="AP687" i="1"/>
  <c r="AP719" i="1"/>
  <c r="AP751" i="1"/>
  <c r="AP783" i="1"/>
  <c r="AP815" i="1"/>
  <c r="AP847" i="1"/>
  <c r="AP879" i="1"/>
  <c r="AP911" i="1"/>
  <c r="AP943" i="1"/>
  <c r="AP975" i="1"/>
  <c r="AP1007" i="1"/>
  <c r="AP1039" i="1"/>
  <c r="AP1071" i="1"/>
  <c r="AP1103" i="1"/>
  <c r="AP1135" i="1"/>
  <c r="AP1167" i="1"/>
  <c r="AP1199" i="1"/>
  <c r="AP1231" i="1"/>
  <c r="AP1263" i="1"/>
  <c r="AP1295" i="1"/>
  <c r="AP1327" i="1"/>
  <c r="AP1359" i="1"/>
  <c r="AP1391" i="1"/>
  <c r="AP1423" i="1"/>
  <c r="AP1455" i="1"/>
  <c r="AP1487" i="1"/>
  <c r="AP29" i="1"/>
  <c r="AP93" i="1"/>
  <c r="AP157" i="1"/>
  <c r="AP221" i="1"/>
  <c r="AP285" i="1"/>
  <c r="AP349" i="1"/>
  <c r="AP413" i="1"/>
  <c r="AP477" i="1"/>
  <c r="AP541" i="1"/>
  <c r="AP605" i="1"/>
  <c r="AP669" i="1"/>
  <c r="AP733" i="1"/>
  <c r="AP797" i="1"/>
  <c r="AP861" i="1"/>
  <c r="AP925" i="1"/>
  <c r="AP989" i="1"/>
  <c r="AP1053" i="1"/>
  <c r="AP1117" i="1"/>
  <c r="AP1181" i="1"/>
  <c r="AP1245" i="1"/>
  <c r="AP1309" i="1"/>
  <c r="AP1373" i="1"/>
  <c r="AP1437" i="1"/>
  <c r="AP1501" i="1"/>
  <c r="AP161" i="1"/>
  <c r="AP417" i="1"/>
  <c r="AP673" i="1"/>
  <c r="AP929" i="1"/>
  <c r="AP1185" i="1"/>
  <c r="AP1441" i="1"/>
  <c r="AP209" i="1"/>
  <c r="AP465" i="1"/>
  <c r="AP721" i="1"/>
  <c r="AP977" i="1"/>
  <c r="AP1233" i="1"/>
  <c r="AP1489" i="1"/>
  <c r="AP281" i="1"/>
  <c r="AP537" i="1"/>
  <c r="AP793" i="1"/>
  <c r="AP1049" i="1"/>
  <c r="AP1305" i="1"/>
  <c r="AP169" i="1"/>
  <c r="AP1193" i="1"/>
  <c r="AP713" i="1"/>
  <c r="AP489" i="1"/>
  <c r="AP649" i="1"/>
  <c r="AP361" i="1"/>
  <c r="AP52" i="1"/>
  <c r="AP84" i="1"/>
  <c r="AP132" i="1"/>
  <c r="AP180" i="1"/>
  <c r="AP228" i="1"/>
  <c r="AP260" i="1"/>
  <c r="AP308" i="1"/>
  <c r="AP372" i="1"/>
  <c r="AP420" i="1"/>
  <c r="AP468" i="1"/>
  <c r="AP516" i="1"/>
  <c r="AP564" i="1"/>
  <c r="AP612" i="1"/>
  <c r="AP660" i="1"/>
  <c r="AP708" i="1"/>
  <c r="AP756" i="1"/>
  <c r="AP820" i="1"/>
  <c r="AP868" i="1"/>
  <c r="AP916" i="1"/>
  <c r="AP964" i="1"/>
  <c r="AP996" i="1"/>
  <c r="AP1044" i="1"/>
  <c r="AP1092" i="1"/>
  <c r="AP1156" i="1"/>
  <c r="AP1204" i="1"/>
  <c r="AP1236" i="1"/>
  <c r="AP1284" i="1"/>
  <c r="AP1332" i="1"/>
  <c r="AP1364" i="1"/>
  <c r="AP1412" i="1"/>
  <c r="AP1444" i="1"/>
  <c r="AP1492" i="1"/>
  <c r="AP67" i="1"/>
  <c r="AP131" i="1"/>
  <c r="AP227" i="1"/>
  <c r="AP355" i="1"/>
  <c r="AP451" i="1"/>
  <c r="AP547" i="1"/>
  <c r="AP643" i="1"/>
  <c r="AP739" i="1"/>
  <c r="AP835" i="1"/>
  <c r="AP931" i="1"/>
  <c r="AP1027" i="1"/>
  <c r="AP1123" i="1"/>
  <c r="AP1219" i="1"/>
  <c r="AP1315" i="1"/>
  <c r="AP1443" i="1"/>
  <c r="AP69" i="1"/>
  <c r="AP261" i="1"/>
  <c r="AP453" i="1"/>
  <c r="AP581" i="1"/>
  <c r="AP773" i="1"/>
  <c r="AP965" i="1"/>
  <c r="AP1221" i="1"/>
  <c r="AP1413" i="1"/>
  <c r="AP65" i="1"/>
  <c r="AP833" i="1"/>
  <c r="AP113" i="1"/>
  <c r="AP881" i="1"/>
  <c r="AP441" i="1"/>
  <c r="AP1209" i="1"/>
  <c r="AP329" i="1"/>
  <c r="AP1289" i="1"/>
  <c r="AT29" i="1"/>
  <c r="AT37" i="1"/>
  <c r="AT45" i="1"/>
  <c r="AT53" i="1"/>
  <c r="AT61" i="1"/>
  <c r="AT69" i="1"/>
  <c r="AT77" i="1"/>
  <c r="AT85" i="1"/>
  <c r="AT93" i="1"/>
  <c r="AT101" i="1"/>
  <c r="AT109" i="1"/>
  <c r="AT117" i="1"/>
  <c r="AT125" i="1"/>
  <c r="AT133" i="1"/>
  <c r="AT141" i="1"/>
  <c r="AT149" i="1"/>
  <c r="AT157" i="1"/>
  <c r="AT165" i="1"/>
  <c r="AT173" i="1"/>
  <c r="AT181" i="1"/>
  <c r="AT189" i="1"/>
  <c r="AT197" i="1"/>
  <c r="AT205" i="1"/>
  <c r="AT213" i="1"/>
  <c r="AT221" i="1"/>
  <c r="AT229" i="1"/>
  <c r="AT237" i="1"/>
  <c r="AT245" i="1"/>
  <c r="AT253" i="1"/>
  <c r="AT261" i="1"/>
  <c r="AT269" i="1"/>
  <c r="AT277" i="1"/>
  <c r="AT285" i="1"/>
  <c r="AT293" i="1"/>
  <c r="AT301" i="1"/>
  <c r="AT309" i="1"/>
  <c r="AT317" i="1"/>
  <c r="AT325" i="1"/>
  <c r="AT333" i="1"/>
  <c r="AT341" i="1"/>
  <c r="AT349" i="1"/>
  <c r="AT357" i="1"/>
  <c r="AT365" i="1"/>
  <c r="AT373" i="1"/>
  <c r="AT381" i="1"/>
  <c r="AT389" i="1"/>
  <c r="AT397" i="1"/>
  <c r="AT405" i="1"/>
  <c r="AT413" i="1"/>
  <c r="AT421" i="1"/>
  <c r="AT429" i="1"/>
  <c r="AT437" i="1"/>
  <c r="AT445" i="1"/>
  <c r="AT453" i="1"/>
  <c r="AT461" i="1"/>
  <c r="AT469" i="1"/>
  <c r="AT477" i="1"/>
  <c r="AT485" i="1"/>
  <c r="AT493" i="1"/>
  <c r="AT501" i="1"/>
  <c r="AT509" i="1"/>
  <c r="AT517" i="1"/>
  <c r="AT525" i="1"/>
  <c r="AT533" i="1"/>
  <c r="AT27" i="1"/>
  <c r="AT39" i="1"/>
  <c r="AT49" i="1"/>
  <c r="AT59" i="1"/>
  <c r="AT71" i="1"/>
  <c r="AT81" i="1"/>
  <c r="AT91" i="1"/>
  <c r="AT103" i="1"/>
  <c r="AT113" i="1"/>
  <c r="AT123" i="1"/>
  <c r="AT135" i="1"/>
  <c r="AT145" i="1"/>
  <c r="AT155" i="1"/>
  <c r="AT167" i="1"/>
  <c r="AT177" i="1"/>
  <c r="AT187" i="1"/>
  <c r="AT199" i="1"/>
  <c r="AT209" i="1"/>
  <c r="AT219" i="1"/>
  <c r="AT231" i="1"/>
  <c r="AT241" i="1"/>
  <c r="AT251" i="1"/>
  <c r="AT263" i="1"/>
  <c r="AT273" i="1"/>
  <c r="AT283" i="1"/>
  <c r="AT295" i="1"/>
  <c r="AT305" i="1"/>
  <c r="AT315" i="1"/>
  <c r="AT327" i="1"/>
  <c r="AT337" i="1"/>
  <c r="AT347" i="1"/>
  <c r="AT359" i="1"/>
  <c r="AT369" i="1"/>
  <c r="AT379" i="1"/>
  <c r="AT391" i="1"/>
  <c r="AT401" i="1"/>
  <c r="AT411" i="1"/>
  <c r="AT423" i="1"/>
  <c r="AT433" i="1"/>
  <c r="AT443" i="1"/>
  <c r="AT455" i="1"/>
  <c r="AT465" i="1"/>
  <c r="AT475" i="1"/>
  <c r="AT487" i="1"/>
  <c r="AT497" i="1"/>
  <c r="AT507" i="1"/>
  <c r="AT519" i="1"/>
  <c r="AT529" i="1"/>
  <c r="AT539" i="1"/>
  <c r="AT547" i="1"/>
  <c r="AT555" i="1"/>
  <c r="AT563" i="1"/>
  <c r="AT571" i="1"/>
  <c r="AT579" i="1"/>
  <c r="AT587" i="1"/>
  <c r="AT595" i="1"/>
  <c r="AT603" i="1"/>
  <c r="AT611" i="1"/>
  <c r="AT619" i="1"/>
  <c r="AT627" i="1"/>
  <c r="AT635" i="1"/>
  <c r="AT643" i="1"/>
  <c r="AT651" i="1"/>
  <c r="AT659" i="1"/>
  <c r="AT667" i="1"/>
  <c r="AT675" i="1"/>
  <c r="AT683" i="1"/>
  <c r="AT691" i="1"/>
  <c r="AT699" i="1"/>
  <c r="AT707" i="1"/>
  <c r="AT715" i="1"/>
  <c r="AT723" i="1"/>
  <c r="AT731" i="1"/>
  <c r="AT739" i="1"/>
  <c r="AT747" i="1"/>
  <c r="AT755" i="1"/>
  <c r="AT763" i="1"/>
  <c r="AT771" i="1"/>
  <c r="AT779" i="1"/>
  <c r="AT787" i="1"/>
  <c r="AT795" i="1"/>
  <c r="AT803" i="1"/>
  <c r="AT811" i="1"/>
  <c r="AT819" i="1"/>
  <c r="AT827" i="1"/>
  <c r="AT835" i="1"/>
  <c r="AT843" i="1"/>
  <c r="AT851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955" i="1"/>
  <c r="AT963" i="1"/>
  <c r="AT971" i="1"/>
  <c r="AT979" i="1"/>
  <c r="AT987" i="1"/>
  <c r="AT995" i="1"/>
  <c r="AT1003" i="1"/>
  <c r="AT1011" i="1"/>
  <c r="AT1019" i="1"/>
  <c r="AT1027" i="1"/>
  <c r="AT1035" i="1"/>
  <c r="AT1043" i="1"/>
  <c r="AT1051" i="1"/>
  <c r="AT1059" i="1"/>
  <c r="AT1067" i="1"/>
  <c r="AT1075" i="1"/>
  <c r="AT1083" i="1"/>
  <c r="AT1091" i="1"/>
  <c r="AT1099" i="1"/>
  <c r="AT1107" i="1"/>
  <c r="AT1115" i="1"/>
  <c r="AT1123" i="1"/>
  <c r="AT1131" i="1"/>
  <c r="AT1139" i="1"/>
  <c r="AT1147" i="1"/>
  <c r="AT1155" i="1"/>
  <c r="AT1163" i="1"/>
  <c r="AT1171" i="1"/>
  <c r="AT1179" i="1"/>
  <c r="AT1187" i="1"/>
  <c r="AT1195" i="1"/>
  <c r="AT1203" i="1"/>
  <c r="AT1211" i="1"/>
  <c r="AT1219" i="1"/>
  <c r="AT1227" i="1"/>
  <c r="AT1235" i="1"/>
  <c r="AT1243" i="1"/>
  <c r="AT1251" i="1"/>
  <c r="AT1259" i="1"/>
  <c r="AT1267" i="1"/>
  <c r="AT1275" i="1"/>
  <c r="AT1283" i="1"/>
  <c r="AT1291" i="1"/>
  <c r="AT1299" i="1"/>
  <c r="AT1307" i="1"/>
  <c r="AT1315" i="1"/>
  <c r="AT1323" i="1"/>
  <c r="AT1331" i="1"/>
  <c r="AT1339" i="1"/>
  <c r="AT1347" i="1"/>
  <c r="AT1355" i="1"/>
  <c r="AT1363" i="1"/>
  <c r="AT1371" i="1"/>
  <c r="AT1379" i="1"/>
  <c r="AT1387" i="1"/>
  <c r="AT1395" i="1"/>
  <c r="AT1403" i="1"/>
  <c r="AT1411" i="1"/>
  <c r="AT1419" i="1"/>
  <c r="AT1427" i="1"/>
  <c r="AT1435" i="1"/>
  <c r="AT1443" i="1"/>
  <c r="AT1451" i="1"/>
  <c r="AT1459" i="1"/>
  <c r="AT1467" i="1"/>
  <c r="AT1475" i="1"/>
  <c r="AT1483" i="1"/>
  <c r="AT1491" i="1"/>
  <c r="AT1499" i="1"/>
  <c r="AT1507" i="1"/>
  <c r="AT34" i="1"/>
  <c r="AT50" i="1"/>
  <c r="AT66" i="1"/>
  <c r="AT82" i="1"/>
  <c r="AT98" i="1"/>
  <c r="AT114" i="1"/>
  <c r="AT130" i="1"/>
  <c r="AT146" i="1"/>
  <c r="AT162" i="1"/>
  <c r="AT178" i="1"/>
  <c r="AT194" i="1"/>
  <c r="AT210" i="1"/>
  <c r="AT230" i="1"/>
  <c r="AT262" i="1"/>
  <c r="AT294" i="1"/>
  <c r="AT326" i="1"/>
  <c r="AT358" i="1"/>
  <c r="AT390" i="1"/>
  <c r="AT422" i="1"/>
  <c r="AT454" i="1"/>
  <c r="AT486" i="1"/>
  <c r="AT518" i="1"/>
  <c r="AT550" i="1"/>
  <c r="AT582" i="1"/>
  <c r="AT614" i="1"/>
  <c r="AT646" i="1"/>
  <c r="AT678" i="1"/>
  <c r="AT710" i="1"/>
  <c r="AT742" i="1"/>
  <c r="AT774" i="1"/>
  <c r="AT806" i="1"/>
  <c r="AT838" i="1"/>
  <c r="AT870" i="1"/>
  <c r="AT902" i="1"/>
  <c r="AT934" i="1"/>
  <c r="AT966" i="1"/>
  <c r="AT998" i="1"/>
  <c r="AT1030" i="1"/>
  <c r="AT1062" i="1"/>
  <c r="AT1094" i="1"/>
  <c r="AT1126" i="1"/>
  <c r="AT1158" i="1"/>
  <c r="AT1190" i="1"/>
  <c r="AT1222" i="1"/>
  <c r="AT1254" i="1"/>
  <c r="AT1286" i="1"/>
  <c r="AT1318" i="1"/>
  <c r="AT1350" i="1"/>
  <c r="AT1382" i="1"/>
  <c r="AT1414" i="1"/>
  <c r="AT1446" i="1"/>
  <c r="AT1478" i="1"/>
  <c r="AT1510" i="1"/>
  <c r="AT248" i="1"/>
  <c r="AT280" i="1"/>
  <c r="AT312" i="1"/>
  <c r="AT344" i="1"/>
  <c r="AT376" i="1"/>
  <c r="AT408" i="1"/>
  <c r="AT440" i="1"/>
  <c r="AT472" i="1"/>
  <c r="AT504" i="1"/>
  <c r="AT536" i="1"/>
  <c r="AT568" i="1"/>
  <c r="AT600" i="1"/>
  <c r="AT632" i="1"/>
  <c r="AT664" i="1"/>
  <c r="AT696" i="1"/>
  <c r="AT728" i="1"/>
  <c r="AT760" i="1"/>
  <c r="AT792" i="1"/>
  <c r="AT824" i="1"/>
  <c r="AT856" i="1"/>
  <c r="AT888" i="1"/>
  <c r="AT920" i="1"/>
  <c r="AT952" i="1"/>
  <c r="AT984" i="1"/>
  <c r="AT1016" i="1"/>
  <c r="AT1048" i="1"/>
  <c r="AT1080" i="1"/>
  <c r="AT1112" i="1"/>
  <c r="AT1144" i="1"/>
  <c r="AT1176" i="1"/>
  <c r="AT1208" i="1"/>
  <c r="AT1240" i="1"/>
  <c r="AT1272" i="1"/>
  <c r="AT1304" i="1"/>
  <c r="AT1336" i="1"/>
  <c r="AT1368" i="1"/>
  <c r="AT1400" i="1"/>
  <c r="AT1432" i="1"/>
  <c r="AT1464" i="1"/>
  <c r="AT1496" i="1"/>
  <c r="AT268" i="1"/>
  <c r="AT332" i="1"/>
  <c r="AT396" i="1"/>
  <c r="AT460" i="1"/>
  <c r="AT524" i="1"/>
  <c r="AT588" i="1"/>
  <c r="AT652" i="1"/>
  <c r="AT716" i="1"/>
  <c r="AT780" i="1"/>
  <c r="AT844" i="1"/>
  <c r="AT908" i="1"/>
  <c r="AT972" i="1"/>
  <c r="AT1036" i="1"/>
  <c r="AT1100" i="1"/>
  <c r="AT1164" i="1"/>
  <c r="AT1228" i="1"/>
  <c r="AT1292" i="1"/>
  <c r="AT1356" i="1"/>
  <c r="AT1420" i="1"/>
  <c r="AT1484" i="1"/>
  <c r="AT40" i="1"/>
  <c r="AT72" i="1"/>
  <c r="AT104" i="1"/>
  <c r="AT136" i="1"/>
  <c r="AT168" i="1"/>
  <c r="AT200" i="1"/>
  <c r="AT250" i="1"/>
  <c r="AT314" i="1"/>
  <c r="AT378" i="1"/>
  <c r="AT442" i="1"/>
  <c r="AT506" i="1"/>
  <c r="AT570" i="1"/>
  <c r="AT634" i="1"/>
  <c r="AT698" i="1"/>
  <c r="AT762" i="1"/>
  <c r="AT826" i="1"/>
  <c r="AT890" i="1"/>
  <c r="AT954" i="1"/>
  <c r="AT1018" i="1"/>
  <c r="AT1082" i="1"/>
  <c r="AT1146" i="1"/>
  <c r="AT1210" i="1"/>
  <c r="AT1274" i="1"/>
  <c r="AT1338" i="1"/>
  <c r="AT1402" i="1"/>
  <c r="AT1466" i="1"/>
  <c r="AT44" i="1"/>
  <c r="AT108" i="1"/>
  <c r="AT172" i="1"/>
  <c r="AT242" i="1"/>
  <c r="AT370" i="1"/>
  <c r="AT498" i="1"/>
  <c r="AT626" i="1"/>
  <c r="AT754" i="1"/>
  <c r="AT882" i="1"/>
  <c r="AT1010" i="1"/>
  <c r="AT1138" i="1"/>
  <c r="AT1266" i="1"/>
  <c r="AT1394" i="1"/>
  <c r="AT244" i="1"/>
  <c r="AT372" i="1"/>
  <c r="AT500" i="1"/>
  <c r="AT628" i="1"/>
  <c r="AT756" i="1"/>
  <c r="AT884" i="1"/>
  <c r="AT1012" i="1"/>
  <c r="AT1140" i="1"/>
  <c r="AT1268" i="1"/>
  <c r="AT1396" i="1"/>
  <c r="AT228" i="1"/>
  <c r="AT356" i="1"/>
  <c r="AT484" i="1"/>
  <c r="AT612" i="1"/>
  <c r="AT740" i="1"/>
  <c r="AT868" i="1"/>
  <c r="AT996" i="1"/>
  <c r="AT1124" i="1"/>
  <c r="AT1252" i="1"/>
  <c r="AT1380" i="1"/>
  <c r="AT1508" i="1"/>
  <c r="AT258" i="1"/>
  <c r="AT770" i="1"/>
  <c r="AT1282" i="1"/>
  <c r="AT180" i="1"/>
  <c r="AT706" i="1"/>
  <c r="AT1218" i="1"/>
  <c r="AT132" i="1"/>
  <c r="AT546" i="1"/>
  <c r="AT1058" i="1"/>
  <c r="AT100" i="1"/>
  <c r="AT164" i="1"/>
  <c r="AT226" i="1"/>
  <c r="AT610" i="1"/>
  <c r="AT31" i="1"/>
  <c r="AT41" i="1"/>
  <c r="AT73" i="1"/>
  <c r="AT95" i="1"/>
  <c r="AT105" i="1"/>
  <c r="AT127" i="1"/>
  <c r="AT159" i="1"/>
  <c r="AT179" i="1"/>
  <c r="AT211" i="1"/>
  <c r="AT233" i="1"/>
  <c r="AT255" i="1"/>
  <c r="AT287" i="1"/>
  <c r="AT319" i="1"/>
  <c r="AT351" i="1"/>
  <c r="AT383" i="1"/>
  <c r="AT415" i="1"/>
  <c r="AT435" i="1"/>
  <c r="AT467" i="1"/>
  <c r="AT479" i="1"/>
  <c r="AT511" i="1"/>
  <c r="AT541" i="1"/>
  <c r="AT565" i="1"/>
  <c r="AT589" i="1"/>
  <c r="AT613" i="1"/>
  <c r="AT637" i="1"/>
  <c r="AT653" i="1"/>
  <c r="AT677" i="1"/>
  <c r="AT701" i="1"/>
  <c r="AT725" i="1"/>
  <c r="AT741" i="1"/>
  <c r="AT765" i="1"/>
  <c r="AT789" i="1"/>
  <c r="AT805" i="1"/>
  <c r="AT829" i="1"/>
  <c r="AT845" i="1"/>
  <c r="AT869" i="1"/>
  <c r="AT885" i="1"/>
  <c r="AT909" i="1"/>
  <c r="AT933" i="1"/>
  <c r="AT949" i="1"/>
  <c r="AT973" i="1"/>
  <c r="AT997" i="1"/>
  <c r="AT1013" i="1"/>
  <c r="AT1037" i="1"/>
  <c r="AT1061" i="1"/>
  <c r="AT1077" i="1"/>
  <c r="AT1101" i="1"/>
  <c r="AT1125" i="1"/>
  <c r="AT1141" i="1"/>
  <c r="AT1165" i="1"/>
  <c r="AT1189" i="1"/>
  <c r="AT1213" i="1"/>
  <c r="AT1237" i="1"/>
  <c r="AT1261" i="1"/>
  <c r="AT1277" i="1"/>
  <c r="AT1301" i="1"/>
  <c r="AT1325" i="1"/>
  <c r="AT1349" i="1"/>
  <c r="AT1373" i="1"/>
  <c r="AT1397" i="1"/>
  <c r="AT1413" i="1"/>
  <c r="AT1437" i="1"/>
  <c r="AT1453" i="1"/>
  <c r="AT1477" i="1"/>
  <c r="AT1493" i="1"/>
  <c r="AT38" i="1"/>
  <c r="AT70" i="1"/>
  <c r="AT118" i="1"/>
  <c r="AT150" i="1"/>
  <c r="AT198" i="1"/>
  <c r="AT238" i="1"/>
  <c r="AT334" i="1"/>
  <c r="AT398" i="1"/>
  <c r="AT494" i="1"/>
  <c r="AT558" i="1"/>
  <c r="AT654" i="1"/>
  <c r="AT686" i="1"/>
  <c r="AT782" i="1"/>
  <c r="AT814" i="1"/>
  <c r="AT910" i="1"/>
  <c r="AT974" i="1"/>
  <c r="AT1038" i="1"/>
  <c r="AT1134" i="1"/>
  <c r="AT1198" i="1"/>
  <c r="AT1294" i="1"/>
  <c r="AT1358" i="1"/>
  <c r="AT1422" i="1"/>
  <c r="AT224" i="1"/>
  <c r="AT288" i="1"/>
  <c r="AT352" i="1"/>
  <c r="AT448" i="1"/>
  <c r="AT480" i="1"/>
  <c r="AT576" i="1"/>
  <c r="AT608" i="1"/>
  <c r="AT704" i="1"/>
  <c r="AT736" i="1"/>
  <c r="AT832" i="1"/>
  <c r="AT896" i="1"/>
  <c r="AT960" i="1"/>
  <c r="AT1056" i="1"/>
  <c r="AT1120" i="1"/>
  <c r="AT1216" i="1"/>
  <c r="AT1248" i="1"/>
  <c r="AT1344" i="1"/>
  <c r="AT1408" i="1"/>
  <c r="AT1504" i="1"/>
  <c r="AT412" i="1"/>
  <c r="AT540" i="1"/>
  <c r="AT732" i="1"/>
  <c r="AT796" i="1"/>
  <c r="AT988" i="1"/>
  <c r="AT1116" i="1"/>
  <c r="AT1308" i="1"/>
  <c r="AT1436" i="1"/>
  <c r="AT80" i="1"/>
  <c r="AT144" i="1"/>
  <c r="AT266" i="1"/>
  <c r="AT394" i="1"/>
  <c r="AT586" i="1"/>
  <c r="AT650" i="1"/>
  <c r="AT842" i="1"/>
  <c r="AT970" i="1"/>
  <c r="AT1162" i="1"/>
  <c r="AT1354" i="1"/>
  <c r="AT1482" i="1"/>
  <c r="AT124" i="1"/>
  <c r="AT402" i="1"/>
  <c r="AT786" i="1"/>
  <c r="AT1042" i="1"/>
  <c r="AT1426" i="1"/>
  <c r="AT404" i="1"/>
  <c r="AT788" i="1"/>
  <c r="AT1044" i="1"/>
  <c r="AT1428" i="1"/>
  <c r="AT516" i="1"/>
  <c r="AT900" i="1"/>
  <c r="AT1284" i="1"/>
  <c r="AT84" i="1"/>
  <c r="AT1410" i="1"/>
  <c r="AT322" i="1"/>
  <c r="AT196" i="1"/>
  <c r="AT1186" i="1"/>
  <c r="AT738" i="1"/>
  <c r="AT1122" i="1"/>
  <c r="AT35" i="1"/>
  <c r="AT47" i="1"/>
  <c r="AT57" i="1"/>
  <c r="AT67" i="1"/>
  <c r="AT79" i="1"/>
  <c r="AT89" i="1"/>
  <c r="AT99" i="1"/>
  <c r="AT111" i="1"/>
  <c r="AT121" i="1"/>
  <c r="AT131" i="1"/>
  <c r="AT143" i="1"/>
  <c r="AT153" i="1"/>
  <c r="AT163" i="1"/>
  <c r="AT175" i="1"/>
  <c r="AT185" i="1"/>
  <c r="AT195" i="1"/>
  <c r="AT207" i="1"/>
  <c r="AT217" i="1"/>
  <c r="AT227" i="1"/>
  <c r="AT239" i="1"/>
  <c r="AT249" i="1"/>
  <c r="AT259" i="1"/>
  <c r="AT271" i="1"/>
  <c r="AT281" i="1"/>
  <c r="AT291" i="1"/>
  <c r="AT303" i="1"/>
  <c r="AT313" i="1"/>
  <c r="AT323" i="1"/>
  <c r="AT335" i="1"/>
  <c r="AT345" i="1"/>
  <c r="AT355" i="1"/>
  <c r="AT367" i="1"/>
  <c r="AT377" i="1"/>
  <c r="AT387" i="1"/>
  <c r="AT399" i="1"/>
  <c r="AT409" i="1"/>
  <c r="AT419" i="1"/>
  <c r="AT431" i="1"/>
  <c r="AT441" i="1"/>
  <c r="AT451" i="1"/>
  <c r="AT463" i="1"/>
  <c r="AT473" i="1"/>
  <c r="AT483" i="1"/>
  <c r="AT495" i="1"/>
  <c r="AT505" i="1"/>
  <c r="AT515" i="1"/>
  <c r="AT527" i="1"/>
  <c r="AT537" i="1"/>
  <c r="AT545" i="1"/>
  <c r="AT553" i="1"/>
  <c r="AT561" i="1"/>
  <c r="AT569" i="1"/>
  <c r="AT577" i="1"/>
  <c r="AT585" i="1"/>
  <c r="AT593" i="1"/>
  <c r="AT601" i="1"/>
  <c r="AT609" i="1"/>
  <c r="AT617" i="1"/>
  <c r="AT625" i="1"/>
  <c r="AT633" i="1"/>
  <c r="AT641" i="1"/>
  <c r="AT649" i="1"/>
  <c r="AT657" i="1"/>
  <c r="AT665" i="1"/>
  <c r="AT673" i="1"/>
  <c r="AT681" i="1"/>
  <c r="AT689" i="1"/>
  <c r="AT697" i="1"/>
  <c r="AT705" i="1"/>
  <c r="AT713" i="1"/>
  <c r="AT721" i="1"/>
  <c r="AT729" i="1"/>
  <c r="AT737" i="1"/>
  <c r="AT745" i="1"/>
  <c r="AT753" i="1"/>
  <c r="AT761" i="1"/>
  <c r="AT769" i="1"/>
  <c r="AT777" i="1"/>
  <c r="AT785" i="1"/>
  <c r="AT793" i="1"/>
  <c r="AT801" i="1"/>
  <c r="AT809" i="1"/>
  <c r="AT817" i="1"/>
  <c r="AT825" i="1"/>
  <c r="AT833" i="1"/>
  <c r="AT841" i="1"/>
  <c r="AT849" i="1"/>
  <c r="AT857" i="1"/>
  <c r="AT865" i="1"/>
  <c r="AT873" i="1"/>
  <c r="AT881" i="1"/>
  <c r="AT889" i="1"/>
  <c r="AT897" i="1"/>
  <c r="AT905" i="1"/>
  <c r="AT913" i="1"/>
  <c r="AT921" i="1"/>
  <c r="AT929" i="1"/>
  <c r="AT937" i="1"/>
  <c r="AT945" i="1"/>
  <c r="AT953" i="1"/>
  <c r="AT961" i="1"/>
  <c r="AT969" i="1"/>
  <c r="AT977" i="1"/>
  <c r="AT985" i="1"/>
  <c r="AT993" i="1"/>
  <c r="AT1001" i="1"/>
  <c r="AT1009" i="1"/>
  <c r="AT1017" i="1"/>
  <c r="AT1025" i="1"/>
  <c r="AT1033" i="1"/>
  <c r="AT1041" i="1"/>
  <c r="AT1049" i="1"/>
  <c r="AT1057" i="1"/>
  <c r="AT1065" i="1"/>
  <c r="AT1073" i="1"/>
  <c r="AT1081" i="1"/>
  <c r="AT1089" i="1"/>
  <c r="AT1097" i="1"/>
  <c r="AT1105" i="1"/>
  <c r="AT1113" i="1"/>
  <c r="AT1121" i="1"/>
  <c r="AT1129" i="1"/>
  <c r="AT1137" i="1"/>
  <c r="AT1145" i="1"/>
  <c r="AT1153" i="1"/>
  <c r="AT1161" i="1"/>
  <c r="AT1169" i="1"/>
  <c r="AT1177" i="1"/>
  <c r="AT1185" i="1"/>
  <c r="AT1193" i="1"/>
  <c r="AT1201" i="1"/>
  <c r="AT1209" i="1"/>
  <c r="AT1217" i="1"/>
  <c r="AT1225" i="1"/>
  <c r="AT1233" i="1"/>
  <c r="AT1241" i="1"/>
  <c r="AT1249" i="1"/>
  <c r="AT1257" i="1"/>
  <c r="AT1265" i="1"/>
  <c r="AT1273" i="1"/>
  <c r="AT1281" i="1"/>
  <c r="AT1289" i="1"/>
  <c r="AT1297" i="1"/>
  <c r="AT1305" i="1"/>
  <c r="AT1313" i="1"/>
  <c r="AT1321" i="1"/>
  <c r="AT1329" i="1"/>
  <c r="AT1337" i="1"/>
  <c r="AT1345" i="1"/>
  <c r="AT1353" i="1"/>
  <c r="AT1361" i="1"/>
  <c r="AT1369" i="1"/>
  <c r="AT1377" i="1"/>
  <c r="AT1385" i="1"/>
  <c r="AT1393" i="1"/>
  <c r="AT1401" i="1"/>
  <c r="AT1409" i="1"/>
  <c r="AT1417" i="1"/>
  <c r="AT1425" i="1"/>
  <c r="AT1433" i="1"/>
  <c r="AT1441" i="1"/>
  <c r="AT1449" i="1"/>
  <c r="AT1457" i="1"/>
  <c r="AT1465" i="1"/>
  <c r="AT1473" i="1"/>
  <c r="AT1481" i="1"/>
  <c r="AT1489" i="1"/>
  <c r="AT1497" i="1"/>
  <c r="AT1505" i="1"/>
  <c r="AT30" i="1"/>
  <c r="AT46" i="1"/>
  <c r="AT62" i="1"/>
  <c r="AT78" i="1"/>
  <c r="AT94" i="1"/>
  <c r="AT110" i="1"/>
  <c r="AT126" i="1"/>
  <c r="AT142" i="1"/>
  <c r="AT158" i="1"/>
  <c r="AT174" i="1"/>
  <c r="AT190" i="1"/>
  <c r="AT206" i="1"/>
  <c r="AT222" i="1"/>
  <c r="AT254" i="1"/>
  <c r="AT286" i="1"/>
  <c r="AT318" i="1"/>
  <c r="AT350" i="1"/>
  <c r="AT382" i="1"/>
  <c r="AT414" i="1"/>
  <c r="AT446" i="1"/>
  <c r="AT478" i="1"/>
  <c r="AT510" i="1"/>
  <c r="AT542" i="1"/>
  <c r="AT574" i="1"/>
  <c r="AT606" i="1"/>
  <c r="AT638" i="1"/>
  <c r="AT670" i="1"/>
  <c r="AT702" i="1"/>
  <c r="AT734" i="1"/>
  <c r="AT766" i="1"/>
  <c r="AT798" i="1"/>
  <c r="AT830" i="1"/>
  <c r="AT862" i="1"/>
  <c r="AT894" i="1"/>
  <c r="AT926" i="1"/>
  <c r="AT958" i="1"/>
  <c r="AT990" i="1"/>
  <c r="AT1022" i="1"/>
  <c r="AT1054" i="1"/>
  <c r="AT1086" i="1"/>
  <c r="AT1118" i="1"/>
  <c r="AT1150" i="1"/>
  <c r="AT1182" i="1"/>
  <c r="AT1214" i="1"/>
  <c r="AT1246" i="1"/>
  <c r="AT1278" i="1"/>
  <c r="AT1310" i="1"/>
  <c r="AT1342" i="1"/>
  <c r="AT1374" i="1"/>
  <c r="AT1406" i="1"/>
  <c r="AT1438" i="1"/>
  <c r="AT1470" i="1"/>
  <c r="AT1502" i="1"/>
  <c r="AT240" i="1"/>
  <c r="AT272" i="1"/>
  <c r="AT304" i="1"/>
  <c r="AT336" i="1"/>
  <c r="AT368" i="1"/>
  <c r="AT400" i="1"/>
  <c r="AT432" i="1"/>
  <c r="AT464" i="1"/>
  <c r="AT496" i="1"/>
  <c r="AT528" i="1"/>
  <c r="AT560" i="1"/>
  <c r="AT592" i="1"/>
  <c r="AT624" i="1"/>
  <c r="AT656" i="1"/>
  <c r="AT688" i="1"/>
  <c r="AT720" i="1"/>
  <c r="AT752" i="1"/>
  <c r="AT784" i="1"/>
  <c r="AT816" i="1"/>
  <c r="AT848" i="1"/>
  <c r="AT880" i="1"/>
  <c r="AT912" i="1"/>
  <c r="AT944" i="1"/>
  <c r="AT976" i="1"/>
  <c r="AT1008" i="1"/>
  <c r="AT1040" i="1"/>
  <c r="AT1072" i="1"/>
  <c r="AT1104" i="1"/>
  <c r="AT1136" i="1"/>
  <c r="AT1168" i="1"/>
  <c r="AT1200" i="1"/>
  <c r="AT1232" i="1"/>
  <c r="AT1264" i="1"/>
  <c r="AT1296" i="1"/>
  <c r="AT1328" i="1"/>
  <c r="AT1360" i="1"/>
  <c r="AT1392" i="1"/>
  <c r="AT1424" i="1"/>
  <c r="AT1456" i="1"/>
  <c r="AT1488" i="1"/>
  <c r="AT252" i="1"/>
  <c r="AT316" i="1"/>
  <c r="AT380" i="1"/>
  <c r="AT444" i="1"/>
  <c r="AT508" i="1"/>
  <c r="AT572" i="1"/>
  <c r="AT636" i="1"/>
  <c r="AT700" i="1"/>
  <c r="AT764" i="1"/>
  <c r="AT828" i="1"/>
  <c r="AT892" i="1"/>
  <c r="AT956" i="1"/>
  <c r="AT1020" i="1"/>
  <c r="AT1084" i="1"/>
  <c r="AT1148" i="1"/>
  <c r="AT1212" i="1"/>
  <c r="AT1276" i="1"/>
  <c r="AT1340" i="1"/>
  <c r="AT1404" i="1"/>
  <c r="AT1468" i="1"/>
  <c r="AT32" i="1"/>
  <c r="AT64" i="1"/>
  <c r="AT96" i="1"/>
  <c r="AT128" i="1"/>
  <c r="AT160" i="1"/>
  <c r="AT192" i="1"/>
  <c r="AT234" i="1"/>
  <c r="AT298" i="1"/>
  <c r="AT362" i="1"/>
  <c r="AT426" i="1"/>
  <c r="AT490" i="1"/>
  <c r="AT554" i="1"/>
  <c r="AT618" i="1"/>
  <c r="AT682" i="1"/>
  <c r="AT746" i="1"/>
  <c r="AT810" i="1"/>
  <c r="AT874" i="1"/>
  <c r="AT938" i="1"/>
  <c r="AT1002" i="1"/>
  <c r="AT1066" i="1"/>
  <c r="AT1130" i="1"/>
  <c r="AT1194" i="1"/>
  <c r="AT1258" i="1"/>
  <c r="AT1322" i="1"/>
  <c r="AT1386" i="1"/>
  <c r="AT1450" i="1"/>
  <c r="AT28" i="1"/>
  <c r="AT92" i="1"/>
  <c r="AT156" i="1"/>
  <c r="AT220" i="1"/>
  <c r="AT338" i="1"/>
  <c r="AT466" i="1"/>
  <c r="AT594" i="1"/>
  <c r="AT722" i="1"/>
  <c r="AT850" i="1"/>
  <c r="AT978" i="1"/>
  <c r="AT1106" i="1"/>
  <c r="AT1234" i="1"/>
  <c r="AT1362" i="1"/>
  <c r="AT1490" i="1"/>
  <c r="AT340" i="1"/>
  <c r="AT468" i="1"/>
  <c r="AT596" i="1"/>
  <c r="AT724" i="1"/>
  <c r="AT852" i="1"/>
  <c r="AT980" i="1"/>
  <c r="AT1108" i="1"/>
  <c r="AT1236" i="1"/>
  <c r="AT1364" i="1"/>
  <c r="AT1492" i="1"/>
  <c r="AT324" i="1"/>
  <c r="AT452" i="1"/>
  <c r="AT580" i="1"/>
  <c r="AT708" i="1"/>
  <c r="AT836" i="1"/>
  <c r="AT964" i="1"/>
  <c r="AT1092" i="1"/>
  <c r="AT1220" i="1"/>
  <c r="AT1348" i="1"/>
  <c r="AT1476" i="1"/>
  <c r="AT212" i="1"/>
  <c r="AT642" i="1"/>
  <c r="AT1154" i="1"/>
  <c r="AT116" i="1"/>
  <c r="AT578" i="1"/>
  <c r="AT1090" i="1"/>
  <c r="AT68" i="1"/>
  <c r="AT418" i="1"/>
  <c r="AT930" i="1"/>
  <c r="AT1442" i="1"/>
  <c r="AT1506" i="1"/>
  <c r="AT1378" i="1"/>
  <c r="AT36" i="1"/>
  <c r="AT33" i="1"/>
  <c r="AT43" i="1"/>
  <c r="AT55" i="1"/>
  <c r="AT65" i="1"/>
  <c r="AT75" i="1"/>
  <c r="AT87" i="1"/>
  <c r="AT97" i="1"/>
  <c r="AT107" i="1"/>
  <c r="AT119" i="1"/>
  <c r="AT129" i="1"/>
  <c r="AT139" i="1"/>
  <c r="AT151" i="1"/>
  <c r="AT161" i="1"/>
  <c r="AT171" i="1"/>
  <c r="AT183" i="1"/>
  <c r="AT193" i="1"/>
  <c r="AT203" i="1"/>
  <c r="AT215" i="1"/>
  <c r="AT225" i="1"/>
  <c r="AT235" i="1"/>
  <c r="AT247" i="1"/>
  <c r="AT257" i="1"/>
  <c r="AT267" i="1"/>
  <c r="AT279" i="1"/>
  <c r="AT289" i="1"/>
  <c r="AT299" i="1"/>
  <c r="AT311" i="1"/>
  <c r="AT321" i="1"/>
  <c r="AT331" i="1"/>
  <c r="AT343" i="1"/>
  <c r="AT353" i="1"/>
  <c r="AT363" i="1"/>
  <c r="AT375" i="1"/>
  <c r="AT385" i="1"/>
  <c r="AT395" i="1"/>
  <c r="AT407" i="1"/>
  <c r="AT417" i="1"/>
  <c r="AT427" i="1"/>
  <c r="AT439" i="1"/>
  <c r="AT449" i="1"/>
  <c r="AT459" i="1"/>
  <c r="AT471" i="1"/>
  <c r="AT481" i="1"/>
  <c r="AT491" i="1"/>
  <c r="AT503" i="1"/>
  <c r="AT513" i="1"/>
  <c r="AT523" i="1"/>
  <c r="AT535" i="1"/>
  <c r="AT543" i="1"/>
  <c r="AT551" i="1"/>
  <c r="AT559" i="1"/>
  <c r="AT567" i="1"/>
  <c r="AT575" i="1"/>
  <c r="AT583" i="1"/>
  <c r="AT591" i="1"/>
  <c r="AT599" i="1"/>
  <c r="AT607" i="1"/>
  <c r="AT615" i="1"/>
  <c r="AT623" i="1"/>
  <c r="AT631" i="1"/>
  <c r="AT639" i="1"/>
  <c r="AT647" i="1"/>
  <c r="AT655" i="1"/>
  <c r="AT663" i="1"/>
  <c r="AT671" i="1"/>
  <c r="AT679" i="1"/>
  <c r="AT687" i="1"/>
  <c r="AT695" i="1"/>
  <c r="AT703" i="1"/>
  <c r="AT711" i="1"/>
  <c r="AT719" i="1"/>
  <c r="AT727" i="1"/>
  <c r="AT735" i="1"/>
  <c r="AT743" i="1"/>
  <c r="AT751" i="1"/>
  <c r="AT759" i="1"/>
  <c r="AT767" i="1"/>
  <c r="AT775" i="1"/>
  <c r="AT783" i="1"/>
  <c r="AT791" i="1"/>
  <c r="AT799" i="1"/>
  <c r="AT807" i="1"/>
  <c r="AT815" i="1"/>
  <c r="AT823" i="1"/>
  <c r="AT831" i="1"/>
  <c r="AT839" i="1"/>
  <c r="AT847" i="1"/>
  <c r="AT855" i="1"/>
  <c r="AT863" i="1"/>
  <c r="AT871" i="1"/>
  <c r="AT879" i="1"/>
  <c r="AT887" i="1"/>
  <c r="AT895" i="1"/>
  <c r="AT903" i="1"/>
  <c r="AT911" i="1"/>
  <c r="AT919" i="1"/>
  <c r="AT927" i="1"/>
  <c r="AT935" i="1"/>
  <c r="AT943" i="1"/>
  <c r="AT951" i="1"/>
  <c r="AT959" i="1"/>
  <c r="AT967" i="1"/>
  <c r="AT975" i="1"/>
  <c r="AT983" i="1"/>
  <c r="AT991" i="1"/>
  <c r="AT999" i="1"/>
  <c r="AT1007" i="1"/>
  <c r="AT1015" i="1"/>
  <c r="AT1023" i="1"/>
  <c r="AT1031" i="1"/>
  <c r="AT1039" i="1"/>
  <c r="AT1047" i="1"/>
  <c r="AT1055" i="1"/>
  <c r="AT1063" i="1"/>
  <c r="AT1071" i="1"/>
  <c r="AT1079" i="1"/>
  <c r="AT1087" i="1"/>
  <c r="AT1095" i="1"/>
  <c r="AT1103" i="1"/>
  <c r="AT1111" i="1"/>
  <c r="AT1119" i="1"/>
  <c r="AT1127" i="1"/>
  <c r="AT1135" i="1"/>
  <c r="AT1143" i="1"/>
  <c r="AT1151" i="1"/>
  <c r="AT1159" i="1"/>
  <c r="AT1167" i="1"/>
  <c r="AT1175" i="1"/>
  <c r="AT1183" i="1"/>
  <c r="AT1191" i="1"/>
  <c r="AT1199" i="1"/>
  <c r="AT1207" i="1"/>
  <c r="AT1215" i="1"/>
  <c r="AT1223" i="1"/>
  <c r="AT1231" i="1"/>
  <c r="AT1239" i="1"/>
  <c r="AT1247" i="1"/>
  <c r="AT1255" i="1"/>
  <c r="AT1263" i="1"/>
  <c r="AT1271" i="1"/>
  <c r="AT1279" i="1"/>
  <c r="AT1287" i="1"/>
  <c r="AT1295" i="1"/>
  <c r="AT1303" i="1"/>
  <c r="AT1311" i="1"/>
  <c r="AT1319" i="1"/>
  <c r="AT1327" i="1"/>
  <c r="AT1335" i="1"/>
  <c r="AT1343" i="1"/>
  <c r="AT1351" i="1"/>
  <c r="AT1359" i="1"/>
  <c r="AT1367" i="1"/>
  <c r="AT1375" i="1"/>
  <c r="AT1383" i="1"/>
  <c r="AT1391" i="1"/>
  <c r="AT1399" i="1"/>
  <c r="AT1407" i="1"/>
  <c r="AT1415" i="1"/>
  <c r="AT1423" i="1"/>
  <c r="AT1431" i="1"/>
  <c r="AT1439" i="1"/>
  <c r="AT1447" i="1"/>
  <c r="AT1455" i="1"/>
  <c r="AT1463" i="1"/>
  <c r="AT1471" i="1"/>
  <c r="AT1479" i="1"/>
  <c r="AT1487" i="1"/>
  <c r="AT1495" i="1"/>
  <c r="AT1503" i="1"/>
  <c r="AT26" i="1"/>
  <c r="AT42" i="1"/>
  <c r="AT58" i="1"/>
  <c r="AT74" i="1"/>
  <c r="AT90" i="1"/>
  <c r="AT106" i="1"/>
  <c r="AT122" i="1"/>
  <c r="AT138" i="1"/>
  <c r="AT154" i="1"/>
  <c r="AT170" i="1"/>
  <c r="AT186" i="1"/>
  <c r="AT202" i="1"/>
  <c r="AT218" i="1"/>
  <c r="AT246" i="1"/>
  <c r="AT278" i="1"/>
  <c r="AT310" i="1"/>
  <c r="AT342" i="1"/>
  <c r="AT374" i="1"/>
  <c r="AT406" i="1"/>
  <c r="AT438" i="1"/>
  <c r="AT470" i="1"/>
  <c r="AT502" i="1"/>
  <c r="AT534" i="1"/>
  <c r="AT566" i="1"/>
  <c r="AT598" i="1"/>
  <c r="AT630" i="1"/>
  <c r="AT662" i="1"/>
  <c r="AT694" i="1"/>
  <c r="AT726" i="1"/>
  <c r="AT758" i="1"/>
  <c r="AT790" i="1"/>
  <c r="AT822" i="1"/>
  <c r="AT854" i="1"/>
  <c r="AT886" i="1"/>
  <c r="AT918" i="1"/>
  <c r="AT950" i="1"/>
  <c r="AT982" i="1"/>
  <c r="AT1014" i="1"/>
  <c r="AT1046" i="1"/>
  <c r="AT1078" i="1"/>
  <c r="AT1110" i="1"/>
  <c r="AT1142" i="1"/>
  <c r="AT1174" i="1"/>
  <c r="AT1206" i="1"/>
  <c r="AT1238" i="1"/>
  <c r="AT1270" i="1"/>
  <c r="AT1302" i="1"/>
  <c r="AT1334" i="1"/>
  <c r="AT1366" i="1"/>
  <c r="AT1398" i="1"/>
  <c r="AT1430" i="1"/>
  <c r="AT1462" i="1"/>
  <c r="AT1494" i="1"/>
  <c r="AT232" i="1"/>
  <c r="AT264" i="1"/>
  <c r="AT296" i="1"/>
  <c r="AT328" i="1"/>
  <c r="AT360" i="1"/>
  <c r="AT392" i="1"/>
  <c r="AT424" i="1"/>
  <c r="AT456" i="1"/>
  <c r="AT488" i="1"/>
  <c r="AT520" i="1"/>
  <c r="AT552" i="1"/>
  <c r="AT584" i="1"/>
  <c r="AT616" i="1"/>
  <c r="AT648" i="1"/>
  <c r="AT680" i="1"/>
  <c r="AT712" i="1"/>
  <c r="AT744" i="1"/>
  <c r="AT776" i="1"/>
  <c r="AT808" i="1"/>
  <c r="AT840" i="1"/>
  <c r="AT872" i="1"/>
  <c r="AT904" i="1"/>
  <c r="AT936" i="1"/>
  <c r="AT968" i="1"/>
  <c r="AT1000" i="1"/>
  <c r="AT1032" i="1"/>
  <c r="AT1064" i="1"/>
  <c r="AT1096" i="1"/>
  <c r="AT1128" i="1"/>
  <c r="AT1160" i="1"/>
  <c r="AT1192" i="1"/>
  <c r="AT1224" i="1"/>
  <c r="AT1256" i="1"/>
  <c r="AT1288" i="1"/>
  <c r="AT1320" i="1"/>
  <c r="AT1352" i="1"/>
  <c r="AT1384" i="1"/>
  <c r="AT1416" i="1"/>
  <c r="AT1448" i="1"/>
  <c r="AT1480" i="1"/>
  <c r="AT236" i="1"/>
  <c r="AT300" i="1"/>
  <c r="AT364" i="1"/>
  <c r="AT428" i="1"/>
  <c r="AT492" i="1"/>
  <c r="AT556" i="1"/>
  <c r="AT620" i="1"/>
  <c r="AT684" i="1"/>
  <c r="AT748" i="1"/>
  <c r="AT812" i="1"/>
  <c r="AT876" i="1"/>
  <c r="AT940" i="1"/>
  <c r="AT1004" i="1"/>
  <c r="AT1068" i="1"/>
  <c r="AT1132" i="1"/>
  <c r="AT1196" i="1"/>
  <c r="AT1260" i="1"/>
  <c r="AT1324" i="1"/>
  <c r="AT1388" i="1"/>
  <c r="AT1452" i="1"/>
  <c r="AT25" i="1"/>
  <c r="AT56" i="1"/>
  <c r="AT88" i="1"/>
  <c r="AT120" i="1"/>
  <c r="AT152" i="1"/>
  <c r="AT184" i="1"/>
  <c r="AT216" i="1"/>
  <c r="AT282" i="1"/>
  <c r="AT346" i="1"/>
  <c r="AT410" i="1"/>
  <c r="AT474" i="1"/>
  <c r="AT538" i="1"/>
  <c r="AT602" i="1"/>
  <c r="AT666" i="1"/>
  <c r="AT730" i="1"/>
  <c r="AT794" i="1"/>
  <c r="AT858" i="1"/>
  <c r="AT922" i="1"/>
  <c r="AT986" i="1"/>
  <c r="AT1050" i="1"/>
  <c r="AT1114" i="1"/>
  <c r="AT1178" i="1"/>
  <c r="AT1242" i="1"/>
  <c r="AT1306" i="1"/>
  <c r="AT1370" i="1"/>
  <c r="AT1434" i="1"/>
  <c r="AT1498" i="1"/>
  <c r="AT76" i="1"/>
  <c r="AT140" i="1"/>
  <c r="AT204" i="1"/>
  <c r="AT306" i="1"/>
  <c r="AT434" i="1"/>
  <c r="AT562" i="1"/>
  <c r="AT690" i="1"/>
  <c r="AT818" i="1"/>
  <c r="AT946" i="1"/>
  <c r="AT1074" i="1"/>
  <c r="AT1202" i="1"/>
  <c r="AT1330" i="1"/>
  <c r="AT1458" i="1"/>
  <c r="AT308" i="1"/>
  <c r="AT436" i="1"/>
  <c r="AT564" i="1"/>
  <c r="AT692" i="1"/>
  <c r="AT820" i="1"/>
  <c r="AT948" i="1"/>
  <c r="AT1076" i="1"/>
  <c r="AT1204" i="1"/>
  <c r="AT1332" i="1"/>
  <c r="AT1460" i="1"/>
  <c r="AT292" i="1"/>
  <c r="AT420" i="1"/>
  <c r="AT548" i="1"/>
  <c r="AT676" i="1"/>
  <c r="AT804" i="1"/>
  <c r="AT932" i="1"/>
  <c r="AT1060" i="1"/>
  <c r="AT1188" i="1"/>
  <c r="AT1316" i="1"/>
  <c r="AT1444" i="1"/>
  <c r="AT148" i="1"/>
  <c r="AT514" i="1"/>
  <c r="AT1026" i="1"/>
  <c r="AT52" i="1"/>
  <c r="AT450" i="1"/>
  <c r="AT962" i="1"/>
  <c r="AT1474" i="1"/>
  <c r="AT290" i="1"/>
  <c r="AT802" i="1"/>
  <c r="AT1314" i="1"/>
  <c r="AT994" i="1"/>
  <c r="AT866" i="1"/>
  <c r="AT1250" i="1"/>
  <c r="AT51" i="1"/>
  <c r="AT83" i="1"/>
  <c r="AT115" i="1"/>
  <c r="AT147" i="1"/>
  <c r="AT169" i="1"/>
  <c r="AT201" i="1"/>
  <c r="AT243" i="1"/>
  <c r="AT275" i="1"/>
  <c r="AT297" i="1"/>
  <c r="AT329" i="1"/>
  <c r="AT361" i="1"/>
  <c r="AT403" i="1"/>
  <c r="AT447" i="1"/>
  <c r="AT489" i="1"/>
  <c r="AT521" i="1"/>
  <c r="AT549" i="1"/>
  <c r="AT573" i="1"/>
  <c r="AT597" i="1"/>
  <c r="AT621" i="1"/>
  <c r="AT661" i="1"/>
  <c r="AT685" i="1"/>
  <c r="AT709" i="1"/>
  <c r="AT749" i="1"/>
  <c r="AT781" i="1"/>
  <c r="AT813" i="1"/>
  <c r="AT853" i="1"/>
  <c r="AT877" i="1"/>
  <c r="AT901" i="1"/>
  <c r="AT917" i="1"/>
  <c r="AT941" i="1"/>
  <c r="AT965" i="1"/>
  <c r="AT981" i="1"/>
  <c r="AT1005" i="1"/>
  <c r="AT1029" i="1"/>
  <c r="AT1045" i="1"/>
  <c r="AT1069" i="1"/>
  <c r="AT1093" i="1"/>
  <c r="AT1109" i="1"/>
  <c r="AT1133" i="1"/>
  <c r="AT1157" i="1"/>
  <c r="AT1173" i="1"/>
  <c r="AT1197" i="1"/>
  <c r="AT1221" i="1"/>
  <c r="AT1245" i="1"/>
  <c r="AT1269" i="1"/>
  <c r="AT1293" i="1"/>
  <c r="AT1309" i="1"/>
  <c r="AT1333" i="1"/>
  <c r="AT1357" i="1"/>
  <c r="AT1381" i="1"/>
  <c r="AT1405" i="1"/>
  <c r="AT1429" i="1"/>
  <c r="AT1445" i="1"/>
  <c r="AT1469" i="1"/>
  <c r="AT1485" i="1"/>
  <c r="AT1509" i="1"/>
  <c r="AT54" i="1"/>
  <c r="AT102" i="1"/>
  <c r="AT134" i="1"/>
  <c r="AT182" i="1"/>
  <c r="AT214" i="1"/>
  <c r="AT302" i="1"/>
  <c r="AT366" i="1"/>
  <c r="AT462" i="1"/>
  <c r="AT526" i="1"/>
  <c r="AT622" i="1"/>
  <c r="AT750" i="1"/>
  <c r="AT846" i="1"/>
  <c r="AT942" i="1"/>
  <c r="AT1070" i="1"/>
  <c r="AT1230" i="1"/>
  <c r="AT1390" i="1"/>
  <c r="AT1486" i="1"/>
  <c r="AT320" i="1"/>
  <c r="AT416" i="1"/>
  <c r="AT544" i="1"/>
  <c r="AT672" i="1"/>
  <c r="AT768" i="1"/>
  <c r="AT864" i="1"/>
  <c r="AT992" i="1"/>
  <c r="AT1152" i="1"/>
  <c r="AT1312" i="1"/>
  <c r="AT1440" i="1"/>
  <c r="AT348" i="1"/>
  <c r="AT604" i="1"/>
  <c r="AT924" i="1"/>
  <c r="AT1180" i="1"/>
  <c r="AT1500" i="1"/>
  <c r="AT176" i="1"/>
  <c r="AT458" i="1"/>
  <c r="AT778" i="1"/>
  <c r="AT1034" i="1"/>
  <c r="AT1226" i="1"/>
  <c r="AT1418" i="1"/>
  <c r="AT188" i="1"/>
  <c r="AT658" i="1"/>
  <c r="AT1170" i="1"/>
  <c r="AT276" i="1"/>
  <c r="AT660" i="1"/>
  <c r="AT1172" i="1"/>
  <c r="AT260" i="1"/>
  <c r="AT644" i="1"/>
  <c r="AT1156" i="1"/>
  <c r="AT386" i="1"/>
  <c r="AT1346" i="1"/>
  <c r="AT482" i="1"/>
  <c r="AT63" i="1"/>
  <c r="AT137" i="1"/>
  <c r="AT191" i="1"/>
  <c r="AT223" i="1"/>
  <c r="AT265" i="1"/>
  <c r="AT307" i="1"/>
  <c r="AT339" i="1"/>
  <c r="AT371" i="1"/>
  <c r="AT393" i="1"/>
  <c r="AT425" i="1"/>
  <c r="AT457" i="1"/>
  <c r="AT499" i="1"/>
  <c r="AT531" i="1"/>
  <c r="AT557" i="1"/>
  <c r="AT581" i="1"/>
  <c r="AT605" i="1"/>
  <c r="AT629" i="1"/>
  <c r="AT645" i="1"/>
  <c r="AT669" i="1"/>
  <c r="AT693" i="1"/>
  <c r="AT717" i="1"/>
  <c r="AT733" i="1"/>
  <c r="AT757" i="1"/>
  <c r="AT773" i="1"/>
  <c r="AT797" i="1"/>
  <c r="AT821" i="1"/>
  <c r="AT837" i="1"/>
  <c r="AT861" i="1"/>
  <c r="AT893" i="1"/>
  <c r="AT925" i="1"/>
  <c r="AT957" i="1"/>
  <c r="AT989" i="1"/>
  <c r="AT1021" i="1"/>
  <c r="AT1053" i="1"/>
  <c r="AT1085" i="1"/>
  <c r="AT1117" i="1"/>
  <c r="AT1149" i="1"/>
  <c r="AT1181" i="1"/>
  <c r="AT1205" i="1"/>
  <c r="AT1229" i="1"/>
  <c r="AT1253" i="1"/>
  <c r="AT1285" i="1"/>
  <c r="AT1317" i="1"/>
  <c r="AT1341" i="1"/>
  <c r="AT1365" i="1"/>
  <c r="AT1389" i="1"/>
  <c r="AT1421" i="1"/>
  <c r="AT1461" i="1"/>
  <c r="AT1501" i="1"/>
  <c r="AT86" i="1"/>
  <c r="AT166" i="1"/>
  <c r="AT270" i="1"/>
  <c r="AT430" i="1"/>
  <c r="AT590" i="1"/>
  <c r="AT718" i="1"/>
  <c r="AT878" i="1"/>
  <c r="AT1006" i="1"/>
  <c r="AT1102" i="1"/>
  <c r="AT1166" i="1"/>
  <c r="AT1262" i="1"/>
  <c r="AT1326" i="1"/>
  <c r="AT1454" i="1"/>
  <c r="AT256" i="1"/>
  <c r="AT384" i="1"/>
  <c r="AT512" i="1"/>
  <c r="AT640" i="1"/>
  <c r="AT800" i="1"/>
  <c r="AT928" i="1"/>
  <c r="AT1024" i="1"/>
  <c r="AT1088" i="1"/>
  <c r="AT1184" i="1"/>
  <c r="AT1280" i="1"/>
  <c r="AT1376" i="1"/>
  <c r="AT1472" i="1"/>
  <c r="AT284" i="1"/>
  <c r="AT476" i="1"/>
  <c r="AT668" i="1"/>
  <c r="AT860" i="1"/>
  <c r="AT1052" i="1"/>
  <c r="AT1244" i="1"/>
  <c r="AT1372" i="1"/>
  <c r="AT48" i="1"/>
  <c r="AT112" i="1"/>
  <c r="AT208" i="1"/>
  <c r="AT330" i="1"/>
  <c r="AT522" i="1"/>
  <c r="AT714" i="1"/>
  <c r="AT906" i="1"/>
  <c r="AT1098" i="1"/>
  <c r="AT1290" i="1"/>
  <c r="AT60" i="1"/>
  <c r="AT274" i="1"/>
  <c r="AT530" i="1"/>
  <c r="AT914" i="1"/>
  <c r="AT1298" i="1"/>
  <c r="AT532" i="1"/>
  <c r="AT916" i="1"/>
  <c r="AT1300" i="1"/>
  <c r="AT388" i="1"/>
  <c r="AT772" i="1"/>
  <c r="AT1028" i="1"/>
  <c r="AT1412" i="1"/>
  <c r="AT898" i="1"/>
  <c r="AT834" i="1"/>
  <c r="AT674" i="1"/>
  <c r="AT354" i="1"/>
  <c r="AL88" i="1"/>
  <c r="AL112" i="1"/>
  <c r="AL64" i="1"/>
  <c r="AC28" i="1"/>
  <c r="AG22" i="1"/>
  <c r="AC33" i="1"/>
  <c r="AG29" i="1"/>
  <c r="AC24" i="1"/>
  <c r="BO11" i="1"/>
  <c r="BP14" i="1"/>
  <c r="BP21" i="1"/>
  <c r="BP18" i="1"/>
  <c r="BP16" i="1"/>
  <c r="BP13" i="1"/>
  <c r="BP25" i="1"/>
  <c r="BP24" i="1"/>
  <c r="BP23" i="1"/>
  <c r="BP12" i="1"/>
  <c r="BP17" i="1"/>
  <c r="BP20" i="1"/>
  <c r="BP15" i="1"/>
  <c r="BP19" i="1"/>
  <c r="BP22" i="1"/>
  <c r="BD13" i="1"/>
  <c r="E14" i="1"/>
  <c r="AL46" i="1"/>
  <c r="AL48" i="1"/>
  <c r="AL80" i="1"/>
  <c r="AL56" i="1"/>
  <c r="AL72" i="1"/>
  <c r="AL142" i="1"/>
  <c r="AL54" i="1"/>
  <c r="AL152" i="1"/>
  <c r="P63" i="1"/>
  <c r="AG21" i="1"/>
  <c r="AG23" i="1"/>
  <c r="AG24" i="1"/>
  <c r="AC22" i="1"/>
  <c r="AC23" i="1"/>
  <c r="AC32" i="1"/>
  <c r="AG28" i="1"/>
  <c r="AC21" i="1"/>
  <c r="AL30" i="1"/>
  <c r="AL50" i="1"/>
  <c r="AL76" i="1"/>
  <c r="AL94" i="1"/>
  <c r="AL102" i="1"/>
  <c r="AL114" i="1"/>
  <c r="AL124" i="1"/>
  <c r="AL144" i="1"/>
  <c r="AL156" i="1"/>
  <c r="AL164" i="1"/>
  <c r="AL172" i="1"/>
  <c r="AL180" i="1"/>
  <c r="AL188" i="1"/>
  <c r="AL196" i="1"/>
  <c r="AL204" i="1"/>
  <c r="AL212" i="1"/>
  <c r="AL220" i="1"/>
  <c r="AL228" i="1"/>
  <c r="AL236" i="1"/>
  <c r="AL244" i="1"/>
  <c r="AL252" i="1"/>
  <c r="AL260" i="1"/>
  <c r="AL268" i="1"/>
  <c r="AL276" i="1"/>
  <c r="AL284" i="1"/>
  <c r="AL292" i="1"/>
  <c r="AL300" i="1"/>
  <c r="AL308" i="1"/>
  <c r="AL316" i="1"/>
  <c r="AL324" i="1"/>
  <c r="AL332" i="1"/>
  <c r="AL340" i="1"/>
  <c r="AL348" i="1"/>
  <c r="AL356" i="1"/>
  <c r="AL364" i="1"/>
  <c r="AL372" i="1"/>
  <c r="AL380" i="1"/>
  <c r="AL388" i="1"/>
  <c r="AL396" i="1"/>
  <c r="AL404" i="1"/>
  <c r="AL412" i="1"/>
  <c r="AL420" i="1"/>
  <c r="AL428" i="1"/>
  <c r="AL436" i="1"/>
  <c r="AL444" i="1"/>
  <c r="AL452" i="1"/>
  <c r="AL460" i="1"/>
  <c r="AL468" i="1"/>
  <c r="AL476" i="1"/>
  <c r="AL484" i="1"/>
  <c r="AL492" i="1"/>
  <c r="AL500" i="1"/>
  <c r="AL508" i="1"/>
  <c r="AL516" i="1"/>
  <c r="AL524" i="1"/>
  <c r="AL532" i="1"/>
  <c r="AL540" i="1"/>
  <c r="AL548" i="1"/>
  <c r="AL556" i="1"/>
  <c r="AL564" i="1"/>
  <c r="AL572" i="1"/>
  <c r="AL580" i="1"/>
  <c r="AL588" i="1"/>
  <c r="AL596" i="1"/>
  <c r="AL604" i="1"/>
  <c r="AL612" i="1"/>
  <c r="AL620" i="1"/>
  <c r="AL628" i="1"/>
  <c r="AL636" i="1"/>
  <c r="AL644" i="1"/>
  <c r="AL652" i="1"/>
  <c r="AL660" i="1"/>
  <c r="AL668" i="1"/>
  <c r="AL676" i="1"/>
  <c r="AL684" i="1"/>
  <c r="AL692" i="1"/>
  <c r="AL700" i="1"/>
  <c r="AL708" i="1"/>
  <c r="AL716" i="1"/>
  <c r="AL724" i="1"/>
  <c r="AL732" i="1"/>
  <c r="AL740" i="1"/>
  <c r="AL748" i="1"/>
  <c r="AL756" i="1"/>
  <c r="AL764" i="1"/>
  <c r="AL772" i="1"/>
  <c r="AL780" i="1"/>
  <c r="AL788" i="1"/>
  <c r="AL796" i="1"/>
  <c r="AL804" i="1"/>
  <c r="AL812" i="1"/>
  <c r="AL820" i="1"/>
  <c r="AL828" i="1"/>
  <c r="AL836" i="1"/>
  <c r="AL844" i="1"/>
  <c r="AL852" i="1"/>
  <c r="AL860" i="1"/>
  <c r="AL868" i="1"/>
  <c r="AL876" i="1"/>
  <c r="AL884" i="1"/>
  <c r="AL892" i="1"/>
  <c r="AL900" i="1"/>
  <c r="AL908" i="1"/>
  <c r="AL916" i="1"/>
  <c r="AL924" i="1"/>
  <c r="AL932" i="1"/>
  <c r="AL940" i="1"/>
  <c r="AL948" i="1"/>
  <c r="AL956" i="1"/>
  <c r="AL964" i="1"/>
  <c r="AL972" i="1"/>
  <c r="AL980" i="1"/>
  <c r="AL988" i="1"/>
  <c r="AL996" i="1"/>
  <c r="AL1004" i="1"/>
  <c r="AL1012" i="1"/>
  <c r="AL1020" i="1"/>
  <c r="AL1028" i="1"/>
  <c r="AL1036" i="1"/>
  <c r="AL1044" i="1"/>
  <c r="AL1052" i="1"/>
  <c r="AL1060" i="1"/>
  <c r="AL1068" i="1"/>
  <c r="AL1076" i="1"/>
  <c r="AL1084" i="1"/>
  <c r="AL1092" i="1"/>
  <c r="AL1100" i="1"/>
  <c r="AL1108" i="1"/>
  <c r="AL1116" i="1"/>
  <c r="AL1124" i="1"/>
  <c r="AL1132" i="1"/>
  <c r="AL1140" i="1"/>
  <c r="AL1148" i="1"/>
  <c r="AL1156" i="1"/>
  <c r="AL1164" i="1"/>
  <c r="AL1172" i="1"/>
  <c r="AL1180" i="1"/>
  <c r="AL1188" i="1"/>
  <c r="AL1196" i="1"/>
  <c r="AL1204" i="1"/>
  <c r="AL1212" i="1"/>
  <c r="AL1220" i="1"/>
  <c r="AL1228" i="1"/>
  <c r="AL1236" i="1"/>
  <c r="AL1244" i="1"/>
  <c r="AL1252" i="1"/>
  <c r="AL1260" i="1"/>
  <c r="AL1268" i="1"/>
  <c r="AL1276" i="1"/>
  <c r="AL1284" i="1"/>
  <c r="AL1292" i="1"/>
  <c r="AL1300" i="1"/>
  <c r="AL1308" i="1"/>
  <c r="AL1316" i="1"/>
  <c r="AL1324" i="1"/>
  <c r="AL1332" i="1"/>
  <c r="AL1340" i="1"/>
  <c r="AL1348" i="1"/>
  <c r="AL1356" i="1"/>
  <c r="AL1364" i="1"/>
  <c r="AL1372" i="1"/>
  <c r="AL1380" i="1"/>
  <c r="AL1388" i="1"/>
  <c r="AL1396" i="1"/>
  <c r="AL1404" i="1"/>
  <c r="AL1412" i="1"/>
  <c r="AL1420" i="1"/>
  <c r="AL1428" i="1"/>
  <c r="AL1436" i="1"/>
  <c r="AL1444" i="1"/>
  <c r="AL1452" i="1"/>
  <c r="AL1460" i="1"/>
  <c r="AL1468" i="1"/>
  <c r="AL1476" i="1"/>
  <c r="AL1484" i="1"/>
  <c r="AL1492" i="1"/>
  <c r="AL1500" i="1"/>
  <c r="AL1508" i="1"/>
  <c r="AL20" i="1"/>
  <c r="AL39" i="1"/>
  <c r="AL59" i="1"/>
  <c r="AL75" i="1"/>
  <c r="AL91" i="1"/>
  <c r="AL107" i="1"/>
  <c r="AL127" i="1"/>
  <c r="AL147" i="1"/>
  <c r="AL163" i="1"/>
  <c r="AL179" i="1"/>
  <c r="AL195" i="1"/>
  <c r="AL211" i="1"/>
  <c r="AL227" i="1"/>
  <c r="AL243" i="1"/>
  <c r="AL259" i="1"/>
  <c r="AL275" i="1"/>
  <c r="AL291" i="1"/>
  <c r="AL307" i="1"/>
  <c r="AL323" i="1"/>
  <c r="AL339" i="1"/>
  <c r="AL355" i="1"/>
  <c r="AL371" i="1"/>
  <c r="AL387" i="1"/>
  <c r="AL403" i="1"/>
  <c r="AL419" i="1"/>
  <c r="AL435" i="1"/>
  <c r="AL451" i="1"/>
  <c r="AL467" i="1"/>
  <c r="AL483" i="1"/>
  <c r="AL499" i="1"/>
  <c r="AL515" i="1"/>
  <c r="AL531" i="1"/>
  <c r="AL547" i="1"/>
  <c r="AL563" i="1"/>
  <c r="AL579" i="1"/>
  <c r="AL595" i="1"/>
  <c r="AL611" i="1"/>
  <c r="AL627" i="1"/>
  <c r="AL643" i="1"/>
  <c r="AL659" i="1"/>
  <c r="AL675" i="1"/>
  <c r="AL691" i="1"/>
  <c r="AL707" i="1"/>
  <c r="AL723" i="1"/>
  <c r="AL739" i="1"/>
  <c r="AL755" i="1"/>
  <c r="AL771" i="1"/>
  <c r="AL787" i="1"/>
  <c r="AL803" i="1"/>
  <c r="AL819" i="1"/>
  <c r="AL835" i="1"/>
  <c r="AL851" i="1"/>
  <c r="AL867" i="1"/>
  <c r="AL883" i="1"/>
  <c r="AL899" i="1"/>
  <c r="AL915" i="1"/>
  <c r="AL931" i="1"/>
  <c r="AL947" i="1"/>
  <c r="AL963" i="1"/>
  <c r="AL979" i="1"/>
  <c r="AL995" i="1"/>
  <c r="AL1011" i="1"/>
  <c r="AL1027" i="1"/>
  <c r="AL1043" i="1"/>
  <c r="AL1059" i="1"/>
  <c r="AL1075" i="1"/>
  <c r="AL1091" i="1"/>
  <c r="AL1107" i="1"/>
  <c r="AL1123" i="1"/>
  <c r="AL1139" i="1"/>
  <c r="AL1155" i="1"/>
  <c r="AL1171" i="1"/>
  <c r="AL1187" i="1"/>
  <c r="AL1203" i="1"/>
  <c r="AL1219" i="1"/>
  <c r="AL1235" i="1"/>
  <c r="AL1251" i="1"/>
  <c r="AL1267" i="1"/>
  <c r="AL1283" i="1"/>
  <c r="AL1299" i="1"/>
  <c r="AL1315" i="1"/>
  <c r="AL1331" i="1"/>
  <c r="AL1347" i="1"/>
  <c r="AL1363" i="1"/>
  <c r="AL1379" i="1"/>
  <c r="AL1395" i="1"/>
  <c r="AL1411" i="1"/>
  <c r="AL1427" i="1"/>
  <c r="AL1443" i="1"/>
  <c r="AL1459" i="1"/>
  <c r="AL1475" i="1"/>
  <c r="AL1491" i="1"/>
  <c r="AL1507" i="1"/>
  <c r="AL41" i="1"/>
  <c r="AL57" i="1"/>
  <c r="AL73" i="1"/>
  <c r="AL89" i="1"/>
  <c r="AL105" i="1"/>
  <c r="AL121" i="1"/>
  <c r="AL137" i="1"/>
  <c r="AL153" i="1"/>
  <c r="AL169" i="1"/>
  <c r="AL185" i="1"/>
  <c r="AL201" i="1"/>
  <c r="AL217" i="1"/>
  <c r="AL233" i="1"/>
  <c r="AL249" i="1"/>
  <c r="AL265" i="1"/>
  <c r="AL281" i="1"/>
  <c r="AL297" i="1"/>
  <c r="AL313" i="1"/>
  <c r="AL329" i="1"/>
  <c r="AL345" i="1"/>
  <c r="AL361" i="1"/>
  <c r="AL377" i="1"/>
  <c r="AL393" i="1"/>
  <c r="AL409" i="1"/>
  <c r="AL425" i="1"/>
  <c r="AL441" i="1"/>
  <c r="AL457" i="1"/>
  <c r="AL473" i="1"/>
  <c r="AL489" i="1"/>
  <c r="AL505" i="1"/>
  <c r="AL521" i="1"/>
  <c r="AL537" i="1"/>
  <c r="AL553" i="1"/>
  <c r="AL569" i="1"/>
  <c r="AL585" i="1"/>
  <c r="AL601" i="1"/>
  <c r="AL617" i="1"/>
  <c r="AL633" i="1"/>
  <c r="AL649" i="1"/>
  <c r="AL665" i="1"/>
  <c r="AL681" i="1"/>
  <c r="AL697" i="1"/>
  <c r="AL713" i="1"/>
  <c r="AL729" i="1"/>
  <c r="AL745" i="1"/>
  <c r="AL761" i="1"/>
  <c r="AL777" i="1"/>
  <c r="AL793" i="1"/>
  <c r="AL809" i="1"/>
  <c r="AL825" i="1"/>
  <c r="AL841" i="1"/>
  <c r="AL857" i="1"/>
  <c r="AL873" i="1"/>
  <c r="AL889" i="1"/>
  <c r="AL905" i="1"/>
  <c r="AL921" i="1"/>
  <c r="AL937" i="1"/>
  <c r="AL953" i="1"/>
  <c r="AL969" i="1"/>
  <c r="AL985" i="1"/>
  <c r="AL1001" i="1"/>
  <c r="AL1017" i="1"/>
  <c r="AL1033" i="1"/>
  <c r="AL1049" i="1"/>
  <c r="AL1065" i="1"/>
  <c r="AL1081" i="1"/>
  <c r="AL1097" i="1"/>
  <c r="AL1113" i="1"/>
  <c r="AL1129" i="1"/>
  <c r="AL1145" i="1"/>
  <c r="AL1161" i="1"/>
  <c r="AL1177" i="1"/>
  <c r="AL1193" i="1"/>
  <c r="AL1209" i="1"/>
  <c r="AL1225" i="1"/>
  <c r="AL1241" i="1"/>
  <c r="AL1257" i="1"/>
  <c r="AL1273" i="1"/>
  <c r="AL1289" i="1"/>
  <c r="AL1305" i="1"/>
  <c r="AL1321" i="1"/>
  <c r="AL1337" i="1"/>
  <c r="AL1353" i="1"/>
  <c r="AL1369" i="1"/>
  <c r="AL1385" i="1"/>
  <c r="AL1401" i="1"/>
  <c r="AL1417" i="1"/>
  <c r="AL1433" i="1"/>
  <c r="AL1449" i="1"/>
  <c r="AL1465" i="1"/>
  <c r="AL1481" i="1"/>
  <c r="AL1497" i="1"/>
  <c r="AL22" i="1"/>
  <c r="AL23" i="1"/>
  <c r="AL28" i="1"/>
  <c r="AL42" i="1"/>
  <c r="AL74" i="1"/>
  <c r="AL90" i="1"/>
  <c r="AL100" i="1"/>
  <c r="AL108" i="1"/>
  <c r="AL122" i="1"/>
  <c r="AL138" i="1"/>
  <c r="AL154" i="1"/>
  <c r="AL162" i="1"/>
  <c r="AL170" i="1"/>
  <c r="AL178" i="1"/>
  <c r="AL186" i="1"/>
  <c r="AL194" i="1"/>
  <c r="AL202" i="1"/>
  <c r="AL210" i="1"/>
  <c r="AL218" i="1"/>
  <c r="AL226" i="1"/>
  <c r="AL234" i="1"/>
  <c r="AL242" i="1"/>
  <c r="AL250" i="1"/>
  <c r="AL258" i="1"/>
  <c r="AL266" i="1"/>
  <c r="AL274" i="1"/>
  <c r="AL282" i="1"/>
  <c r="AL290" i="1"/>
  <c r="AL298" i="1"/>
  <c r="AL306" i="1"/>
  <c r="AL314" i="1"/>
  <c r="AL322" i="1"/>
  <c r="AL330" i="1"/>
  <c r="AL338" i="1"/>
  <c r="AL346" i="1"/>
  <c r="AL354" i="1"/>
  <c r="AL362" i="1"/>
  <c r="AL370" i="1"/>
  <c r="AL378" i="1"/>
  <c r="AL386" i="1"/>
  <c r="AL394" i="1"/>
  <c r="AL402" i="1"/>
  <c r="AL410" i="1"/>
  <c r="AL418" i="1"/>
  <c r="AL426" i="1"/>
  <c r="AL434" i="1"/>
  <c r="AL442" i="1"/>
  <c r="AL450" i="1"/>
  <c r="AL458" i="1"/>
  <c r="AL466" i="1"/>
  <c r="AL474" i="1"/>
  <c r="AL482" i="1"/>
  <c r="AL490" i="1"/>
  <c r="AL498" i="1"/>
  <c r="AL506" i="1"/>
  <c r="AL514" i="1"/>
  <c r="AL522" i="1"/>
  <c r="AL530" i="1"/>
  <c r="AL538" i="1"/>
  <c r="AL546" i="1"/>
  <c r="AL554" i="1"/>
  <c r="AL562" i="1"/>
  <c r="AL570" i="1"/>
  <c r="AL578" i="1"/>
  <c r="AL586" i="1"/>
  <c r="AL594" i="1"/>
  <c r="AL602" i="1"/>
  <c r="AL610" i="1"/>
  <c r="AL618" i="1"/>
  <c r="AL626" i="1"/>
  <c r="AL634" i="1"/>
  <c r="AL642" i="1"/>
  <c r="AL650" i="1"/>
  <c r="AL658" i="1"/>
  <c r="AL666" i="1"/>
  <c r="AL674" i="1"/>
  <c r="AL682" i="1"/>
  <c r="AL690" i="1"/>
  <c r="AL698" i="1"/>
  <c r="AL706" i="1"/>
  <c r="AL714" i="1"/>
  <c r="AL722" i="1"/>
  <c r="AL730" i="1"/>
  <c r="AL738" i="1"/>
  <c r="AL746" i="1"/>
  <c r="AL754" i="1"/>
  <c r="AL762" i="1"/>
  <c r="AL770" i="1"/>
  <c r="AL778" i="1"/>
  <c r="AL786" i="1"/>
  <c r="AL794" i="1"/>
  <c r="AL802" i="1"/>
  <c r="AL810" i="1"/>
  <c r="AL818" i="1"/>
  <c r="AL826" i="1"/>
  <c r="AL834" i="1"/>
  <c r="AL842" i="1"/>
  <c r="AL850" i="1"/>
  <c r="AL858" i="1"/>
  <c r="AL866" i="1"/>
  <c r="AL874" i="1"/>
  <c r="AL882" i="1"/>
  <c r="AL890" i="1"/>
  <c r="AL898" i="1"/>
  <c r="AL906" i="1"/>
  <c r="AL914" i="1"/>
  <c r="AL922" i="1"/>
  <c r="AL930" i="1"/>
  <c r="AL938" i="1"/>
  <c r="AL946" i="1"/>
  <c r="AL954" i="1"/>
  <c r="AL962" i="1"/>
  <c r="AL970" i="1"/>
  <c r="AL978" i="1"/>
  <c r="AL986" i="1"/>
  <c r="AL994" i="1"/>
  <c r="AL1002" i="1"/>
  <c r="AL1010" i="1"/>
  <c r="AL1018" i="1"/>
  <c r="AL1026" i="1"/>
  <c r="AL1034" i="1"/>
  <c r="AL1042" i="1"/>
  <c r="AL1050" i="1"/>
  <c r="AL1058" i="1"/>
  <c r="AL1066" i="1"/>
  <c r="AL1074" i="1"/>
  <c r="AL1082" i="1"/>
  <c r="AL1090" i="1"/>
  <c r="AL1098" i="1"/>
  <c r="AL1106" i="1"/>
  <c r="AL1114" i="1"/>
  <c r="AL1122" i="1"/>
  <c r="AL1130" i="1"/>
  <c r="AL1138" i="1"/>
  <c r="AL1146" i="1"/>
  <c r="AL1154" i="1"/>
  <c r="AL1162" i="1"/>
  <c r="AL1170" i="1"/>
  <c r="AL1178" i="1"/>
  <c r="AL1186" i="1"/>
  <c r="AL1194" i="1"/>
  <c r="AL1202" i="1"/>
  <c r="AL1210" i="1"/>
  <c r="AL1218" i="1"/>
  <c r="AL1226" i="1"/>
  <c r="AL1234" i="1"/>
  <c r="AL1242" i="1"/>
  <c r="AL1250" i="1"/>
  <c r="AL1258" i="1"/>
  <c r="AL1266" i="1"/>
  <c r="AL1274" i="1"/>
  <c r="AL1282" i="1"/>
  <c r="AL1290" i="1"/>
  <c r="AL1298" i="1"/>
  <c r="AL1306" i="1"/>
  <c r="AL1314" i="1"/>
  <c r="AL1322" i="1"/>
  <c r="AL1330" i="1"/>
  <c r="AL1338" i="1"/>
  <c r="AL1346" i="1"/>
  <c r="AL1354" i="1"/>
  <c r="AL1362" i="1"/>
  <c r="AL1370" i="1"/>
  <c r="AL1378" i="1"/>
  <c r="AL1386" i="1"/>
  <c r="AL1394" i="1"/>
  <c r="AL1402" i="1"/>
  <c r="AL1410" i="1"/>
  <c r="AL1418" i="1"/>
  <c r="AL1426" i="1"/>
  <c r="AL1434" i="1"/>
  <c r="AL1442" i="1"/>
  <c r="AL1450" i="1"/>
  <c r="AL1458" i="1"/>
  <c r="AL1466" i="1"/>
  <c r="AL1474" i="1"/>
  <c r="AL1482" i="1"/>
  <c r="AL1490" i="1"/>
  <c r="AL1498" i="1"/>
  <c r="AL1506" i="1"/>
  <c r="AL17" i="1"/>
  <c r="AL31" i="1"/>
  <c r="AL55" i="1"/>
  <c r="AL71" i="1"/>
  <c r="AL87" i="1"/>
  <c r="AL103" i="1"/>
  <c r="AL123" i="1"/>
  <c r="AL143" i="1"/>
  <c r="AL159" i="1"/>
  <c r="AL175" i="1"/>
  <c r="AL191" i="1"/>
  <c r="AL207" i="1"/>
  <c r="AL223" i="1"/>
  <c r="AL239" i="1"/>
  <c r="AL255" i="1"/>
  <c r="AL271" i="1"/>
  <c r="AL287" i="1"/>
  <c r="AL303" i="1"/>
  <c r="AL319" i="1"/>
  <c r="AL335" i="1"/>
  <c r="AL351" i="1"/>
  <c r="AL367" i="1"/>
  <c r="AL383" i="1"/>
  <c r="AL399" i="1"/>
  <c r="AL415" i="1"/>
  <c r="AL431" i="1"/>
  <c r="AL447" i="1"/>
  <c r="AL463" i="1"/>
  <c r="AL479" i="1"/>
  <c r="AL495" i="1"/>
  <c r="AL511" i="1"/>
  <c r="AL527" i="1"/>
  <c r="AL543" i="1"/>
  <c r="AL559" i="1"/>
  <c r="AL575" i="1"/>
  <c r="AL591" i="1"/>
  <c r="AL607" i="1"/>
  <c r="AL623" i="1"/>
  <c r="AL639" i="1"/>
  <c r="AL655" i="1"/>
  <c r="AL671" i="1"/>
  <c r="AL687" i="1"/>
  <c r="AL703" i="1"/>
  <c r="AL719" i="1"/>
  <c r="AL735" i="1"/>
  <c r="AL751" i="1"/>
  <c r="AL767" i="1"/>
  <c r="AL783" i="1"/>
  <c r="AL799" i="1"/>
  <c r="AL815" i="1"/>
  <c r="AL831" i="1"/>
  <c r="AL847" i="1"/>
  <c r="AL863" i="1"/>
  <c r="AL879" i="1"/>
  <c r="AL895" i="1"/>
  <c r="AL911" i="1"/>
  <c r="AL927" i="1"/>
  <c r="AL943" i="1"/>
  <c r="AL959" i="1"/>
  <c r="AL975" i="1"/>
  <c r="AL991" i="1"/>
  <c r="AL1007" i="1"/>
  <c r="AL1023" i="1"/>
  <c r="AL1039" i="1"/>
  <c r="AL1055" i="1"/>
  <c r="AL1071" i="1"/>
  <c r="AL1087" i="1"/>
  <c r="AL1103" i="1"/>
  <c r="AL1119" i="1"/>
  <c r="AL1135" i="1"/>
  <c r="AL1151" i="1"/>
  <c r="AL1167" i="1"/>
  <c r="AL1183" i="1"/>
  <c r="AL1199" i="1"/>
  <c r="AL1215" i="1"/>
  <c r="AL1231" i="1"/>
  <c r="AL1247" i="1"/>
  <c r="AL1263" i="1"/>
  <c r="AL1279" i="1"/>
  <c r="AL1295" i="1"/>
  <c r="AL1311" i="1"/>
  <c r="AL1327" i="1"/>
  <c r="AL1343" i="1"/>
  <c r="AL1359" i="1"/>
  <c r="AL1375" i="1"/>
  <c r="AL1391" i="1"/>
  <c r="AL1407" i="1"/>
  <c r="AL1423" i="1"/>
  <c r="AL1439" i="1"/>
  <c r="AL1455" i="1"/>
  <c r="AL1471" i="1"/>
  <c r="AL1487" i="1"/>
  <c r="AL1503" i="1"/>
  <c r="AL37" i="1"/>
  <c r="AL53" i="1"/>
  <c r="AL69" i="1"/>
  <c r="AL85" i="1"/>
  <c r="AL101" i="1"/>
  <c r="AL117" i="1"/>
  <c r="AL133" i="1"/>
  <c r="AL149" i="1"/>
  <c r="AL165" i="1"/>
  <c r="AL181" i="1"/>
  <c r="AL197" i="1"/>
  <c r="AL213" i="1"/>
  <c r="AL229" i="1"/>
  <c r="AL245" i="1"/>
  <c r="AL261" i="1"/>
  <c r="AL277" i="1"/>
  <c r="AL293" i="1"/>
  <c r="AL309" i="1"/>
  <c r="AL325" i="1"/>
  <c r="AL341" i="1"/>
  <c r="AL357" i="1"/>
  <c r="AL373" i="1"/>
  <c r="AL389" i="1"/>
  <c r="AL405" i="1"/>
  <c r="AL421" i="1"/>
  <c r="AL437" i="1"/>
  <c r="AL453" i="1"/>
  <c r="AL469" i="1"/>
  <c r="AL485" i="1"/>
  <c r="AL501" i="1"/>
  <c r="AL517" i="1"/>
  <c r="AL533" i="1"/>
  <c r="AL549" i="1"/>
  <c r="AL565" i="1"/>
  <c r="AL581" i="1"/>
  <c r="AL597" i="1"/>
  <c r="AL613" i="1"/>
  <c r="AL629" i="1"/>
  <c r="AL645" i="1"/>
  <c r="AL661" i="1"/>
  <c r="AL677" i="1"/>
  <c r="AL693" i="1"/>
  <c r="AL709" i="1"/>
  <c r="AL725" i="1"/>
  <c r="AL741" i="1"/>
  <c r="AL757" i="1"/>
  <c r="AL773" i="1"/>
  <c r="AL789" i="1"/>
  <c r="AL805" i="1"/>
  <c r="AL821" i="1"/>
  <c r="AL837" i="1"/>
  <c r="AL853" i="1"/>
  <c r="AL869" i="1"/>
  <c r="AL885" i="1"/>
  <c r="AL901" i="1"/>
  <c r="AL917" i="1"/>
  <c r="AL933" i="1"/>
  <c r="AL949" i="1"/>
  <c r="AL965" i="1"/>
  <c r="AL981" i="1"/>
  <c r="AL997" i="1"/>
  <c r="AL1013" i="1"/>
  <c r="AL1029" i="1"/>
  <c r="AL1045" i="1"/>
  <c r="AL1061" i="1"/>
  <c r="AL1077" i="1"/>
  <c r="AL1093" i="1"/>
  <c r="AL1109" i="1"/>
  <c r="AL1125" i="1"/>
  <c r="AL1141" i="1"/>
  <c r="AL1157" i="1"/>
  <c r="AL1173" i="1"/>
  <c r="AL1189" i="1"/>
  <c r="AL1205" i="1"/>
  <c r="AL1221" i="1"/>
  <c r="AL1237" i="1"/>
  <c r="AL1253" i="1"/>
  <c r="AL1269" i="1"/>
  <c r="AL1285" i="1"/>
  <c r="AL1301" i="1"/>
  <c r="AL1317" i="1"/>
  <c r="AL1333" i="1"/>
  <c r="AL1349" i="1"/>
  <c r="AL1365" i="1"/>
  <c r="AL1381" i="1"/>
  <c r="AL1397" i="1"/>
  <c r="AL1413" i="1"/>
  <c r="AL1429" i="1"/>
  <c r="AL1445" i="1"/>
  <c r="AL1461" i="1"/>
  <c r="AL1477" i="1"/>
  <c r="AL1493" i="1"/>
  <c r="AL1509" i="1"/>
  <c r="AL19" i="1"/>
  <c r="AL26" i="1"/>
  <c r="AL34" i="1"/>
  <c r="AL66" i="1"/>
  <c r="AL82" i="1"/>
  <c r="AL98" i="1"/>
  <c r="AL106" i="1"/>
  <c r="AL120" i="1"/>
  <c r="AL136" i="1"/>
  <c r="AL148" i="1"/>
  <c r="AL160" i="1"/>
  <c r="AL168" i="1"/>
  <c r="AL176" i="1"/>
  <c r="AL184" i="1"/>
  <c r="AL192" i="1"/>
  <c r="AL200" i="1"/>
  <c r="AL208" i="1"/>
  <c r="AL216" i="1"/>
  <c r="AL224" i="1"/>
  <c r="AL232" i="1"/>
  <c r="AL240" i="1"/>
  <c r="AL248" i="1"/>
  <c r="AL256" i="1"/>
  <c r="AL264" i="1"/>
  <c r="AL272" i="1"/>
  <c r="AL280" i="1"/>
  <c r="AL288" i="1"/>
  <c r="AL296" i="1"/>
  <c r="AL304" i="1"/>
  <c r="AL312" i="1"/>
  <c r="AL320" i="1"/>
  <c r="AL328" i="1"/>
  <c r="AL336" i="1"/>
  <c r="AL344" i="1"/>
  <c r="AL352" i="1"/>
  <c r="AL360" i="1"/>
  <c r="AL368" i="1"/>
  <c r="AL376" i="1"/>
  <c r="AL384" i="1"/>
  <c r="AL392" i="1"/>
  <c r="AL400" i="1"/>
  <c r="AL408" i="1"/>
  <c r="AL416" i="1"/>
  <c r="AL424" i="1"/>
  <c r="AL432" i="1"/>
  <c r="AL440" i="1"/>
  <c r="AL448" i="1"/>
  <c r="AL456" i="1"/>
  <c r="AL464" i="1"/>
  <c r="AL472" i="1"/>
  <c r="AL480" i="1"/>
  <c r="AL488" i="1"/>
  <c r="AL496" i="1"/>
  <c r="AL504" i="1"/>
  <c r="AL512" i="1"/>
  <c r="AL520" i="1"/>
  <c r="AL528" i="1"/>
  <c r="AL536" i="1"/>
  <c r="AL544" i="1"/>
  <c r="AL552" i="1"/>
  <c r="AL560" i="1"/>
  <c r="AL568" i="1"/>
  <c r="AL576" i="1"/>
  <c r="AL584" i="1"/>
  <c r="AL592" i="1"/>
  <c r="AL600" i="1"/>
  <c r="AL608" i="1"/>
  <c r="AL616" i="1"/>
  <c r="AL624" i="1"/>
  <c r="AL632" i="1"/>
  <c r="AL640" i="1"/>
  <c r="AL648" i="1"/>
  <c r="AL656" i="1"/>
  <c r="AL664" i="1"/>
  <c r="AL672" i="1"/>
  <c r="AL680" i="1"/>
  <c r="AL688" i="1"/>
  <c r="AL696" i="1"/>
  <c r="AL704" i="1"/>
  <c r="AL712" i="1"/>
  <c r="AL720" i="1"/>
  <c r="AL728" i="1"/>
  <c r="AL736" i="1"/>
  <c r="AL744" i="1"/>
  <c r="AL752" i="1"/>
  <c r="AL760" i="1"/>
  <c r="AL768" i="1"/>
  <c r="AL776" i="1"/>
  <c r="AL784" i="1"/>
  <c r="AL792" i="1"/>
  <c r="AL800" i="1"/>
  <c r="AL808" i="1"/>
  <c r="AL816" i="1"/>
  <c r="AL824" i="1"/>
  <c r="AL832" i="1"/>
  <c r="AL840" i="1"/>
  <c r="AL848" i="1"/>
  <c r="AL856" i="1"/>
  <c r="AL864" i="1"/>
  <c r="AL872" i="1"/>
  <c r="AL880" i="1"/>
  <c r="AL888" i="1"/>
  <c r="AL896" i="1"/>
  <c r="AL904" i="1"/>
  <c r="AL912" i="1"/>
  <c r="AL920" i="1"/>
  <c r="AL928" i="1"/>
  <c r="AL936" i="1"/>
  <c r="AL944" i="1"/>
  <c r="AL952" i="1"/>
  <c r="AL960" i="1"/>
  <c r="AL968" i="1"/>
  <c r="AL976" i="1"/>
  <c r="AL984" i="1"/>
  <c r="AL992" i="1"/>
  <c r="AL1000" i="1"/>
  <c r="AL1008" i="1"/>
  <c r="AL1016" i="1"/>
  <c r="AL1024" i="1"/>
  <c r="AL1032" i="1"/>
  <c r="AL1040" i="1"/>
  <c r="AL1048" i="1"/>
  <c r="AL1056" i="1"/>
  <c r="AL1064" i="1"/>
  <c r="AL1072" i="1"/>
  <c r="AL1080" i="1"/>
  <c r="AL1088" i="1"/>
  <c r="AL1096" i="1"/>
  <c r="AL1104" i="1"/>
  <c r="AL1112" i="1"/>
  <c r="AL1120" i="1"/>
  <c r="AL1128" i="1"/>
  <c r="AL1136" i="1"/>
  <c r="AL1144" i="1"/>
  <c r="AL1152" i="1"/>
  <c r="AL1160" i="1"/>
  <c r="AL1168" i="1"/>
  <c r="AL1176" i="1"/>
  <c r="AL1184" i="1"/>
  <c r="AL1192" i="1"/>
  <c r="AL1200" i="1"/>
  <c r="AL1208" i="1"/>
  <c r="AL1216" i="1"/>
  <c r="AL1224" i="1"/>
  <c r="AL1232" i="1"/>
  <c r="AL1240" i="1"/>
  <c r="AL1248" i="1"/>
  <c r="AL1256" i="1"/>
  <c r="AL1264" i="1"/>
  <c r="AL1272" i="1"/>
  <c r="AL1280" i="1"/>
  <c r="AL1288" i="1"/>
  <c r="AL1296" i="1"/>
  <c r="AL1304" i="1"/>
  <c r="AL1312" i="1"/>
  <c r="AL1320" i="1"/>
  <c r="AL1328" i="1"/>
  <c r="AL1336" i="1"/>
  <c r="AL1344" i="1"/>
  <c r="AL1352" i="1"/>
  <c r="AL1360" i="1"/>
  <c r="AL1368" i="1"/>
  <c r="AL1376" i="1"/>
  <c r="AL1384" i="1"/>
  <c r="AL1392" i="1"/>
  <c r="AL1400" i="1"/>
  <c r="AL1408" i="1"/>
  <c r="AL1416" i="1"/>
  <c r="AL1424" i="1"/>
  <c r="AL1432" i="1"/>
  <c r="AL1440" i="1"/>
  <c r="AL1448" i="1"/>
  <c r="AL1456" i="1"/>
  <c r="AL1464" i="1"/>
  <c r="AL1472" i="1"/>
  <c r="AL1480" i="1"/>
  <c r="AL1488" i="1"/>
  <c r="AL1496" i="1"/>
  <c r="AL1504" i="1"/>
  <c r="AL21" i="1"/>
  <c r="AL27" i="1"/>
  <c r="AL47" i="1"/>
  <c r="AL67" i="1"/>
  <c r="AL83" i="1"/>
  <c r="AL99" i="1"/>
  <c r="AL119" i="1"/>
  <c r="AL139" i="1"/>
  <c r="AL155" i="1"/>
  <c r="AL171" i="1"/>
  <c r="AL187" i="1"/>
  <c r="AL203" i="1"/>
  <c r="AL219" i="1"/>
  <c r="AL235" i="1"/>
  <c r="AL251" i="1"/>
  <c r="AL267" i="1"/>
  <c r="AL283" i="1"/>
  <c r="AL299" i="1"/>
  <c r="AL315" i="1"/>
  <c r="AL331" i="1"/>
  <c r="AL347" i="1"/>
  <c r="AL32" i="1"/>
  <c r="AL104" i="1"/>
  <c r="AL158" i="1"/>
  <c r="AL190" i="1"/>
  <c r="AL222" i="1"/>
  <c r="AL254" i="1"/>
  <c r="AL286" i="1"/>
  <c r="AL318" i="1"/>
  <c r="AL350" i="1"/>
  <c r="AL382" i="1"/>
  <c r="AL414" i="1"/>
  <c r="AL446" i="1"/>
  <c r="AL478" i="1"/>
  <c r="AL510" i="1"/>
  <c r="AL542" i="1"/>
  <c r="AL574" i="1"/>
  <c r="AL606" i="1"/>
  <c r="AL638" i="1"/>
  <c r="AL670" i="1"/>
  <c r="AL702" i="1"/>
  <c r="AL734" i="1"/>
  <c r="AL766" i="1"/>
  <c r="AL798" i="1"/>
  <c r="AL830" i="1"/>
  <c r="AL862" i="1"/>
  <c r="AL894" i="1"/>
  <c r="AL926" i="1"/>
  <c r="AL958" i="1"/>
  <c r="AL990" i="1"/>
  <c r="AL1022" i="1"/>
  <c r="AL1054" i="1"/>
  <c r="AL1086" i="1"/>
  <c r="AL1118" i="1"/>
  <c r="AL1150" i="1"/>
  <c r="AL1182" i="1"/>
  <c r="AL1214" i="1"/>
  <c r="AL1246" i="1"/>
  <c r="AL1278" i="1"/>
  <c r="AL1310" i="1"/>
  <c r="AL1342" i="1"/>
  <c r="AL1374" i="1"/>
  <c r="AL1406" i="1"/>
  <c r="AL1438" i="1"/>
  <c r="AL1470" i="1"/>
  <c r="AL1502" i="1"/>
  <c r="AL63" i="1"/>
  <c r="AL135" i="1"/>
  <c r="AL199" i="1"/>
  <c r="AL263" i="1"/>
  <c r="AL327" i="1"/>
  <c r="AL375" i="1"/>
  <c r="AL407" i="1"/>
  <c r="AL439" i="1"/>
  <c r="AL471" i="1"/>
  <c r="AL503" i="1"/>
  <c r="AL535" i="1"/>
  <c r="AL567" i="1"/>
  <c r="AL599" i="1"/>
  <c r="AL631" i="1"/>
  <c r="AL663" i="1"/>
  <c r="AL695" i="1"/>
  <c r="AL727" i="1"/>
  <c r="AL759" i="1"/>
  <c r="AL791" i="1"/>
  <c r="AL823" i="1"/>
  <c r="AL855" i="1"/>
  <c r="AL887" i="1"/>
  <c r="AL919" i="1"/>
  <c r="AL951" i="1"/>
  <c r="AL983" i="1"/>
  <c r="AL1015" i="1"/>
  <c r="AL1047" i="1"/>
  <c r="AL1079" i="1"/>
  <c r="AL1111" i="1"/>
  <c r="AL1143" i="1"/>
  <c r="AL1175" i="1"/>
  <c r="AL1207" i="1"/>
  <c r="AL1239" i="1"/>
  <c r="AL1271" i="1"/>
  <c r="AL1303" i="1"/>
  <c r="AL1335" i="1"/>
  <c r="AL1367" i="1"/>
  <c r="AL1399" i="1"/>
  <c r="AL1431" i="1"/>
  <c r="AL1463" i="1"/>
  <c r="AL1495" i="1"/>
  <c r="AL45" i="1"/>
  <c r="AL77" i="1"/>
  <c r="AL109" i="1"/>
  <c r="AL141" i="1"/>
  <c r="AL173" i="1"/>
  <c r="AL205" i="1"/>
  <c r="AL237" i="1"/>
  <c r="AL269" i="1"/>
  <c r="AL301" i="1"/>
  <c r="AL333" i="1"/>
  <c r="AL365" i="1"/>
  <c r="AL397" i="1"/>
  <c r="AL429" i="1"/>
  <c r="AL461" i="1"/>
  <c r="AL493" i="1"/>
  <c r="AL525" i="1"/>
  <c r="AL557" i="1"/>
  <c r="AL589" i="1"/>
  <c r="AL621" i="1"/>
  <c r="AL653" i="1"/>
  <c r="AL685" i="1"/>
  <c r="AL717" i="1"/>
  <c r="AL749" i="1"/>
  <c r="AL781" i="1"/>
  <c r="AL813" i="1"/>
  <c r="AL845" i="1"/>
  <c r="AL877" i="1"/>
  <c r="AL909" i="1"/>
  <c r="AL941" i="1"/>
  <c r="AL973" i="1"/>
  <c r="AL1005" i="1"/>
  <c r="AL1037" i="1"/>
  <c r="AL1069" i="1"/>
  <c r="AL1101" i="1"/>
  <c r="AL1133" i="1"/>
  <c r="AL1165" i="1"/>
  <c r="AL1197" i="1"/>
  <c r="AL1229" i="1"/>
  <c r="AL1261" i="1"/>
  <c r="AL1293" i="1"/>
  <c r="AL1325" i="1"/>
  <c r="AL1357" i="1"/>
  <c r="AL1389" i="1"/>
  <c r="AL1421" i="1"/>
  <c r="AL1453" i="1"/>
  <c r="AL1485" i="1"/>
  <c r="AL25" i="1"/>
  <c r="AL166" i="1"/>
  <c r="AL262" i="1"/>
  <c r="AL358" i="1"/>
  <c r="AL454" i="1"/>
  <c r="AL550" i="1"/>
  <c r="AL646" i="1"/>
  <c r="AL710" i="1"/>
  <c r="AL774" i="1"/>
  <c r="AL870" i="1"/>
  <c r="AL966" i="1"/>
  <c r="AL1030" i="1"/>
  <c r="AL1126" i="1"/>
  <c r="AL1222" i="1"/>
  <c r="AL1254" i="1"/>
  <c r="AL1350" i="1"/>
  <c r="AL1414" i="1"/>
  <c r="AL1478" i="1"/>
  <c r="AL151" i="1"/>
  <c r="AL279" i="1"/>
  <c r="AL379" i="1"/>
  <c r="AL475" i="1"/>
  <c r="AL571" i="1"/>
  <c r="AL635" i="1"/>
  <c r="AL731" i="1"/>
  <c r="AL827" i="1"/>
  <c r="AL891" i="1"/>
  <c r="AL987" i="1"/>
  <c r="AL1083" i="1"/>
  <c r="AL1179" i="1"/>
  <c r="AL1275" i="1"/>
  <c r="AL1371" i="1"/>
  <c r="AL1467" i="1"/>
  <c r="AL81" i="1"/>
  <c r="AL177" i="1"/>
  <c r="AL241" i="1"/>
  <c r="AL337" i="1"/>
  <c r="AL433" i="1"/>
  <c r="AL497" i="1"/>
  <c r="AL593" i="1"/>
  <c r="AL657" i="1"/>
  <c r="AL753" i="1"/>
  <c r="AL849" i="1"/>
  <c r="AL945" i="1"/>
  <c r="AL1041" i="1"/>
  <c r="AL1137" i="1"/>
  <c r="AL1201" i="1"/>
  <c r="AL1297" i="1"/>
  <c r="AL1361" i="1"/>
  <c r="AL1457" i="1"/>
  <c r="AL18" i="1"/>
  <c r="AL96" i="1"/>
  <c r="AL146" i="1"/>
  <c r="AL182" i="1"/>
  <c r="AL214" i="1"/>
  <c r="AL246" i="1"/>
  <c r="AL278" i="1"/>
  <c r="AL310" i="1"/>
  <c r="AL342" i="1"/>
  <c r="AL374" i="1"/>
  <c r="AL406" i="1"/>
  <c r="AL438" i="1"/>
  <c r="AL470" i="1"/>
  <c r="AL502" i="1"/>
  <c r="AL534" i="1"/>
  <c r="AL566" i="1"/>
  <c r="AL598" i="1"/>
  <c r="AL630" i="1"/>
  <c r="AL662" i="1"/>
  <c r="AL694" i="1"/>
  <c r="AL726" i="1"/>
  <c r="AL758" i="1"/>
  <c r="AL790" i="1"/>
  <c r="AL822" i="1"/>
  <c r="AL854" i="1"/>
  <c r="AL886" i="1"/>
  <c r="AL918" i="1"/>
  <c r="AL950" i="1"/>
  <c r="AL982" i="1"/>
  <c r="AL1014" i="1"/>
  <c r="AL1046" i="1"/>
  <c r="AL1078" i="1"/>
  <c r="AL1110" i="1"/>
  <c r="AL1142" i="1"/>
  <c r="AL1174" i="1"/>
  <c r="AL1206" i="1"/>
  <c r="AL1238" i="1"/>
  <c r="AL1270" i="1"/>
  <c r="AL1302" i="1"/>
  <c r="AL1334" i="1"/>
  <c r="AL1366" i="1"/>
  <c r="AL1398" i="1"/>
  <c r="AL1430" i="1"/>
  <c r="AL1462" i="1"/>
  <c r="AL1494" i="1"/>
  <c r="AL43" i="1"/>
  <c r="AL111" i="1"/>
  <c r="AL183" i="1"/>
  <c r="AL247" i="1"/>
  <c r="AL311" i="1"/>
  <c r="AL363" i="1"/>
  <c r="AL395" i="1"/>
  <c r="AL427" i="1"/>
  <c r="AL459" i="1"/>
  <c r="AL491" i="1"/>
  <c r="AL523" i="1"/>
  <c r="AL555" i="1"/>
  <c r="AL587" i="1"/>
  <c r="AL619" i="1"/>
  <c r="AL651" i="1"/>
  <c r="AL683" i="1"/>
  <c r="AL715" i="1"/>
  <c r="AL747" i="1"/>
  <c r="AL779" i="1"/>
  <c r="AL811" i="1"/>
  <c r="AL843" i="1"/>
  <c r="AL875" i="1"/>
  <c r="AL907" i="1"/>
  <c r="AL939" i="1"/>
  <c r="AL971" i="1"/>
  <c r="AL1003" i="1"/>
  <c r="AL1035" i="1"/>
  <c r="AL1067" i="1"/>
  <c r="AL1099" i="1"/>
  <c r="AL1131" i="1"/>
  <c r="AL1163" i="1"/>
  <c r="AL1195" i="1"/>
  <c r="AL1227" i="1"/>
  <c r="AL1259" i="1"/>
  <c r="AL1291" i="1"/>
  <c r="AL1323" i="1"/>
  <c r="AL1355" i="1"/>
  <c r="AL1387" i="1"/>
  <c r="AL1419" i="1"/>
  <c r="AL1451" i="1"/>
  <c r="AL1483" i="1"/>
  <c r="AL33" i="1"/>
  <c r="AL65" i="1"/>
  <c r="AL97" i="1"/>
  <c r="AL129" i="1"/>
  <c r="AL161" i="1"/>
  <c r="AL193" i="1"/>
  <c r="AL225" i="1"/>
  <c r="AL257" i="1"/>
  <c r="AL289" i="1"/>
  <c r="AL321" i="1"/>
  <c r="AL353" i="1"/>
  <c r="AL385" i="1"/>
  <c r="AL417" i="1"/>
  <c r="AL449" i="1"/>
  <c r="AL481" i="1"/>
  <c r="AL513" i="1"/>
  <c r="AL545" i="1"/>
  <c r="AL577" i="1"/>
  <c r="AL609" i="1"/>
  <c r="AL641" i="1"/>
  <c r="AL673" i="1"/>
  <c r="AL705" i="1"/>
  <c r="AL737" i="1"/>
  <c r="AL769" i="1"/>
  <c r="AL801" i="1"/>
  <c r="AL833" i="1"/>
  <c r="AL865" i="1"/>
  <c r="AL897" i="1"/>
  <c r="AL929" i="1"/>
  <c r="AL961" i="1"/>
  <c r="AL993" i="1"/>
  <c r="AL1025" i="1"/>
  <c r="AL1057" i="1"/>
  <c r="AL1089" i="1"/>
  <c r="AL1121" i="1"/>
  <c r="AL1153" i="1"/>
  <c r="AL1185" i="1"/>
  <c r="AL1217" i="1"/>
  <c r="AL1249" i="1"/>
  <c r="AL1281" i="1"/>
  <c r="AL1313" i="1"/>
  <c r="AL1345" i="1"/>
  <c r="AL1377" i="1"/>
  <c r="AL1409" i="1"/>
  <c r="AL1441" i="1"/>
  <c r="AL1473" i="1"/>
  <c r="AL1505" i="1"/>
  <c r="AL118" i="1"/>
  <c r="AL230" i="1"/>
  <c r="AL326" i="1"/>
  <c r="AL422" i="1"/>
  <c r="AL518" i="1"/>
  <c r="AL614" i="1"/>
  <c r="AL742" i="1"/>
  <c r="AL838" i="1"/>
  <c r="AL934" i="1"/>
  <c r="AL1062" i="1"/>
  <c r="AL1158" i="1"/>
  <c r="AL1286" i="1"/>
  <c r="AL1382" i="1"/>
  <c r="AL1510" i="1"/>
  <c r="AL215" i="1"/>
  <c r="AL411" i="1"/>
  <c r="AL539" i="1"/>
  <c r="AL667" i="1"/>
  <c r="AL795" i="1"/>
  <c r="AL923" i="1"/>
  <c r="AL1051" i="1"/>
  <c r="AL1147" i="1"/>
  <c r="AL1243" i="1"/>
  <c r="AL1339" i="1"/>
  <c r="AL1435" i="1"/>
  <c r="AL49" i="1"/>
  <c r="AL145" i="1"/>
  <c r="AL273" i="1"/>
  <c r="AL401" i="1"/>
  <c r="AL529" i="1"/>
  <c r="AL625" i="1"/>
  <c r="AL721" i="1"/>
  <c r="AL817" i="1"/>
  <c r="AL913" i="1"/>
  <c r="AL1009" i="1"/>
  <c r="AL1105" i="1"/>
  <c r="AL1233" i="1"/>
  <c r="AL1393" i="1"/>
  <c r="AL78" i="1"/>
  <c r="AL130" i="1"/>
  <c r="AL174" i="1"/>
  <c r="AL206" i="1"/>
  <c r="AL238" i="1"/>
  <c r="AL270" i="1"/>
  <c r="AL302" i="1"/>
  <c r="AL334" i="1"/>
  <c r="AL366" i="1"/>
  <c r="AL398" i="1"/>
  <c r="AL430" i="1"/>
  <c r="AL462" i="1"/>
  <c r="AL494" i="1"/>
  <c r="AL526" i="1"/>
  <c r="AL558" i="1"/>
  <c r="AL590" i="1"/>
  <c r="AL622" i="1"/>
  <c r="AL654" i="1"/>
  <c r="AL686" i="1"/>
  <c r="AL718" i="1"/>
  <c r="AL750" i="1"/>
  <c r="AL782" i="1"/>
  <c r="AL814" i="1"/>
  <c r="AL846" i="1"/>
  <c r="AL878" i="1"/>
  <c r="AL910" i="1"/>
  <c r="AL942" i="1"/>
  <c r="AL974" i="1"/>
  <c r="AL1006" i="1"/>
  <c r="AL1038" i="1"/>
  <c r="AL1070" i="1"/>
  <c r="AL1102" i="1"/>
  <c r="AL1134" i="1"/>
  <c r="AL1166" i="1"/>
  <c r="AL1198" i="1"/>
  <c r="AL1230" i="1"/>
  <c r="AL1262" i="1"/>
  <c r="AL1294" i="1"/>
  <c r="AL1326" i="1"/>
  <c r="AL1358" i="1"/>
  <c r="AL1390" i="1"/>
  <c r="AL1422" i="1"/>
  <c r="AL1454" i="1"/>
  <c r="AL1486" i="1"/>
  <c r="AL24" i="1"/>
  <c r="AL95" i="1"/>
  <c r="AL167" i="1"/>
  <c r="AL231" i="1"/>
  <c r="AL295" i="1"/>
  <c r="AL359" i="1"/>
  <c r="AL391" i="1"/>
  <c r="AL423" i="1"/>
  <c r="AL455" i="1"/>
  <c r="AL487" i="1"/>
  <c r="AL519" i="1"/>
  <c r="AL551" i="1"/>
  <c r="AL583" i="1"/>
  <c r="AL615" i="1"/>
  <c r="AL647" i="1"/>
  <c r="AL679" i="1"/>
  <c r="AL711" i="1"/>
  <c r="AL743" i="1"/>
  <c r="AL775" i="1"/>
  <c r="AL807" i="1"/>
  <c r="AL839" i="1"/>
  <c r="AL871" i="1"/>
  <c r="AL903" i="1"/>
  <c r="AL935" i="1"/>
  <c r="AL967" i="1"/>
  <c r="AL999" i="1"/>
  <c r="AL1031" i="1"/>
  <c r="AL1063" i="1"/>
  <c r="AL1095" i="1"/>
  <c r="AL1127" i="1"/>
  <c r="AL1159" i="1"/>
  <c r="AL1191" i="1"/>
  <c r="AL1223" i="1"/>
  <c r="AL1255" i="1"/>
  <c r="AL1287" i="1"/>
  <c r="AL1319" i="1"/>
  <c r="AL1351" i="1"/>
  <c r="AL1383" i="1"/>
  <c r="AL1415" i="1"/>
  <c r="AL1447" i="1"/>
  <c r="AL1479" i="1"/>
  <c r="AL29" i="1"/>
  <c r="AL61" i="1"/>
  <c r="AL93" i="1"/>
  <c r="AL125" i="1"/>
  <c r="AL157" i="1"/>
  <c r="AL189" i="1"/>
  <c r="AL221" i="1"/>
  <c r="AL253" i="1"/>
  <c r="AL285" i="1"/>
  <c r="AL317" i="1"/>
  <c r="AL349" i="1"/>
  <c r="AL381" i="1"/>
  <c r="AL413" i="1"/>
  <c r="AL445" i="1"/>
  <c r="AL477" i="1"/>
  <c r="AL509" i="1"/>
  <c r="AL541" i="1"/>
  <c r="AL573" i="1"/>
  <c r="AL605" i="1"/>
  <c r="AL637" i="1"/>
  <c r="AL669" i="1"/>
  <c r="AL701" i="1"/>
  <c r="AL733" i="1"/>
  <c r="AL765" i="1"/>
  <c r="AL797" i="1"/>
  <c r="AL829" i="1"/>
  <c r="AL861" i="1"/>
  <c r="AL893" i="1"/>
  <c r="AL925" i="1"/>
  <c r="AL957" i="1"/>
  <c r="AL989" i="1"/>
  <c r="AL1021" i="1"/>
  <c r="AL1053" i="1"/>
  <c r="AL1085" i="1"/>
  <c r="AL1117" i="1"/>
  <c r="AL1149" i="1"/>
  <c r="AL1181" i="1"/>
  <c r="AL1213" i="1"/>
  <c r="AL1245" i="1"/>
  <c r="AL1277" i="1"/>
  <c r="AL1309" i="1"/>
  <c r="AL1341" i="1"/>
  <c r="AL1373" i="1"/>
  <c r="AL1405" i="1"/>
  <c r="AL1437" i="1"/>
  <c r="AL1469" i="1"/>
  <c r="AL1501" i="1"/>
  <c r="AL58" i="1"/>
  <c r="AL198" i="1"/>
  <c r="AL294" i="1"/>
  <c r="AL390" i="1"/>
  <c r="AL486" i="1"/>
  <c r="AL582" i="1"/>
  <c r="AL678" i="1"/>
  <c r="AL806" i="1"/>
  <c r="AL902" i="1"/>
  <c r="AL998" i="1"/>
  <c r="AL1094" i="1"/>
  <c r="AL1190" i="1"/>
  <c r="AL1318" i="1"/>
  <c r="AL1446" i="1"/>
  <c r="AL79" i="1"/>
  <c r="AL343" i="1"/>
  <c r="AL443" i="1"/>
  <c r="AL507" i="1"/>
  <c r="AL603" i="1"/>
  <c r="AL699" i="1"/>
  <c r="AL763" i="1"/>
  <c r="AL859" i="1"/>
  <c r="AL955" i="1"/>
  <c r="AL1019" i="1"/>
  <c r="AL1115" i="1"/>
  <c r="AL1211" i="1"/>
  <c r="AL1307" i="1"/>
  <c r="AL1403" i="1"/>
  <c r="AL1499" i="1"/>
  <c r="AL113" i="1"/>
  <c r="AL209" i="1"/>
  <c r="AL305" i="1"/>
  <c r="AL369" i="1"/>
  <c r="AL465" i="1"/>
  <c r="AL561" i="1"/>
  <c r="AL689" i="1"/>
  <c r="AL785" i="1"/>
  <c r="AL881" i="1"/>
  <c r="AL977" i="1"/>
  <c r="AL1073" i="1"/>
  <c r="AL1169" i="1"/>
  <c r="AL1265" i="1"/>
  <c r="AL1329" i="1"/>
  <c r="AL1425" i="1"/>
  <c r="AL1489" i="1"/>
  <c r="AL131" i="1"/>
  <c r="AL140" i="1"/>
  <c r="AL60" i="1"/>
  <c r="AL126" i="1"/>
  <c r="AL62" i="1"/>
  <c r="AL35" i="1"/>
  <c r="AL68" i="1"/>
  <c r="AL150" i="1"/>
  <c r="AL70" i="1"/>
  <c r="AL51" i="1"/>
  <c r="AL84" i="1"/>
  <c r="AL36" i="1"/>
  <c r="AL86" i="1"/>
  <c r="AL115" i="1"/>
  <c r="AL132" i="1"/>
  <c r="AL44" i="1"/>
  <c r="AL110" i="1"/>
  <c r="AL134" i="1"/>
  <c r="AC27" i="1"/>
  <c r="AG25" i="1"/>
  <c r="AL40" i="1"/>
  <c r="AL92" i="1"/>
  <c r="AL38" i="1"/>
  <c r="AL52" i="1"/>
  <c r="AG32" i="1"/>
  <c r="AC25" i="1"/>
  <c r="AG31" i="1"/>
  <c r="AG27" i="1"/>
  <c r="Y66" i="1"/>
  <c r="AC30" i="1"/>
  <c r="AZ11" i="1" l="1"/>
  <c r="AV11" i="1"/>
  <c r="Y60" i="1"/>
  <c r="Y49" i="1"/>
  <c r="AV1128" i="1"/>
  <c r="AV684" i="1"/>
  <c r="AV767" i="1"/>
  <c r="AV159" i="1"/>
  <c r="AZ831" i="1"/>
  <c r="AV1032" i="1"/>
  <c r="AV931" i="1"/>
  <c r="AZ1183" i="1"/>
  <c r="AZ1150" i="1"/>
  <c r="AZ905" i="1"/>
  <c r="AV354" i="1"/>
  <c r="AZ1470" i="1"/>
  <c r="AZ540" i="1"/>
  <c r="AZ254" i="1"/>
  <c r="AZ20" i="1"/>
  <c r="AV135" i="1"/>
  <c r="AV1203" i="1"/>
  <c r="AV1357" i="1"/>
  <c r="AZ144" i="1"/>
  <c r="AV445" i="1"/>
  <c r="AV808" i="1"/>
  <c r="AV1096" i="1"/>
  <c r="AV439" i="1"/>
  <c r="AZ1083" i="1"/>
  <c r="AV983" i="1"/>
  <c r="AV223" i="1"/>
  <c r="AV437" i="1"/>
  <c r="AV799" i="1"/>
  <c r="AV131" i="1"/>
  <c r="AV1272" i="1"/>
  <c r="AV1147" i="1"/>
  <c r="AZ1081" i="1"/>
  <c r="AZ1146" i="1"/>
  <c r="AV739" i="1"/>
  <c r="AZ219" i="1"/>
  <c r="AV1088" i="1"/>
  <c r="AZ198" i="1"/>
  <c r="AZ694" i="1"/>
  <c r="AZ1365" i="1"/>
  <c r="AZ118" i="1"/>
  <c r="AV1188" i="1"/>
  <c r="AZ360" i="1"/>
  <c r="AZ271" i="1"/>
  <c r="AV310" i="1"/>
  <c r="AV1115" i="1"/>
  <c r="AV1371" i="1"/>
  <c r="AV86" i="1"/>
  <c r="AV80" i="1"/>
  <c r="AV1301" i="1"/>
  <c r="AZ741" i="1"/>
  <c r="AV608" i="1"/>
  <c r="AZ385" i="1"/>
  <c r="AV56" i="1"/>
  <c r="AZ1361" i="1"/>
  <c r="AV633" i="1"/>
  <c r="AZ261" i="1"/>
  <c r="AZ1304" i="1"/>
  <c r="AZ758" i="1"/>
  <c r="AV790" i="1"/>
  <c r="AZ996" i="1"/>
  <c r="AZ1040" i="1"/>
  <c r="AZ863" i="1"/>
  <c r="AZ1358" i="1"/>
  <c r="AV888" i="1"/>
  <c r="AZ116" i="1"/>
  <c r="AZ725" i="1"/>
  <c r="AZ816" i="1"/>
  <c r="AZ536" i="1"/>
  <c r="AV214" i="1"/>
  <c r="AV453" i="1"/>
  <c r="AV932" i="1"/>
  <c r="AZ26" i="1"/>
  <c r="AZ1030" i="1"/>
  <c r="AV1400" i="1"/>
  <c r="AZ1010" i="1"/>
  <c r="AD20" i="1"/>
  <c r="AV745" i="1"/>
  <c r="AZ434" i="1"/>
  <c r="AV22" i="1"/>
  <c r="AZ1435" i="1"/>
  <c r="AZ934" i="1"/>
  <c r="AZ1182" i="1"/>
  <c r="AV574" i="1"/>
  <c r="AZ1091" i="1"/>
  <c r="AZ523" i="1"/>
  <c r="AV940" i="1"/>
  <c r="AZ516" i="1"/>
  <c r="AZ359" i="1"/>
  <c r="AZ1273" i="1"/>
  <c r="AZ649" i="1"/>
  <c r="AZ34" i="1"/>
  <c r="AZ1026" i="1"/>
  <c r="AZ491" i="1"/>
  <c r="AZ97" i="1"/>
  <c r="AV1177" i="1"/>
  <c r="AV1326" i="1"/>
  <c r="AV813" i="1"/>
  <c r="AZ774" i="1"/>
  <c r="AZ1222" i="1"/>
  <c r="AZ256" i="1"/>
  <c r="AV1092" i="1"/>
  <c r="AV743" i="1"/>
  <c r="AV935" i="1"/>
  <c r="AV472" i="1"/>
  <c r="AV1285" i="1"/>
  <c r="AZ1479" i="1"/>
  <c r="AV477" i="1"/>
  <c r="AV1458" i="1"/>
  <c r="AZ638" i="1"/>
  <c r="AV1125" i="1"/>
  <c r="AV104" i="1"/>
  <c r="AV40" i="1"/>
  <c r="AV45" i="1"/>
  <c r="AV129" i="1"/>
  <c r="AV1436" i="1"/>
  <c r="AZ310" i="1"/>
  <c r="AZ1264" i="1"/>
  <c r="AZ214" i="1"/>
  <c r="AV646" i="1"/>
  <c r="AZ1177" i="1"/>
  <c r="AZ1284" i="1"/>
  <c r="AZ445" i="1"/>
  <c r="AV589" i="1"/>
  <c r="AZ902" i="1"/>
  <c r="AZ1115" i="1"/>
  <c r="AZ909" i="1"/>
  <c r="AV972" i="1"/>
  <c r="AZ1493" i="1"/>
  <c r="AZ453" i="1"/>
  <c r="AV838" i="1"/>
  <c r="AV1443" i="1"/>
  <c r="AV1075" i="1"/>
  <c r="AZ1326" i="1"/>
  <c r="AZ1466" i="1"/>
  <c r="AZ1286" i="1"/>
  <c r="AZ1218" i="1"/>
  <c r="AZ808" i="1"/>
  <c r="AZ1269" i="1"/>
  <c r="AV1287" i="1"/>
  <c r="AZ1011" i="1"/>
  <c r="AZ1371" i="1"/>
  <c r="AZ1002" i="1"/>
  <c r="AZ950" i="1"/>
  <c r="AZ238" i="1"/>
  <c r="AZ932" i="1"/>
  <c r="AZ696" i="1"/>
  <c r="AZ356" i="1"/>
  <c r="AZ1321" i="1"/>
  <c r="AZ813" i="1"/>
  <c r="AV1260" i="1"/>
  <c r="AV1229" i="1"/>
  <c r="AZ1348" i="1"/>
  <c r="AZ1096" i="1"/>
  <c r="AZ1282" i="1"/>
  <c r="AZ977" i="1"/>
  <c r="AZ138" i="1"/>
  <c r="AZ86" i="1"/>
  <c r="AZ126" i="1"/>
  <c r="AZ74" i="1"/>
  <c r="AZ93" i="1"/>
  <c r="AV155" i="1"/>
  <c r="AZ976" i="1"/>
  <c r="AZ906" i="1"/>
  <c r="AZ789" i="1"/>
  <c r="AZ1316" i="1"/>
  <c r="AZ232" i="1"/>
  <c r="AZ943" i="1"/>
  <c r="AZ1350" i="1"/>
  <c r="AZ1156" i="1"/>
  <c r="AV1315" i="1"/>
  <c r="AZ143" i="1"/>
  <c r="AZ39" i="1"/>
  <c r="AV1013" i="1"/>
  <c r="AV667" i="1"/>
  <c r="AZ1500" i="1"/>
  <c r="AV796" i="1"/>
  <c r="AV1359" i="1"/>
  <c r="AV909" i="1"/>
  <c r="AZ838" i="1"/>
  <c r="AV1466" i="1"/>
  <c r="AV1269" i="1"/>
  <c r="AV1002" i="1"/>
  <c r="AV696" i="1"/>
  <c r="AZ1260" i="1"/>
  <c r="AV1282" i="1"/>
  <c r="AV126" i="1"/>
  <c r="AV296" i="1"/>
  <c r="AV1086" i="1"/>
  <c r="AZ1315" i="1"/>
  <c r="AZ140" i="1"/>
  <c r="AV1317" i="1"/>
  <c r="AZ515" i="1"/>
  <c r="AZ1364" i="1"/>
  <c r="AZ161" i="1"/>
  <c r="AZ377" i="1"/>
  <c r="AZ730" i="1"/>
  <c r="AV845" i="1"/>
  <c r="AZ820" i="1"/>
  <c r="Q65" i="1"/>
  <c r="AV1131" i="1"/>
  <c r="AZ1471" i="1"/>
  <c r="AZ1191" i="1"/>
  <c r="AZ771" i="1"/>
  <c r="AZ1178" i="1"/>
  <c r="AZ297" i="1"/>
  <c r="AZ615" i="1"/>
  <c r="AZ286" i="1"/>
  <c r="AZ1231" i="1"/>
  <c r="AV1377" i="1"/>
  <c r="AZ489" i="1"/>
  <c r="AZ682" i="1"/>
  <c r="AZ1406" i="1"/>
  <c r="AZ269" i="1"/>
  <c r="AZ415" i="1"/>
  <c r="AV1003" i="1"/>
  <c r="AV626" i="1"/>
  <c r="AV726" i="1"/>
  <c r="AZ1277" i="1"/>
  <c r="AZ525" i="1"/>
  <c r="AZ1449" i="1"/>
  <c r="AV1068" i="1"/>
  <c r="AZ316" i="1"/>
  <c r="AV817" i="1"/>
  <c r="AV718" i="1"/>
  <c r="AV183" i="1"/>
  <c r="AV325" i="1"/>
  <c r="AV740" i="1"/>
  <c r="AV1306" i="1"/>
  <c r="AZ1463" i="1"/>
  <c r="AZ312" i="1"/>
  <c r="AV928" i="1"/>
  <c r="AV890" i="1"/>
  <c r="AZ1351" i="1"/>
  <c r="AV736" i="1"/>
  <c r="AV162" i="1"/>
  <c r="AV410" i="1"/>
  <c r="AV1280" i="1"/>
  <c r="AV363" i="1"/>
  <c r="AV336" i="1"/>
  <c r="AV1492" i="1"/>
  <c r="AV828" i="1"/>
  <c r="AV146" i="1"/>
  <c r="AV1163" i="1"/>
  <c r="AZ1485" i="1"/>
  <c r="AV187" i="1"/>
  <c r="AV248" i="1"/>
  <c r="AV555" i="1"/>
  <c r="AV371" i="1"/>
  <c r="AV281" i="1"/>
  <c r="AV352" i="1"/>
  <c r="AV1320" i="1"/>
  <c r="AV324" i="1"/>
  <c r="AV886" i="1"/>
  <c r="AV192" i="1"/>
  <c r="AZ1223" i="1"/>
  <c r="AV659" i="1"/>
  <c r="AV459" i="1"/>
  <c r="AZ887" i="1"/>
  <c r="AV396" i="1"/>
  <c r="AV1221" i="1"/>
  <c r="AZ264" i="1"/>
  <c r="AV458" i="1"/>
  <c r="AV826" i="1"/>
  <c r="AV603" i="1"/>
  <c r="AV812" i="1"/>
  <c r="AV1099" i="1"/>
  <c r="AZ1216" i="1"/>
  <c r="AZ566" i="1"/>
  <c r="AZ244" i="1"/>
  <c r="AV734" i="1"/>
  <c r="AZ895" i="1"/>
  <c r="AV678" i="1"/>
  <c r="AV252" i="1"/>
  <c r="AZ1504" i="1"/>
  <c r="AZ1297" i="1"/>
  <c r="AZ267" i="1"/>
  <c r="AZ342" i="1"/>
  <c r="AZ668" i="1"/>
  <c r="AZ874" i="1"/>
  <c r="AZ378" i="1"/>
  <c r="AZ1468" i="1"/>
  <c r="AZ1000" i="1"/>
  <c r="AV1360" i="1"/>
  <c r="AZ920" i="1"/>
  <c r="AV904" i="1"/>
  <c r="AV1025" i="1"/>
  <c r="AZ1155" i="1"/>
  <c r="AZ564" i="1"/>
  <c r="AZ707" i="1"/>
  <c r="AZ810" i="1"/>
  <c r="AZ991" i="1"/>
  <c r="AV280" i="1"/>
  <c r="AZ768" i="1"/>
  <c r="AZ704" i="1"/>
  <c r="AZ176" i="1"/>
  <c r="AV702" i="1"/>
  <c r="AV924" i="1"/>
  <c r="AZ224" i="1"/>
  <c r="AZ844" i="1"/>
  <c r="AZ308" i="1"/>
  <c r="AZ1256" i="1"/>
  <c r="AZ1464" i="1"/>
  <c r="AZ1483" i="1"/>
  <c r="AZ850" i="1"/>
  <c r="AV1228" i="1"/>
  <c r="AZ517" i="1"/>
  <c r="AV1189" i="1"/>
  <c r="AZ190" i="1"/>
  <c r="AZ1219" i="1"/>
  <c r="AZ1137" i="1"/>
  <c r="AV305" i="1"/>
  <c r="AZ610" i="1"/>
  <c r="AZ521" i="1"/>
  <c r="AV1496" i="1"/>
  <c r="AV835" i="1"/>
  <c r="AV1491" i="1"/>
  <c r="AZ881" i="1"/>
  <c r="AV1224" i="1"/>
  <c r="AV1375" i="1"/>
  <c r="AV413" i="1"/>
  <c r="AV294" i="1"/>
  <c r="AV793" i="1"/>
  <c r="AV693" i="1"/>
  <c r="AV1014" i="1"/>
  <c r="AV847" i="1"/>
  <c r="AZ1457" i="1"/>
  <c r="AV81" i="1"/>
  <c r="AV814" i="1"/>
  <c r="AV926" i="1"/>
  <c r="AZ375" i="1"/>
  <c r="AZ993" i="1"/>
  <c r="AV1154" i="1"/>
  <c r="AV752" i="1"/>
  <c r="AV821" i="1"/>
  <c r="AV757" i="1"/>
  <c r="AZ791" i="1"/>
  <c r="AV1063" i="1"/>
  <c r="AV394" i="1"/>
  <c r="AZ1173" i="1"/>
  <c r="AV1246" i="1"/>
  <c r="AV474" i="1"/>
  <c r="AV624" i="1"/>
  <c r="AV212" i="1"/>
  <c r="AV755" i="1"/>
  <c r="AV969" i="1"/>
  <c r="AV938" i="1"/>
  <c r="AV253" i="1"/>
  <c r="AV1438" i="1"/>
  <c r="AZ865" i="1"/>
  <c r="AV1076" i="1"/>
  <c r="AZ662" i="1"/>
  <c r="AV889" i="1"/>
  <c r="AZ1107" i="1"/>
  <c r="AZ442" i="1"/>
  <c r="AZ620" i="1"/>
  <c r="AZ218" i="1"/>
  <c r="AV1308" i="1"/>
  <c r="AZ1022" i="1"/>
  <c r="AZ1172" i="1"/>
  <c r="AZ1123" i="1"/>
  <c r="AV749" i="1"/>
  <c r="AZ896" i="1"/>
  <c r="AV806" i="1"/>
  <c r="AZ843" i="1"/>
  <c r="AV766" i="1"/>
  <c r="AZ457" i="1"/>
  <c r="AZ1311" i="1"/>
  <c r="AZ1136" i="1"/>
  <c r="AZ1456" i="1"/>
  <c r="AV41" i="1"/>
  <c r="AV65" i="1"/>
  <c r="AV48" i="1"/>
  <c r="AV60" i="1"/>
  <c r="AV652" i="1"/>
  <c r="AV855" i="1"/>
  <c r="AV463" i="1"/>
  <c r="AV384" i="1"/>
  <c r="AV1427" i="1"/>
  <c r="AV1090" i="1"/>
  <c r="AV1437" i="1"/>
  <c r="AV201" i="1"/>
  <c r="AZ346" i="1"/>
  <c r="AV1023" i="1"/>
  <c r="AV1206" i="1"/>
  <c r="AV275" i="1"/>
  <c r="AV867" i="1"/>
  <c r="AZ1196" i="1"/>
  <c r="AV1235" i="1"/>
  <c r="AZ770" i="1"/>
  <c r="AZ876" i="1"/>
  <c r="AV1334" i="1"/>
  <c r="AV1394" i="1"/>
  <c r="AV1226" i="1"/>
  <c r="AV1169" i="1"/>
  <c r="AV1210" i="1"/>
  <c r="AV431" i="1"/>
  <c r="AV937" i="1"/>
  <c r="AV963" i="1"/>
  <c r="AV1021" i="1"/>
  <c r="AZ534" i="1"/>
  <c r="AZ798" i="1"/>
  <c r="AV373" i="1"/>
  <c r="AZ168" i="1"/>
  <c r="AV655" i="1"/>
  <c r="AV1234" i="1"/>
  <c r="AV1135" i="1"/>
  <c r="AZ1344" i="1"/>
  <c r="AV1323" i="1"/>
  <c r="AV1093" i="1"/>
  <c r="AZ465" i="1"/>
  <c r="AV469" i="1"/>
  <c r="AZ96" i="1"/>
  <c r="AZ110" i="1"/>
  <c r="AZ149" i="1"/>
  <c r="AZ19" i="1"/>
  <c r="AZ978" i="1"/>
  <c r="AZ801" i="1"/>
  <c r="AZ1494" i="1"/>
  <c r="AZ901" i="1"/>
  <c r="AV204" i="1"/>
  <c r="AZ1440" i="1"/>
  <c r="AZ202" i="1"/>
  <c r="AZ1140" i="1"/>
  <c r="AV738" i="1"/>
  <c r="AZ600" i="1"/>
  <c r="AV1143" i="1"/>
  <c r="AZ351" i="1"/>
  <c r="AZ496" i="1"/>
  <c r="AZ189" i="1"/>
  <c r="AZ1227" i="1"/>
  <c r="AZ907" i="1"/>
  <c r="AZ1055" i="1"/>
  <c r="AZ994" i="1"/>
  <c r="AZ538" i="1"/>
  <c r="AZ174" i="1"/>
  <c r="AV513" i="1"/>
  <c r="AV710" i="1"/>
  <c r="AV1121" i="1"/>
  <c r="AZ533" i="1"/>
  <c r="AZ780" i="1"/>
  <c r="AZ1507" i="1"/>
  <c r="AZ240" i="1"/>
  <c r="AZ872" i="1"/>
  <c r="AZ225" i="1"/>
  <c r="AV689" i="1"/>
  <c r="AZ1482" i="1"/>
  <c r="AZ260" i="1"/>
  <c r="AV1057" i="1"/>
  <c r="AZ1424" i="1"/>
  <c r="AZ753" i="1"/>
  <c r="AZ440" i="1"/>
  <c r="AZ1072" i="1"/>
  <c r="AZ716" i="1"/>
  <c r="AZ1279" i="1"/>
  <c r="AV134" i="1"/>
  <c r="AV75" i="1"/>
  <c r="AV112" i="1"/>
  <c r="AV31" i="1"/>
  <c r="AZ1089" i="1"/>
  <c r="AV1261" i="1"/>
  <c r="AV643" i="1"/>
  <c r="AV958" i="1"/>
  <c r="AV366" i="1"/>
  <c r="AV848" i="1"/>
  <c r="AV246" i="1"/>
  <c r="AZ332" i="1"/>
  <c r="AZ1292" i="1"/>
  <c r="AV328" i="1"/>
  <c r="AV1085" i="1"/>
  <c r="AZ562" i="1"/>
  <c r="AV1340" i="1"/>
  <c r="AV481" i="1"/>
  <c r="AV783" i="1"/>
  <c r="AV1195" i="1"/>
  <c r="AV285" i="1"/>
  <c r="AV341" i="1"/>
  <c r="AV627" i="1"/>
  <c r="AV421" i="1"/>
  <c r="AV170" i="1"/>
  <c r="AV1064" i="1"/>
  <c r="AV227" i="1"/>
  <c r="AV1257" i="1"/>
  <c r="AZ903" i="1"/>
  <c r="AV953" i="1"/>
  <c r="AV492" i="1"/>
  <c r="AV1307" i="1"/>
  <c r="AV992" i="1"/>
  <c r="AV493" i="1"/>
  <c r="AZ830" i="1"/>
  <c r="AV430" i="1"/>
  <c r="AV591" i="1"/>
  <c r="AZ180" i="1"/>
  <c r="AV1486" i="1"/>
  <c r="AZ450" i="1"/>
  <c r="AV695" i="1"/>
  <c r="AV527" i="1"/>
  <c r="AZ108" i="1"/>
  <c r="AZ114" i="1"/>
  <c r="AZ27" i="1"/>
  <c r="AZ71" i="1"/>
  <c r="AZ870" i="1"/>
  <c r="AZ987" i="1"/>
  <c r="AZ318" i="1"/>
  <c r="AV988" i="1"/>
  <c r="AZ942" i="1"/>
  <c r="AZ609" i="1"/>
  <c r="AZ756" i="1"/>
  <c r="AV386" i="1"/>
  <c r="AZ507" i="1"/>
  <c r="AZ1469" i="1"/>
  <c r="AV653" i="1"/>
  <c r="AV1132" i="1"/>
  <c r="AZ565" i="1"/>
  <c r="AZ511" i="1"/>
  <c r="AV1356" i="1"/>
  <c r="AZ581" i="1"/>
  <c r="AZ404" i="1"/>
  <c r="AV590" i="1"/>
  <c r="AZ409" i="1"/>
  <c r="AV1079" i="1"/>
  <c r="AZ1290" i="1"/>
  <c r="AZ836" i="1"/>
  <c r="AZ732" i="1"/>
  <c r="AZ1017" i="1"/>
  <c r="AZ449" i="1"/>
  <c r="AZ1142" i="1"/>
  <c r="AZ856" i="1"/>
  <c r="AZ216" i="1"/>
  <c r="AZ588" i="1"/>
  <c r="AZ1413" i="1"/>
  <c r="AZ898" i="1"/>
  <c r="AZ970" i="1"/>
  <c r="AZ1067" i="1"/>
  <c r="AZ1208" i="1"/>
  <c r="AZ1181" i="1"/>
  <c r="AZ506" i="1"/>
  <c r="AV1036" i="1"/>
  <c r="AV1324" i="1"/>
  <c r="AZ374" i="1"/>
  <c r="AZ151" i="1"/>
  <c r="AZ551" i="1"/>
  <c r="AZ1110" i="1"/>
  <c r="AZ686" i="1"/>
  <c r="AZ1369" i="1"/>
  <c r="AZ1105" i="1"/>
  <c r="AZ1024" i="1"/>
  <c r="AZ1419" i="1"/>
  <c r="AV1495" i="1"/>
  <c r="AZ1200" i="1"/>
  <c r="AZ1363" i="1"/>
  <c r="AZ878" i="1"/>
  <c r="AV846" i="1"/>
  <c r="AZ1118" i="1"/>
  <c r="AZ230" i="1"/>
  <c r="AZ1349" i="1"/>
  <c r="AV1373" i="1"/>
  <c r="AZ258" i="1"/>
  <c r="AV1331" i="1"/>
  <c r="AZ605" i="1"/>
  <c r="AZ851" i="1"/>
  <c r="AZ1352" i="1"/>
  <c r="AZ1489" i="1"/>
  <c r="AV1313" i="1"/>
  <c r="AV861" i="1"/>
  <c r="AZ715" i="1"/>
  <c r="AV781" i="1"/>
  <c r="AZ407" i="1"/>
  <c r="AZ1387" i="1"/>
  <c r="AV1051" i="1"/>
  <c r="AV912" i="1"/>
  <c r="AZ782" i="1"/>
  <c r="AV432" i="1"/>
  <c r="AV699" i="1"/>
  <c r="AV1103" i="1"/>
  <c r="AV1258" i="1"/>
  <c r="AZ1244" i="1"/>
  <c r="AZ546" i="1"/>
  <c r="AV744" i="1"/>
  <c r="AV1396" i="1"/>
  <c r="AZ1393" i="1"/>
  <c r="AV1439" i="1"/>
  <c r="AV340" i="1"/>
  <c r="AV1060" i="1"/>
  <c r="AV1319" i="1"/>
  <c r="AZ803" i="1"/>
  <c r="AV822" i="1"/>
  <c r="AV604" i="1"/>
  <c r="AV279" i="1"/>
  <c r="AZ1207" i="1"/>
  <c r="AV400" i="1"/>
  <c r="AV1029" i="1"/>
  <c r="AV1428" i="1"/>
  <c r="AV657" i="1"/>
  <c r="AZ747" i="1"/>
  <c r="AV751" i="1"/>
  <c r="AV1368" i="1"/>
  <c r="AZ635" i="1"/>
  <c r="AV840" i="1"/>
  <c r="AV1450" i="1"/>
  <c r="AZ606" i="1"/>
  <c r="AV1035" i="1"/>
  <c r="AV656" i="1"/>
  <c r="AV985" i="1"/>
  <c r="AV954" i="1"/>
  <c r="AV1414" i="1"/>
  <c r="AV1467" i="1"/>
  <c r="AV916" i="1"/>
  <c r="AV1366" i="1"/>
  <c r="AZ824" i="1"/>
  <c r="AZ1119" i="1"/>
  <c r="AZ1008" i="1"/>
  <c r="AZ669" i="1"/>
  <c r="AZ1442" i="1"/>
  <c r="AV1144" i="1"/>
  <c r="AZ333" i="1"/>
  <c r="AZ899" i="1"/>
  <c r="AZ893" i="1"/>
  <c r="AZ1338" i="1"/>
  <c r="AV1111" i="1"/>
  <c r="AZ424" i="1"/>
  <c r="AZ632" i="1"/>
  <c r="AZ334" i="1"/>
  <c r="AZ1192" i="1"/>
  <c r="AZ1478" i="1"/>
  <c r="AZ81" i="1"/>
  <c r="AZ814" i="1"/>
  <c r="AZ926" i="1"/>
  <c r="AV375" i="1"/>
  <c r="AV993" i="1"/>
  <c r="AZ1154" i="1"/>
  <c r="AZ752" i="1"/>
  <c r="AZ821" i="1"/>
  <c r="AZ757" i="1"/>
  <c r="AV791" i="1"/>
  <c r="AZ1063" i="1"/>
  <c r="AZ394" i="1"/>
  <c r="AV1173" i="1"/>
  <c r="AZ1246" i="1"/>
  <c r="AZ474" i="1"/>
  <c r="AZ624" i="1"/>
  <c r="AZ212" i="1"/>
  <c r="AZ755" i="1"/>
  <c r="AZ969" i="1"/>
  <c r="AZ938" i="1"/>
  <c r="AZ253" i="1"/>
  <c r="AZ1438" i="1"/>
  <c r="AV865" i="1"/>
  <c r="AZ1076" i="1"/>
  <c r="AV662" i="1"/>
  <c r="AZ889" i="1"/>
  <c r="AV566" i="1"/>
  <c r="AV244" i="1"/>
  <c r="AZ734" i="1"/>
  <c r="AV895" i="1"/>
  <c r="AZ678" i="1"/>
  <c r="AZ252" i="1"/>
  <c r="AV1504" i="1"/>
  <c r="AV1297" i="1"/>
  <c r="AV267" i="1"/>
  <c r="AV342" i="1"/>
  <c r="AV668" i="1"/>
  <c r="AV874" i="1"/>
  <c r="AV378" i="1"/>
  <c r="AV1468" i="1"/>
  <c r="AV1000" i="1"/>
  <c r="AZ1360" i="1"/>
  <c r="AV920" i="1"/>
  <c r="AV153" i="1"/>
  <c r="AV794" i="1"/>
  <c r="AV859" i="1"/>
  <c r="AV807" i="1"/>
  <c r="AV708" i="1"/>
  <c r="AV1041" i="1"/>
  <c r="AZ642" i="1"/>
  <c r="AV1240" i="1"/>
  <c r="AV1097" i="1"/>
  <c r="AV815" i="1"/>
  <c r="AZ475" i="1"/>
  <c r="AV680" i="1"/>
  <c r="AV255" i="1"/>
  <c r="AV1251" i="1"/>
  <c r="AZ908" i="1"/>
  <c r="AZ973" i="1"/>
  <c r="AV837" i="1"/>
  <c r="AZ1201" i="1"/>
  <c r="AV1134" i="1"/>
  <c r="AV956" i="1"/>
  <c r="AV175" i="1"/>
  <c r="AV1214" i="1"/>
  <c r="AV981" i="1"/>
  <c r="AV233" i="1"/>
  <c r="AV1412" i="1"/>
  <c r="AZ514" i="1"/>
  <c r="AZ1082" i="1"/>
  <c r="AZ1410" i="1"/>
  <c r="AV933" i="1"/>
  <c r="AZ391" i="1"/>
  <c r="AV1488" i="1"/>
  <c r="AZ579" i="1"/>
  <c r="AZ1151" i="1"/>
  <c r="AZ549" i="1"/>
  <c r="AZ270" i="1"/>
  <c r="AZ1049" i="1"/>
  <c r="AZ829" i="1"/>
  <c r="AZ1293" i="1"/>
  <c r="AV1372" i="1"/>
  <c r="AZ628" i="1"/>
  <c r="AZ700" i="1"/>
  <c r="AZ1405" i="1"/>
  <c r="AZ95" i="1"/>
  <c r="AV38" i="1"/>
  <c r="AV115" i="1"/>
  <c r="AV142" i="1"/>
  <c r="AV16" i="1"/>
  <c r="AV221" i="1"/>
  <c r="AZ406" i="1"/>
  <c r="AZ802" i="1"/>
  <c r="AV722" i="1"/>
  <c r="AV1054" i="1"/>
  <c r="AZ1271" i="1"/>
  <c r="AV805" i="1"/>
  <c r="AV357" i="1"/>
  <c r="AV1455" i="1"/>
  <c r="AZ518" i="1"/>
  <c r="AV1487" i="1"/>
  <c r="AV612" i="1"/>
  <c r="AZ1009" i="1"/>
  <c r="AV922" i="1"/>
  <c r="AV1141" i="1"/>
  <c r="AV1300" i="1"/>
  <c r="AV508" i="1"/>
  <c r="AV282" i="1"/>
  <c r="AV273" i="1"/>
  <c r="AZ243" i="1"/>
  <c r="AZ818" i="1"/>
  <c r="AV1305" i="1"/>
  <c r="AZ1265" i="1"/>
  <c r="AV894" i="1"/>
  <c r="AV1474" i="1"/>
  <c r="AV1355" i="1"/>
  <c r="AV762" i="1"/>
  <c r="AZ1329" i="1"/>
  <c r="AV841" i="1"/>
  <c r="AV576" i="1"/>
  <c r="AV1330" i="1"/>
  <c r="AV915" i="1"/>
  <c r="AV329" i="1"/>
  <c r="AV205" i="1"/>
  <c r="AV760" i="1"/>
  <c r="AV733" i="1"/>
  <c r="AV383" i="1"/>
  <c r="AV964" i="1"/>
  <c r="AZ64" i="1"/>
  <c r="AZ94" i="1"/>
  <c r="AZ70" i="1"/>
  <c r="AZ106" i="1"/>
  <c r="AZ317" i="1"/>
  <c r="AZ852" i="1"/>
  <c r="AZ914" i="1"/>
  <c r="AV382" i="1"/>
  <c r="AZ1247" i="1"/>
  <c r="AZ182" i="1"/>
  <c r="AZ313" i="1"/>
  <c r="AZ1380" i="1"/>
  <c r="AV433" i="1"/>
  <c r="AZ299" i="1"/>
  <c r="AZ714" i="1"/>
  <c r="AV854" i="1"/>
  <c r="AZ367" i="1"/>
  <c r="AV929" i="1"/>
  <c r="AZ1465" i="1"/>
  <c r="AV455" i="1"/>
  <c r="AZ1094" i="1"/>
  <c r="AZ403" i="1"/>
  <c r="AV1101" i="1"/>
  <c r="AV422" i="1"/>
  <c r="AZ946" i="1"/>
  <c r="AZ645" i="1"/>
  <c r="AZ927" i="1"/>
  <c r="AZ599" i="1"/>
  <c r="AZ572" i="1"/>
  <c r="AZ1074" i="1"/>
  <c r="AV1367" i="1"/>
  <c r="AZ1426" i="1"/>
  <c r="AV541" i="1"/>
  <c r="AZ1220" i="1"/>
  <c r="AZ660" i="1"/>
  <c r="AV1345" i="1"/>
  <c r="AZ245" i="1"/>
  <c r="AZ1385" i="1"/>
  <c r="AZ611" i="1"/>
  <c r="AZ301" i="1"/>
  <c r="AZ885" i="1"/>
  <c r="AZ1241" i="1"/>
  <c r="AZ304" i="1"/>
  <c r="AZ124" i="1"/>
  <c r="AV152" i="1"/>
  <c r="AV119" i="1"/>
  <c r="AV55" i="1"/>
  <c r="AV1389" i="1"/>
  <c r="AV548" i="1"/>
  <c r="AV1042" i="1"/>
  <c r="AV1461" i="1"/>
  <c r="AV197" i="1"/>
  <c r="AV1037" i="1"/>
  <c r="AV968" i="1"/>
  <c r="AV300" i="1"/>
  <c r="AV764" i="1"/>
  <c r="AV1046" i="1"/>
  <c r="AV1071" i="1"/>
  <c r="AZ1059" i="1"/>
  <c r="AV265" i="1"/>
  <c r="AV388" i="1"/>
  <c r="AZ350" i="1"/>
  <c r="AZ268" i="1"/>
  <c r="AZ398" i="1"/>
  <c r="AV222" i="1"/>
  <c r="AV949" i="1"/>
  <c r="AV1401" i="1"/>
  <c r="AV936" i="1"/>
  <c r="AZ1019" i="1"/>
  <c r="AV274" i="1"/>
  <c r="AV339" i="1"/>
  <c r="AV1322" i="1"/>
  <c r="AV509" i="1"/>
  <c r="AV842" i="1"/>
  <c r="AV226" i="1"/>
  <c r="AV387" i="1"/>
  <c r="AV601" i="1"/>
  <c r="AV1174" i="1"/>
  <c r="AV443" i="1"/>
  <c r="AV314" i="1"/>
  <c r="AV1339" i="1"/>
  <c r="AV573" i="1"/>
  <c r="AV735" i="1"/>
  <c r="AV528" i="1"/>
  <c r="AV1422" i="1"/>
  <c r="AZ41" i="1"/>
  <c r="AZ65" i="1"/>
  <c r="AZ48" i="1"/>
  <c r="AZ60" i="1"/>
  <c r="AZ652" i="1"/>
  <c r="AZ855" i="1"/>
  <c r="AZ463" i="1"/>
  <c r="AZ384" i="1"/>
  <c r="AZ1427" i="1"/>
  <c r="AZ1090" i="1"/>
  <c r="AZ1437" i="1"/>
  <c r="AZ201" i="1"/>
  <c r="AV346" i="1"/>
  <c r="AZ1023" i="1"/>
  <c r="AZ1206" i="1"/>
  <c r="AZ275" i="1"/>
  <c r="AZ867" i="1"/>
  <c r="AV1196" i="1"/>
  <c r="AZ1235" i="1"/>
  <c r="AV770" i="1"/>
  <c r="AV876" i="1"/>
  <c r="AZ1334" i="1"/>
  <c r="AZ1394" i="1"/>
  <c r="AZ1226" i="1"/>
  <c r="AZ1169" i="1"/>
  <c r="AZ1210" i="1"/>
  <c r="AZ431" i="1"/>
  <c r="AZ937" i="1"/>
  <c r="AZ963" i="1"/>
  <c r="AZ1021" i="1"/>
  <c r="AV534" i="1"/>
  <c r="AV798" i="1"/>
  <c r="AZ373" i="1"/>
  <c r="AV168" i="1"/>
  <c r="AZ655" i="1"/>
  <c r="AZ1234" i="1"/>
  <c r="AZ1135" i="1"/>
  <c r="AV1344" i="1"/>
  <c r="AZ1323" i="1"/>
  <c r="AZ1093" i="1"/>
  <c r="AV465" i="1"/>
  <c r="AZ469" i="1"/>
  <c r="AZ1503" i="1"/>
  <c r="AZ146" i="1"/>
  <c r="AZ1163" i="1"/>
  <c r="AV1485" i="1"/>
  <c r="AZ187" i="1"/>
  <c r="AZ248" i="1"/>
  <c r="AZ555" i="1"/>
  <c r="AZ371" i="1"/>
  <c r="AZ281" i="1"/>
  <c r="AZ352" i="1"/>
  <c r="AZ1320" i="1"/>
  <c r="AZ324" i="1"/>
  <c r="AZ886" i="1"/>
  <c r="AZ192" i="1"/>
  <c r="AV1223" i="1"/>
  <c r="AZ659" i="1"/>
  <c r="AZ459" i="1"/>
  <c r="AV887" i="1"/>
  <c r="AZ396" i="1"/>
  <c r="AZ1221" i="1"/>
  <c r="AV264" i="1"/>
  <c r="AZ458" i="1"/>
  <c r="AZ826" i="1"/>
  <c r="AZ603" i="1"/>
  <c r="AZ812" i="1"/>
  <c r="AZ1099" i="1"/>
  <c r="AV1216" i="1"/>
  <c r="AV1107" i="1"/>
  <c r="AV442" i="1"/>
  <c r="AV620" i="1"/>
  <c r="AV218" i="1"/>
  <c r="AZ1308" i="1"/>
  <c r="AV1022" i="1"/>
  <c r="AV1172" i="1"/>
  <c r="AV1123" i="1"/>
  <c r="AZ749" i="1"/>
  <c r="AV896" i="1"/>
  <c r="AZ806" i="1"/>
  <c r="AV843" i="1"/>
  <c r="AZ766" i="1"/>
  <c r="AV457" i="1"/>
  <c r="AV1311" i="1"/>
  <c r="AV1136" i="1"/>
  <c r="AV1456" i="1"/>
  <c r="AZ1131" i="1"/>
  <c r="AV1471" i="1"/>
  <c r="AV1191" i="1"/>
  <c r="AV771" i="1"/>
  <c r="AV1178" i="1"/>
  <c r="AV297" i="1"/>
  <c r="AV615" i="1"/>
  <c r="AV286" i="1"/>
  <c r="AV1231" i="1"/>
  <c r="AZ1377" i="1"/>
  <c r="AV489" i="1"/>
  <c r="AV682" i="1"/>
  <c r="AV1406" i="1"/>
  <c r="AV269" i="1"/>
  <c r="AV415" i="1"/>
  <c r="AZ1003" i="1"/>
  <c r="AZ626" i="1"/>
  <c r="AZ726" i="1"/>
  <c r="AV1277" i="1"/>
  <c r="AV525" i="1"/>
  <c r="AV1449" i="1"/>
  <c r="AZ1068" i="1"/>
  <c r="AV316" i="1"/>
  <c r="AZ817" i="1"/>
  <c r="AZ718" i="1"/>
  <c r="AV967" i="1"/>
  <c r="AZ448" i="1"/>
  <c r="AZ869" i="1"/>
  <c r="AZ880" i="1"/>
  <c r="AZ209" i="1"/>
  <c r="AZ210" i="1"/>
  <c r="AZ381" i="1"/>
  <c r="AZ1395" i="1"/>
  <c r="AZ249" i="1"/>
  <c r="AZ211" i="1"/>
  <c r="AZ913" i="1"/>
  <c r="AZ804" i="1"/>
  <c r="AZ556" i="1"/>
  <c r="AZ586" i="1"/>
  <c r="AZ1318" i="1"/>
  <c r="AZ322" i="1"/>
  <c r="AZ1113" i="1"/>
  <c r="AZ153" i="1"/>
  <c r="AZ794" i="1"/>
  <c r="AZ859" i="1"/>
  <c r="AZ807" i="1"/>
  <c r="AZ708" i="1"/>
  <c r="AZ1041" i="1"/>
  <c r="AV642" i="1"/>
  <c r="AZ1240" i="1"/>
  <c r="AZ1097" i="1"/>
  <c r="AZ815" i="1"/>
  <c r="AV475" i="1"/>
  <c r="AZ680" i="1"/>
  <c r="AZ255" i="1"/>
  <c r="AZ1251" i="1"/>
  <c r="AV908" i="1"/>
  <c r="AV973" i="1"/>
  <c r="AZ837" i="1"/>
  <c r="AV1201" i="1"/>
  <c r="AZ1134" i="1"/>
  <c r="AZ956" i="1"/>
  <c r="AZ175" i="1"/>
  <c r="AZ1214" i="1"/>
  <c r="AZ981" i="1"/>
  <c r="AZ233" i="1"/>
  <c r="AZ1412" i="1"/>
  <c r="AV514" i="1"/>
  <c r="AV824" i="1"/>
  <c r="AV1119" i="1"/>
  <c r="AV1008" i="1"/>
  <c r="AV669" i="1"/>
  <c r="AV1442" i="1"/>
  <c r="AZ1144" i="1"/>
  <c r="AV333" i="1"/>
  <c r="AV899" i="1"/>
  <c r="AV893" i="1"/>
  <c r="AV1338" i="1"/>
  <c r="AZ1111" i="1"/>
  <c r="AV424" i="1"/>
  <c r="AV632" i="1"/>
  <c r="AV334" i="1"/>
  <c r="AV1192" i="1"/>
  <c r="AV1478" i="1"/>
  <c r="AV96" i="1"/>
  <c r="AV709" i="1"/>
  <c r="AV639" i="1"/>
  <c r="AV1109" i="1"/>
  <c r="AV250" i="1"/>
  <c r="AV207" i="1"/>
  <c r="AV1354" i="1"/>
  <c r="AV347" i="1"/>
  <c r="AV184" i="1"/>
  <c r="AZ654" i="1"/>
  <c r="AV765" i="1"/>
  <c r="AV1423" i="1"/>
  <c r="AV520" i="1"/>
  <c r="AV1333" i="1"/>
  <c r="AV873" i="1"/>
  <c r="AV402" i="1"/>
  <c r="AV619" i="1"/>
  <c r="AZ471" i="1"/>
  <c r="AZ583" i="1"/>
  <c r="AV647" i="1"/>
  <c r="AV1421" i="1"/>
  <c r="AV191" i="1"/>
  <c r="AV1078" i="1"/>
  <c r="AV464" i="1"/>
  <c r="AV580" i="1"/>
  <c r="AV326" i="1"/>
  <c r="AZ183" i="1"/>
  <c r="AZ325" i="1"/>
  <c r="AZ740" i="1"/>
  <c r="AZ1306" i="1"/>
  <c r="AV1463" i="1"/>
  <c r="AV312" i="1"/>
  <c r="AZ928" i="1"/>
  <c r="AZ890" i="1"/>
  <c r="AV1351" i="1"/>
  <c r="AZ736" i="1"/>
  <c r="AZ162" i="1"/>
  <c r="AZ410" i="1"/>
  <c r="AZ1280" i="1"/>
  <c r="AZ363" i="1"/>
  <c r="AZ336" i="1"/>
  <c r="AZ1492" i="1"/>
  <c r="AZ828" i="1"/>
  <c r="AV95" i="1"/>
  <c r="AV21" i="1"/>
  <c r="AZ52" i="1"/>
  <c r="AV117" i="1"/>
  <c r="AV78" i="1"/>
  <c r="AV376" i="1"/>
  <c r="AV1433" i="1"/>
  <c r="AV1509" i="1"/>
  <c r="AZ1004" i="1"/>
  <c r="AZ414" i="1"/>
  <c r="AV568" i="1"/>
  <c r="AV1270" i="1"/>
  <c r="AZ727" i="1"/>
  <c r="AZ989" i="1"/>
  <c r="AZ1160" i="1"/>
  <c r="AV1080" i="1"/>
  <c r="AV1374" i="1"/>
  <c r="AZ1459" i="1"/>
  <c r="AV1325" i="1"/>
  <c r="AV452" i="1"/>
  <c r="AV602" i="1"/>
  <c r="AV616" i="1"/>
  <c r="AV200" i="1"/>
  <c r="AV1383" i="1"/>
  <c r="AV687" i="1"/>
  <c r="AV1184" i="1"/>
  <c r="AV1451" i="1"/>
  <c r="AV213" i="1"/>
  <c r="AZ593" i="1"/>
  <c r="AV1342" i="1"/>
  <c r="AV975" i="1"/>
  <c r="AV461" i="1"/>
  <c r="AZ690" i="1"/>
  <c r="AZ825" i="1"/>
  <c r="AZ1095" i="1"/>
  <c r="AZ539" i="1"/>
  <c r="AV1242" i="1"/>
  <c r="AV853" i="1"/>
  <c r="AV763" i="1"/>
  <c r="AV1243" i="1"/>
  <c r="AZ1259" i="1"/>
  <c r="AV1120" i="1"/>
  <c r="AV338" i="1"/>
  <c r="AZ134" i="1"/>
  <c r="AZ75" i="1"/>
  <c r="AZ112" i="1"/>
  <c r="AZ31" i="1"/>
  <c r="AV1089" i="1"/>
  <c r="AZ1261" i="1"/>
  <c r="AZ643" i="1"/>
  <c r="AZ958" i="1"/>
  <c r="AZ366" i="1"/>
  <c r="AZ848" i="1"/>
  <c r="AZ246" i="1"/>
  <c r="AV332" i="1"/>
  <c r="AV1292" i="1"/>
  <c r="AZ328" i="1"/>
  <c r="AZ1085" i="1"/>
  <c r="AV562" i="1"/>
  <c r="AZ1340" i="1"/>
  <c r="AZ481" i="1"/>
  <c r="AZ783" i="1"/>
  <c r="AZ1195" i="1"/>
  <c r="AZ285" i="1"/>
  <c r="AZ341" i="1"/>
  <c r="AZ627" i="1"/>
  <c r="AZ421" i="1"/>
  <c r="AZ170" i="1"/>
  <c r="AZ1064" i="1"/>
  <c r="AZ227" i="1"/>
  <c r="AZ1257" i="1"/>
  <c r="AV903" i="1"/>
  <c r="AZ953" i="1"/>
  <c r="AZ492" i="1"/>
  <c r="AZ1307" i="1"/>
  <c r="AZ992" i="1"/>
  <c r="AZ493" i="1"/>
  <c r="AV830" i="1"/>
  <c r="AZ430" i="1"/>
  <c r="AZ591" i="1"/>
  <c r="AV180" i="1"/>
  <c r="AZ1486" i="1"/>
  <c r="AV450" i="1"/>
  <c r="AZ695" i="1"/>
  <c r="AZ527" i="1"/>
  <c r="AV108" i="1"/>
  <c r="AV110" i="1"/>
  <c r="AV149" i="1"/>
  <c r="AV19" i="1"/>
  <c r="AV978" i="1"/>
  <c r="AV801" i="1"/>
  <c r="AV1494" i="1"/>
  <c r="AV901" i="1"/>
  <c r="AZ204" i="1"/>
  <c r="AV1440" i="1"/>
  <c r="AV202" i="1"/>
  <c r="AV1140" i="1"/>
  <c r="AZ738" i="1"/>
  <c r="AV600" i="1"/>
  <c r="AZ1143" i="1"/>
  <c r="AV351" i="1"/>
  <c r="AV496" i="1"/>
  <c r="AV189" i="1"/>
  <c r="AV1227" i="1"/>
  <c r="AV907" i="1"/>
  <c r="AV1055" i="1"/>
  <c r="AV994" i="1"/>
  <c r="AV538" i="1"/>
  <c r="AV174" i="1"/>
  <c r="AZ513" i="1"/>
  <c r="AZ710" i="1"/>
  <c r="AZ1121" i="1"/>
  <c r="AV533" i="1"/>
  <c r="AV780" i="1"/>
  <c r="AV1507" i="1"/>
  <c r="AV240" i="1"/>
  <c r="AV872" i="1"/>
  <c r="AV225" i="1"/>
  <c r="AZ689" i="1"/>
  <c r="AV1482" i="1"/>
  <c r="AV260" i="1"/>
  <c r="AZ1057" i="1"/>
  <c r="AV1424" i="1"/>
  <c r="AV753" i="1"/>
  <c r="AV440" i="1"/>
  <c r="AV1072" i="1"/>
  <c r="AV716" i="1"/>
  <c r="AV1279" i="1"/>
  <c r="AZ38" i="1"/>
  <c r="AZ115" i="1"/>
  <c r="AZ142" i="1"/>
  <c r="AZ16" i="1"/>
  <c r="AZ221" i="1"/>
  <c r="AV406" i="1"/>
  <c r="AV802" i="1"/>
  <c r="AZ722" i="1"/>
  <c r="AZ1054" i="1"/>
  <c r="AV1271" i="1"/>
  <c r="AZ805" i="1"/>
  <c r="AZ357" i="1"/>
  <c r="AZ1455" i="1"/>
  <c r="AV518" i="1"/>
  <c r="AZ1487" i="1"/>
  <c r="AZ612" i="1"/>
  <c r="AV1009" i="1"/>
  <c r="AZ922" i="1"/>
  <c r="AZ1141" i="1"/>
  <c r="AZ1300" i="1"/>
  <c r="AZ508" i="1"/>
  <c r="AZ282" i="1"/>
  <c r="AZ273" i="1"/>
  <c r="AV243" i="1"/>
  <c r="AV818" i="1"/>
  <c r="AZ1305" i="1"/>
  <c r="AV1265" i="1"/>
  <c r="AZ894" i="1"/>
  <c r="AZ1474" i="1"/>
  <c r="AZ1355" i="1"/>
  <c r="AZ762" i="1"/>
  <c r="AV1329" i="1"/>
  <c r="AZ841" i="1"/>
  <c r="AZ576" i="1"/>
  <c r="AZ1330" i="1"/>
  <c r="AZ915" i="1"/>
  <c r="AZ329" i="1"/>
  <c r="AZ205" i="1"/>
  <c r="AZ760" i="1"/>
  <c r="AZ733" i="1"/>
  <c r="AZ383" i="1"/>
  <c r="AZ964" i="1"/>
  <c r="AZ1205" i="1"/>
  <c r="AZ1060" i="1"/>
  <c r="AZ1319" i="1"/>
  <c r="AV803" i="1"/>
  <c r="AZ822" i="1"/>
  <c r="AZ604" i="1"/>
  <c r="AZ279" i="1"/>
  <c r="AV1207" i="1"/>
  <c r="AZ400" i="1"/>
  <c r="AZ1029" i="1"/>
  <c r="AZ1428" i="1"/>
  <c r="AZ657" i="1"/>
  <c r="AV747" i="1"/>
  <c r="AZ751" i="1"/>
  <c r="AZ1368" i="1"/>
  <c r="AV635" i="1"/>
  <c r="AZ840" i="1"/>
  <c r="AZ1450" i="1"/>
  <c r="AV606" i="1"/>
  <c r="AZ1035" i="1"/>
  <c r="AZ656" i="1"/>
  <c r="AZ985" i="1"/>
  <c r="AZ954" i="1"/>
  <c r="AZ1414" i="1"/>
  <c r="AZ1467" i="1"/>
  <c r="AZ916" i="1"/>
  <c r="AZ1366" i="1"/>
  <c r="AV1082" i="1"/>
  <c r="AV1410" i="1"/>
  <c r="AZ933" i="1"/>
  <c r="AV391" i="1"/>
  <c r="AZ1488" i="1"/>
  <c r="AV579" i="1"/>
  <c r="AV1151" i="1"/>
  <c r="AV549" i="1"/>
  <c r="AV270" i="1"/>
  <c r="AV1049" i="1"/>
  <c r="AV829" i="1"/>
  <c r="AV1293" i="1"/>
  <c r="AZ1372" i="1"/>
  <c r="AV628" i="1"/>
  <c r="AV700" i="1"/>
  <c r="AV1405" i="1"/>
  <c r="AV151" i="1"/>
  <c r="AV551" i="1"/>
  <c r="AV1110" i="1"/>
  <c r="AV686" i="1"/>
  <c r="AV1369" i="1"/>
  <c r="AV1105" i="1"/>
  <c r="AV1024" i="1"/>
  <c r="AV1419" i="1"/>
  <c r="AZ1495" i="1"/>
  <c r="AV1200" i="1"/>
  <c r="AV1363" i="1"/>
  <c r="AV878" i="1"/>
  <c r="AZ846" i="1"/>
  <c r="AV1118" i="1"/>
  <c r="AV230" i="1"/>
  <c r="AV1349" i="1"/>
  <c r="AZ1373" i="1"/>
  <c r="AV258" i="1"/>
  <c r="AZ1331" i="1"/>
  <c r="AV605" i="1"/>
  <c r="AV851" i="1"/>
  <c r="AV1352" i="1"/>
  <c r="AV1489" i="1"/>
  <c r="AZ1313" i="1"/>
  <c r="AZ861" i="1"/>
  <c r="AV715" i="1"/>
  <c r="AV1137" i="1"/>
  <c r="AZ305" i="1"/>
  <c r="AV610" i="1"/>
  <c r="AV521" i="1"/>
  <c r="AZ1496" i="1"/>
  <c r="AZ835" i="1"/>
  <c r="AZ1491" i="1"/>
  <c r="AV881" i="1"/>
  <c r="AZ1224" i="1"/>
  <c r="AZ1375" i="1"/>
  <c r="AZ413" i="1"/>
  <c r="AZ294" i="1"/>
  <c r="AZ793" i="1"/>
  <c r="AZ693" i="1"/>
  <c r="AZ1014" i="1"/>
  <c r="AZ847" i="1"/>
  <c r="AV1457" i="1"/>
  <c r="AZ709" i="1"/>
  <c r="AZ639" i="1"/>
  <c r="AZ1109" i="1"/>
  <c r="AZ250" i="1"/>
  <c r="AZ207" i="1"/>
  <c r="AZ1354" i="1"/>
  <c r="AZ347" i="1"/>
  <c r="AZ184" i="1"/>
  <c r="AV654" i="1"/>
  <c r="AZ765" i="1"/>
  <c r="AZ1423" i="1"/>
  <c r="AZ520" i="1"/>
  <c r="AZ1333" i="1"/>
  <c r="AZ873" i="1"/>
  <c r="AZ402" i="1"/>
  <c r="AZ619" i="1"/>
  <c r="AV471" i="1"/>
  <c r="AV583" i="1"/>
  <c r="AZ647" i="1"/>
  <c r="AZ1421" i="1"/>
  <c r="AZ191" i="1"/>
  <c r="AZ1078" i="1"/>
  <c r="AZ464" i="1"/>
  <c r="AZ580" i="1"/>
  <c r="AZ326" i="1"/>
  <c r="AZ967" i="1"/>
  <c r="AV448" i="1"/>
  <c r="AV869" i="1"/>
  <c r="AV880" i="1"/>
  <c r="AV209" i="1"/>
  <c r="AV210" i="1"/>
  <c r="AV381" i="1"/>
  <c r="AV1395" i="1"/>
  <c r="AV249" i="1"/>
  <c r="AV211" i="1"/>
  <c r="AV913" i="1"/>
  <c r="AV804" i="1"/>
  <c r="AV556" i="1"/>
  <c r="AV586" i="1"/>
  <c r="AV1318" i="1"/>
  <c r="AV322" i="1"/>
  <c r="AV1113" i="1"/>
  <c r="AV113" i="1"/>
  <c r="AZ904" i="1"/>
  <c r="AZ1025" i="1"/>
  <c r="AV1155" i="1"/>
  <c r="AV564" i="1"/>
  <c r="AV707" i="1"/>
  <c r="AV810" i="1"/>
  <c r="AV991" i="1"/>
  <c r="AZ280" i="1"/>
  <c r="AV768" i="1"/>
  <c r="AV704" i="1"/>
  <c r="AV176" i="1"/>
  <c r="AZ702" i="1"/>
  <c r="AZ924" i="1"/>
  <c r="AV224" i="1"/>
  <c r="AV844" i="1"/>
  <c r="AV308" i="1"/>
  <c r="AV1256" i="1"/>
  <c r="AV1464" i="1"/>
  <c r="AV1483" i="1"/>
  <c r="AV850" i="1"/>
  <c r="AZ1228" i="1"/>
  <c r="AV517" i="1"/>
  <c r="AZ1189" i="1"/>
  <c r="AV190" i="1"/>
  <c r="AV1219" i="1"/>
  <c r="AZ781" i="1"/>
  <c r="AV407" i="1"/>
  <c r="AV1387" i="1"/>
  <c r="AZ1051" i="1"/>
  <c r="AZ912" i="1"/>
  <c r="AV782" i="1"/>
  <c r="AZ432" i="1"/>
  <c r="AZ699" i="1"/>
  <c r="AZ1103" i="1"/>
  <c r="AZ1258" i="1"/>
  <c r="AV1244" i="1"/>
  <c r="AV546" i="1"/>
  <c r="AZ744" i="1"/>
  <c r="AZ1396" i="1"/>
  <c r="AV1393" i="1"/>
  <c r="AZ1439" i="1"/>
  <c r="AZ340" i="1"/>
  <c r="AZ113" i="1"/>
  <c r="AV114" i="1"/>
  <c r="AV27" i="1"/>
  <c r="AV71" i="1"/>
  <c r="AV870" i="1"/>
  <c r="AV987" i="1"/>
  <c r="AV318" i="1"/>
  <c r="AZ988" i="1"/>
  <c r="AV942" i="1"/>
  <c r="AV609" i="1"/>
  <c r="AV756" i="1"/>
  <c r="AZ386" i="1"/>
  <c r="AV507" i="1"/>
  <c r="AV1469" i="1"/>
  <c r="AZ653" i="1"/>
  <c r="AZ1132" i="1"/>
  <c r="AV565" i="1"/>
  <c r="AV511" i="1"/>
  <c r="AZ1356" i="1"/>
  <c r="AV581" i="1"/>
  <c r="AV404" i="1"/>
  <c r="AZ590" i="1"/>
  <c r="AV409" i="1"/>
  <c r="AZ1079" i="1"/>
  <c r="AV1290" i="1"/>
  <c r="AV836" i="1"/>
  <c r="AV732" i="1"/>
  <c r="AV1017" i="1"/>
  <c r="AV449" i="1"/>
  <c r="AV1142" i="1"/>
  <c r="AV856" i="1"/>
  <c r="AV216" i="1"/>
  <c r="AV588" i="1"/>
  <c r="AV1413" i="1"/>
  <c r="AV898" i="1"/>
  <c r="AV970" i="1"/>
  <c r="AV1067" i="1"/>
  <c r="AV1208" i="1"/>
  <c r="AV1181" i="1"/>
  <c r="AV506" i="1"/>
  <c r="AZ1036" i="1"/>
  <c r="AZ1324" i="1"/>
  <c r="AV374" i="1"/>
  <c r="AV124" i="1"/>
  <c r="AZ152" i="1"/>
  <c r="AZ119" i="1"/>
  <c r="AZ55" i="1"/>
  <c r="AZ1389" i="1"/>
  <c r="AZ548" i="1"/>
  <c r="AZ1042" i="1"/>
  <c r="AZ1461" i="1"/>
  <c r="AZ197" i="1"/>
  <c r="AZ1037" i="1"/>
  <c r="AZ968" i="1"/>
  <c r="AZ300" i="1"/>
  <c r="AZ764" i="1"/>
  <c r="AZ1046" i="1"/>
  <c r="AZ1071" i="1"/>
  <c r="AV1059" i="1"/>
  <c r="AZ265" i="1"/>
  <c r="AZ388" i="1"/>
  <c r="AV350" i="1"/>
  <c r="AV268" i="1"/>
  <c r="AV398" i="1"/>
  <c r="AZ222" i="1"/>
  <c r="AZ949" i="1"/>
  <c r="AZ1401" i="1"/>
  <c r="AZ936" i="1"/>
  <c r="AV1019" i="1"/>
  <c r="AZ274" i="1"/>
  <c r="AZ339" i="1"/>
  <c r="AZ1322" i="1"/>
  <c r="AZ509" i="1"/>
  <c r="AZ842" i="1"/>
  <c r="AZ226" i="1"/>
  <c r="AZ387" i="1"/>
  <c r="AZ601" i="1"/>
  <c r="AZ1174" i="1"/>
  <c r="AZ443" i="1"/>
  <c r="AZ314" i="1"/>
  <c r="AZ1339" i="1"/>
  <c r="AZ573" i="1"/>
  <c r="AZ735" i="1"/>
  <c r="AZ528" i="1"/>
  <c r="AZ1422" i="1"/>
  <c r="AV64" i="1"/>
  <c r="AV94" i="1"/>
  <c r="AV70" i="1"/>
  <c r="AV106" i="1"/>
  <c r="AV317" i="1"/>
  <c r="AV852" i="1"/>
  <c r="AV914" i="1"/>
  <c r="AZ382" i="1"/>
  <c r="AV1247" i="1"/>
  <c r="AV182" i="1"/>
  <c r="AV313" i="1"/>
  <c r="AV1380" i="1"/>
  <c r="AZ433" i="1"/>
  <c r="AV299" i="1"/>
  <c r="AV714" i="1"/>
  <c r="AZ854" i="1"/>
  <c r="AV367" i="1"/>
  <c r="AZ929" i="1"/>
  <c r="AV1465" i="1"/>
  <c r="AZ455" i="1"/>
  <c r="AV1094" i="1"/>
  <c r="AV403" i="1"/>
  <c r="AZ1101" i="1"/>
  <c r="AZ422" i="1"/>
  <c r="AV946" i="1"/>
  <c r="AV645" i="1"/>
  <c r="AV927" i="1"/>
  <c r="AV599" i="1"/>
  <c r="AV572" i="1"/>
  <c r="AV1074" i="1"/>
  <c r="AZ1367" i="1"/>
  <c r="AV1426" i="1"/>
  <c r="AZ541" i="1"/>
  <c r="AV1220" i="1"/>
  <c r="AV660" i="1"/>
  <c r="AZ1345" i="1"/>
  <c r="AV245" i="1"/>
  <c r="AV1385" i="1"/>
  <c r="AV611" i="1"/>
  <c r="AV301" i="1"/>
  <c r="AV885" i="1"/>
  <c r="AV1241" i="1"/>
  <c r="AV304" i="1"/>
  <c r="AZ21" i="1"/>
  <c r="AV52" i="1"/>
  <c r="AZ117" i="1"/>
  <c r="AZ78" i="1"/>
  <c r="AZ376" i="1"/>
  <c r="AZ1433" i="1"/>
  <c r="AZ1509" i="1"/>
  <c r="AV1004" i="1"/>
  <c r="AV414" i="1"/>
  <c r="AZ568" i="1"/>
  <c r="AZ1270" i="1"/>
  <c r="AV727" i="1"/>
  <c r="AV989" i="1"/>
  <c r="AV1160" i="1"/>
  <c r="AZ1080" i="1"/>
  <c r="AZ1374" i="1"/>
  <c r="AV1459" i="1"/>
  <c r="AZ1325" i="1"/>
  <c r="AZ452" i="1"/>
  <c r="AZ602" i="1"/>
  <c r="AZ616" i="1"/>
  <c r="AZ200" i="1"/>
  <c r="AZ1383" i="1"/>
  <c r="AZ687" i="1"/>
  <c r="AZ1184" i="1"/>
  <c r="AZ1451" i="1"/>
  <c r="AZ213" i="1"/>
  <c r="AV593" i="1"/>
  <c r="AZ1342" i="1"/>
  <c r="AZ975" i="1"/>
  <c r="AZ461" i="1"/>
  <c r="AV690" i="1"/>
  <c r="AV825" i="1"/>
  <c r="AV1095" i="1"/>
  <c r="AV539" i="1"/>
  <c r="AZ1242" i="1"/>
  <c r="AZ853" i="1"/>
  <c r="AZ763" i="1"/>
  <c r="AZ1243" i="1"/>
  <c r="AV1259" i="1"/>
  <c r="AZ1120" i="1"/>
  <c r="AZ338" i="1"/>
  <c r="AV1399" i="1"/>
  <c r="AZ1152" i="1"/>
  <c r="AV425" i="1"/>
  <c r="AZ272" i="1"/>
  <c r="AZ88" i="1"/>
  <c r="AV62" i="1"/>
  <c r="AV58" i="1"/>
  <c r="AV102" i="1"/>
  <c r="AV101" i="1"/>
  <c r="AZ547" i="1"/>
  <c r="AZ719" i="1"/>
  <c r="AZ247" i="1"/>
  <c r="AV220" i="1"/>
  <c r="AZ309" i="1"/>
  <c r="AV754" i="1"/>
  <c r="AZ178" i="1"/>
  <c r="AZ797" i="1"/>
  <c r="AV891" i="1"/>
  <c r="AZ1039" i="1"/>
  <c r="AZ640" i="1"/>
  <c r="AZ1233" i="1"/>
  <c r="AV542" i="1"/>
  <c r="AZ353" i="1"/>
  <c r="AV1015" i="1"/>
  <c r="AZ673" i="1"/>
  <c r="AZ1309" i="1"/>
  <c r="AZ1353" i="1"/>
  <c r="AZ665" i="1"/>
  <c r="AZ500" i="1"/>
  <c r="AZ401" i="1"/>
  <c r="AZ504" i="1"/>
  <c r="AZ217" i="1"/>
  <c r="AZ980" i="1"/>
  <c r="AZ447" i="1"/>
  <c r="AZ501" i="1"/>
  <c r="AZ648" i="1"/>
  <c r="AZ809" i="1"/>
  <c r="AV670" i="1"/>
  <c r="AZ595" i="1"/>
  <c r="AV320" i="1"/>
  <c r="AZ530" i="1"/>
  <c r="AZ1336" i="1"/>
  <c r="AZ1362" i="1"/>
  <c r="AV1503" i="1"/>
  <c r="AV487" i="1"/>
  <c r="AV1391" i="1"/>
  <c r="AV1268" i="1"/>
  <c r="AZ44" i="1"/>
  <c r="AZ72" i="1"/>
  <c r="AZ98" i="1"/>
  <c r="AZ14" i="1"/>
  <c r="AZ130" i="1"/>
  <c r="AV196" i="1"/>
  <c r="AV393" i="1"/>
  <c r="AV512" i="1"/>
  <c r="AV1508" i="1"/>
  <c r="AV1328" i="1"/>
  <c r="AV1179" i="1"/>
  <c r="AZ960" i="1"/>
  <c r="AZ919" i="1"/>
  <c r="AV1236" i="1"/>
  <c r="AZ769" i="1"/>
  <c r="AZ691" i="1"/>
  <c r="AV485" i="1"/>
  <c r="AV405" i="1"/>
  <c r="AV177" i="1"/>
  <c r="AV594" i="1"/>
  <c r="AV185" i="1"/>
  <c r="AV1058" i="1"/>
  <c r="AV1139" i="1"/>
  <c r="AV349" i="1"/>
  <c r="AV827" i="1"/>
  <c r="AV1417" i="1"/>
  <c r="AV307" i="1"/>
  <c r="AV629" i="1"/>
  <c r="AV1114" i="1"/>
  <c r="AV1012" i="1"/>
  <c r="AV337" i="1"/>
  <c r="AZ195" i="1"/>
  <c r="AZ834" i="1"/>
  <c r="AV787" i="1"/>
  <c r="AZ617" i="1"/>
  <c r="AV235" i="1"/>
  <c r="AV1274" i="1"/>
  <c r="AZ498" i="1"/>
  <c r="AV1170" i="1"/>
  <c r="AV578" i="1"/>
  <c r="AZ438" i="1"/>
  <c r="AZ862" i="1"/>
  <c r="AZ57" i="1"/>
  <c r="AV23" i="1"/>
  <c r="AV63" i="1"/>
  <c r="AV53" i="1"/>
  <c r="AV107" i="1"/>
  <c r="AV13" i="1"/>
  <c r="AV759" i="1"/>
  <c r="AV1016" i="1"/>
  <c r="AZ392" i="1"/>
  <c r="AV369" i="1"/>
  <c r="AZ1462" i="1"/>
  <c r="AZ1005" i="1"/>
  <c r="AZ466" i="1"/>
  <c r="AZ1448" i="1"/>
  <c r="AZ215" i="1"/>
  <c r="AZ666" i="1"/>
  <c r="AZ1262" i="1"/>
  <c r="AZ858" i="1"/>
  <c r="AZ1197" i="1"/>
  <c r="AZ892" i="1"/>
  <c r="AZ986" i="1"/>
  <c r="AZ1108" i="1"/>
  <c r="AV470" i="1"/>
  <c r="AZ411" i="1"/>
  <c r="AZ1310" i="1"/>
  <c r="AZ181" i="1"/>
  <c r="AZ228" i="1"/>
  <c r="AV1239" i="1"/>
  <c r="AV486" i="1"/>
  <c r="AZ955" i="1"/>
  <c r="AZ857" i="1"/>
  <c r="AZ194" i="1"/>
  <c r="AZ362" i="1"/>
  <c r="AZ661" i="1"/>
  <c r="AZ179" i="1"/>
  <c r="AZ1379" i="1"/>
  <c r="AZ675" i="1"/>
  <c r="AZ1166" i="1"/>
  <c r="AZ355" i="1"/>
  <c r="AV1106" i="1"/>
  <c r="AV597" i="1"/>
  <c r="AV676" i="1"/>
  <c r="AZ833" i="1"/>
  <c r="AZ50" i="1"/>
  <c r="AZ54" i="1"/>
  <c r="AV92" i="1"/>
  <c r="AV148" i="1"/>
  <c r="AZ160" i="1"/>
  <c r="AZ759" i="1"/>
  <c r="AZ1016" i="1"/>
  <c r="AV392" i="1"/>
  <c r="AZ369" i="1"/>
  <c r="AV1462" i="1"/>
  <c r="AV1005" i="1"/>
  <c r="AV466" i="1"/>
  <c r="AV1448" i="1"/>
  <c r="AV215" i="1"/>
  <c r="AV666" i="1"/>
  <c r="AV1262" i="1"/>
  <c r="AV858" i="1"/>
  <c r="AV1197" i="1"/>
  <c r="AV892" i="1"/>
  <c r="AV986" i="1"/>
  <c r="AV1108" i="1"/>
  <c r="AZ470" i="1"/>
  <c r="AV411" i="1"/>
  <c r="AV1310" i="1"/>
  <c r="AV181" i="1"/>
  <c r="AV228" i="1"/>
  <c r="AZ1239" i="1"/>
  <c r="AZ486" i="1"/>
  <c r="AV955" i="1"/>
  <c r="AV857" i="1"/>
  <c r="AV194" i="1"/>
  <c r="AV362" i="1"/>
  <c r="AV661" i="1"/>
  <c r="AV179" i="1"/>
  <c r="AV1379" i="1"/>
  <c r="AV675" i="1"/>
  <c r="AZ155" i="1"/>
  <c r="AV121" i="1"/>
  <c r="AV120" i="1"/>
  <c r="AV128" i="1"/>
  <c r="AZ76" i="1"/>
  <c r="AZ1409" i="1"/>
  <c r="AV480" i="1"/>
  <c r="AV1066" i="1"/>
  <c r="AV416" i="1"/>
  <c r="AZ951" i="1"/>
  <c r="AZ526" i="1"/>
  <c r="AV1084" i="1"/>
  <c r="AZ917" i="1"/>
  <c r="AV1215" i="1"/>
  <c r="AZ1416" i="1"/>
  <c r="AZ1052" i="1"/>
  <c r="AZ721" i="1"/>
  <c r="AV262" i="1"/>
  <c r="AV298" i="1"/>
  <c r="AV944" i="1"/>
  <c r="AV1294" i="1"/>
  <c r="AV494" i="1"/>
  <c r="AV1027" i="1"/>
  <c r="AZ503" i="1"/>
  <c r="AV302" i="1"/>
  <c r="AV777" i="1"/>
  <c r="AV1382" i="1"/>
  <c r="AV1386" i="1"/>
  <c r="AV1253" i="1"/>
  <c r="AV435" i="1"/>
  <c r="AV484" i="1"/>
  <c r="AZ1275" i="1"/>
  <c r="AV419" i="1"/>
  <c r="AV291" i="1"/>
  <c r="AV292" i="1"/>
  <c r="AV344" i="1"/>
  <c r="AV1237" i="1"/>
  <c r="AV819" i="1"/>
  <c r="AV524" i="1"/>
  <c r="AZ1472" i="1"/>
  <c r="AV761" i="1"/>
  <c r="AV1404" i="1"/>
  <c r="AV295" i="1"/>
  <c r="AV634" i="1"/>
  <c r="AV575" i="1"/>
  <c r="AV720" i="1"/>
  <c r="AV1312" i="1"/>
  <c r="AZ131" i="1"/>
  <c r="AZ159" i="1"/>
  <c r="AZ22" i="1"/>
  <c r="AZ56" i="1"/>
  <c r="AZ799" i="1"/>
  <c r="AZ767" i="1"/>
  <c r="AV434" i="1"/>
  <c r="AV385" i="1"/>
  <c r="AZ437" i="1"/>
  <c r="AZ684" i="1"/>
  <c r="AZ745" i="1"/>
  <c r="AZ608" i="1"/>
  <c r="AZ223" i="1"/>
  <c r="AV910" i="1"/>
  <c r="AZ29" i="1"/>
  <c r="AV51" i="1"/>
  <c r="AZ105" i="1"/>
  <c r="AZ87" i="1"/>
  <c r="AZ33" i="1"/>
  <c r="AZ234" i="1"/>
  <c r="AZ1171" i="1"/>
  <c r="AV711" i="1"/>
  <c r="AV478" i="1"/>
  <c r="AZ1497" i="1"/>
  <c r="AZ1291" i="1"/>
  <c r="AV1245" i="1"/>
  <c r="AV1441" i="1"/>
  <c r="AZ1138" i="1"/>
  <c r="AZ290" i="1"/>
  <c r="AZ1149" i="1"/>
  <c r="AZ622" i="1"/>
  <c r="AZ289" i="1"/>
  <c r="AZ165" i="1"/>
  <c r="AZ1225" i="1"/>
  <c r="AZ408" i="1"/>
  <c r="AV1104" i="1"/>
  <c r="AV519" i="1"/>
  <c r="AV446" i="1"/>
  <c r="AZ998" i="1"/>
  <c r="AZ1430" i="1"/>
  <c r="AZ692" i="1"/>
  <c r="AZ630" i="1"/>
  <c r="AZ592" i="1"/>
  <c r="AV1505" i="1"/>
  <c r="AZ882" i="1"/>
  <c r="AV1431" i="1"/>
  <c r="AZ1034" i="1"/>
  <c r="AZ1506" i="1"/>
  <c r="AZ543" i="1"/>
  <c r="AZ884" i="1"/>
  <c r="AV1249" i="1"/>
  <c r="AZ257" i="1"/>
  <c r="AZ1033" i="1"/>
  <c r="AV706" i="1"/>
  <c r="AZ621" i="1"/>
  <c r="AV390" i="1"/>
  <c r="AZ479" i="1"/>
  <c r="AZ1480" i="1"/>
  <c r="AZ971" i="1"/>
  <c r="AZ208" i="1"/>
  <c r="AV144" i="1"/>
  <c r="AV123" i="1"/>
  <c r="AV97" i="1"/>
  <c r="AV154" i="1"/>
  <c r="AV420" i="1"/>
  <c r="AV271" i="1"/>
  <c r="AV1156" i="1"/>
  <c r="AV1350" i="1"/>
  <c r="AV943" i="1"/>
  <c r="AV232" i="1"/>
  <c r="AV1316" i="1"/>
  <c r="AV789" i="1"/>
  <c r="AV906" i="1"/>
  <c r="AV456" i="1"/>
  <c r="AZ46" i="1"/>
  <c r="AV34" i="1"/>
  <c r="AV116" i="1"/>
  <c r="AV118" i="1"/>
  <c r="AV20" i="1"/>
  <c r="AV649" i="1"/>
  <c r="AZ888" i="1"/>
  <c r="AV1365" i="1"/>
  <c r="AV254" i="1"/>
  <c r="AV1273" i="1"/>
  <c r="AV1358" i="1"/>
  <c r="AV694" i="1"/>
  <c r="AV540" i="1"/>
  <c r="AV359" i="1"/>
  <c r="AV863" i="1"/>
  <c r="AV198" i="1"/>
  <c r="AV1470" i="1"/>
  <c r="AV516" i="1"/>
  <c r="AV1040" i="1"/>
  <c r="AZ1088" i="1"/>
  <c r="AZ354" i="1"/>
  <c r="AZ940" i="1"/>
  <c r="AV996" i="1"/>
  <c r="AV219" i="1"/>
  <c r="AV905" i="1"/>
  <c r="AV523" i="1"/>
  <c r="AZ790" i="1"/>
  <c r="AZ739" i="1"/>
  <c r="AV1150" i="1"/>
  <c r="AV1091" i="1"/>
  <c r="AV758" i="1"/>
  <c r="AV1146" i="1"/>
  <c r="AV1183" i="1"/>
  <c r="AZ574" i="1"/>
  <c r="AV1304" i="1"/>
  <c r="AV1081" i="1"/>
  <c r="AZ931" i="1"/>
  <c r="AV1182" i="1"/>
  <c r="AV261" i="1"/>
  <c r="AZ1147" i="1"/>
  <c r="AZ1032" i="1"/>
  <c r="AV934" i="1"/>
  <c r="AZ633" i="1"/>
  <c r="AZ1272" i="1"/>
  <c r="AV831" i="1"/>
  <c r="AV1435" i="1"/>
  <c r="AV1361" i="1"/>
  <c r="AZ61" i="1"/>
  <c r="AZ133" i="1"/>
  <c r="AZ111" i="1"/>
  <c r="AZ89" i="1"/>
  <c r="AZ776" i="1"/>
  <c r="AZ1157" i="1"/>
  <c r="AZ487" i="1"/>
  <c r="AZ1391" i="1"/>
  <c r="AZ1268" i="1"/>
  <c r="AZ12" i="1"/>
  <c r="AV136" i="1"/>
  <c r="AV47" i="1"/>
  <c r="AZ35" i="1"/>
  <c r="AV17" i="1"/>
  <c r="AZ196" i="1"/>
  <c r="AZ393" i="1"/>
  <c r="AZ512" i="1"/>
  <c r="AZ1508" i="1"/>
  <c r="AZ1328" i="1"/>
  <c r="AZ1179" i="1"/>
  <c r="AV960" i="1"/>
  <c r="AV919" i="1"/>
  <c r="AZ1236" i="1"/>
  <c r="AV769" i="1"/>
  <c r="AV691" i="1"/>
  <c r="AZ485" i="1"/>
  <c r="AZ405" i="1"/>
  <c r="AZ177" i="1"/>
  <c r="AZ594" i="1"/>
  <c r="AZ185" i="1"/>
  <c r="AZ1058" i="1"/>
  <c r="AZ1139" i="1"/>
  <c r="AZ349" i="1"/>
  <c r="AZ827" i="1"/>
  <c r="AZ1417" i="1"/>
  <c r="AZ307" i="1"/>
  <c r="AZ629" i="1"/>
  <c r="AZ1114" i="1"/>
  <c r="AZ1012" i="1"/>
  <c r="AZ337" i="1"/>
  <c r="AV195" i="1"/>
  <c r="AV834" i="1"/>
  <c r="AZ787" i="1"/>
  <c r="AV617" i="1"/>
  <c r="AZ235" i="1"/>
  <c r="AZ1274" i="1"/>
  <c r="AV498" i="1"/>
  <c r="AZ1170" i="1"/>
  <c r="AV1205" i="1"/>
  <c r="AV444" i="1"/>
  <c r="AV1476" i="1"/>
  <c r="AV544" i="1"/>
  <c r="AZ36" i="1"/>
  <c r="AZ90" i="1"/>
  <c r="AZ150" i="1"/>
  <c r="AZ147" i="1"/>
  <c r="AZ141" i="1"/>
  <c r="AZ1031" i="1"/>
  <c r="AV1001" i="1"/>
  <c r="AV1162" i="1"/>
  <c r="AZ641" i="1"/>
  <c r="AV587" i="1"/>
  <c r="AZ1303" i="1"/>
  <c r="AZ947" i="1"/>
  <c r="AV795" i="1"/>
  <c r="AZ1187" i="1"/>
  <c r="AV1069" i="1"/>
  <c r="AV237" i="1"/>
  <c r="AV1190" i="1"/>
  <c r="AZ614" i="1"/>
  <c r="AV866" i="1"/>
  <c r="AV1212" i="1"/>
  <c r="AZ510" i="1"/>
  <c r="AV1193" i="1"/>
  <c r="AZ1180" i="1"/>
  <c r="AZ1335" i="1"/>
  <c r="AV979" i="1"/>
  <c r="AV1343" i="1"/>
  <c r="AV1347" i="1"/>
  <c r="AV871" i="1"/>
  <c r="AV173" i="1"/>
  <c r="AV522" i="1"/>
  <c r="AZ1445" i="1"/>
  <c r="AV982" i="1"/>
  <c r="AV570" i="1"/>
  <c r="AV284" i="1"/>
  <c r="AV1254" i="1"/>
  <c r="AV552" i="1"/>
  <c r="AV701" i="1"/>
  <c r="AV1267" i="1"/>
  <c r="AV997" i="1"/>
  <c r="AZ186" i="1"/>
  <c r="AV1484" i="1"/>
  <c r="AZ1392" i="1"/>
  <c r="AV12" i="1"/>
  <c r="AV68" i="1"/>
  <c r="AV139" i="1"/>
  <c r="AV59" i="1"/>
  <c r="AV127" i="1"/>
  <c r="AV418" i="1"/>
  <c r="AZ364" i="1"/>
  <c r="AZ557" i="1"/>
  <c r="AZ553" i="1"/>
  <c r="AZ1148" i="1"/>
  <c r="AZ1378" i="1"/>
  <c r="AZ389" i="1"/>
  <c r="AZ683" i="1"/>
  <c r="AV631" i="1"/>
  <c r="AZ1490" i="1"/>
  <c r="AZ502" i="1"/>
  <c r="AZ563" i="1"/>
  <c r="AV1217" i="1"/>
  <c r="AZ712" i="1"/>
  <c r="AZ1044" i="1"/>
  <c r="AZ832" i="1"/>
  <c r="AZ531" i="1"/>
  <c r="AV361" i="1"/>
  <c r="AZ495" i="1"/>
  <c r="AV163" i="1"/>
  <c r="AZ441" i="1"/>
  <c r="AZ266" i="1"/>
  <c r="AV1117" i="1"/>
  <c r="AV1388" i="1"/>
  <c r="AZ559" i="1"/>
  <c r="AZ864" i="1"/>
  <c r="AZ203" i="1"/>
  <c r="AZ671" i="1"/>
  <c r="AZ241" i="1"/>
  <c r="AZ788" i="1"/>
  <c r="AZ1407" i="1"/>
  <c r="AV529" i="1"/>
  <c r="AZ910" i="1"/>
  <c r="AV1100" i="1"/>
  <c r="AV1112" i="1"/>
  <c r="AV199" i="1"/>
  <c r="AV1295" i="1"/>
  <c r="AV467" i="1"/>
  <c r="AZ62" i="1"/>
  <c r="AZ58" i="1"/>
  <c r="AZ102" i="1"/>
  <c r="AZ101" i="1"/>
  <c r="AZ418" i="1"/>
  <c r="AV364" i="1"/>
  <c r="AV557" i="1"/>
  <c r="AV553" i="1"/>
  <c r="AV1148" i="1"/>
  <c r="AV1378" i="1"/>
  <c r="AV389" i="1"/>
  <c r="AV683" i="1"/>
  <c r="AZ631" i="1"/>
  <c r="AV1490" i="1"/>
  <c r="AV502" i="1"/>
  <c r="AV563" i="1"/>
  <c r="AZ1217" i="1"/>
  <c r="AV712" i="1"/>
  <c r="AV1044" i="1"/>
  <c r="AV832" i="1"/>
  <c r="AV531" i="1"/>
  <c r="AZ361" i="1"/>
  <c r="AV495" i="1"/>
  <c r="AZ163" i="1"/>
  <c r="AV441" i="1"/>
  <c r="AV266" i="1"/>
  <c r="AZ1117" i="1"/>
  <c r="AZ1388" i="1"/>
  <c r="AV559" i="1"/>
  <c r="AV864" i="1"/>
  <c r="AV203" i="1"/>
  <c r="AV671" i="1"/>
  <c r="AV241" i="1"/>
  <c r="AV788" i="1"/>
  <c r="AV1407" i="1"/>
  <c r="AZ529" i="1"/>
  <c r="AZ135" i="1"/>
  <c r="AZ156" i="1"/>
  <c r="AV103" i="1"/>
  <c r="AV37" i="1"/>
  <c r="AV137" i="1"/>
  <c r="AV1376" i="1"/>
  <c r="AZ1420" i="1"/>
  <c r="AV206" i="1"/>
  <c r="AV921" i="1"/>
  <c r="AV952" i="1"/>
  <c r="AV1238" i="1"/>
  <c r="AV278" i="1"/>
  <c r="AV1010" i="1"/>
  <c r="AV664" i="1"/>
  <c r="AZ454" i="1"/>
  <c r="AV820" i="1"/>
  <c r="AV741" i="1"/>
  <c r="AV488" i="1"/>
  <c r="AV490" i="1"/>
  <c r="AZ845" i="1"/>
  <c r="AZ983" i="1"/>
  <c r="AV1453" i="1"/>
  <c r="AV900" i="1"/>
  <c r="AV730" i="1"/>
  <c r="AV256" i="1"/>
  <c r="AV883" i="1"/>
  <c r="AZ1116" i="1"/>
  <c r="AV377" i="1"/>
  <c r="AZ1400" i="1"/>
  <c r="AV705" i="1"/>
  <c r="AV1038" i="1"/>
  <c r="AV161" i="1"/>
  <c r="AZ1301" i="1"/>
  <c r="AV1337" i="1"/>
  <c r="AV1252" i="1"/>
  <c r="AV1364" i="1"/>
  <c r="AV1083" i="1"/>
  <c r="AV1332" i="1"/>
  <c r="AV1434" i="1"/>
  <c r="AV515" i="1"/>
  <c r="AV1222" i="1"/>
  <c r="AV1186" i="1"/>
  <c r="AZ674" i="1"/>
  <c r="AZ1317" i="1"/>
  <c r="AV1030" i="1"/>
  <c r="AV1266" i="1"/>
  <c r="AV1381" i="1"/>
  <c r="AZ158" i="1"/>
  <c r="AZ125" i="1"/>
  <c r="AV28" i="1"/>
  <c r="AZ1065" i="1"/>
  <c r="AZ423" i="1"/>
  <c r="AZ1145" i="1"/>
  <c r="AZ1199" i="1"/>
  <c r="AZ1327" i="1"/>
  <c r="AV839" i="1"/>
  <c r="AV775" i="1"/>
  <c r="AZ1020" i="1"/>
  <c r="AZ737" i="1"/>
  <c r="AZ1230" i="1"/>
  <c r="AV26" i="1"/>
  <c r="AZ157" i="1"/>
  <c r="AZ99" i="1"/>
  <c r="AZ42" i="1"/>
  <c r="AZ82" i="1"/>
  <c r="AZ77" i="1"/>
  <c r="AZ1408" i="1"/>
  <c r="AZ636" i="1"/>
  <c r="AZ1411" i="1"/>
  <c r="AZ331" i="1"/>
  <c r="AV1045" i="1"/>
  <c r="AZ1432" i="1"/>
  <c r="AZ263" i="1"/>
  <c r="AV860" i="1"/>
  <c r="AV276" i="1"/>
  <c r="AZ1341" i="1"/>
  <c r="AZ229" i="1"/>
  <c r="AV550" i="1"/>
  <c r="AZ1129" i="1"/>
  <c r="AZ698" i="1"/>
  <c r="AZ395" i="1"/>
  <c r="AZ1446" i="1"/>
  <c r="AZ1202" i="1"/>
  <c r="AV1232" i="1"/>
  <c r="AZ596" i="1"/>
  <c r="AZ166" i="1"/>
  <c r="AV499" i="1"/>
  <c r="AZ239" i="1"/>
  <c r="AZ1007" i="1"/>
  <c r="AZ1211" i="1"/>
  <c r="AZ717" i="1"/>
  <c r="AZ1077" i="1"/>
  <c r="AZ1050" i="1"/>
  <c r="AZ321" i="1"/>
  <c r="AZ1056" i="1"/>
  <c r="AZ1127" i="1"/>
  <c r="AZ957" i="1"/>
  <c r="AZ417" i="1"/>
  <c r="AZ1130" i="1"/>
  <c r="AZ1296" i="1"/>
  <c r="AZ283" i="1"/>
  <c r="AV1415" i="1"/>
  <c r="AZ1122" i="1"/>
  <c r="AZ327" i="1"/>
  <c r="AZ1248" i="1"/>
  <c r="AZ773" i="1"/>
  <c r="AZ1028" i="1"/>
  <c r="AV61" i="1"/>
  <c r="AV133" i="1"/>
  <c r="AV111" i="1"/>
  <c r="AV89" i="1"/>
  <c r="AV776" i="1"/>
  <c r="AV1157" i="1"/>
  <c r="AZ1357" i="1"/>
  <c r="AV491" i="1"/>
  <c r="AV816" i="1"/>
  <c r="AV360" i="1"/>
  <c r="AZ1203" i="1"/>
  <c r="AV1026" i="1"/>
  <c r="AV725" i="1"/>
  <c r="AV355" i="1"/>
  <c r="AZ109" i="1"/>
  <c r="AV132" i="1"/>
  <c r="AV69" i="1"/>
  <c r="AV25" i="1"/>
  <c r="AV79" i="1"/>
  <c r="AV1006" i="1"/>
  <c r="AZ1452" i="1"/>
  <c r="AV311" i="1"/>
  <c r="AV1133" i="1"/>
  <c r="AV965" i="1"/>
  <c r="AV1102" i="1"/>
  <c r="AZ1153" i="1"/>
  <c r="AV1425" i="1"/>
  <c r="AV1043" i="1"/>
  <c r="AV918" i="1"/>
  <c r="AV650" i="1"/>
  <c r="AZ1159" i="1"/>
  <c r="AV397" i="1"/>
  <c r="AV607" i="1"/>
  <c r="AV1124" i="1"/>
  <c r="AV1087" i="1"/>
  <c r="AZ1185" i="1"/>
  <c r="AV1276" i="1"/>
  <c r="AV930" i="1"/>
  <c r="AV923" i="1"/>
  <c r="AV1314" i="1"/>
  <c r="AV779" i="1"/>
  <c r="AV1370" i="1"/>
  <c r="AV1289" i="1"/>
  <c r="AV505" i="1"/>
  <c r="AV1062" i="1"/>
  <c r="AZ742" i="1"/>
  <c r="AV1158" i="1"/>
  <c r="AV1475" i="1"/>
  <c r="AZ1288" i="1"/>
  <c r="AV306" i="1"/>
  <c r="AV172" i="1"/>
  <c r="AZ561" i="1"/>
  <c r="AZ444" i="1"/>
  <c r="AZ1476" i="1"/>
  <c r="AZ544" i="1"/>
  <c r="AV85" i="1"/>
  <c r="AZ24" i="1"/>
  <c r="AV91" i="1"/>
  <c r="AV73" i="1"/>
  <c r="AV84" i="1"/>
  <c r="AV1031" i="1"/>
  <c r="AZ1001" i="1"/>
  <c r="AZ1162" i="1"/>
  <c r="AV641" i="1"/>
  <c r="AZ587" i="1"/>
  <c r="AV1303" i="1"/>
  <c r="AV947" i="1"/>
  <c r="AZ795" i="1"/>
  <c r="AV1187" i="1"/>
  <c r="AZ1069" i="1"/>
  <c r="AZ237" i="1"/>
  <c r="AZ1190" i="1"/>
  <c r="AV614" i="1"/>
  <c r="AZ866" i="1"/>
  <c r="AZ1212" i="1"/>
  <c r="AV510" i="1"/>
  <c r="AZ1193" i="1"/>
  <c r="AV1180" i="1"/>
  <c r="AV1335" i="1"/>
  <c r="AZ979" i="1"/>
  <c r="AZ1343" i="1"/>
  <c r="AZ1347" i="1"/>
  <c r="AZ871" i="1"/>
  <c r="AZ173" i="1"/>
  <c r="AZ522" i="1"/>
  <c r="AV1445" i="1"/>
  <c r="AZ982" i="1"/>
  <c r="AZ570" i="1"/>
  <c r="AZ284" i="1"/>
  <c r="AZ1254" i="1"/>
  <c r="AZ552" i="1"/>
  <c r="AZ701" i="1"/>
  <c r="AZ1267" i="1"/>
  <c r="AZ997" i="1"/>
  <c r="AZ1399" i="1"/>
  <c r="AV1384" i="1"/>
  <c r="AV303" i="1"/>
  <c r="AV911" i="1"/>
  <c r="AZ23" i="1"/>
  <c r="AZ63" i="1"/>
  <c r="AZ53" i="1"/>
  <c r="AZ107" i="1"/>
  <c r="AZ13" i="1"/>
  <c r="AZ462" i="1"/>
  <c r="AZ1175" i="1"/>
  <c r="AV554" i="1"/>
  <c r="AV1209" i="1"/>
  <c r="AV315" i="1"/>
  <c r="AV1070" i="1"/>
  <c r="AV1168" i="1"/>
  <c r="AV984" i="1"/>
  <c r="AV571" i="1"/>
  <c r="AV1053" i="1"/>
  <c r="AV962" i="1"/>
  <c r="AZ1473" i="1"/>
  <c r="AZ358" i="1"/>
  <c r="AV476" i="1"/>
  <c r="AV1397" i="1"/>
  <c r="AZ582" i="1"/>
  <c r="AV995" i="1"/>
  <c r="AV1204" i="1"/>
  <c r="AV1499" i="1"/>
  <c r="AV618" i="1"/>
  <c r="AV999" i="1"/>
  <c r="AV365" i="1"/>
  <c r="AV879" i="1"/>
  <c r="AZ897" i="1"/>
  <c r="AV428" i="1"/>
  <c r="AV1346" i="1"/>
  <c r="AV784" i="1"/>
  <c r="AV786" i="1"/>
  <c r="AV637" i="1"/>
  <c r="AV811" i="1"/>
  <c r="AV532" i="1"/>
  <c r="AZ236" i="1"/>
  <c r="AV651" i="1"/>
  <c r="AZ1106" i="1"/>
  <c r="AZ597" i="1"/>
  <c r="AZ676" i="1"/>
  <c r="AV833" i="1"/>
  <c r="AV44" i="1"/>
  <c r="AV72" i="1"/>
  <c r="AV98" i="1"/>
  <c r="AV14" i="1"/>
  <c r="AV130" i="1"/>
  <c r="AZ724" i="1"/>
  <c r="AZ750" i="1"/>
  <c r="AZ1454" i="1"/>
  <c r="AZ1299" i="1"/>
  <c r="AZ681" i="1"/>
  <c r="AZ723" i="1"/>
  <c r="AZ644" i="1"/>
  <c r="AZ343" i="1"/>
  <c r="AV1164" i="1"/>
  <c r="AZ1402" i="1"/>
  <c r="AZ1161" i="1"/>
  <c r="AZ231" i="1"/>
  <c r="AV1429" i="1"/>
  <c r="AZ558" i="1"/>
  <c r="AZ1213" i="1"/>
  <c r="AZ1126" i="1"/>
  <c r="AZ1444" i="1"/>
  <c r="AZ335" i="1"/>
  <c r="AZ169" i="1"/>
  <c r="AV348" i="1"/>
  <c r="AZ713" i="1"/>
  <c r="AZ941" i="1"/>
  <c r="AZ1398" i="1"/>
  <c r="AZ800" i="1"/>
  <c r="AZ1477" i="1"/>
  <c r="AZ380" i="1"/>
  <c r="AZ748" i="1"/>
  <c r="AZ703" i="1"/>
  <c r="AZ560" i="1"/>
  <c r="AZ585" i="1"/>
  <c r="AZ679" i="1"/>
  <c r="AZ1278" i="1"/>
  <c r="AZ1128" i="1"/>
  <c r="AZ1092" i="1"/>
  <c r="AZ578" i="1"/>
  <c r="AV438" i="1"/>
  <c r="AV862" i="1"/>
  <c r="AV57" i="1"/>
  <c r="AZ136" i="1"/>
  <c r="AZ47" i="1"/>
  <c r="AV35" i="1"/>
  <c r="AZ17" i="1"/>
  <c r="AV724" i="1"/>
  <c r="AV750" i="1"/>
  <c r="AV1454" i="1"/>
  <c r="AV1299" i="1"/>
  <c r="AV681" i="1"/>
  <c r="AV723" i="1"/>
  <c r="AV644" i="1"/>
  <c r="AV343" i="1"/>
  <c r="AZ1164" i="1"/>
  <c r="AV1402" i="1"/>
  <c r="AV1161" i="1"/>
  <c r="AV231" i="1"/>
  <c r="AZ1429" i="1"/>
  <c r="AV558" i="1"/>
  <c r="AV1213" i="1"/>
  <c r="AV1126" i="1"/>
  <c r="AV1444" i="1"/>
  <c r="AV335" i="1"/>
  <c r="AV169" i="1"/>
  <c r="AZ348" i="1"/>
  <c r="AV713" i="1"/>
  <c r="AV941" i="1"/>
  <c r="AV1398" i="1"/>
  <c r="AV800" i="1"/>
  <c r="AV1477" i="1"/>
  <c r="AV380" i="1"/>
  <c r="AV748" i="1"/>
  <c r="AV703" i="1"/>
  <c r="AV560" i="1"/>
  <c r="AV585" i="1"/>
  <c r="AV679" i="1"/>
  <c r="AV1278" i="1"/>
  <c r="AV29" i="1"/>
  <c r="AZ51" i="1"/>
  <c r="AV105" i="1"/>
  <c r="AV87" i="1"/>
  <c r="AV33" i="1"/>
  <c r="AV234" i="1"/>
  <c r="AV1171" i="1"/>
  <c r="AZ711" i="1"/>
  <c r="AZ478" i="1"/>
  <c r="AV1497" i="1"/>
  <c r="AV1291" i="1"/>
  <c r="AZ1245" i="1"/>
  <c r="AZ1441" i="1"/>
  <c r="AV1138" i="1"/>
  <c r="AV290" i="1"/>
  <c r="AV1149" i="1"/>
  <c r="AV622" i="1"/>
  <c r="AV289" i="1"/>
  <c r="AV165" i="1"/>
  <c r="AV1225" i="1"/>
  <c r="AV408" i="1"/>
  <c r="AZ1104" i="1"/>
  <c r="AZ519" i="1"/>
  <c r="AZ446" i="1"/>
  <c r="AV998" i="1"/>
  <c r="AV1430" i="1"/>
  <c r="AV692" i="1"/>
  <c r="AV630" i="1"/>
  <c r="AV592" i="1"/>
  <c r="AZ1505" i="1"/>
  <c r="AV882" i="1"/>
  <c r="AZ1431" i="1"/>
  <c r="AV1034" i="1"/>
  <c r="AV1506" i="1"/>
  <c r="AV543" i="1"/>
  <c r="AV884" i="1"/>
  <c r="AZ1249" i="1"/>
  <c r="AV257" i="1"/>
  <c r="AV1033" i="1"/>
  <c r="AZ706" i="1"/>
  <c r="AV621" i="1"/>
  <c r="AZ390" i="1"/>
  <c r="AV479" i="1"/>
  <c r="AV1480" i="1"/>
  <c r="AV971" i="1"/>
  <c r="AV208" i="1"/>
  <c r="AZ32" i="1"/>
  <c r="AV67" i="1"/>
  <c r="AZ43" i="1"/>
  <c r="AZ436" i="1"/>
  <c r="AZ746" i="1"/>
  <c r="AZ1167" i="1"/>
  <c r="AZ974" i="1"/>
  <c r="AZ164" i="1"/>
  <c r="AZ259" i="1"/>
  <c r="AZ792" i="1"/>
  <c r="AV370" i="1"/>
  <c r="AZ372" i="1"/>
  <c r="AZ1302" i="1"/>
  <c r="AV46" i="1"/>
  <c r="AZ121" i="1"/>
  <c r="AZ120" i="1"/>
  <c r="AZ128" i="1"/>
  <c r="AV76" i="1"/>
  <c r="AV1409" i="1"/>
  <c r="AZ480" i="1"/>
  <c r="AZ1066" i="1"/>
  <c r="AZ416" i="1"/>
  <c r="AV951" i="1"/>
  <c r="AV526" i="1"/>
  <c r="AZ1084" i="1"/>
  <c r="AV917" i="1"/>
  <c r="AZ1215" i="1"/>
  <c r="AV1416" i="1"/>
  <c r="AV1052" i="1"/>
  <c r="AV721" i="1"/>
  <c r="AZ262" i="1"/>
  <c r="AZ298" i="1"/>
  <c r="AZ944" i="1"/>
  <c r="AZ1294" i="1"/>
  <c r="AZ494" i="1"/>
  <c r="AZ1027" i="1"/>
  <c r="AV503" i="1"/>
  <c r="AZ302" i="1"/>
  <c r="AZ777" i="1"/>
  <c r="AZ1382" i="1"/>
  <c r="AZ1386" i="1"/>
  <c r="AZ1253" i="1"/>
  <c r="AZ435" i="1"/>
  <c r="AZ484" i="1"/>
  <c r="AV1275" i="1"/>
  <c r="AZ419" i="1"/>
  <c r="AZ291" i="1"/>
  <c r="AZ292" i="1"/>
  <c r="AZ344" i="1"/>
  <c r="AZ1237" i="1"/>
  <c r="AZ819" i="1"/>
  <c r="AZ524" i="1"/>
  <c r="AV1472" i="1"/>
  <c r="AZ761" i="1"/>
  <c r="AZ1404" i="1"/>
  <c r="AZ295" i="1"/>
  <c r="AZ634" i="1"/>
  <c r="AZ575" i="1"/>
  <c r="AZ720" i="1"/>
  <c r="AZ1312" i="1"/>
  <c r="AV145" i="1"/>
  <c r="AV39" i="1"/>
  <c r="AV15" i="1"/>
  <c r="AV143" i="1"/>
  <c r="AV925" i="1"/>
  <c r="AZ823" i="1"/>
  <c r="AV193" i="1"/>
  <c r="AV1460" i="1"/>
  <c r="AZ961" i="1"/>
  <c r="AV1198" i="1"/>
  <c r="AZ535" i="1"/>
  <c r="AZ875" i="1"/>
  <c r="AV966" i="1"/>
  <c r="AV1166" i="1"/>
  <c r="AV18" i="1"/>
  <c r="AV100" i="1"/>
  <c r="AV49" i="1"/>
  <c r="AV66" i="1"/>
  <c r="AV30" i="1"/>
  <c r="AV1502" i="1"/>
  <c r="AV412" i="1"/>
  <c r="AV345" i="1"/>
  <c r="AZ1047" i="1"/>
  <c r="AV429" i="1"/>
  <c r="AV188" i="1"/>
  <c r="AV1250" i="1"/>
  <c r="AV1165" i="1"/>
  <c r="AV877" i="1"/>
  <c r="AV167" i="1"/>
  <c r="AV868" i="1"/>
  <c r="AZ1403" i="1"/>
  <c r="AV1098" i="1"/>
  <c r="AV778" i="1"/>
  <c r="AV242" i="1"/>
  <c r="AV569" i="1"/>
  <c r="AV537" i="1"/>
  <c r="AZ1501" i="1"/>
  <c r="AZ567" i="1"/>
  <c r="AV1263" i="1"/>
  <c r="AZ483" i="1"/>
  <c r="AV1255" i="1"/>
  <c r="AV1176" i="1"/>
  <c r="AV287" i="1"/>
  <c r="AV672" i="1"/>
  <c r="AV1283" i="1"/>
  <c r="AV772" i="1"/>
  <c r="AV460" i="1"/>
  <c r="AZ1073" i="1"/>
  <c r="AV677" i="1"/>
  <c r="AV728" i="1"/>
  <c r="AV685" i="1"/>
  <c r="AV948" i="1"/>
  <c r="AV697" i="1"/>
  <c r="AV426" i="1"/>
  <c r="AV1447" i="1"/>
  <c r="AV330" i="1"/>
  <c r="AV473" i="1"/>
  <c r="AV379" i="1"/>
  <c r="AV1018" i="1"/>
  <c r="AV1390" i="1"/>
  <c r="AZ598" i="1"/>
  <c r="AV140" i="1"/>
  <c r="AZ80" i="1"/>
  <c r="AZ122" i="1"/>
  <c r="AZ1384" i="1"/>
  <c r="AZ303" i="1"/>
  <c r="AZ911" i="1"/>
  <c r="AV50" i="1"/>
  <c r="AV54" i="1"/>
  <c r="AZ92" i="1"/>
  <c r="AZ148" i="1"/>
  <c r="AV160" i="1"/>
  <c r="AV462" i="1"/>
  <c r="AV1175" i="1"/>
  <c r="AZ554" i="1"/>
  <c r="AZ1209" i="1"/>
  <c r="AZ315" i="1"/>
  <c r="AZ1070" i="1"/>
  <c r="AZ1168" i="1"/>
  <c r="AZ984" i="1"/>
  <c r="AZ571" i="1"/>
  <c r="AZ1053" i="1"/>
  <c r="AZ962" i="1"/>
  <c r="AV1473" i="1"/>
  <c r="AV358" i="1"/>
  <c r="AZ476" i="1"/>
  <c r="AZ1397" i="1"/>
  <c r="AV582" i="1"/>
  <c r="AZ995" i="1"/>
  <c r="AZ1204" i="1"/>
  <c r="AZ1499" i="1"/>
  <c r="AZ618" i="1"/>
  <c r="AZ999" i="1"/>
  <c r="AZ365" i="1"/>
  <c r="AZ879" i="1"/>
  <c r="AV897" i="1"/>
  <c r="AZ428" i="1"/>
  <c r="AZ1346" i="1"/>
  <c r="AZ784" i="1"/>
  <c r="AZ786" i="1"/>
  <c r="AZ637" i="1"/>
  <c r="AZ811" i="1"/>
  <c r="AZ532" i="1"/>
  <c r="AV236" i="1"/>
  <c r="AZ651" i="1"/>
  <c r="AZ456" i="1"/>
  <c r="AV1152" i="1"/>
  <c r="AZ425" i="1"/>
  <c r="AV272" i="1"/>
  <c r="AV88" i="1"/>
  <c r="AZ68" i="1"/>
  <c r="AZ139" i="1"/>
  <c r="AZ59" i="1"/>
  <c r="AZ127" i="1"/>
  <c r="AV547" i="1"/>
  <c r="AV719" i="1"/>
  <c r="AV247" i="1"/>
  <c r="AZ220" i="1"/>
  <c r="AV309" i="1"/>
  <c r="AZ754" i="1"/>
  <c r="AV178" i="1"/>
  <c r="AV797" i="1"/>
  <c r="AZ891" i="1"/>
  <c r="AV1039" i="1"/>
  <c r="AV640" i="1"/>
  <c r="AV1233" i="1"/>
  <c r="AZ542" i="1"/>
  <c r="AV353" i="1"/>
  <c r="AZ1015" i="1"/>
  <c r="AV673" i="1"/>
  <c r="AV1309" i="1"/>
  <c r="AV1353" i="1"/>
  <c r="AV665" i="1"/>
  <c r="AV500" i="1"/>
  <c r="AV401" i="1"/>
  <c r="AV504" i="1"/>
  <c r="AV217" i="1"/>
  <c r="AV980" i="1"/>
  <c r="AV447" i="1"/>
  <c r="AV501" i="1"/>
  <c r="AV648" i="1"/>
  <c r="AV809" i="1"/>
  <c r="AZ670" i="1"/>
  <c r="AV595" i="1"/>
  <c r="AZ320" i="1"/>
  <c r="AV530" i="1"/>
  <c r="AV1336" i="1"/>
  <c r="AV1362" i="1"/>
  <c r="AZ1112" i="1"/>
  <c r="AZ199" i="1"/>
  <c r="AZ1295" i="1"/>
  <c r="AZ467" i="1"/>
  <c r="AV36" i="1"/>
  <c r="AV90" i="1"/>
  <c r="AV150" i="1"/>
  <c r="AV147" i="1"/>
  <c r="AV141" i="1"/>
  <c r="AV849" i="1"/>
  <c r="AZ323" i="1"/>
  <c r="AV785" i="1"/>
  <c r="AZ990" i="1"/>
  <c r="AV482" i="1"/>
  <c r="AZ1298" i="1"/>
  <c r="AZ171" i="1"/>
  <c r="AZ613" i="1"/>
  <c r="AV1061" i="1"/>
  <c r="AZ1194" i="1"/>
  <c r="AZ688" i="1"/>
  <c r="AZ1418" i="1"/>
  <c r="AZ468" i="1"/>
  <c r="AV577" i="1"/>
  <c r="AZ277" i="1"/>
  <c r="AZ545" i="1"/>
  <c r="AZ584" i="1"/>
  <c r="AZ497" i="1"/>
  <c r="AZ959" i="1"/>
  <c r="AZ1048" i="1"/>
  <c r="AV663" i="1"/>
  <c r="AV427" i="1"/>
  <c r="AZ1510" i="1"/>
  <c r="AV1281" i="1"/>
  <c r="AZ288" i="1"/>
  <c r="AZ1498" i="1"/>
  <c r="AZ1481" i="1"/>
  <c r="AZ251" i="1"/>
  <c r="AZ623" i="1"/>
  <c r="AZ658" i="1"/>
  <c r="AV625" i="1"/>
  <c r="AZ451" i="1"/>
  <c r="AZ1188" i="1"/>
  <c r="AV976" i="1"/>
  <c r="AV186" i="1"/>
  <c r="AZ1484" i="1"/>
  <c r="AV1392" i="1"/>
  <c r="AZ85" i="1"/>
  <c r="AV24" i="1"/>
  <c r="AZ91" i="1"/>
  <c r="AZ73" i="1"/>
  <c r="AZ84" i="1"/>
  <c r="AZ849" i="1"/>
  <c r="AV323" i="1"/>
  <c r="AZ785" i="1"/>
  <c r="AV990" i="1"/>
  <c r="AZ482" i="1"/>
  <c r="AV1298" i="1"/>
  <c r="AV171" i="1"/>
  <c r="AV613" i="1"/>
  <c r="AZ1061" i="1"/>
  <c r="AV1194" i="1"/>
  <c r="AV688" i="1"/>
  <c r="AV1418" i="1"/>
  <c r="AV468" i="1"/>
  <c r="AZ577" i="1"/>
  <c r="AV277" i="1"/>
  <c r="AV545" i="1"/>
  <c r="AV584" i="1"/>
  <c r="AV497" i="1"/>
  <c r="AV959" i="1"/>
  <c r="AV1048" i="1"/>
  <c r="AZ663" i="1"/>
  <c r="AZ427" i="1"/>
  <c r="AV1510" i="1"/>
  <c r="AZ1281" i="1"/>
  <c r="AV288" i="1"/>
  <c r="AV1498" i="1"/>
  <c r="AV1481" i="1"/>
  <c r="AV251" i="1"/>
  <c r="AV623" i="1"/>
  <c r="AV658" i="1"/>
  <c r="AZ625" i="1"/>
  <c r="AZ83" i="1"/>
  <c r="AV157" i="1"/>
  <c r="AV99" i="1"/>
  <c r="AV42" i="1"/>
  <c r="AV82" i="1"/>
  <c r="AV77" i="1"/>
  <c r="AV1408" i="1"/>
  <c r="AV636" i="1"/>
  <c r="AV1411" i="1"/>
  <c r="AV331" i="1"/>
  <c r="AZ1045" i="1"/>
  <c r="AV1432" i="1"/>
  <c r="AV263" i="1"/>
  <c r="AZ860" i="1"/>
  <c r="AZ276" i="1"/>
  <c r="AV1341" i="1"/>
  <c r="AV229" i="1"/>
  <c r="AZ550" i="1"/>
  <c r="AV1129" i="1"/>
  <c r="AV698" i="1"/>
  <c r="AV395" i="1"/>
  <c r="AV1446" i="1"/>
  <c r="AV1202" i="1"/>
  <c r="AZ1232" i="1"/>
  <c r="AV596" i="1"/>
  <c r="AV166" i="1"/>
  <c r="AZ499" i="1"/>
  <c r="AV239" i="1"/>
  <c r="AV1007" i="1"/>
  <c r="AV1211" i="1"/>
  <c r="AV717" i="1"/>
  <c r="AV1077" i="1"/>
  <c r="AV1050" i="1"/>
  <c r="AV321" i="1"/>
  <c r="AV1056" i="1"/>
  <c r="AV1127" i="1"/>
  <c r="AV957" i="1"/>
  <c r="AV417" i="1"/>
  <c r="AV1130" i="1"/>
  <c r="AV1296" i="1"/>
  <c r="AV283" i="1"/>
  <c r="AZ1415" i="1"/>
  <c r="AV1122" i="1"/>
  <c r="AV327" i="1"/>
  <c r="AV1248" i="1"/>
  <c r="AV773" i="1"/>
  <c r="AV1028" i="1"/>
  <c r="AZ129" i="1"/>
  <c r="AZ45" i="1"/>
  <c r="AZ40" i="1"/>
  <c r="AZ104" i="1"/>
  <c r="AZ1125" i="1"/>
  <c r="AV638" i="1"/>
  <c r="AZ1458" i="1"/>
  <c r="AZ477" i="1"/>
  <c r="AV1479" i="1"/>
  <c r="AZ1285" i="1"/>
  <c r="AZ472" i="1"/>
  <c r="AZ935" i="1"/>
  <c r="AZ743" i="1"/>
  <c r="AZ1100" i="1"/>
  <c r="AV109" i="1"/>
  <c r="AV156" i="1"/>
  <c r="AZ103" i="1"/>
  <c r="AZ37" i="1"/>
  <c r="AZ137" i="1"/>
  <c r="AZ1376" i="1"/>
  <c r="AV1420" i="1"/>
  <c r="AZ206" i="1"/>
  <c r="AZ921" i="1"/>
  <c r="AZ952" i="1"/>
  <c r="AV1302" i="1"/>
  <c r="AV372" i="1"/>
  <c r="AZ370" i="1"/>
  <c r="AV792" i="1"/>
  <c r="AV259" i="1"/>
  <c r="AV164" i="1"/>
  <c r="AV974" i="1"/>
  <c r="AV1167" i="1"/>
  <c r="AV746" i="1"/>
  <c r="AV436" i="1"/>
  <c r="AV43" i="1"/>
  <c r="AZ67" i="1"/>
  <c r="AV32" i="1"/>
  <c r="AV598" i="1"/>
  <c r="AZ1390" i="1"/>
  <c r="AZ1018" i="1"/>
  <c r="AZ379" i="1"/>
  <c r="AZ473" i="1"/>
  <c r="AZ330" i="1"/>
  <c r="AZ1447" i="1"/>
  <c r="AZ426" i="1"/>
  <c r="AZ697" i="1"/>
  <c r="AZ948" i="1"/>
  <c r="AZ685" i="1"/>
  <c r="AZ728" i="1"/>
  <c r="AZ677" i="1"/>
  <c r="AV1073" i="1"/>
  <c r="AZ460" i="1"/>
  <c r="AZ772" i="1"/>
  <c r="AZ1283" i="1"/>
  <c r="AZ672" i="1"/>
  <c r="AZ287" i="1"/>
  <c r="AZ1176" i="1"/>
  <c r="AZ1255" i="1"/>
  <c r="AV483" i="1"/>
  <c r="AZ1263" i="1"/>
  <c r="AV567" i="1"/>
  <c r="AV1501" i="1"/>
  <c r="AZ537" i="1"/>
  <c r="AZ569" i="1"/>
  <c r="AZ242" i="1"/>
  <c r="AZ778" i="1"/>
  <c r="AZ1098" i="1"/>
  <c r="AV1403" i="1"/>
  <c r="AZ868" i="1"/>
  <c r="AZ167" i="1"/>
  <c r="AZ877" i="1"/>
  <c r="AZ1165" i="1"/>
  <c r="AZ1250" i="1"/>
  <c r="AZ188" i="1"/>
  <c r="AZ429" i="1"/>
  <c r="AV1047" i="1"/>
  <c r="AZ345" i="1"/>
  <c r="AZ412" i="1"/>
  <c r="AZ1502" i="1"/>
  <c r="AZ30" i="1"/>
  <c r="AZ66" i="1"/>
  <c r="AZ49" i="1"/>
  <c r="AZ100" i="1"/>
  <c r="AZ18" i="1"/>
  <c r="AV83" i="1"/>
  <c r="AZ296" i="1"/>
  <c r="AZ729" i="1"/>
  <c r="AZ399" i="1"/>
  <c r="AV774" i="1"/>
  <c r="AZ1086" i="1"/>
  <c r="AV731" i="1"/>
  <c r="AZ293" i="1"/>
  <c r="AZ439" i="1"/>
  <c r="AZ925" i="1"/>
  <c r="AZ154" i="1"/>
  <c r="AZ123" i="1"/>
  <c r="AZ1436" i="1"/>
  <c r="AV1264" i="1"/>
  <c r="AZ646" i="1"/>
  <c r="AV1284" i="1"/>
  <c r="AZ589" i="1"/>
  <c r="AZ972" i="1"/>
  <c r="AZ1443" i="1"/>
  <c r="AV1286" i="1"/>
  <c r="AZ1287" i="1"/>
  <c r="AV950" i="1"/>
  <c r="AV356" i="1"/>
  <c r="AZ1229" i="1"/>
  <c r="AV977" i="1"/>
  <c r="AV74" i="1"/>
  <c r="AV729" i="1"/>
  <c r="AZ731" i="1"/>
  <c r="AV536" i="1"/>
  <c r="AZ1381" i="1"/>
  <c r="AV674" i="1"/>
  <c r="AZ1434" i="1"/>
  <c r="AZ1252" i="1"/>
  <c r="AZ1038" i="1"/>
  <c r="AV1116" i="1"/>
  <c r="AZ900" i="1"/>
  <c r="AZ490" i="1"/>
  <c r="AV454" i="1"/>
  <c r="AZ1238" i="1"/>
  <c r="AV1230" i="1"/>
  <c r="AV737" i="1"/>
  <c r="AV1020" i="1"/>
  <c r="AZ775" i="1"/>
  <c r="AZ839" i="1"/>
  <c r="AV1327" i="1"/>
  <c r="AV1199" i="1"/>
  <c r="AV1145" i="1"/>
  <c r="AV423" i="1"/>
  <c r="AV1065" i="1"/>
  <c r="AZ28" i="1"/>
  <c r="AV125" i="1"/>
  <c r="AV158" i="1"/>
  <c r="AZ1013" i="1"/>
  <c r="AZ939" i="1"/>
  <c r="AZ667" i="1"/>
  <c r="AZ319" i="1"/>
  <c r="AV1500" i="1"/>
  <c r="AV945" i="1"/>
  <c r="AZ796" i="1"/>
  <c r="AZ368" i="1"/>
  <c r="AZ1359" i="1"/>
  <c r="AV561" i="1"/>
  <c r="AZ172" i="1"/>
  <c r="AZ306" i="1"/>
  <c r="AV1288" i="1"/>
  <c r="AZ1475" i="1"/>
  <c r="AZ1158" i="1"/>
  <c r="AV742" i="1"/>
  <c r="AZ1062" i="1"/>
  <c r="AZ505" i="1"/>
  <c r="AZ1289" i="1"/>
  <c r="AZ1370" i="1"/>
  <c r="AZ779" i="1"/>
  <c r="AZ1314" i="1"/>
  <c r="AZ923" i="1"/>
  <c r="AZ930" i="1"/>
  <c r="AZ1276" i="1"/>
  <c r="AV1185" i="1"/>
  <c r="AZ1087" i="1"/>
  <c r="AZ1124" i="1"/>
  <c r="AZ607" i="1"/>
  <c r="AZ397" i="1"/>
  <c r="AV1159" i="1"/>
  <c r="AZ650" i="1"/>
  <c r="AZ918" i="1"/>
  <c r="AZ1043" i="1"/>
  <c r="AZ1425" i="1"/>
  <c r="AV1153" i="1"/>
  <c r="AZ1102" i="1"/>
  <c r="AZ965" i="1"/>
  <c r="AZ1133" i="1"/>
  <c r="AZ311" i="1"/>
  <c r="AV1452" i="1"/>
  <c r="AZ1006" i="1"/>
  <c r="AZ79" i="1"/>
  <c r="AZ25" i="1"/>
  <c r="AZ69" i="1"/>
  <c r="AZ132" i="1"/>
  <c r="AV451" i="1"/>
  <c r="AZ966" i="1"/>
  <c r="AV875" i="1"/>
  <c r="AV535" i="1"/>
  <c r="AZ1198" i="1"/>
  <c r="AV961" i="1"/>
  <c r="AZ1460" i="1"/>
  <c r="AZ193" i="1"/>
  <c r="AV823" i="1"/>
  <c r="AZ420" i="1"/>
  <c r="AZ15" i="1"/>
  <c r="AZ145" i="1"/>
  <c r="AV939" i="1"/>
  <c r="AV319" i="1"/>
  <c r="AZ945" i="1"/>
  <c r="AV368" i="1"/>
  <c r="AV902" i="1"/>
  <c r="AV1493" i="1"/>
  <c r="AZ1075" i="1"/>
  <c r="AV1218" i="1"/>
  <c r="AV1011" i="1"/>
  <c r="AV238" i="1"/>
  <c r="AV1321" i="1"/>
  <c r="AV1348" i="1"/>
  <c r="AV138" i="1"/>
  <c r="AV93" i="1"/>
  <c r="AV399" i="1"/>
  <c r="AV293" i="1"/>
  <c r="AV122" i="1"/>
  <c r="AZ1266" i="1"/>
  <c r="AZ1186" i="1"/>
  <c r="AZ1332" i="1"/>
  <c r="AZ1337" i="1"/>
  <c r="AZ705" i="1"/>
  <c r="AZ883" i="1"/>
  <c r="AZ1453" i="1"/>
  <c r="AZ488" i="1"/>
  <c r="AZ664" i="1"/>
  <c r="U57" i="1"/>
  <c r="Y61" i="1"/>
  <c r="U58" i="1" s="1"/>
  <c r="AD697" i="1"/>
  <c r="AH1218" i="1"/>
  <c r="AH54" i="1"/>
  <c r="AH1110" i="1"/>
  <c r="AH118" i="1"/>
  <c r="AH817" i="1"/>
  <c r="AD706" i="1"/>
  <c r="AD1461" i="1"/>
  <c r="AD681" i="1"/>
  <c r="AD904" i="1"/>
  <c r="AD1334" i="1"/>
  <c r="AD915" i="1"/>
  <c r="AD1502" i="1"/>
  <c r="AD1157" i="1"/>
  <c r="AD841" i="1"/>
  <c r="AD160" i="1"/>
  <c r="AD1452" i="1"/>
  <c r="AD310" i="1"/>
  <c r="AD196" i="1"/>
  <c r="AD1184" i="1"/>
  <c r="AD520" i="1"/>
  <c r="AD1034" i="1"/>
  <c r="AD589" i="1"/>
  <c r="AD285" i="1"/>
  <c r="AD1115" i="1"/>
  <c r="AD604" i="1"/>
  <c r="AD579" i="1"/>
  <c r="AD540" i="1"/>
  <c r="AD360" i="1"/>
  <c r="AD1218" i="1"/>
  <c r="AD1506" i="1"/>
  <c r="AD1004" i="1"/>
  <c r="AD744" i="1"/>
  <c r="AH1004" i="1"/>
  <c r="AD216" i="1"/>
  <c r="AD653" i="1"/>
  <c r="AD593" i="1"/>
  <c r="AD238" i="1"/>
  <c r="AD837" i="1"/>
  <c r="AD731" i="1"/>
  <c r="AD1031" i="1"/>
  <c r="AH1042" i="1"/>
  <c r="AD212" i="1"/>
  <c r="AD937" i="1"/>
  <c r="AD1248" i="1"/>
  <c r="AH287" i="1"/>
  <c r="AD1251" i="1"/>
  <c r="AH130" i="1"/>
  <c r="AH441" i="1"/>
  <c r="AH453" i="1"/>
  <c r="AH752" i="1"/>
  <c r="AH1488" i="1"/>
  <c r="AD137" i="1"/>
  <c r="AD1331" i="1"/>
  <c r="AH1130" i="1"/>
  <c r="AD1353" i="1"/>
  <c r="AD1357" i="1"/>
  <c r="AD1135" i="1"/>
  <c r="AH667" i="1"/>
  <c r="AH985" i="1"/>
  <c r="AD929" i="1"/>
  <c r="AH753" i="1"/>
  <c r="AH288" i="1"/>
  <c r="AD684" i="1"/>
  <c r="AD1048" i="1"/>
  <c r="AD550" i="1"/>
  <c r="AD1165" i="1"/>
  <c r="AD163" i="1"/>
  <c r="AH221" i="1"/>
  <c r="AH857" i="1"/>
  <c r="AH1057" i="1"/>
  <c r="AH958" i="1"/>
  <c r="AD978" i="1"/>
  <c r="AD90" i="1"/>
  <c r="AH820" i="1"/>
  <c r="AD30" i="1"/>
  <c r="BN11" i="1"/>
  <c r="AD1030" i="1"/>
  <c r="AD580" i="1"/>
  <c r="AH81" i="1"/>
  <c r="AD145" i="1"/>
  <c r="AD56" i="1"/>
  <c r="AH293" i="1"/>
  <c r="AD1380" i="1"/>
  <c r="BL12" i="1"/>
  <c r="H13" i="1"/>
  <c r="AH1482" i="1"/>
  <c r="AD1328" i="1"/>
  <c r="AD587" i="1"/>
  <c r="AD280" i="1"/>
  <c r="AD685" i="1"/>
  <c r="AH290" i="1"/>
  <c r="AD981" i="1"/>
  <c r="AD159" i="1"/>
  <c r="AD987" i="1"/>
  <c r="AD912" i="1"/>
  <c r="AD304" i="1"/>
  <c r="AD1301" i="1"/>
  <c r="AD1485" i="1"/>
  <c r="AH1019" i="1"/>
  <c r="AH961" i="1"/>
  <c r="AH314" i="1"/>
  <c r="AH521" i="1"/>
  <c r="AD1473" i="1"/>
  <c r="AD1453" i="1"/>
  <c r="AH285" i="1"/>
  <c r="AD908" i="1"/>
  <c r="AD1176" i="1"/>
  <c r="AD746" i="1"/>
  <c r="AH195" i="1"/>
  <c r="AD1146" i="1"/>
  <c r="AD236" i="1"/>
  <c r="AH909" i="1"/>
  <c r="AD1168" i="1"/>
  <c r="AD1450" i="1"/>
  <c r="AD896" i="1"/>
  <c r="AD581" i="1"/>
  <c r="AD700" i="1"/>
  <c r="AD699" i="1"/>
  <c r="AD101" i="1"/>
  <c r="AD96" i="1"/>
  <c r="AH437" i="1"/>
  <c r="AH872" i="1"/>
  <c r="AH435" i="1"/>
  <c r="AD858" i="1"/>
  <c r="AH430" i="1"/>
  <c r="AD205" i="1"/>
  <c r="AH843" i="1"/>
  <c r="AH83" i="1"/>
  <c r="AD1280" i="1"/>
  <c r="AD467" i="1"/>
  <c r="AD470" i="1"/>
  <c r="AH1021" i="1"/>
  <c r="AD244" i="1"/>
  <c r="AH1377" i="1"/>
  <c r="AH1051" i="1"/>
  <c r="AD1228" i="1"/>
  <c r="AD224" i="1"/>
  <c r="AH1453" i="1"/>
  <c r="AD329" i="1"/>
  <c r="AD179" i="1"/>
  <c r="AD325" i="1"/>
  <c r="AD1134" i="1"/>
  <c r="AH445" i="1"/>
  <c r="AD297" i="1"/>
  <c r="AD1458" i="1"/>
  <c r="AD1460" i="1"/>
  <c r="AD1374" i="1"/>
  <c r="AD698" i="1"/>
  <c r="AD100" i="1"/>
  <c r="AH438" i="1"/>
  <c r="AD578" i="1"/>
  <c r="AH93" i="1"/>
  <c r="AD146" i="1"/>
  <c r="AH959" i="1"/>
  <c r="AD363" i="1"/>
  <c r="AH1020" i="1"/>
  <c r="AD1407" i="1"/>
  <c r="AD174" i="1"/>
  <c r="AD909" i="1"/>
  <c r="AD1471" i="1"/>
  <c r="AD571" i="1"/>
  <c r="AH261" i="1"/>
  <c r="AD308" i="1"/>
  <c r="AD728" i="1"/>
  <c r="AH648" i="1"/>
  <c r="AH132" i="1"/>
  <c r="AD59" i="1"/>
  <c r="AD301" i="1"/>
  <c r="AH442" i="1"/>
  <c r="AD906" i="1"/>
  <c r="AD973" i="1"/>
  <c r="AD1352" i="1"/>
  <c r="AH283" i="1"/>
  <c r="AH1413" i="1"/>
  <c r="AH708" i="1"/>
  <c r="AD1065" i="1"/>
  <c r="AD1263" i="1"/>
  <c r="AD902" i="1"/>
  <c r="AH250" i="1"/>
  <c r="AH191" i="1"/>
  <c r="AD669" i="1"/>
  <c r="AH166" i="1"/>
  <c r="AD81" i="1"/>
  <c r="AD102" i="1"/>
  <c r="AH849" i="1"/>
  <c r="AD319" i="1"/>
  <c r="AD739" i="1"/>
  <c r="AD448" i="1"/>
  <c r="AH1216" i="1"/>
  <c r="AD1075" i="1"/>
  <c r="AH790" i="1"/>
  <c r="AH573" i="1"/>
  <c r="AD990" i="1"/>
  <c r="AD1505" i="1"/>
  <c r="AD788" i="1"/>
  <c r="AH869" i="1"/>
  <c r="AD1321" i="1"/>
  <c r="AH1378" i="1"/>
  <c r="AD1210" i="1"/>
  <c r="AD109" i="1"/>
  <c r="AD865" i="1"/>
  <c r="AD1006" i="1"/>
  <c r="AD1281" i="1"/>
  <c r="AD743" i="1"/>
  <c r="AD1236" i="1"/>
  <c r="AD268" i="1"/>
  <c r="AD1490" i="1"/>
  <c r="AD402" i="1"/>
  <c r="AD523" i="1"/>
  <c r="AD1158" i="1"/>
  <c r="AD637" i="1"/>
  <c r="AD455" i="1"/>
  <c r="AD806" i="1"/>
  <c r="AD527" i="1"/>
  <c r="AD835" i="1"/>
  <c r="AH475" i="1"/>
  <c r="AD719" i="1"/>
  <c r="AH768" i="1"/>
  <c r="AD321" i="1"/>
  <c r="AD1147" i="1"/>
  <c r="AD825" i="1"/>
  <c r="AD1400" i="1"/>
  <c r="AD1291" i="1"/>
  <c r="AD943" i="1"/>
  <c r="AD1459" i="1"/>
  <c r="AD241" i="1"/>
  <c r="AH696" i="1"/>
  <c r="AD177" i="1"/>
  <c r="AH276" i="1"/>
  <c r="AH600" i="1"/>
  <c r="AH919" i="1"/>
  <c r="AD1247" i="1"/>
  <c r="AD1356" i="1"/>
  <c r="AD508" i="1"/>
  <c r="AD605" i="1"/>
  <c r="AD477" i="1"/>
  <c r="AD839" i="1"/>
  <c r="AD911" i="1"/>
  <c r="AD306" i="1"/>
  <c r="AD1401" i="1"/>
  <c r="AH1102" i="1"/>
  <c r="AD1096" i="1"/>
  <c r="AD1143" i="1"/>
  <c r="AH443" i="1"/>
  <c r="AD1216" i="1"/>
  <c r="AH434" i="1"/>
  <c r="AD1403" i="1"/>
  <c r="AH960" i="1"/>
  <c r="AH615" i="1"/>
  <c r="AD652" i="1"/>
  <c r="AD1406" i="1"/>
  <c r="AD1240" i="1"/>
  <c r="AH957" i="1"/>
  <c r="AH55" i="1"/>
  <c r="AH1111" i="1"/>
  <c r="AH1477" i="1"/>
  <c r="AD182" i="1"/>
  <c r="AD168" i="1"/>
  <c r="AD1309" i="1"/>
  <c r="AD1118" i="1"/>
  <c r="AD1217" i="1"/>
  <c r="AD1405" i="1"/>
  <c r="AD907" i="1"/>
  <c r="AH1405" i="1"/>
  <c r="AH1171" i="1"/>
  <c r="AD748" i="1"/>
  <c r="AD1186" i="1"/>
  <c r="AD1046" i="1"/>
  <c r="AH1012" i="1"/>
  <c r="AH260" i="1"/>
  <c r="AH1087" i="1"/>
  <c r="AD1278" i="1"/>
  <c r="AD1252" i="1"/>
  <c r="AD1246" i="1"/>
  <c r="AD848" i="1"/>
  <c r="AD910" i="1"/>
  <c r="AH1185" i="1"/>
  <c r="AD1245" i="1"/>
  <c r="AD1449" i="1"/>
  <c r="AH131" i="1"/>
  <c r="AD269" i="1"/>
  <c r="AD255" i="1"/>
  <c r="AD333" i="1"/>
  <c r="AH572" i="1"/>
  <c r="AH1131" i="1"/>
  <c r="AD786" i="1"/>
  <c r="AD596" i="1"/>
  <c r="AD969" i="1"/>
  <c r="AD1107" i="1"/>
  <c r="AD971" i="1"/>
  <c r="AH840" i="1"/>
  <c r="AH199" i="1"/>
  <c r="AD1359" i="1"/>
  <c r="AH347" i="1"/>
  <c r="AH74" i="1"/>
  <c r="AD336" i="1"/>
  <c r="AH1005" i="1"/>
  <c r="AD853" i="1"/>
  <c r="AD1349" i="1"/>
  <c r="AD221" i="1"/>
  <c r="AH1191" i="1"/>
  <c r="AH1003" i="1"/>
  <c r="AD466" i="1"/>
  <c r="AD194" i="1"/>
  <c r="AD343" i="1"/>
  <c r="AH1276" i="1"/>
  <c r="AD242" i="1"/>
  <c r="AD1132" i="1"/>
  <c r="AD539" i="1"/>
  <c r="AH717" i="1"/>
  <c r="AD638" i="1"/>
  <c r="AD1351" i="1"/>
  <c r="AH112" i="1"/>
  <c r="AD351" i="1"/>
  <c r="AH536" i="1"/>
  <c r="AD931" i="1"/>
  <c r="AH357" i="1"/>
  <c r="AD838" i="1"/>
  <c r="AH540" i="1"/>
  <c r="AD833" i="1"/>
  <c r="AD1012" i="1"/>
  <c r="AD635" i="1"/>
  <c r="AD107" i="1"/>
  <c r="AD197" i="1"/>
  <c r="AD1051" i="1"/>
  <c r="AD1389" i="1"/>
  <c r="AD1112" i="1"/>
  <c r="AD976" i="1"/>
  <c r="AD283" i="1"/>
  <c r="AD1368" i="1"/>
  <c r="AD944" i="1"/>
  <c r="AH478" i="1"/>
  <c r="AD383" i="1"/>
  <c r="AD1023" i="1"/>
  <c r="AH1426" i="1"/>
  <c r="AD300" i="1"/>
  <c r="AH635" i="1"/>
  <c r="AH943" i="1"/>
  <c r="AD458" i="1"/>
  <c r="AD1412" i="1"/>
  <c r="AD204" i="1"/>
  <c r="AH1199" i="1"/>
  <c r="AH474" i="1"/>
  <c r="AD332" i="1"/>
  <c r="AD365" i="1"/>
  <c r="AH193" i="1"/>
  <c r="AH372" i="1"/>
  <c r="AH204" i="1"/>
  <c r="AD554" i="1"/>
  <c r="AD1397" i="1"/>
  <c r="AD764" i="1"/>
  <c r="AD1375" i="1"/>
  <c r="AH548" i="1"/>
  <c r="AD1377" i="1"/>
  <c r="AD130" i="1"/>
  <c r="AD1000" i="1"/>
  <c r="AH1135" i="1"/>
  <c r="AH1138" i="1"/>
  <c r="AD1504" i="1"/>
  <c r="AD1209" i="1"/>
  <c r="AD553" i="1"/>
  <c r="AH885" i="1"/>
  <c r="AD1104" i="1"/>
  <c r="AD1402" i="1"/>
  <c r="AD905" i="1"/>
  <c r="AD972" i="1"/>
  <c r="AD1215" i="1"/>
  <c r="AD903" i="1"/>
  <c r="AD1238" i="1"/>
  <c r="AD914" i="1"/>
  <c r="AD913" i="1"/>
  <c r="AD1133" i="1"/>
  <c r="AH187" i="1"/>
  <c r="AH370" i="1"/>
  <c r="AH1173" i="1"/>
  <c r="AH433" i="1"/>
  <c r="AH431" i="1"/>
  <c r="AH1169" i="1"/>
  <c r="AH444" i="1"/>
  <c r="AH887" i="1"/>
  <c r="AD514" i="1"/>
  <c r="AD105" i="1"/>
  <c r="AH90" i="1"/>
  <c r="AD854" i="1"/>
  <c r="AH787" i="1"/>
  <c r="AD305" i="1"/>
  <c r="AD505" i="1"/>
  <c r="AD303" i="1"/>
  <c r="AH361" i="1"/>
  <c r="AD181" i="1"/>
  <c r="AD180" i="1"/>
  <c r="AH436" i="1"/>
  <c r="AH440" i="1"/>
  <c r="AD471" i="1"/>
  <c r="AD1404" i="1"/>
  <c r="AH782" i="1"/>
  <c r="AD1318" i="1"/>
  <c r="AD733" i="1"/>
  <c r="AH402" i="1"/>
  <c r="AH286" i="1"/>
  <c r="AD1391" i="1"/>
  <c r="AH1172" i="1"/>
  <c r="AH1170" i="1"/>
  <c r="AH461" i="1"/>
  <c r="AD1219" i="1"/>
  <c r="AD721" i="1"/>
  <c r="AD722" i="1"/>
  <c r="AH844" i="1"/>
  <c r="AH845" i="1"/>
  <c r="AD479" i="1"/>
  <c r="AD916" i="1"/>
  <c r="AD1243" i="1"/>
  <c r="AD158" i="1"/>
  <c r="AH689" i="1"/>
  <c r="AD730" i="1"/>
  <c r="AD1169" i="1"/>
  <c r="AD307" i="1"/>
  <c r="AD1161" i="1"/>
  <c r="AD1170" i="1"/>
  <c r="AD1166" i="1"/>
  <c r="AD183" i="1"/>
  <c r="AH931" i="1"/>
  <c r="AD1116" i="1"/>
  <c r="AD239" i="1"/>
  <c r="AD1167" i="1"/>
  <c r="AH1168" i="1"/>
  <c r="AD1347" i="1"/>
  <c r="AH136" i="1"/>
  <c r="AH134" i="1"/>
  <c r="AD747" i="1"/>
  <c r="AH135" i="1"/>
  <c r="AD1230" i="1"/>
  <c r="AH133" i="1"/>
  <c r="AD898" i="1"/>
  <c r="AD296" i="1"/>
  <c r="AD295" i="1"/>
  <c r="AH878" i="1"/>
  <c r="AH879" i="1"/>
  <c r="AD1270" i="1"/>
  <c r="AD1327" i="1"/>
  <c r="AH865" i="1"/>
  <c r="AD1416" i="1"/>
  <c r="AD1229" i="1"/>
  <c r="AH1214" i="1"/>
  <c r="AD506" i="1"/>
  <c r="AD1187" i="1"/>
  <c r="AD1111" i="1"/>
  <c r="AD808" i="1"/>
  <c r="AD104" i="1"/>
  <c r="AD855" i="1"/>
  <c r="AD456" i="1"/>
  <c r="AD1244" i="1"/>
  <c r="AD968" i="1"/>
  <c r="AD597" i="1"/>
  <c r="AH446" i="1"/>
  <c r="AH439" i="1"/>
  <c r="AH432" i="1"/>
  <c r="AH1086" i="1"/>
  <c r="AH373" i="1"/>
  <c r="AH289" i="1"/>
  <c r="AH291" i="1"/>
  <c r="AD439" i="1"/>
  <c r="AD787" i="1"/>
  <c r="AH1073" i="1"/>
  <c r="AD963" i="1"/>
  <c r="AD71" i="1"/>
  <c r="AD1063" i="1"/>
  <c r="AD61" i="1"/>
  <c r="AD1200" i="1"/>
  <c r="AD824" i="1"/>
  <c r="AD1285" i="1"/>
  <c r="AD44" i="1"/>
  <c r="AD989" i="1"/>
  <c r="AH22" i="1"/>
  <c r="AD43" i="1"/>
  <c r="AD29" i="1"/>
  <c r="AD1399" i="1"/>
  <c r="AD378" i="1"/>
  <c r="AD613" i="1"/>
  <c r="AD1131" i="1"/>
  <c r="AH1396" i="1"/>
  <c r="AD1129" i="1"/>
  <c r="AH715" i="1"/>
  <c r="AD1003" i="1"/>
  <c r="AD1232" i="1"/>
  <c r="AD320" i="1"/>
  <c r="AD677" i="1"/>
  <c r="AD961" i="1"/>
  <c r="AH967" i="1"/>
  <c r="AD1419" i="1"/>
  <c r="AH987" i="1"/>
  <c r="AH1147" i="1"/>
  <c r="AD157" i="1"/>
  <c r="AD93" i="1"/>
  <c r="AH98" i="1"/>
  <c r="AD344" i="1"/>
  <c r="AD797" i="1"/>
  <c r="AH751" i="1"/>
  <c r="AH983" i="1"/>
  <c r="AH1195" i="1"/>
  <c r="AD836" i="1"/>
  <c r="AD499" i="1"/>
  <c r="AD718" i="1"/>
  <c r="AD600" i="1"/>
  <c r="AH234" i="1"/>
  <c r="AD1085" i="1"/>
  <c r="AD1013" i="1"/>
  <c r="AD631" i="1"/>
  <c r="AH655" i="1"/>
  <c r="AD299" i="1"/>
  <c r="AD136" i="1"/>
  <c r="AD1510" i="1"/>
  <c r="AH399" i="1"/>
  <c r="AH1081" i="1"/>
  <c r="AD375" i="1"/>
  <c r="AD198" i="1"/>
  <c r="AD762" i="1"/>
  <c r="AH222" i="1"/>
  <c r="AD387" i="1"/>
  <c r="AD362" i="1"/>
  <c r="AD1052" i="1"/>
  <c r="AD667" i="1"/>
  <c r="AD696" i="1"/>
  <c r="AD823" i="1"/>
  <c r="AD372" i="1"/>
  <c r="AD715" i="1"/>
  <c r="AH520" i="1"/>
  <c r="AD178" i="1"/>
  <c r="AD223" i="1"/>
  <c r="AH358" i="1"/>
  <c r="AD127" i="1"/>
  <c r="AD72" i="1"/>
  <c r="AH1321" i="1"/>
  <c r="AD452" i="1"/>
  <c r="AH1237" i="1"/>
  <c r="AD1470" i="1"/>
  <c r="AD281" i="1"/>
  <c r="AD1078" i="1"/>
  <c r="AH1038" i="1"/>
  <c r="AD618" i="1"/>
  <c r="AD586" i="1"/>
  <c r="AD771" i="1"/>
  <c r="AH922" i="1"/>
  <c r="AD938" i="1"/>
  <c r="AH487" i="1"/>
  <c r="AD705" i="1"/>
  <c r="AH1497" i="1"/>
  <c r="AD639" i="1"/>
  <c r="AH1040" i="1"/>
  <c r="AD562" i="1"/>
  <c r="AH1349" i="1"/>
  <c r="AD1191" i="1"/>
  <c r="AH746" i="1"/>
  <c r="AH476" i="1"/>
  <c r="AD617" i="1"/>
  <c r="AH317" i="1"/>
  <c r="AD537" i="1"/>
  <c r="AD773" i="1"/>
  <c r="AD1425" i="1"/>
  <c r="AD690" i="1"/>
  <c r="AD1339" i="1"/>
  <c r="AH182" i="1"/>
  <c r="AH1362" i="1"/>
  <c r="AH47" i="1"/>
  <c r="AH26" i="1"/>
  <c r="AH807" i="1"/>
  <c r="AD443" i="1"/>
  <c r="AD385" i="1"/>
  <c r="AD666" i="1"/>
  <c r="AD888" i="1"/>
  <c r="AD1222" i="1"/>
  <c r="AH1291" i="1"/>
  <c r="AD1475" i="1"/>
  <c r="AH305" i="1"/>
  <c r="AD641" i="1"/>
  <c r="AD775" i="1"/>
  <c r="AD1295" i="1"/>
  <c r="AD852" i="1"/>
  <c r="AH823" i="1"/>
  <c r="AH1197" i="1"/>
  <c r="AD802" i="1"/>
  <c r="AH1217" i="1"/>
  <c r="AH947" i="1"/>
  <c r="AD355" i="1"/>
  <c r="AD389" i="1"/>
  <c r="AD1386" i="1"/>
  <c r="AH408" i="1"/>
  <c r="AH470" i="1"/>
  <c r="AH828" i="1"/>
  <c r="AD214" i="1"/>
  <c r="AH192" i="1"/>
  <c r="AH1374" i="1"/>
  <c r="AH1030" i="1"/>
  <c r="AD1300" i="1"/>
  <c r="AD1441" i="1"/>
  <c r="AD1335" i="1"/>
  <c r="AD195" i="1"/>
  <c r="AD752" i="1"/>
  <c r="AD727" i="1"/>
  <c r="AH1387" i="1"/>
  <c r="AD468" i="1"/>
  <c r="AD1296" i="1"/>
  <c r="AH309" i="1"/>
  <c r="AD509" i="1"/>
  <c r="AD805" i="1"/>
  <c r="AH333" i="1"/>
  <c r="AD289" i="1"/>
  <c r="AH1209" i="1"/>
  <c r="AD186" i="1"/>
  <c r="AD720" i="1"/>
  <c r="AD1376" i="1"/>
  <c r="AH1304" i="1"/>
  <c r="AD1088" i="1"/>
  <c r="AD1421" i="1"/>
  <c r="AH1459" i="1"/>
  <c r="AH319" i="1"/>
  <c r="AD623" i="1"/>
  <c r="AD1122" i="1"/>
  <c r="AD294" i="1"/>
  <c r="AH1175" i="1"/>
  <c r="AH1036" i="1"/>
  <c r="AH232" i="1"/>
  <c r="AD1257" i="1"/>
  <c r="AD767" i="1"/>
  <c r="AD1164" i="1"/>
  <c r="AH57" i="1"/>
  <c r="AD80" i="1"/>
  <c r="AD1145" i="1"/>
  <c r="AH546" i="1"/>
  <c r="AD603" i="1"/>
  <c r="AH882" i="1"/>
  <c r="AD1379" i="1"/>
  <c r="AD421" i="1"/>
  <c r="AD302" i="1"/>
  <c r="AH296" i="1"/>
  <c r="AD447" i="1"/>
  <c r="AD418" i="1"/>
  <c r="AH35" i="1"/>
  <c r="AD134" i="1"/>
  <c r="AD123" i="1"/>
  <c r="AH531" i="1"/>
  <c r="AH808" i="1"/>
  <c r="AH1333" i="1"/>
  <c r="AD82" i="1"/>
  <c r="AH1438" i="1"/>
  <c r="AD999" i="1"/>
  <c r="AD1239" i="1"/>
  <c r="AH272" i="1"/>
  <c r="AD469" i="1"/>
  <c r="AH1263" i="1"/>
  <c r="AD891" i="1"/>
  <c r="AD487" i="1"/>
  <c r="AH259" i="1"/>
  <c r="AH257" i="1"/>
  <c r="AH256" i="1"/>
  <c r="AH258" i="1"/>
  <c r="AD1071" i="1"/>
  <c r="AD1068" i="1"/>
  <c r="AD1069" i="1"/>
  <c r="AD1067" i="1"/>
  <c r="AD1073" i="1"/>
  <c r="AD1070" i="1"/>
  <c r="AD69" i="1"/>
  <c r="AD66" i="1"/>
  <c r="AD68" i="1"/>
  <c r="AD65" i="1"/>
  <c r="AH597" i="1"/>
  <c r="AH599" i="1"/>
  <c r="AH598" i="1"/>
  <c r="AH595" i="1"/>
  <c r="AH643" i="1"/>
  <c r="AH644" i="1"/>
  <c r="AH640" i="1"/>
  <c r="AH641" i="1"/>
  <c r="AH69" i="1"/>
  <c r="AH66" i="1"/>
  <c r="AH68" i="1"/>
  <c r="AH65" i="1"/>
  <c r="AH67" i="1"/>
  <c r="AH1079" i="1"/>
  <c r="AH1080" i="1"/>
  <c r="AD1181" i="1"/>
  <c r="AD1182" i="1"/>
  <c r="AD1189" i="1"/>
  <c r="AD409" i="1"/>
  <c r="AD412" i="1"/>
  <c r="AD411" i="1"/>
  <c r="AH918" i="1"/>
  <c r="AH917" i="1"/>
  <c r="AD1500" i="1"/>
  <c r="AD1501" i="1"/>
  <c r="AH1451" i="1"/>
  <c r="AH1452" i="1"/>
  <c r="AD886" i="1"/>
  <c r="AD881" i="1"/>
  <c r="AD887" i="1"/>
  <c r="AD882" i="1"/>
  <c r="AD884" i="1"/>
  <c r="AD885" i="1"/>
  <c r="AD525" i="1"/>
  <c r="AD524" i="1"/>
  <c r="AH1098" i="1"/>
  <c r="AH1099" i="1"/>
  <c r="AH858" i="1"/>
  <c r="AH856" i="1"/>
  <c r="AD98" i="1"/>
  <c r="AD99" i="1"/>
  <c r="AH798" i="1"/>
  <c r="AH797" i="1"/>
  <c r="AH796" i="1"/>
  <c r="AH483" i="1"/>
  <c r="AH484" i="1"/>
  <c r="AH482" i="1"/>
  <c r="AH486" i="1"/>
  <c r="AH485" i="1"/>
  <c r="AH793" i="1"/>
  <c r="AH794" i="1"/>
  <c r="AH792" i="1"/>
  <c r="AH791" i="1"/>
  <c r="AH505" i="1"/>
  <c r="AH504" i="1"/>
  <c r="AH108" i="1"/>
  <c r="AH110" i="1"/>
  <c r="AH109" i="1"/>
  <c r="AH107" i="1"/>
  <c r="AD434" i="1"/>
  <c r="AD435" i="1"/>
  <c r="AD437" i="1"/>
  <c r="AD436" i="1"/>
  <c r="AD171" i="1"/>
  <c r="AD173" i="1"/>
  <c r="AD176" i="1"/>
  <c r="AD175" i="1"/>
  <c r="AH991" i="1"/>
  <c r="AH990" i="1"/>
  <c r="AD1395" i="1"/>
  <c r="AD1392" i="1"/>
  <c r="AD1396" i="1"/>
  <c r="AD1394" i="1"/>
  <c r="AD1444" i="1"/>
  <c r="AD1446" i="1"/>
  <c r="AH141" i="1"/>
  <c r="AH142" i="1"/>
  <c r="AH138" i="1"/>
  <c r="AH140" i="1"/>
  <c r="AH139" i="1"/>
  <c r="AH145" i="1"/>
  <c r="AH137" i="1"/>
  <c r="AH144" i="1"/>
  <c r="AH590" i="1"/>
  <c r="AH594" i="1"/>
  <c r="AH589" i="1"/>
  <c r="AH587" i="1"/>
  <c r="AH593" i="1"/>
  <c r="AH592" i="1"/>
  <c r="AH591" i="1"/>
  <c r="AH588" i="1"/>
  <c r="AD800" i="1"/>
  <c r="AD798" i="1"/>
  <c r="AH584" i="1"/>
  <c r="AH583" i="1"/>
  <c r="AH870" i="1"/>
  <c r="AH871" i="1"/>
  <c r="AD1016" i="1"/>
  <c r="AD1019" i="1"/>
  <c r="AD1017" i="1"/>
  <c r="AD1018" i="1"/>
  <c r="AD1020" i="1"/>
  <c r="AD1015" i="1"/>
  <c r="AH788" i="1"/>
  <c r="AH170" i="1"/>
  <c r="AH171" i="1"/>
  <c r="AH169" i="1"/>
  <c r="AH168" i="1"/>
  <c r="AH173" i="1"/>
  <c r="AH167" i="1"/>
  <c r="AH172" i="1"/>
  <c r="AH174" i="1"/>
  <c r="AH159" i="1"/>
  <c r="AH163" i="1"/>
  <c r="AH158" i="1"/>
  <c r="AH157" i="1"/>
  <c r="AH165" i="1"/>
  <c r="AH160" i="1"/>
  <c r="AH161" i="1"/>
  <c r="AH92" i="1"/>
  <c r="AH91" i="1"/>
  <c r="AD347" i="1"/>
  <c r="AD348" i="1"/>
  <c r="AD353" i="1"/>
  <c r="AH739" i="1"/>
  <c r="AH741" i="1"/>
  <c r="AH742" i="1"/>
  <c r="AH740" i="1"/>
  <c r="AH743" i="1"/>
  <c r="AD860" i="1"/>
  <c r="AD859" i="1"/>
  <c r="AH1474" i="1"/>
  <c r="AH1473" i="1"/>
  <c r="AH1472" i="1"/>
  <c r="AH1471" i="1"/>
  <c r="AD51" i="1"/>
  <c r="AD46" i="1"/>
  <c r="AD48" i="1"/>
  <c r="AD50" i="1"/>
  <c r="AD45" i="1"/>
  <c r="AD47" i="1"/>
  <c r="AH1398" i="1"/>
  <c r="AH1399" i="1"/>
  <c r="AH1397" i="1"/>
  <c r="AD237" i="1"/>
  <c r="AD240" i="1"/>
  <c r="AD1509" i="1"/>
  <c r="AH1129" i="1"/>
  <c r="AH1127" i="1"/>
  <c r="AH1128" i="1"/>
  <c r="AD828" i="1"/>
  <c r="AD834" i="1"/>
  <c r="AD120" i="1"/>
  <c r="AD121" i="1"/>
  <c r="AD122" i="1"/>
  <c r="AD276" i="1"/>
  <c r="AD273" i="1"/>
  <c r="AD271" i="1"/>
  <c r="AD270" i="1"/>
  <c r="AD275" i="1"/>
  <c r="AD274" i="1"/>
  <c r="AH1439" i="1"/>
  <c r="AH1440" i="1"/>
  <c r="AH868" i="1"/>
  <c r="AH867" i="1"/>
  <c r="AH936" i="1"/>
  <c r="AH941" i="1"/>
  <c r="AH940" i="1"/>
  <c r="AH939" i="1"/>
  <c r="AH938" i="1"/>
  <c r="AH937" i="1"/>
  <c r="AH935" i="1"/>
  <c r="AD1081" i="1"/>
  <c r="AD1079" i="1"/>
  <c r="AD1080" i="1"/>
  <c r="AH1368" i="1"/>
  <c r="AH1369" i="1"/>
  <c r="AH1371" i="1"/>
  <c r="AH1200" i="1"/>
  <c r="AH1201" i="1"/>
  <c r="AH1203" i="1"/>
  <c r="AH1202" i="1"/>
  <c r="AH1206" i="1"/>
  <c r="AH1208" i="1"/>
  <c r="AH1205" i="1"/>
  <c r="AH1207" i="1"/>
  <c r="AH1204" i="1"/>
  <c r="AH1076" i="1"/>
  <c r="AH1077" i="1"/>
  <c r="AH1074" i="1"/>
  <c r="AH1075" i="1"/>
  <c r="AH1078" i="1"/>
  <c r="AH703" i="1"/>
  <c r="AH704" i="1"/>
  <c r="AH612" i="1"/>
  <c r="AH609" i="1"/>
  <c r="AH614" i="1"/>
  <c r="AH608" i="1"/>
  <c r="AH605" i="1"/>
  <c r="AH613" i="1"/>
  <c r="AH607" i="1"/>
  <c r="AH606" i="1"/>
  <c r="AH611" i="1"/>
  <c r="AH610" i="1"/>
  <c r="AD1481" i="1"/>
  <c r="AH383" i="1"/>
  <c r="AD1271" i="1"/>
  <c r="AD1269" i="1"/>
  <c r="AD1272" i="1"/>
  <c r="AH1056" i="1"/>
  <c r="AH1052" i="1"/>
  <c r="AH1060" i="1"/>
  <c r="AH1058" i="1"/>
  <c r="AH1061" i="1"/>
  <c r="AH1054" i="1"/>
  <c r="AH281" i="1"/>
  <c r="AH279" i="1"/>
  <c r="AH280" i="1"/>
  <c r="AH1011" i="1"/>
  <c r="AH1009" i="1"/>
  <c r="AH1008" i="1"/>
  <c r="AH1007" i="1"/>
  <c r="AH1013" i="1"/>
  <c r="AH1006" i="1"/>
  <c r="AH1010" i="1"/>
  <c r="AD1113" i="1"/>
  <c r="AD1114" i="1"/>
  <c r="AD1325" i="1"/>
  <c r="AH890" i="1"/>
  <c r="AD1482" i="1"/>
  <c r="AD1483" i="1"/>
  <c r="AD263" i="1"/>
  <c r="AD262" i="1"/>
  <c r="AD1370" i="1"/>
  <c r="AD1365" i="1"/>
  <c r="AD1369" i="1"/>
  <c r="AD1364" i="1"/>
  <c r="AD222" i="1"/>
  <c r="AH1146" i="1"/>
  <c r="AH1145" i="1"/>
  <c r="AH566" i="1"/>
  <c r="AH565" i="1"/>
  <c r="AH567" i="1"/>
  <c r="AD601" i="1"/>
  <c r="AD602" i="1"/>
  <c r="AH629" i="1"/>
  <c r="AH628" i="1"/>
  <c r="AD380" i="1"/>
  <c r="AD381" i="1"/>
  <c r="AD651" i="1"/>
  <c r="AD649" i="1"/>
  <c r="AD650" i="1"/>
  <c r="AH1063" i="1"/>
  <c r="AH1064" i="1"/>
  <c r="AH1062" i="1"/>
  <c r="AD368" i="1"/>
  <c r="AD370" i="1"/>
  <c r="AD546" i="1"/>
  <c r="AD548" i="1"/>
  <c r="AH900" i="1"/>
  <c r="AH898" i="1"/>
  <c r="AH902" i="1"/>
  <c r="AH901" i="1"/>
  <c r="AH1154" i="1"/>
  <c r="AH1153" i="1"/>
  <c r="AD359" i="1"/>
  <c r="AD356" i="1"/>
  <c r="AD358" i="1"/>
  <c r="AD1033" i="1"/>
  <c r="AD1037" i="1"/>
  <c r="AD1032" i="1"/>
  <c r="AH727" i="1"/>
  <c r="AH726" i="1"/>
  <c r="AH728" i="1"/>
  <c r="AH729" i="1"/>
  <c r="AH282" i="1"/>
  <c r="AH284" i="1"/>
  <c r="AD877" i="1"/>
  <c r="AD873" i="1"/>
  <c r="AD875" i="1"/>
  <c r="AD872" i="1"/>
  <c r="AD871" i="1"/>
  <c r="AD513" i="1"/>
  <c r="AD515" i="1"/>
  <c r="AH1500" i="1"/>
  <c r="AH1501" i="1"/>
  <c r="AH1502" i="1"/>
  <c r="AH1499" i="1"/>
  <c r="AH1047" i="1"/>
  <c r="AH1046" i="1"/>
  <c r="AH1050" i="1"/>
  <c r="AD377" i="1"/>
  <c r="AH315" i="1"/>
  <c r="AH944" i="1"/>
  <c r="AH946" i="1"/>
  <c r="AH945" i="1"/>
  <c r="AH152" i="1"/>
  <c r="AH153" i="1"/>
  <c r="AD286" i="1"/>
  <c r="AD1342" i="1"/>
  <c r="AD1344" i="1"/>
  <c r="AD1343" i="1"/>
  <c r="AH686" i="1"/>
  <c r="AH685" i="1"/>
  <c r="AH684" i="1"/>
  <c r="AH687" i="1"/>
  <c r="AH688" i="1"/>
  <c r="AD658" i="1"/>
  <c r="AD201" i="1"/>
  <c r="AD207" i="1"/>
  <c r="AD202" i="1"/>
  <c r="AD203" i="1"/>
  <c r="AD208" i="1"/>
  <c r="AH218" i="1"/>
  <c r="AH219" i="1"/>
  <c r="AD563" i="1"/>
  <c r="AD568" i="1"/>
  <c r="AD567" i="1"/>
  <c r="AD565" i="1"/>
  <c r="AD476" i="1"/>
  <c r="AD475" i="1"/>
  <c r="AD472" i="1"/>
  <c r="AD480" i="1"/>
  <c r="AD474" i="1"/>
  <c r="AD478" i="1"/>
  <c r="AD995" i="1"/>
  <c r="AD996" i="1"/>
  <c r="AH251" i="1"/>
  <c r="AH252" i="1"/>
  <c r="AH254" i="1"/>
  <c r="AH253" i="1"/>
  <c r="AH255" i="1"/>
  <c r="AH949" i="1"/>
  <c r="AH955" i="1"/>
  <c r="AH951" i="1"/>
  <c r="AH954" i="1"/>
  <c r="AH956" i="1"/>
  <c r="AH948" i="1"/>
  <c r="AH952" i="1"/>
  <c r="AH950" i="1"/>
  <c r="AH953" i="1"/>
  <c r="AH679" i="1"/>
  <c r="AH677" i="1"/>
  <c r="AH678" i="1"/>
  <c r="AH682" i="1"/>
  <c r="AH680" i="1"/>
  <c r="AH683" i="1"/>
  <c r="AD518" i="1"/>
  <c r="AD519" i="1"/>
  <c r="AD516" i="1"/>
  <c r="AD648" i="1"/>
  <c r="AD647" i="1"/>
  <c r="AD644" i="1"/>
  <c r="AD572" i="1"/>
  <c r="AD1279" i="1"/>
  <c r="AH780" i="1"/>
  <c r="AH777" i="1"/>
  <c r="AH776" i="1"/>
  <c r="AH778" i="1"/>
  <c r="AH779" i="1"/>
  <c r="AH781" i="1"/>
  <c r="AH374" i="1"/>
  <c r="AH376" i="1"/>
  <c r="AH369" i="1"/>
  <c r="AH371" i="1"/>
  <c r="AD595" i="1"/>
  <c r="AD682" i="1"/>
  <c r="AD680" i="1"/>
  <c r="AH1430" i="1"/>
  <c r="AH1428" i="1"/>
  <c r="AH397" i="1"/>
  <c r="AH396" i="1"/>
  <c r="AH395" i="1"/>
  <c r="AH393" i="1"/>
  <c r="AH394" i="1"/>
  <c r="AD555" i="1"/>
  <c r="AD1398" i="1"/>
  <c r="AD1029" i="1"/>
  <c r="AD1028" i="1"/>
  <c r="AH323" i="1"/>
  <c r="AH328" i="1"/>
  <c r="AH324" i="1"/>
  <c r="AH322" i="1"/>
  <c r="AH326" i="1"/>
  <c r="AH327" i="1"/>
  <c r="AD1308" i="1"/>
  <c r="AD1312" i="1"/>
  <c r="AD1311" i="1"/>
  <c r="AD1307" i="1"/>
  <c r="AD1310" i="1"/>
  <c r="AH183" i="1"/>
  <c r="AH184" i="1"/>
  <c r="AD714" i="1"/>
  <c r="AD711" i="1"/>
  <c r="AD712" i="1"/>
  <c r="AH904" i="1"/>
  <c r="AH908" i="1"/>
  <c r="AH906" i="1"/>
  <c r="AH907" i="1"/>
  <c r="AH905" i="1"/>
  <c r="AD288" i="1"/>
  <c r="AD287" i="1"/>
  <c r="AH1256" i="1"/>
  <c r="AH1254" i="1"/>
  <c r="AH1251" i="1"/>
  <c r="AH1252" i="1"/>
  <c r="AD423" i="1"/>
  <c r="AH1257" i="1"/>
  <c r="AD1021" i="1"/>
  <c r="AH659" i="1"/>
  <c r="AH656" i="1"/>
  <c r="AH657" i="1"/>
  <c r="AH658" i="1"/>
  <c r="AH550" i="1"/>
  <c r="AH551" i="1"/>
  <c r="AH552" i="1"/>
  <c r="AH420" i="1"/>
  <c r="AH417" i="1"/>
  <c r="AH415" i="1"/>
  <c r="AH419" i="1"/>
  <c r="AH418" i="1"/>
  <c r="AH416" i="1"/>
  <c r="AH422" i="1"/>
  <c r="AH423" i="1"/>
  <c r="AH662" i="1"/>
  <c r="AH665" i="1"/>
  <c r="AH663" i="1"/>
  <c r="AH664" i="1"/>
  <c r="AH661" i="1"/>
  <c r="AH1151" i="1"/>
  <c r="AH1152" i="1"/>
  <c r="AH1143" i="1"/>
  <c r="AH929" i="1"/>
  <c r="AH927" i="1"/>
  <c r="AH928" i="1"/>
  <c r="AH925" i="1"/>
  <c r="AH926" i="1"/>
  <c r="AD1303" i="1"/>
  <c r="AH1290" i="1"/>
  <c r="AH1286" i="1"/>
  <c r="AH1289" i="1"/>
  <c r="AH1288" i="1"/>
  <c r="AD36" i="1"/>
  <c r="AD37" i="1"/>
  <c r="AD809" i="1"/>
  <c r="AD816" i="1"/>
  <c r="AD813" i="1"/>
  <c r="AD811" i="1"/>
  <c r="AD814" i="1"/>
  <c r="AD810" i="1"/>
  <c r="AH558" i="1"/>
  <c r="AH1116" i="1"/>
  <c r="AH1117" i="1"/>
  <c r="AH1115" i="1"/>
  <c r="AH1114" i="1"/>
  <c r="AH1119" i="1"/>
  <c r="AH1120" i="1"/>
  <c r="AH1112" i="1"/>
  <c r="AH1121" i="1"/>
  <c r="AH1118" i="1"/>
  <c r="AD142" i="1"/>
  <c r="AD144" i="1"/>
  <c r="AH835" i="1"/>
  <c r="AH454" i="1"/>
  <c r="AH456" i="1"/>
  <c r="AH451" i="1"/>
  <c r="AH448" i="1"/>
  <c r="AH452" i="1"/>
  <c r="AH450" i="1"/>
  <c r="AH449" i="1"/>
  <c r="AH455" i="1"/>
  <c r="AH447" i="1"/>
  <c r="AD1106" i="1"/>
  <c r="AD1099" i="1"/>
  <c r="AD1103" i="1"/>
  <c r="AD1097" i="1"/>
  <c r="AD1098" i="1"/>
  <c r="AH556" i="1"/>
  <c r="AH557" i="1"/>
  <c r="AH837" i="1"/>
  <c r="AH836" i="1"/>
  <c r="AD441" i="1"/>
  <c r="AD442" i="1"/>
  <c r="AH1464" i="1"/>
  <c r="AH1463" i="1"/>
  <c r="AH50" i="1"/>
  <c r="AD1428" i="1"/>
  <c r="AD1430" i="1"/>
  <c r="AD1426" i="1"/>
  <c r="AD1433" i="1"/>
  <c r="AD1427" i="1"/>
  <c r="AH920" i="1"/>
  <c r="AH345" i="1"/>
  <c r="AH346" i="1"/>
  <c r="AD1174" i="1"/>
  <c r="AD1178" i="1"/>
  <c r="AD1179" i="1"/>
  <c r="AD1171" i="1"/>
  <c r="AD1172" i="1"/>
  <c r="AD1177" i="1"/>
  <c r="AD1175" i="1"/>
  <c r="AH78" i="1"/>
  <c r="AH79" i="1"/>
  <c r="AH82" i="1"/>
  <c r="AH77" i="1"/>
  <c r="AH86" i="1"/>
  <c r="AH80" i="1"/>
  <c r="AH84" i="1"/>
  <c r="AH85" i="1"/>
  <c r="AD165" i="1"/>
  <c r="AD166" i="1"/>
  <c r="AD167" i="1"/>
  <c r="AD162" i="1"/>
  <c r="AH189" i="1"/>
  <c r="AH188" i="1"/>
  <c r="AD557" i="1"/>
  <c r="AD35" i="1"/>
  <c r="AD1457" i="1"/>
  <c r="AD1140" i="1"/>
  <c r="AD338" i="1"/>
  <c r="AD1110" i="1"/>
  <c r="AD1102" i="1"/>
  <c r="AD430" i="1"/>
  <c r="AD709" i="1"/>
  <c r="AD1360" i="1"/>
  <c r="AD350" i="1"/>
  <c r="AD1336" i="1"/>
  <c r="AD675" i="1"/>
  <c r="AD189" i="1"/>
  <c r="AD1487" i="1"/>
  <c r="AD1084" i="1"/>
  <c r="AD1346" i="1"/>
  <c r="AD1223" i="1"/>
  <c r="AD831" i="1"/>
  <c r="AD188" i="1"/>
  <c r="AD566" i="1"/>
  <c r="AD1180" i="1"/>
  <c r="AD200" i="1"/>
  <c r="AD340" i="1"/>
  <c r="AD636" i="1"/>
  <c r="AD564" i="1"/>
  <c r="AD379" i="1"/>
  <c r="AD64" i="1"/>
  <c r="AD1101" i="1"/>
  <c r="AD1424" i="1"/>
  <c r="AD692" i="1"/>
  <c r="AD91" i="1"/>
  <c r="AD526" i="1"/>
  <c r="AD279" i="1"/>
  <c r="AD1193" i="1"/>
  <c r="AD758" i="1"/>
  <c r="AD1074" i="1"/>
  <c r="AD782" i="1"/>
  <c r="AD777" i="1"/>
  <c r="AD687" i="1"/>
  <c r="AD440" i="1"/>
  <c r="AD410" i="1"/>
  <c r="AD704" i="1"/>
  <c r="AD206" i="1"/>
  <c r="AD322" i="1"/>
  <c r="AD1109" i="1"/>
  <c r="AD420" i="1"/>
  <c r="AD502" i="1"/>
  <c r="AD1089" i="1"/>
  <c r="AD1255" i="1"/>
  <c r="AD897" i="1"/>
  <c r="AD278" i="1"/>
  <c r="AD199" i="1"/>
  <c r="AD129" i="1"/>
  <c r="AD1345" i="1"/>
  <c r="AD776" i="1"/>
  <c r="AD1212" i="1"/>
  <c r="AD1293" i="1"/>
  <c r="AD1173" i="1"/>
  <c r="AD128" i="1"/>
  <c r="AD812" i="1"/>
  <c r="AD1254" i="1"/>
  <c r="AD507" i="1"/>
  <c r="AD790" i="1"/>
  <c r="AD117" i="1"/>
  <c r="AD807" i="1"/>
  <c r="AD640" i="1"/>
  <c r="AD1086" i="1"/>
  <c r="AD369" i="1"/>
  <c r="AD501" i="1"/>
  <c r="AD1302" i="1"/>
  <c r="AD1183" i="1"/>
  <c r="AD1326" i="1"/>
  <c r="AD1431" i="1"/>
  <c r="AD676" i="1"/>
  <c r="AD1108" i="1"/>
  <c r="AD481" i="1"/>
  <c r="AD60" i="1"/>
  <c r="AD822" i="1"/>
  <c r="AD622" i="1"/>
  <c r="AD352" i="1"/>
  <c r="AD371" i="1"/>
  <c r="AD446" i="1"/>
  <c r="AD830" i="1"/>
  <c r="AD503" i="1"/>
  <c r="AD1298" i="1"/>
  <c r="AD668" i="1"/>
  <c r="AD1468" i="1"/>
  <c r="AD1350" i="1"/>
  <c r="AD1064" i="1"/>
  <c r="AD642" i="1"/>
  <c r="AD716" i="1"/>
  <c r="AD161" i="1"/>
  <c r="AD1105" i="1"/>
  <c r="AD169" i="1"/>
  <c r="AD367" i="1"/>
  <c r="AD1366" i="1"/>
  <c r="AH1072" i="1"/>
  <c r="AH1033" i="1"/>
  <c r="AH1496" i="1"/>
  <c r="AH164" i="1"/>
  <c r="AH1113" i="1"/>
  <c r="AH660" i="1"/>
  <c r="AH681" i="1"/>
  <c r="AH190" i="1"/>
  <c r="AH1037" i="1"/>
  <c r="AH971" i="1"/>
  <c r="AH693" i="1"/>
  <c r="AH1361" i="1"/>
  <c r="AH824" i="1"/>
  <c r="AH1198" i="1"/>
  <c r="AH1211" i="1"/>
  <c r="AH1427" i="1"/>
  <c r="AH564" i="1"/>
  <c r="AH368" i="1"/>
  <c r="AH1177" i="1"/>
  <c r="AH146" i="1"/>
  <c r="AH185" i="1"/>
  <c r="AH1370" i="1"/>
  <c r="AH318" i="1"/>
  <c r="AH789" i="1"/>
  <c r="AH143" i="1"/>
  <c r="AH1014" i="1"/>
  <c r="AH325" i="1"/>
  <c r="AH709" i="1"/>
  <c r="AH711" i="1"/>
  <c r="AH710" i="1"/>
  <c r="AH707" i="1"/>
  <c r="AD1258" i="1"/>
  <c r="AD1265" i="1"/>
  <c r="AD1266" i="1"/>
  <c r="AD1264" i="1"/>
  <c r="AD1267" i="1"/>
  <c r="AD1262" i="1"/>
  <c r="AD1261" i="1"/>
  <c r="AD253" i="1"/>
  <c r="AD251" i="1"/>
  <c r="AD1044" i="1"/>
  <c r="AD1042" i="1"/>
  <c r="AD1041" i="1"/>
  <c r="AH473" i="1"/>
  <c r="AH472" i="1"/>
  <c r="AH853" i="1"/>
  <c r="AH851" i="1"/>
  <c r="AH854" i="1"/>
  <c r="AH852" i="1"/>
  <c r="AH848" i="1"/>
  <c r="AH846" i="1"/>
  <c r="AH847" i="1"/>
  <c r="AH850" i="1"/>
  <c r="AH855" i="1"/>
  <c r="AH723" i="1"/>
  <c r="AH724" i="1"/>
  <c r="AH722" i="1"/>
  <c r="AH721" i="1"/>
  <c r="AD291" i="1"/>
  <c r="AD292" i="1"/>
  <c r="AD290" i="1"/>
  <c r="AD781" i="1"/>
  <c r="AD783" i="1"/>
  <c r="AD785" i="1"/>
  <c r="AD73" i="1"/>
  <c r="AD74" i="1"/>
  <c r="AH49" i="1"/>
  <c r="AH48" i="1"/>
  <c r="AD869" i="1"/>
  <c r="AD864" i="1"/>
  <c r="AD867" i="1"/>
  <c r="AD868" i="1"/>
  <c r="AD866" i="1"/>
  <c r="AD862" i="1"/>
  <c r="AH1475" i="1"/>
  <c r="AH1476" i="1"/>
  <c r="AD1204" i="1"/>
  <c r="AD1206" i="1"/>
  <c r="AD1205" i="1"/>
  <c r="AD1202" i="1"/>
  <c r="AD1486" i="1"/>
  <c r="AD1488" i="1"/>
  <c r="AD399" i="1"/>
  <c r="AD398" i="1"/>
  <c r="AD403" i="1"/>
  <c r="AD400" i="1"/>
  <c r="AD401" i="1"/>
  <c r="AD962" i="1"/>
  <c r="AD1313" i="1"/>
  <c r="AD592" i="1"/>
  <c r="AH1422" i="1"/>
  <c r="AH1423" i="1"/>
  <c r="AH1425" i="1"/>
  <c r="AH1424" i="1"/>
  <c r="AH1421" i="1"/>
  <c r="AH1391" i="1"/>
  <c r="AH1389" i="1"/>
  <c r="AH44" i="1"/>
  <c r="AH45" i="1"/>
  <c r="AD114" i="1"/>
  <c r="AD115" i="1"/>
  <c r="AH975" i="1"/>
  <c r="AH973" i="1"/>
  <c r="AH972" i="1"/>
  <c r="AH974" i="1"/>
  <c r="AH912" i="1"/>
  <c r="AH910" i="1"/>
  <c r="AH913" i="1"/>
  <c r="AH911" i="1"/>
  <c r="AD112" i="1"/>
  <c r="AD42" i="1"/>
  <c r="AD40" i="1"/>
  <c r="AH330" i="1"/>
  <c r="AH329" i="1"/>
  <c r="AH458" i="1"/>
  <c r="AH457" i="1"/>
  <c r="AD1148" i="1"/>
  <c r="AD1152" i="1"/>
  <c r="AD1150" i="1"/>
  <c r="AD1151" i="1"/>
  <c r="AH839" i="1"/>
  <c r="AH841" i="1"/>
  <c r="AH838" i="1"/>
  <c r="AH842" i="1"/>
  <c r="AH197" i="1"/>
  <c r="AH196" i="1"/>
  <c r="AH198" i="1"/>
  <c r="AH202" i="1"/>
  <c r="AH203" i="1"/>
  <c r="AH201" i="1"/>
  <c r="AD1361" i="1"/>
  <c r="AD1363" i="1"/>
  <c r="AD1354" i="1"/>
  <c r="AD1362" i="1"/>
  <c r="AD1358" i="1"/>
  <c r="AH1329" i="1"/>
  <c r="AH1328" i="1"/>
  <c r="AH1330" i="1"/>
  <c r="AH1326" i="1"/>
  <c r="AH1327" i="1"/>
  <c r="AH1325" i="1"/>
  <c r="AH1324" i="1"/>
  <c r="AD323" i="1"/>
  <c r="AD324" i="1"/>
  <c r="AH1122" i="1"/>
  <c r="AH1124" i="1"/>
  <c r="AH1123" i="1"/>
  <c r="AH999" i="1"/>
  <c r="AH1000" i="1"/>
  <c r="AH1002" i="1"/>
  <c r="AH998" i="1"/>
  <c r="AD1061" i="1"/>
  <c r="AD1060" i="1"/>
  <c r="AD22" i="1"/>
  <c r="AD23" i="1"/>
  <c r="AH71" i="1"/>
  <c r="AH73" i="1"/>
  <c r="AH72" i="1"/>
  <c r="AH70" i="1"/>
  <c r="AD38" i="1"/>
  <c r="AH148" i="1"/>
  <c r="AH150" i="1"/>
  <c r="AH149" i="1"/>
  <c r="AH151" i="1"/>
  <c r="AD337" i="1"/>
  <c r="AD339" i="1"/>
  <c r="AH1356" i="1"/>
  <c r="AH1350" i="1"/>
  <c r="AH1355" i="1"/>
  <c r="AH1353" i="1"/>
  <c r="AH1351" i="1"/>
  <c r="AH1352" i="1"/>
  <c r="AD1290" i="1"/>
  <c r="AD1286" i="1"/>
  <c r="AD1289" i="1"/>
  <c r="AD1288" i="1"/>
  <c r="AD1287" i="1"/>
  <c r="AH480" i="1"/>
  <c r="AH732" i="1"/>
  <c r="AH733" i="1"/>
  <c r="AH731" i="1"/>
  <c r="AH1275" i="1"/>
  <c r="AH1274" i="1"/>
  <c r="AD662" i="1"/>
  <c r="AD663" i="1"/>
  <c r="AD496" i="1"/>
  <c r="AD497" i="1"/>
  <c r="AD498" i="1"/>
  <c r="AD218" i="1"/>
  <c r="AD220" i="1"/>
  <c r="AD217" i="1"/>
  <c r="AH1189" i="1"/>
  <c r="AH1187" i="1"/>
  <c r="AH1184" i="1"/>
  <c r="AH1190" i="1"/>
  <c r="AH1188" i="1"/>
  <c r="AH1186" i="1"/>
  <c r="AD1333" i="1"/>
  <c r="AD1330" i="1"/>
  <c r="AD1082" i="1"/>
  <c r="AD1083" i="1"/>
  <c r="AD453" i="1"/>
  <c r="AD454" i="1"/>
  <c r="AH666" i="1"/>
  <c r="AH671" i="1"/>
  <c r="AH668" i="1"/>
  <c r="AH669" i="1"/>
  <c r="AD1284" i="1"/>
  <c r="AH700" i="1"/>
  <c r="AH699" i="1"/>
  <c r="AH692" i="1"/>
  <c r="AH694" i="1"/>
  <c r="AH698" i="1"/>
  <c r="AH697" i="1"/>
  <c r="AH695" i="1"/>
  <c r="AH405" i="1"/>
  <c r="AH406" i="1"/>
  <c r="AH404" i="1"/>
  <c r="AH403" i="1"/>
  <c r="AH401" i="1"/>
  <c r="AH400" i="1"/>
  <c r="AH344" i="1"/>
  <c r="AH342" i="1"/>
  <c r="AH337" i="1"/>
  <c r="AH336" i="1"/>
  <c r="AH339" i="1"/>
  <c r="AH343" i="1"/>
  <c r="AH341" i="1"/>
  <c r="AH340" i="1"/>
  <c r="AH1505" i="1"/>
  <c r="AH1504" i="1"/>
  <c r="AH1503" i="1"/>
  <c r="AH914" i="1"/>
  <c r="AD659" i="1"/>
  <c r="AD1338" i="1"/>
  <c r="AD1337" i="1"/>
  <c r="AD611" i="1"/>
  <c r="AD609" i="1"/>
  <c r="AD607" i="1"/>
  <c r="AD606" i="1"/>
  <c r="AD608" i="1"/>
  <c r="AD610" i="1"/>
  <c r="AD1095" i="1"/>
  <c r="AD1091" i="1"/>
  <c r="AD1094" i="1"/>
  <c r="AD1092" i="1"/>
  <c r="AD1127" i="1"/>
  <c r="AD1128" i="1"/>
  <c r="AD1001" i="1"/>
  <c r="AD1002" i="1"/>
  <c r="AD261" i="1"/>
  <c r="AD254" i="1"/>
  <c r="AD257" i="1"/>
  <c r="AH38" i="1"/>
  <c r="AH40" i="1"/>
  <c r="AH39" i="1"/>
  <c r="AD415" i="1"/>
  <c r="AD414" i="1"/>
  <c r="AH896" i="1"/>
  <c r="AH897" i="1"/>
  <c r="AH351" i="1"/>
  <c r="AH350" i="1"/>
  <c r="AH354" i="1"/>
  <c r="AH353" i="1"/>
  <c r="AH349" i="1"/>
  <c r="AD1055" i="1"/>
  <c r="AH534" i="1"/>
  <c r="AH533" i="1"/>
  <c r="AH532" i="1"/>
  <c r="AH535" i="1"/>
  <c r="AH580" i="1"/>
  <c r="AH579" i="1"/>
  <c r="AH581" i="1"/>
  <c r="AH1248" i="1"/>
  <c r="AH1249" i="1"/>
  <c r="AH1250" i="1"/>
  <c r="AD247" i="1"/>
  <c r="AD245" i="1"/>
  <c r="AH211" i="1"/>
  <c r="AH207" i="1"/>
  <c r="AH205" i="1"/>
  <c r="AH206" i="1"/>
  <c r="AH210" i="1"/>
  <c r="AH208" i="1"/>
  <c r="AH968" i="1"/>
  <c r="AH969" i="1"/>
  <c r="AH964" i="1"/>
  <c r="AH970" i="1"/>
  <c r="AH962" i="1"/>
  <c r="AH966" i="1"/>
  <c r="AH963" i="1"/>
  <c r="AH965" i="1"/>
  <c r="AH240" i="1"/>
  <c r="AH238" i="1"/>
  <c r="AH239" i="1"/>
  <c r="AH237" i="1"/>
  <c r="AH895" i="1"/>
  <c r="AD92" i="1"/>
  <c r="AD1275" i="1"/>
  <c r="AD1273" i="1"/>
  <c r="AH1478" i="1"/>
  <c r="AH1481" i="1"/>
  <c r="AH1479" i="1"/>
  <c r="AH1487" i="1"/>
  <c r="AH1484" i="1"/>
  <c r="AH1480" i="1"/>
  <c r="AH1483" i="1"/>
  <c r="AH1486" i="1"/>
  <c r="AD1324" i="1"/>
  <c r="AD1322" i="1"/>
  <c r="AD1323" i="1"/>
  <c r="AH984" i="1"/>
  <c r="AH978" i="1"/>
  <c r="AH981" i="1"/>
  <c r="AH982" i="1"/>
  <c r="AH980" i="1"/>
  <c r="AH977" i="1"/>
  <c r="AH1157" i="1"/>
  <c r="AH1156" i="1"/>
  <c r="AH786" i="1"/>
  <c r="AH784" i="1"/>
  <c r="AH783" i="1"/>
  <c r="AH248" i="1"/>
  <c r="AH246" i="1"/>
  <c r="AH249" i="1"/>
  <c r="AH247" i="1"/>
  <c r="AD544" i="1"/>
  <c r="AD545" i="1"/>
  <c r="AD542" i="1"/>
  <c r="AH539" i="1"/>
  <c r="AH638" i="1"/>
  <c r="AH1510" i="1"/>
  <c r="AH1509" i="1"/>
  <c r="AH429" i="1"/>
  <c r="AH426" i="1"/>
  <c r="AH427" i="1"/>
  <c r="AH428" i="1"/>
  <c r="AH155" i="1"/>
  <c r="AH156" i="1"/>
  <c r="AD1507" i="1"/>
  <c r="AD633" i="1"/>
  <c r="AD632" i="1"/>
  <c r="AD634" i="1"/>
  <c r="AH1149" i="1"/>
  <c r="AH1148" i="1"/>
  <c r="AD154" i="1"/>
  <c r="AD150" i="1"/>
  <c r="AD148" i="1"/>
  <c r="AD149" i="1"/>
  <c r="AD155" i="1"/>
  <c r="AD152" i="1"/>
  <c r="AD58" i="1"/>
  <c r="AD428" i="1"/>
  <c r="AD427" i="1"/>
  <c r="AD426" i="1"/>
  <c r="AD495" i="1"/>
  <c r="AD492" i="1"/>
  <c r="AD494" i="1"/>
  <c r="AD490" i="1"/>
  <c r="AD493" i="1"/>
  <c r="AD491" i="1"/>
  <c r="AH262" i="1"/>
  <c r="AH264" i="1"/>
  <c r="AH269" i="1"/>
  <c r="AH267" i="1"/>
  <c r="AH263" i="1"/>
  <c r="AH271" i="1"/>
  <c r="AH265" i="1"/>
  <c r="AH270" i="1"/>
  <c r="AH725" i="1"/>
  <c r="AH1083" i="1"/>
  <c r="AH1084" i="1"/>
  <c r="AH1082" i="1"/>
  <c r="AH1085" i="1"/>
  <c r="AD1077" i="1"/>
  <c r="AD1076" i="1"/>
  <c r="AD1388" i="1"/>
  <c r="AH1394" i="1"/>
  <c r="AH1392" i="1"/>
  <c r="AH1395" i="1"/>
  <c r="AH1400" i="1"/>
  <c r="AH1401" i="1"/>
  <c r="AH1402" i="1"/>
  <c r="AH1455" i="1"/>
  <c r="AH1457" i="1"/>
  <c r="AH1454" i="1"/>
  <c r="AH1456" i="1"/>
  <c r="AH1458" i="1"/>
  <c r="AD1045" i="1"/>
  <c r="AD1050" i="1"/>
  <c r="AD1049" i="1"/>
  <c r="AD826" i="1"/>
  <c r="AD827" i="1"/>
  <c r="AH976" i="1"/>
  <c r="AH481" i="1"/>
  <c r="AH1247" i="1"/>
  <c r="AD234" i="1"/>
  <c r="AD233" i="1"/>
  <c r="AD225" i="1"/>
  <c r="AD227" i="1"/>
  <c r="AH147" i="1"/>
  <c r="AH1320" i="1"/>
  <c r="AH1322" i="1"/>
  <c r="AH1319" i="1"/>
  <c r="AH1323" i="1"/>
  <c r="AD819" i="1"/>
  <c r="AD817" i="1"/>
  <c r="AH1261" i="1"/>
  <c r="AH1262" i="1"/>
  <c r="AH1314" i="1"/>
  <c r="AH1313" i="1"/>
  <c r="AH1311" i="1"/>
  <c r="AH1310" i="1"/>
  <c r="AH892" i="1"/>
  <c r="AH894" i="1"/>
  <c r="AH893" i="1"/>
  <c r="AD1208" i="1"/>
  <c r="AH761" i="1"/>
  <c r="AH755" i="1"/>
  <c r="AH757" i="1"/>
  <c r="AH754" i="1"/>
  <c r="AH756" i="1"/>
  <c r="AH762" i="1"/>
  <c r="AH386" i="1"/>
  <c r="AH385" i="1"/>
  <c r="AH384" i="1"/>
  <c r="AH387" i="1"/>
  <c r="AD298" i="1"/>
  <c r="AD948" i="1"/>
  <c r="AD947" i="1"/>
  <c r="AH477" i="1"/>
  <c r="AH915" i="1"/>
  <c r="AD970" i="1"/>
  <c r="AD661" i="1"/>
  <c r="AD660" i="1"/>
  <c r="AD407" i="1"/>
  <c r="AD404" i="1"/>
  <c r="AD406" i="1"/>
  <c r="AD373" i="1"/>
  <c r="AD374" i="1"/>
  <c r="AH1506" i="1"/>
  <c r="AH1508" i="1"/>
  <c r="AD1314" i="1"/>
  <c r="AD1319" i="1"/>
  <c r="AD1316" i="1"/>
  <c r="AD1315" i="1"/>
  <c r="AD1320" i="1"/>
  <c r="AH702" i="1"/>
  <c r="AH701" i="1"/>
  <c r="AH366" i="1"/>
  <c r="AH364" i="1"/>
  <c r="AH365" i="1"/>
  <c r="AH362" i="1"/>
  <c r="AH363" i="1"/>
  <c r="AH359" i="1"/>
  <c r="AD742" i="1"/>
  <c r="AH764" i="1"/>
  <c r="AH765" i="1"/>
  <c r="AH763" i="1"/>
  <c r="AH766" i="1"/>
  <c r="AH1382" i="1"/>
  <c r="AH1381" i="1"/>
  <c r="AH1379" i="1"/>
  <c r="AH1380" i="1"/>
  <c r="AD702" i="1"/>
  <c r="AD703" i="1"/>
  <c r="AD707" i="1"/>
  <c r="AH1044" i="1"/>
  <c r="AH1045" i="1"/>
  <c r="AH1039" i="1"/>
  <c r="AH1043" i="1"/>
  <c r="AH1470" i="1"/>
  <c r="AH1469" i="1"/>
  <c r="AH1467" i="1"/>
  <c r="AD1024" i="1"/>
  <c r="AD1025" i="1"/>
  <c r="AH1348" i="1"/>
  <c r="AH1101" i="1"/>
  <c r="AH1105" i="1"/>
  <c r="AH1108" i="1"/>
  <c r="AH1104" i="1"/>
  <c r="AH1107" i="1"/>
  <c r="AH1100" i="1"/>
  <c r="AH1106" i="1"/>
  <c r="AH1103" i="1"/>
  <c r="AH1109" i="1"/>
  <c r="AD1022" i="1"/>
  <c r="AH242" i="1"/>
  <c r="AH243" i="1"/>
  <c r="AH245" i="1"/>
  <c r="AH244" i="1"/>
  <c r="AD1194" i="1"/>
  <c r="AD1195" i="1"/>
  <c r="AH804" i="1"/>
  <c r="AH803" i="1"/>
  <c r="AH801" i="1"/>
  <c r="AH799" i="1"/>
  <c r="AH800" i="1"/>
  <c r="AD1009" i="1"/>
  <c r="AD534" i="1"/>
  <c r="AD532" i="1"/>
  <c r="AD536" i="1"/>
  <c r="AD538" i="1"/>
  <c r="AH223" i="1"/>
  <c r="AH224" i="1"/>
  <c r="AH226" i="1"/>
  <c r="AD694" i="1"/>
  <c r="AD689" i="1"/>
  <c r="AD695" i="1"/>
  <c r="AD691" i="1"/>
  <c r="AD686" i="1"/>
  <c r="AH177" i="1"/>
  <c r="AH181" i="1"/>
  <c r="AH180" i="1"/>
  <c r="AH175" i="1"/>
  <c r="AH178" i="1"/>
  <c r="AH179" i="1"/>
  <c r="AH176" i="1"/>
  <c r="AD460" i="1"/>
  <c r="AD459" i="1"/>
  <c r="AD461" i="1"/>
  <c r="AD457" i="1"/>
  <c r="AH46" i="1"/>
  <c r="AD1409" i="1"/>
  <c r="AD1410" i="1"/>
  <c r="AD1414" i="1"/>
  <c r="AD1417" i="1"/>
  <c r="AD1415" i="1"/>
  <c r="AD1411" i="1"/>
  <c r="AH586" i="1"/>
  <c r="AH585" i="1"/>
  <c r="AD384" i="1"/>
  <c r="AH1016" i="1"/>
  <c r="AH1018" i="1"/>
  <c r="AH1015" i="1"/>
  <c r="AH1017" i="1"/>
  <c r="AH316" i="1"/>
  <c r="AD1495" i="1"/>
  <c r="AD1492" i="1"/>
  <c r="AD1494" i="1"/>
  <c r="AD1436" i="1"/>
  <c r="AD1435" i="1"/>
  <c r="AD1039" i="1"/>
  <c r="AD1443" i="1"/>
  <c r="AD917" i="1"/>
  <c r="AD924" i="1"/>
  <c r="AD926" i="1"/>
  <c r="AD922" i="1"/>
  <c r="AD925" i="1"/>
  <c r="AD918" i="1"/>
  <c r="AD920" i="1"/>
  <c r="AD919" i="1"/>
  <c r="AD413" i="1"/>
  <c r="AD1214" i="1"/>
  <c r="AD1213" i="1"/>
  <c r="AD803" i="1"/>
  <c r="AD804" i="1"/>
  <c r="AH518" i="1"/>
  <c r="AH519" i="1"/>
  <c r="AH517" i="1"/>
  <c r="AH863" i="1"/>
  <c r="AH468" i="1"/>
  <c r="AH1372" i="1"/>
  <c r="AD991" i="1"/>
  <c r="AD388" i="1"/>
  <c r="AD390" i="1"/>
  <c r="AD396" i="1"/>
  <c r="AD393" i="1"/>
  <c r="AD395" i="1"/>
  <c r="AD394" i="1"/>
  <c r="AD330" i="1"/>
  <c r="AD328" i="1"/>
  <c r="AD331" i="1"/>
  <c r="AD326" i="1"/>
  <c r="AD327" i="1"/>
  <c r="AH411" i="1"/>
  <c r="AH409" i="1"/>
  <c r="AH413" i="1"/>
  <c r="AH410" i="1"/>
  <c r="AH414" i="1"/>
  <c r="AH407" i="1"/>
  <c r="AD558" i="1"/>
  <c r="AD559" i="1"/>
  <c r="AD561" i="1"/>
  <c r="AD560" i="1"/>
  <c r="AH719" i="1"/>
  <c r="AH720" i="1"/>
  <c r="AH1375" i="1"/>
  <c r="AH1373" i="1"/>
  <c r="AH1376" i="1"/>
  <c r="AD1341" i="1"/>
  <c r="AD1340" i="1"/>
  <c r="AH1029" i="1"/>
  <c r="AH1027" i="1"/>
  <c r="AH1022" i="1"/>
  <c r="AH1023" i="1"/>
  <c r="AH1031" i="1"/>
  <c r="AH1024" i="1"/>
  <c r="AH1025" i="1"/>
  <c r="AH1339" i="1"/>
  <c r="AH1340" i="1"/>
  <c r="AH1338" i="1"/>
  <c r="AH769" i="1"/>
  <c r="AH996" i="1"/>
  <c r="AH933" i="1"/>
  <c r="AH934" i="1"/>
  <c r="AH932" i="1"/>
  <c r="AH930" i="1"/>
  <c r="AH646" i="1"/>
  <c r="AH647" i="1"/>
  <c r="AH649" i="1"/>
  <c r="AH650" i="1"/>
  <c r="AH645" i="1"/>
  <c r="AH651" i="1"/>
  <c r="AD750" i="1"/>
  <c r="AD754" i="1"/>
  <c r="AD757" i="1"/>
  <c r="AD756" i="1"/>
  <c r="AD753" i="1"/>
  <c r="AD751" i="1"/>
  <c r="AH306" i="1"/>
  <c r="AH308" i="1"/>
  <c r="AH312" i="1"/>
  <c r="AH310" i="1"/>
  <c r="AH307" i="1"/>
  <c r="AH311" i="1"/>
  <c r="AH313" i="1"/>
  <c r="AD1455" i="1"/>
  <c r="AD1448" i="1"/>
  <c r="AD1454" i="1"/>
  <c r="AH1386" i="1"/>
  <c r="AH767" i="1"/>
  <c r="AD998" i="1"/>
  <c r="AD311" i="1"/>
  <c r="AD314" i="1"/>
  <c r="AD309" i="1"/>
  <c r="AD318" i="1"/>
  <c r="AD316" i="1"/>
  <c r="AD317" i="1"/>
  <c r="AD315" i="1"/>
  <c r="AD312" i="1"/>
  <c r="AD190" i="1"/>
  <c r="AD192" i="1"/>
  <c r="AD191" i="1"/>
  <c r="AD185" i="1"/>
  <c r="AD193" i="1"/>
  <c r="AH424" i="1"/>
  <c r="AH537" i="1"/>
  <c r="AH538" i="1"/>
  <c r="AD489" i="1"/>
  <c r="AH1245" i="1"/>
  <c r="AH1384" i="1"/>
  <c r="AH1385" i="1"/>
  <c r="AD1422" i="1"/>
  <c r="AD1423" i="1"/>
  <c r="AH1460" i="1"/>
  <c r="AH1461" i="1"/>
  <c r="AH1090" i="1"/>
  <c r="AH1091" i="1"/>
  <c r="AH1095" i="1"/>
  <c r="AH1088" i="1"/>
  <c r="AH1092" i="1"/>
  <c r="AH1089" i="1"/>
  <c r="AH1096" i="1"/>
  <c r="AH1094" i="1"/>
  <c r="AH1097" i="1"/>
  <c r="AH303" i="1"/>
  <c r="AD856" i="1"/>
  <c r="AD552" i="1"/>
  <c r="AD551" i="1"/>
  <c r="AD549" i="1"/>
  <c r="AD232" i="1"/>
  <c r="AD1119" i="1"/>
  <c r="AD1125" i="1"/>
  <c r="AD1124" i="1"/>
  <c r="AD997" i="1"/>
  <c r="AH994" i="1"/>
  <c r="AH993" i="1"/>
  <c r="AH995" i="1"/>
  <c r="AH992" i="1"/>
  <c r="AD763" i="1"/>
  <c r="AH561" i="1"/>
  <c r="AH559" i="1"/>
  <c r="AH560" i="1"/>
  <c r="AH563" i="1"/>
  <c r="AH562" i="1"/>
  <c r="AH1035" i="1"/>
  <c r="AH1032" i="1"/>
  <c r="AH1034" i="1"/>
  <c r="AH627" i="1"/>
  <c r="AH626" i="1"/>
  <c r="AH1126" i="1"/>
  <c r="AH1125" i="1"/>
  <c r="AH997" i="1"/>
  <c r="AD209" i="1"/>
  <c r="AD210" i="1"/>
  <c r="AD878" i="1"/>
  <c r="AD879" i="1"/>
  <c r="AH675" i="1"/>
  <c r="AH676" i="1"/>
  <c r="AH674" i="1"/>
  <c r="AD79" i="1"/>
  <c r="AD77" i="1"/>
  <c r="AD76" i="1"/>
  <c r="AD1294" i="1"/>
  <c r="AD1137" i="1"/>
  <c r="AD1142" i="1"/>
  <c r="AD1139" i="1"/>
  <c r="AD1144" i="1"/>
  <c r="AD1141" i="1"/>
  <c r="AD1138" i="1"/>
  <c r="AD1136" i="1"/>
  <c r="AH1434" i="1"/>
  <c r="AH1432" i="1"/>
  <c r="AH1433" i="1"/>
  <c r="AD1497" i="1"/>
  <c r="AD1498" i="1"/>
  <c r="AD1496" i="1"/>
  <c r="AH1229" i="1"/>
  <c r="AH1230" i="1"/>
  <c r="AH1232" i="1"/>
  <c r="AH1231" i="1"/>
  <c r="AD345" i="1"/>
  <c r="AD346" i="1"/>
  <c r="AD95" i="1"/>
  <c r="AD132" i="1"/>
  <c r="AD133" i="1"/>
  <c r="AD770" i="1"/>
  <c r="AD769" i="1"/>
  <c r="AD847" i="1"/>
  <c r="AD843" i="1"/>
  <c r="AD840" i="1"/>
  <c r="AD842" i="1"/>
  <c r="AD849" i="1"/>
  <c r="AH923" i="1"/>
  <c r="AH278" i="1"/>
  <c r="AH277" i="1"/>
  <c r="AH1301" i="1"/>
  <c r="AH488" i="1"/>
  <c r="AD85" i="1"/>
  <c r="AD83" i="1"/>
  <c r="AD26" i="1"/>
  <c r="AD25" i="1"/>
  <c r="AH1436" i="1"/>
  <c r="AD630" i="1"/>
  <c r="AD628" i="1"/>
  <c r="AD1242" i="1"/>
  <c r="AD1241" i="1"/>
  <c r="AH302" i="1"/>
  <c r="AH75" i="1"/>
  <c r="AH76" i="1"/>
  <c r="AD135" i="1"/>
  <c r="AD1153" i="1"/>
  <c r="AH812" i="1"/>
  <c r="AH811" i="1"/>
  <c r="AH810" i="1"/>
  <c r="AH813" i="1"/>
  <c r="AH809" i="1"/>
  <c r="AH891" i="1"/>
  <c r="AH1466" i="1"/>
  <c r="AH1465" i="1"/>
  <c r="AH1163" i="1"/>
  <c r="AH1161" i="1"/>
  <c r="AH1164" i="1"/>
  <c r="AH1165" i="1"/>
  <c r="AH1160" i="1"/>
  <c r="AH1166" i="1"/>
  <c r="AH1162" i="1"/>
  <c r="AH1167" i="1"/>
  <c r="AH1158" i="1"/>
  <c r="AH864" i="1"/>
  <c r="AH96" i="1"/>
  <c r="AH95" i="1"/>
  <c r="AH94" i="1"/>
  <c r="AD890" i="1"/>
  <c r="AD892" i="1"/>
  <c r="AD895" i="1"/>
  <c r="AD889" i="1"/>
  <c r="AD1059" i="1"/>
  <c r="AD284" i="1"/>
  <c r="AD1381" i="1"/>
  <c r="AD1348" i="1"/>
  <c r="AD1283" i="1"/>
  <c r="AD1429" i="1"/>
  <c r="AD21" i="1"/>
  <c r="AD172" i="1"/>
  <c r="AD1445" i="1"/>
  <c r="AD57" i="1"/>
  <c r="AD70" i="1"/>
  <c r="AD248" i="1"/>
  <c r="AD946" i="1"/>
  <c r="AD945" i="1"/>
  <c r="AD1027" i="1"/>
  <c r="AD759" i="1"/>
  <c r="AD78" i="1"/>
  <c r="AD1040" i="1"/>
  <c r="AD1434" i="1"/>
  <c r="AD39" i="1"/>
  <c r="AD49" i="1"/>
  <c r="AD569" i="1"/>
  <c r="AD772" i="1"/>
  <c r="AD994" i="1"/>
  <c r="AD1292" i="1"/>
  <c r="AD226" i="1"/>
  <c r="AD832" i="1"/>
  <c r="AD732" i="1"/>
  <c r="AD821" i="1"/>
  <c r="AD612" i="1"/>
  <c r="AD1188" i="1"/>
  <c r="AD893" i="1"/>
  <c r="AD419" i="1"/>
  <c r="AD1259" i="1"/>
  <c r="AD801" i="1"/>
  <c r="AD643" i="1"/>
  <c r="AD708" i="1"/>
  <c r="AD1304" i="1"/>
  <c r="AD1408" i="1"/>
  <c r="AD761" i="1"/>
  <c r="AD1277" i="1"/>
  <c r="AD405" i="1"/>
  <c r="AD543" i="1"/>
  <c r="AD249" i="1"/>
  <c r="AD533" i="1"/>
  <c r="AD153" i="1"/>
  <c r="AD942" i="1"/>
  <c r="AD1121" i="1"/>
  <c r="AD1093" i="1"/>
  <c r="AD863" i="1"/>
  <c r="AD1026" i="1"/>
  <c r="AD229" i="1"/>
  <c r="AD844" i="1"/>
  <c r="AD992" i="1"/>
  <c r="AD272" i="1"/>
  <c r="AD1503" i="1"/>
  <c r="AD131" i="1"/>
  <c r="AD335" i="1"/>
  <c r="AD614" i="1"/>
  <c r="AD473" i="1"/>
  <c r="AD1371" i="1"/>
  <c r="AD184" i="1"/>
  <c r="AD500" i="1"/>
  <c r="AD901" i="1"/>
  <c r="AD1466" i="1"/>
  <c r="AD1489" i="1"/>
  <c r="AD118" i="1"/>
  <c r="AD1054" i="1"/>
  <c r="AD1332" i="1"/>
  <c r="AD187" i="1"/>
  <c r="AD1491" i="1"/>
  <c r="AD361" i="1"/>
  <c r="AD156" i="1"/>
  <c r="AD570" i="1"/>
  <c r="AD151" i="1"/>
  <c r="AD433" i="1"/>
  <c r="AD745" i="1"/>
  <c r="AD432" i="1"/>
  <c r="AD1260" i="1"/>
  <c r="AD116" i="1"/>
  <c r="AD382" i="1"/>
  <c r="AD1456" i="1"/>
  <c r="AD870" i="1"/>
  <c r="AD780" i="1"/>
  <c r="AD228" i="1"/>
  <c r="AD1367" i="1"/>
  <c r="AD408" i="1"/>
  <c r="AD250" i="1"/>
  <c r="AD1493" i="1"/>
  <c r="AD1305" i="1"/>
  <c r="AD392" i="1"/>
  <c r="AD701" i="1"/>
  <c r="AD364" i="1"/>
  <c r="AD231" i="1"/>
  <c r="AD615" i="1"/>
  <c r="AD874" i="1"/>
  <c r="AD313" i="1"/>
  <c r="AD108" i="1"/>
  <c r="AD1120" i="1"/>
  <c r="AD1355" i="1"/>
  <c r="AD1201" i="1"/>
  <c r="AD349" i="1"/>
  <c r="AD713" i="1"/>
  <c r="AD1047" i="1"/>
  <c r="AD784" i="1"/>
  <c r="AD282" i="1"/>
  <c r="AD1378" i="1"/>
  <c r="AD119" i="1"/>
  <c r="AD97" i="1"/>
  <c r="AD1329" i="1"/>
  <c r="AD522" i="1"/>
  <c r="AD1276" i="1"/>
  <c r="AD521" i="1"/>
  <c r="AD1299" i="1"/>
  <c r="AD880" i="1"/>
  <c r="AD110" i="1"/>
  <c r="AD598" i="1"/>
  <c r="AD243" i="1"/>
  <c r="AD1090" i="1"/>
  <c r="AD246" i="1"/>
  <c r="AD1126" i="1"/>
  <c r="AH61" i="1"/>
  <c r="AH1196" i="1"/>
  <c r="AH1383" i="1"/>
  <c r="AH673" i="1"/>
  <c r="AH21" i="1"/>
  <c r="AH375" i="1"/>
  <c r="AH1312" i="1"/>
  <c r="AH523" i="1"/>
  <c r="AH1026" i="1"/>
  <c r="AH200" i="1"/>
  <c r="AH106" i="1"/>
  <c r="AH105" i="1"/>
  <c r="AH398" i="1"/>
  <c r="AH348" i="1"/>
  <c r="AH1462" i="1"/>
  <c r="AH672" i="1"/>
  <c r="AH899" i="1"/>
  <c r="AH759" i="1"/>
  <c r="AH1049" i="1"/>
  <c r="AH241" i="1"/>
  <c r="AH916" i="1"/>
  <c r="AH412" i="1"/>
  <c r="AH471" i="1"/>
  <c r="AH814" i="1"/>
  <c r="AH1468" i="1"/>
  <c r="AH220" i="1"/>
  <c r="AH154" i="1"/>
  <c r="AH352" i="1"/>
  <c r="AH554" i="1"/>
  <c r="AH1253" i="1"/>
  <c r="AH367" i="1"/>
  <c r="AH1055" i="1"/>
  <c r="AH553" i="1"/>
  <c r="AH1287" i="1"/>
  <c r="AH360" i="1"/>
  <c r="AH1041" i="1"/>
  <c r="AH639" i="1"/>
  <c r="AH979" i="1"/>
  <c r="AH1192" i="1"/>
  <c r="AH503" i="1"/>
  <c r="AH266" i="1"/>
  <c r="AH392" i="1"/>
  <c r="AH1150" i="1"/>
  <c r="AH209" i="1"/>
  <c r="AH459" i="1"/>
  <c r="AH785" i="1"/>
  <c r="AH1416" i="1"/>
  <c r="AH1418" i="1"/>
  <c r="AH1420" i="1"/>
  <c r="AH1417" i="1"/>
  <c r="AH1414" i="1"/>
  <c r="AH1415" i="1"/>
  <c r="AH1419" i="1"/>
  <c r="AH119" i="1"/>
  <c r="AH117" i="1"/>
  <c r="AH42" i="1"/>
  <c r="AH41" i="1"/>
  <c r="AH1136" i="1"/>
  <c r="AH1132" i="1"/>
  <c r="AH1133" i="1"/>
  <c r="AH1139" i="1"/>
  <c r="AH1140" i="1"/>
  <c r="AH1141" i="1"/>
  <c r="AH1134" i="1"/>
  <c r="AH1137" i="1"/>
  <c r="AH576" i="1"/>
  <c r="AH574" i="1"/>
  <c r="AH578" i="1"/>
  <c r="AH575" i="1"/>
  <c r="AH571" i="1"/>
  <c r="AH577" i="1"/>
  <c r="AD52" i="1"/>
  <c r="AD53" i="1"/>
  <c r="AH1069" i="1"/>
  <c r="AH1067" i="1"/>
  <c r="AH1071" i="1"/>
  <c r="AD1008" i="1"/>
  <c r="AD1007" i="1"/>
  <c r="AD1005" i="1"/>
  <c r="AH543" i="1"/>
  <c r="AH542" i="1"/>
  <c r="AH705" i="1"/>
  <c r="AH706" i="1"/>
  <c r="AH1273" i="1"/>
  <c r="AH1269" i="1"/>
  <c r="AH1270" i="1"/>
  <c r="AH1268" i="1"/>
  <c r="AH1272" i="1"/>
  <c r="AH1271" i="1"/>
  <c r="AH1267" i="1"/>
  <c r="AH1236" i="1"/>
  <c r="AH1233" i="1"/>
  <c r="AH1235" i="1"/>
  <c r="AH1234" i="1"/>
  <c r="AD1156" i="1"/>
  <c r="AD1155" i="1"/>
  <c r="AD1154" i="1"/>
  <c r="AD529" i="1"/>
  <c r="AD531" i="1"/>
  <c r="AD528" i="1"/>
  <c r="AD530" i="1"/>
  <c r="AH388" i="1"/>
  <c r="AH389" i="1"/>
  <c r="AH390" i="1"/>
  <c r="AD741" i="1"/>
  <c r="AD740" i="1"/>
  <c r="AH1344" i="1"/>
  <c r="AH1343" i="1"/>
  <c r="AH1347" i="1"/>
  <c r="AH1346" i="1"/>
  <c r="AH1342" i="1"/>
  <c r="AH1450" i="1"/>
  <c r="AH1448" i="1"/>
  <c r="AH1449" i="1"/>
  <c r="AD966" i="1"/>
  <c r="AD965" i="1"/>
  <c r="AD967" i="1"/>
  <c r="AD964" i="1"/>
  <c r="AD62" i="1"/>
  <c r="AD33" i="1"/>
  <c r="AD32" i="1"/>
  <c r="AD1197" i="1"/>
  <c r="AD1198" i="1"/>
  <c r="AD1196" i="1"/>
  <c r="AD1199" i="1"/>
  <c r="AH508" i="1"/>
  <c r="AH509" i="1"/>
  <c r="AH24" i="1"/>
  <c r="AH20" i="1"/>
  <c r="AH23" i="1"/>
  <c r="AD267" i="1"/>
  <c r="AD464" i="1"/>
  <c r="AH718" i="1"/>
  <c r="AH716" i="1"/>
  <c r="AH834" i="1"/>
  <c r="AH832" i="1"/>
  <c r="AH830" i="1"/>
  <c r="AH833" i="1"/>
  <c r="AH831" i="1"/>
  <c r="AH877" i="1"/>
  <c r="AH876" i="1"/>
  <c r="AD1231" i="1"/>
  <c r="AD1234" i="1"/>
  <c r="AD1233" i="1"/>
  <c r="AD655" i="1"/>
  <c r="AD654" i="1"/>
  <c r="AH603" i="1"/>
  <c r="AH601" i="1"/>
  <c r="AH602" i="1"/>
  <c r="AH604" i="1"/>
  <c r="AH507" i="1"/>
  <c r="AH506" i="1"/>
  <c r="AH89" i="1"/>
  <c r="AH88" i="1"/>
  <c r="AH87" i="1"/>
  <c r="AH113" i="1"/>
  <c r="AH111" i="1"/>
  <c r="AH1446" i="1"/>
  <c r="AH1441" i="1"/>
  <c r="AH1445" i="1"/>
  <c r="AH1444" i="1"/>
  <c r="AH1447" i="1"/>
  <c r="AD949" i="1"/>
  <c r="AD950" i="1"/>
  <c r="AH770" i="1"/>
  <c r="AH771" i="1"/>
  <c r="AD930" i="1"/>
  <c r="AD934" i="1"/>
  <c r="AD933" i="1"/>
  <c r="AD932" i="1"/>
  <c r="AD928" i="1"/>
  <c r="AD936" i="1"/>
  <c r="AD674" i="1"/>
  <c r="AD679" i="1"/>
  <c r="AD671" i="1"/>
  <c r="AD670" i="1"/>
  <c r="AD672" i="1"/>
  <c r="AD673" i="1"/>
  <c r="AD678" i="1"/>
  <c r="AD959" i="1"/>
  <c r="AD960" i="1"/>
  <c r="AD957" i="1"/>
  <c r="AD958" i="1"/>
  <c r="AH988" i="1"/>
  <c r="AH986" i="1"/>
  <c r="AH512" i="1"/>
  <c r="AH514" i="1"/>
  <c r="AH510" i="1"/>
  <c r="AH515" i="1"/>
  <c r="AH516" i="1"/>
  <c r="AH43" i="1"/>
  <c r="AH100" i="1"/>
  <c r="AH101" i="1"/>
  <c r="AH103" i="1"/>
  <c r="AH104" i="1"/>
  <c r="AH97" i="1"/>
  <c r="AH99" i="1"/>
  <c r="AH102" i="1"/>
  <c r="AD594" i="1"/>
  <c r="AD795" i="1"/>
  <c r="AD796" i="1"/>
  <c r="AD789" i="1"/>
  <c r="AD791" i="1"/>
  <c r="AD793" i="1"/>
  <c r="AD794" i="1"/>
  <c r="AD573" i="1"/>
  <c r="AD576" i="1"/>
  <c r="AD575" i="1"/>
  <c r="AD577" i="1"/>
  <c r="AD574" i="1"/>
  <c r="AD980" i="1"/>
  <c r="AD983" i="1"/>
  <c r="AD984" i="1"/>
  <c r="AD986" i="1"/>
  <c r="AD982" i="1"/>
  <c r="AD988" i="1"/>
  <c r="AD736" i="1"/>
  <c r="AD735" i="1"/>
  <c r="AD738" i="1"/>
  <c r="AD737" i="1"/>
  <c r="AD734" i="1"/>
  <c r="AH235" i="1"/>
  <c r="AH233" i="1"/>
  <c r="AH236" i="1"/>
  <c r="AD1014" i="1"/>
  <c r="AD1011" i="1"/>
  <c r="AH654" i="1"/>
  <c r="AH653" i="1"/>
  <c r="AD106" i="1"/>
  <c r="AD139" i="1"/>
  <c r="AD140" i="1"/>
  <c r="AD1053" i="1"/>
  <c r="AH622" i="1"/>
  <c r="AH620" i="1"/>
  <c r="AH623" i="1"/>
  <c r="AH624" i="1"/>
  <c r="AH625" i="1"/>
  <c r="AH621" i="1"/>
  <c r="AH619" i="1"/>
  <c r="AH617" i="1"/>
  <c r="AH616" i="1"/>
  <c r="AH618" i="1"/>
  <c r="AH861" i="1"/>
  <c r="AD1038" i="1"/>
  <c r="AH502" i="1"/>
  <c r="AH497" i="1"/>
  <c r="AH499" i="1"/>
  <c r="AH501" i="1"/>
  <c r="AH500" i="1"/>
  <c r="AH498" i="1"/>
  <c r="AH1412" i="1"/>
  <c r="AD717" i="1"/>
  <c r="AD900" i="1"/>
  <c r="AD899" i="1"/>
  <c r="AH713" i="1"/>
  <c r="AH714" i="1"/>
  <c r="AH712" i="1"/>
  <c r="AH734" i="1"/>
  <c r="AH735" i="1"/>
  <c r="AH738" i="1"/>
  <c r="AH737" i="1"/>
  <c r="AH736" i="1"/>
  <c r="AD429" i="1"/>
  <c r="AH1316" i="1"/>
  <c r="AH1315" i="1"/>
  <c r="AH1318" i="1"/>
  <c r="AH1317" i="1"/>
  <c r="AH1284" i="1"/>
  <c r="AH1285" i="1"/>
  <c r="AH1280" i="1"/>
  <c r="AH1281" i="1"/>
  <c r="AH1282" i="1"/>
  <c r="AH1279" i="1"/>
  <c r="AH1283" i="1"/>
  <c r="AH582" i="1"/>
  <c r="AD27" i="1"/>
  <c r="AD28" i="1"/>
  <c r="AH116" i="1"/>
  <c r="AH115" i="1"/>
  <c r="AH114" i="1"/>
  <c r="AD449" i="1"/>
  <c r="AD451" i="1"/>
  <c r="AD1268" i="1"/>
  <c r="AD1463" i="1"/>
  <c r="AD1465" i="1"/>
  <c r="AD1467" i="1"/>
  <c r="AD1469" i="1"/>
  <c r="AD1462" i="1"/>
  <c r="AD977" i="1"/>
  <c r="AD974" i="1"/>
  <c r="AD975" i="1"/>
  <c r="AH874" i="1"/>
  <c r="AH873" i="1"/>
  <c r="AH875" i="1"/>
  <c r="AH1388" i="1"/>
  <c r="AD582" i="1"/>
  <c r="AD584" i="1"/>
  <c r="AD591" i="1"/>
  <c r="AD585" i="1"/>
  <c r="AD588" i="1"/>
  <c r="AD590" i="1"/>
  <c r="AH866" i="1"/>
  <c r="AH821" i="1"/>
  <c r="AH816" i="1"/>
  <c r="AH818" i="1"/>
  <c r="AH822" i="1"/>
  <c r="AH819" i="1"/>
  <c r="AH815" i="1"/>
  <c r="AD939" i="1"/>
  <c r="AH1243" i="1"/>
  <c r="AH1238" i="1"/>
  <c r="AH1244" i="1"/>
  <c r="AH1240" i="1"/>
  <c r="AH1242" i="1"/>
  <c r="AH1239" i="1"/>
  <c r="AH1366" i="1"/>
  <c r="AH1365" i="1"/>
  <c r="AH1221" i="1"/>
  <c r="AH1225" i="1"/>
  <c r="AH1228" i="1"/>
  <c r="AH1227" i="1"/>
  <c r="AH1220" i="1"/>
  <c r="AH1222" i="1"/>
  <c r="AH1224" i="1"/>
  <c r="AH1226" i="1"/>
  <c r="AH1219" i="1"/>
  <c r="AD366" i="1"/>
  <c r="AH1492" i="1"/>
  <c r="AH1495" i="1"/>
  <c r="AH1494" i="1"/>
  <c r="AH1491" i="1"/>
  <c r="AH1498" i="1"/>
  <c r="AH1490" i="1"/>
  <c r="AH1493" i="1"/>
  <c r="AH1489" i="1"/>
  <c r="AH1278" i="1"/>
  <c r="AH1277" i="1"/>
  <c r="AD1192" i="1"/>
  <c r="AH749" i="1"/>
  <c r="AH745" i="1"/>
  <c r="AH747" i="1"/>
  <c r="AH748" i="1"/>
  <c r="AH750" i="1"/>
  <c r="AD616" i="1"/>
  <c r="AD422" i="1"/>
  <c r="AH634" i="1"/>
  <c r="AH637" i="1"/>
  <c r="AH633" i="1"/>
  <c r="AH636" i="1"/>
  <c r="AH632" i="1"/>
  <c r="AH630" i="1"/>
  <c r="AH631" i="1"/>
  <c r="AH1364" i="1"/>
  <c r="AH1363" i="1"/>
  <c r="AH1357" i="1"/>
  <c r="AH1360" i="1"/>
  <c r="AH1358" i="1"/>
  <c r="AH1359" i="1"/>
  <c r="AH30" i="1"/>
  <c r="AH25" i="1"/>
  <c r="AH28" i="1"/>
  <c r="AH29" i="1"/>
  <c r="AD445" i="1"/>
  <c r="AD444" i="1"/>
  <c r="AH1246" i="1"/>
  <c r="AH215" i="1"/>
  <c r="AH214" i="1"/>
  <c r="AH212" i="1"/>
  <c r="AH217" i="1"/>
  <c r="AH213" i="1"/>
  <c r="AH216" i="1"/>
  <c r="AD1220" i="1"/>
  <c r="AD1221" i="1"/>
  <c r="AD1226" i="1"/>
  <c r="AH570" i="1"/>
  <c r="AH568" i="1"/>
  <c r="AH569" i="1"/>
  <c r="AD482" i="1"/>
  <c r="AD483" i="1"/>
  <c r="AD1478" i="1"/>
  <c r="AD1476" i="1"/>
  <c r="AD1477" i="1"/>
  <c r="AD1474" i="1"/>
  <c r="AD1472" i="1"/>
  <c r="AD1479" i="1"/>
  <c r="AH942" i="1"/>
  <c r="AD774" i="1"/>
  <c r="AD778" i="1"/>
  <c r="AD779" i="1"/>
  <c r="AD1418" i="1"/>
  <c r="AD265" i="1"/>
  <c r="AD266" i="1"/>
  <c r="AD264" i="1"/>
  <c r="AD851" i="1"/>
  <c r="AD850" i="1"/>
  <c r="AD376" i="1"/>
  <c r="AD354" i="1"/>
  <c r="AD1387" i="1"/>
  <c r="AH1260" i="1"/>
  <c r="AH1259" i="1"/>
  <c r="AH1258" i="1"/>
  <c r="AD954" i="1"/>
  <c r="AD953" i="1"/>
  <c r="AD955" i="1"/>
  <c r="AD952" i="1"/>
  <c r="AD1384" i="1"/>
  <c r="AD1385" i="1"/>
  <c r="AH469" i="1"/>
  <c r="AH825" i="1"/>
  <c r="AH827" i="1"/>
  <c r="AH826" i="1"/>
  <c r="AH829" i="1"/>
  <c r="AD213" i="1"/>
  <c r="AD215" i="1"/>
  <c r="AH1065" i="1"/>
  <c r="AH1066" i="1"/>
  <c r="AH464" i="1"/>
  <c r="AH460" i="1"/>
  <c r="AH465" i="1"/>
  <c r="AH466" i="1"/>
  <c r="AH463" i="1"/>
  <c r="AH467" i="1"/>
  <c r="AH462" i="1"/>
  <c r="AD424" i="1"/>
  <c r="AD1438" i="1"/>
  <c r="AD1442" i="1"/>
  <c r="AD1440" i="1"/>
  <c r="AD1439" i="1"/>
  <c r="AD1437" i="1"/>
  <c r="AH1193" i="1"/>
  <c r="AH1194" i="1"/>
  <c r="AD726" i="1"/>
  <c r="AD723" i="1"/>
  <c r="AD729" i="1"/>
  <c r="AD724" i="1"/>
  <c r="AD510" i="1"/>
  <c r="AD504" i="1"/>
  <c r="AH332" i="1"/>
  <c r="AH335" i="1"/>
  <c r="AH334" i="1"/>
  <c r="AH331" i="1"/>
  <c r="AH1155" i="1"/>
  <c r="AH1215" i="1"/>
  <c r="AH1213" i="1"/>
  <c r="AD1066" i="1"/>
  <c r="AH1341" i="1"/>
  <c r="AH1299" i="1"/>
  <c r="AH1300" i="1"/>
  <c r="AH1297" i="1"/>
  <c r="AH1298" i="1"/>
  <c r="AH1296" i="1"/>
  <c r="AH1292" i="1"/>
  <c r="AH1294" i="1"/>
  <c r="AH1293" i="1"/>
  <c r="AH1305" i="1"/>
  <c r="AH1302" i="1"/>
  <c r="AH1307" i="1"/>
  <c r="AH1308" i="1"/>
  <c r="AH1306" i="1"/>
  <c r="AH1303" i="1"/>
  <c r="AH1309" i="1"/>
  <c r="AH690" i="1"/>
  <c r="AH691" i="1"/>
  <c r="AH1435" i="1"/>
  <c r="AH860" i="1"/>
  <c r="AH859" i="1"/>
  <c r="AH320" i="1"/>
  <c r="AH321" i="1"/>
  <c r="AH228" i="1"/>
  <c r="AH229" i="1"/>
  <c r="AD625" i="1"/>
  <c r="AD621" i="1"/>
  <c r="AD626" i="1"/>
  <c r="AD624" i="1"/>
  <c r="AD665" i="1"/>
  <c r="AD293" i="1"/>
  <c r="AH1180" i="1"/>
  <c r="AH1179" i="1"/>
  <c r="AH1178" i="1"/>
  <c r="AH1183" i="1"/>
  <c r="AH1176" i="1"/>
  <c r="AH1182" i="1"/>
  <c r="AH1181" i="1"/>
  <c r="AH230" i="1"/>
  <c r="AD1256" i="1"/>
  <c r="AD1249" i="1"/>
  <c r="AD1250" i="1"/>
  <c r="AD1253" i="1"/>
  <c r="AD766" i="1"/>
  <c r="AD765" i="1"/>
  <c r="AH493" i="1"/>
  <c r="AH496" i="1"/>
  <c r="AH494" i="1"/>
  <c r="AH491" i="1"/>
  <c r="AH492" i="1"/>
  <c r="AH490" i="1"/>
  <c r="AH495" i="1"/>
  <c r="AH489" i="1"/>
  <c r="AD1163" i="1"/>
  <c r="AD1160" i="1"/>
  <c r="AD1159" i="1"/>
  <c r="AD1162" i="1"/>
  <c r="AH58" i="1"/>
  <c r="AH60" i="1"/>
  <c r="AH62" i="1"/>
  <c r="AH63" i="1"/>
  <c r="AH64" i="1"/>
  <c r="AH56" i="1"/>
  <c r="AH51" i="1"/>
  <c r="AH52" i="1"/>
  <c r="AH53" i="1"/>
  <c r="AD1372" i="1"/>
  <c r="AD1373" i="1"/>
  <c r="AH547" i="1"/>
  <c r="AH545" i="1"/>
  <c r="AH544" i="1"/>
  <c r="AH549" i="1"/>
  <c r="AH880" i="1"/>
  <c r="AH883" i="1"/>
  <c r="AH884" i="1"/>
  <c r="AH886" i="1"/>
  <c r="AH889" i="1"/>
  <c r="AH881" i="1"/>
  <c r="AH888" i="1"/>
  <c r="AH294" i="1"/>
  <c r="AH298" i="1"/>
  <c r="AH297" i="1"/>
  <c r="AH292" i="1"/>
  <c r="AH300" i="1"/>
  <c r="AH301" i="1"/>
  <c r="AH299" i="1"/>
  <c r="AH295" i="1"/>
  <c r="AD416" i="1"/>
  <c r="AD417" i="1"/>
  <c r="AH32" i="1"/>
  <c r="AH34" i="1"/>
  <c r="AH36" i="1"/>
  <c r="AH31" i="1"/>
  <c r="AH37" i="1"/>
  <c r="AH33" i="1"/>
  <c r="AD125" i="1"/>
  <c r="AD124" i="1"/>
  <c r="AH530" i="1"/>
  <c r="AH524" i="1"/>
  <c r="AH528" i="1"/>
  <c r="AH526" i="1"/>
  <c r="AH529" i="1"/>
  <c r="AH527" i="1"/>
  <c r="AH522" i="1"/>
  <c r="AH1332" i="1"/>
  <c r="AH1335" i="1"/>
  <c r="AH1337" i="1"/>
  <c r="AH1331" i="1"/>
  <c r="AH1336" i="1"/>
  <c r="AH1334" i="1"/>
  <c r="AH1408" i="1"/>
  <c r="AH1403" i="1"/>
  <c r="AH1407" i="1"/>
  <c r="AH1406" i="1"/>
  <c r="AH1409" i="1"/>
  <c r="AH1410" i="1"/>
  <c r="AH1404" i="1"/>
  <c r="AH1411" i="1"/>
  <c r="AD1057" i="1"/>
  <c r="AD1056" i="1"/>
  <c r="AH380" i="1"/>
  <c r="AH381" i="1"/>
  <c r="AH377" i="1"/>
  <c r="AH379" i="1"/>
  <c r="AH382" i="1"/>
  <c r="AH378" i="1"/>
  <c r="AH773" i="1"/>
  <c r="AH774" i="1"/>
  <c r="AH772" i="1"/>
  <c r="AH775" i="1"/>
  <c r="AH127" i="1"/>
  <c r="AH122" i="1"/>
  <c r="AH120" i="1"/>
  <c r="AH129" i="1"/>
  <c r="AH121" i="1"/>
  <c r="AH128" i="1"/>
  <c r="AH123" i="1"/>
  <c r="AH126" i="1"/>
  <c r="AH124" i="1"/>
  <c r="AH924" i="1"/>
  <c r="AH273" i="1"/>
  <c r="AH274" i="1"/>
  <c r="AH275" i="1"/>
  <c r="AD55" i="1"/>
  <c r="AD87" i="1"/>
  <c r="AD89" i="1"/>
  <c r="AD88" i="1"/>
  <c r="AH805" i="1"/>
  <c r="AH1266" i="1"/>
  <c r="AH1265" i="1"/>
  <c r="AH1264" i="1"/>
  <c r="AD484" i="1"/>
  <c r="AD488" i="1"/>
  <c r="AD485" i="1"/>
  <c r="AD861" i="1"/>
  <c r="AD1227" i="1"/>
  <c r="AD979" i="1"/>
  <c r="AD230" i="1"/>
  <c r="AD688" i="1"/>
  <c r="AD1237" i="1"/>
  <c r="AD1062" i="1"/>
  <c r="AD541" i="1"/>
  <c r="AD391" i="1"/>
  <c r="AD799" i="1"/>
  <c r="AD768" i="1"/>
  <c r="AD829" i="1"/>
  <c r="AD259" i="1"/>
  <c r="AD1413" i="1"/>
  <c r="AD1211" i="1"/>
  <c r="AD462" i="1"/>
  <c r="AD1274" i="1"/>
  <c r="AD1035" i="1"/>
  <c r="AD1297" i="1"/>
  <c r="AD818" i="1"/>
  <c r="AD760" i="1"/>
  <c r="AD845" i="1"/>
  <c r="AD1484" i="1"/>
  <c r="AD755" i="1"/>
  <c r="AD583" i="1"/>
  <c r="AD126" i="1"/>
  <c r="AD876" i="1"/>
  <c r="AD693" i="1"/>
  <c r="AD147" i="1"/>
  <c r="AD815" i="1"/>
  <c r="AD749" i="1"/>
  <c r="AD599" i="1"/>
  <c r="AD1010" i="1"/>
  <c r="AD646" i="1"/>
  <c r="AD619" i="1"/>
  <c r="AD164" i="1"/>
  <c r="AD894" i="1"/>
  <c r="AD940" i="1"/>
  <c r="AD1432" i="1"/>
  <c r="AD993" i="1"/>
  <c r="AD517" i="1"/>
  <c r="AD252" i="1"/>
  <c r="AD31" i="1"/>
  <c r="AD438" i="1"/>
  <c r="AD921" i="1"/>
  <c r="AD342" i="1"/>
  <c r="AD63" i="1"/>
  <c r="AD1390" i="1"/>
  <c r="AD1383" i="1"/>
  <c r="AD1499" i="1"/>
  <c r="AD792" i="1"/>
  <c r="AD103" i="1"/>
  <c r="AD34" i="1"/>
  <c r="AD425" i="1"/>
  <c r="AD1203" i="1"/>
  <c r="AD556" i="1"/>
  <c r="AD512" i="1"/>
  <c r="AD1382" i="1"/>
  <c r="AD54" i="1"/>
  <c r="AD41" i="1"/>
  <c r="AD1058" i="1"/>
  <c r="AD67" i="1"/>
  <c r="AD1123" i="1"/>
  <c r="AD951" i="1"/>
  <c r="AD86" i="1"/>
  <c r="AD1036" i="1"/>
  <c r="AD1130" i="1"/>
  <c r="AD1306" i="1"/>
  <c r="AD1317" i="1"/>
  <c r="AD1393" i="1"/>
  <c r="AD1185" i="1"/>
  <c r="AD820" i="1"/>
  <c r="AD846" i="1"/>
  <c r="AD941" i="1"/>
  <c r="AD1508" i="1"/>
  <c r="AD883" i="1"/>
  <c r="AD277" i="1"/>
  <c r="AD260" i="1"/>
  <c r="AD138" i="1"/>
  <c r="AD450" i="1"/>
  <c r="AD1100" i="1"/>
  <c r="AD629" i="1"/>
  <c r="AD1480" i="1"/>
  <c r="AD24" i="1"/>
  <c r="AD645" i="1"/>
  <c r="AD620" i="1"/>
  <c r="AD1235" i="1"/>
  <c r="AD113" i="1"/>
  <c r="AD710" i="1"/>
  <c r="AD386" i="1"/>
  <c r="AD1464" i="1"/>
  <c r="AD1117" i="1"/>
  <c r="AD341" i="1"/>
  <c r="AD431" i="1"/>
  <c r="AD1190" i="1"/>
  <c r="AD985" i="1"/>
  <c r="AD397" i="1"/>
  <c r="AD535" i="1"/>
  <c r="AD657" i="1"/>
  <c r="AD725" i="1"/>
  <c r="AD143" i="1"/>
  <c r="AD84" i="1"/>
  <c r="AD1282" i="1"/>
  <c r="AD1087" i="1"/>
  <c r="AD656" i="1"/>
  <c r="AD219" i="1"/>
  <c r="AD683" i="1"/>
  <c r="AD1420" i="1"/>
  <c r="AD511" i="1"/>
  <c r="AD211" i="1"/>
  <c r="AD94" i="1"/>
  <c r="AD1043" i="1"/>
  <c r="AD1072" i="1"/>
  <c r="AD923" i="1"/>
  <c r="AD258" i="1"/>
  <c r="AD1149" i="1"/>
  <c r="AD547" i="1"/>
  <c r="AD141" i="1"/>
  <c r="AD1451" i="1"/>
  <c r="AD465" i="1"/>
  <c r="AD927" i="1"/>
  <c r="AD664" i="1"/>
  <c r="AD334" i="1"/>
  <c r="AD235" i="1"/>
  <c r="AD935" i="1"/>
  <c r="AD256" i="1"/>
  <c r="AD111" i="1"/>
  <c r="AD463" i="1"/>
  <c r="AD486" i="1"/>
  <c r="AD627" i="1"/>
  <c r="AD170" i="1"/>
  <c r="AD1224" i="1"/>
  <c r="AD857" i="1"/>
  <c r="AD357" i="1"/>
  <c r="AD75" i="1"/>
  <c r="AD1207" i="1"/>
  <c r="AD1447" i="1"/>
  <c r="AD956" i="1"/>
  <c r="AD1225" i="1"/>
  <c r="AH730" i="1"/>
  <c r="AH744" i="1"/>
  <c r="AH1437" i="1"/>
  <c r="AH1354" i="1"/>
  <c r="AH356" i="1"/>
  <c r="AH194" i="1"/>
  <c r="AH125" i="1"/>
  <c r="AH802" i="1"/>
  <c r="AH1241" i="1"/>
  <c r="AH1068" i="1"/>
  <c r="AH1295" i="1"/>
  <c r="AH1048" i="1"/>
  <c r="AH1159" i="1"/>
  <c r="AH231" i="1"/>
  <c r="AH304" i="1"/>
  <c r="AH355" i="1"/>
  <c r="AH555" i="1"/>
  <c r="AH162" i="1"/>
  <c r="AH1443" i="1"/>
  <c r="AH758" i="1"/>
  <c r="AH225" i="1"/>
  <c r="AH862" i="1"/>
  <c r="AH1429" i="1"/>
  <c r="AH513" i="1"/>
  <c r="AH1174" i="1"/>
  <c r="AH59" i="1"/>
  <c r="AH391" i="1"/>
  <c r="AH670" i="1"/>
  <c r="AH27" i="1"/>
  <c r="AH338" i="1"/>
  <c r="AH903" i="1"/>
  <c r="AH642" i="1"/>
  <c r="AH1053" i="1"/>
  <c r="AH1507" i="1"/>
  <c r="AH541" i="1"/>
  <c r="AH921" i="1"/>
  <c r="AH806" i="1"/>
  <c r="AH1001" i="1"/>
  <c r="AH1070" i="1"/>
  <c r="AH1367" i="1"/>
  <c r="AH1255" i="1"/>
  <c r="AH1345" i="1"/>
  <c r="AH652" i="1"/>
  <c r="AH1093" i="1"/>
  <c r="AH227" i="1"/>
  <c r="AH1393" i="1"/>
  <c r="AH1390" i="1"/>
  <c r="AH1210" i="1"/>
  <c r="AH795" i="1"/>
  <c r="AH479" i="1"/>
  <c r="AH421" i="1"/>
  <c r="AH425" i="1"/>
  <c r="AH989" i="1"/>
  <c r="AH268" i="1"/>
  <c r="AH525" i="1"/>
  <c r="AH1028" i="1"/>
  <c r="AH596" i="1"/>
  <c r="AH1212" i="1"/>
  <c r="AH1485" i="1"/>
  <c r="AH1144" i="1"/>
  <c r="AH1431" i="1"/>
  <c r="AH1223" i="1"/>
  <c r="AH511" i="1"/>
  <c r="AH1142" i="1"/>
  <c r="AH186" i="1"/>
  <c r="AH1442" i="1"/>
  <c r="AH1059" i="1"/>
  <c r="AH760" i="1"/>
  <c r="BO600" i="1"/>
  <c r="BO1023" i="1"/>
  <c r="BO902" i="1"/>
  <c r="BO685" i="1"/>
  <c r="BO269" i="1"/>
  <c r="BO230" i="1"/>
  <c r="BO712" i="1"/>
  <c r="BO866" i="1"/>
  <c r="BO321" i="1"/>
  <c r="BO840" i="1"/>
  <c r="BO1050" i="1"/>
  <c r="BO1309" i="1"/>
  <c r="BO849" i="1"/>
  <c r="BO1389" i="1"/>
  <c r="BO376" i="1"/>
  <c r="BO1025" i="1"/>
  <c r="BO1248" i="1"/>
  <c r="BO1207" i="1"/>
  <c r="BO202" i="1"/>
  <c r="BO756" i="1"/>
  <c r="BO283" i="1"/>
  <c r="BO184" i="1"/>
  <c r="BO280" i="1"/>
  <c r="BO870" i="1"/>
  <c r="BO1013" i="1"/>
  <c r="BO1089" i="1"/>
  <c r="BO759" i="1"/>
  <c r="BO1292" i="1"/>
  <c r="BO989" i="1"/>
  <c r="BO589" i="1"/>
  <c r="BO215" i="1"/>
  <c r="BO1046" i="1"/>
  <c r="BO1143" i="1"/>
  <c r="BO417" i="1"/>
  <c r="BO1333" i="1"/>
  <c r="BO924" i="1"/>
  <c r="BO1246" i="1"/>
  <c r="BO1223" i="1"/>
  <c r="BO1368" i="1"/>
  <c r="BO1197" i="1"/>
  <c r="BO353" i="1"/>
  <c r="BO558" i="1"/>
  <c r="BO459" i="1"/>
  <c r="BO1003" i="1"/>
  <c r="BO185" i="1"/>
  <c r="BO510" i="1"/>
  <c r="BO582" i="1"/>
  <c r="BO1058" i="1"/>
  <c r="BO547" i="1"/>
  <c r="BO1471" i="1"/>
  <c r="BO392" i="1"/>
  <c r="BO553" i="1"/>
  <c r="BO555" i="1"/>
  <c r="BO390" i="1"/>
  <c r="BO568" i="1"/>
  <c r="BO201" i="1"/>
  <c r="BO598" i="1"/>
  <c r="BO1361" i="1"/>
  <c r="BO462" i="1"/>
  <c r="BO512" i="1"/>
  <c r="BO993" i="1"/>
  <c r="BO901" i="1"/>
  <c r="BO1299" i="1"/>
  <c r="BO207" i="1"/>
  <c r="BO327" i="1"/>
  <c r="BO1247" i="1"/>
  <c r="BO810" i="1"/>
  <c r="BO1415" i="1"/>
  <c r="BO1177" i="1"/>
  <c r="BO991" i="1"/>
  <c r="BO389" i="1"/>
  <c r="BO1284" i="1"/>
  <c r="BO765" i="1"/>
  <c r="BO1063" i="1"/>
  <c r="BO931" i="1"/>
  <c r="BO1252" i="1"/>
  <c r="BO292" i="1"/>
  <c r="BO460" i="1"/>
  <c r="BO277" i="1"/>
  <c r="BO1379" i="1"/>
  <c r="BO1407" i="1"/>
  <c r="BO679" i="1"/>
  <c r="BO625" i="1"/>
  <c r="BO675" i="1"/>
  <c r="BO229" i="1"/>
  <c r="BO1504" i="1"/>
  <c r="BO445" i="1"/>
  <c r="BO328" i="1"/>
  <c r="BO657" i="1"/>
  <c r="BO1160" i="1"/>
  <c r="BO1182" i="1"/>
  <c r="BO520" i="1"/>
  <c r="BO1249" i="1"/>
  <c r="BO1083" i="1"/>
  <c r="BO751" i="1"/>
  <c r="BO224" i="1"/>
  <c r="BO832" i="1"/>
  <c r="BO1126" i="1"/>
  <c r="BO531" i="1"/>
  <c r="BO1028" i="1"/>
  <c r="BO773" i="1"/>
  <c r="BO1060" i="1"/>
  <c r="BO652" i="1"/>
  <c r="BO208" i="1"/>
  <c r="BO1485" i="1"/>
  <c r="BO1175" i="1"/>
  <c r="BO990" i="1"/>
  <c r="BO1154" i="1"/>
  <c r="BO848" i="1"/>
  <c r="BO1271" i="1"/>
  <c r="BO313" i="1"/>
  <c r="BO1437" i="1"/>
  <c r="BO821" i="1"/>
  <c r="BO1240" i="1"/>
  <c r="BO286" i="1"/>
  <c r="BO332" i="1"/>
  <c r="BO357" i="1"/>
  <c r="BO1147" i="1"/>
  <c r="BO639" i="1"/>
  <c r="BO987" i="1"/>
  <c r="BO855" i="1"/>
  <c r="BO406" i="1"/>
  <c r="BO1433" i="1"/>
  <c r="BO1454" i="1"/>
  <c r="BO1162" i="1"/>
  <c r="BO785" i="1"/>
  <c r="BO564" i="1"/>
  <c r="BO1509" i="1"/>
  <c r="BO319" i="1"/>
  <c r="BO960" i="1"/>
  <c r="BO757" i="1"/>
  <c r="BO352" i="1"/>
  <c r="BO466" i="1"/>
  <c r="BO1231" i="1"/>
  <c r="BO791" i="1"/>
  <c r="BO984" i="1"/>
  <c r="BO1053" i="1"/>
  <c r="BO691" i="1"/>
  <c r="BO1115" i="1"/>
  <c r="BO884" i="1"/>
  <c r="BO1364" i="1"/>
  <c r="BO1127" i="1"/>
  <c r="BO543" i="1"/>
  <c r="BO1056" i="1"/>
  <c r="BO511" i="1"/>
  <c r="BO1196" i="1"/>
  <c r="BO922" i="1"/>
  <c r="BO476" i="1"/>
  <c r="BO892" i="1"/>
  <c r="BO1301" i="1"/>
  <c r="BO419" i="1"/>
  <c r="BO235" i="1"/>
  <c r="BO530" i="1"/>
  <c r="BO932" i="1"/>
  <c r="BO333" i="1"/>
  <c r="BO978" i="1"/>
  <c r="BO1001" i="1"/>
  <c r="BO802" i="1"/>
  <c r="BO1209" i="1"/>
  <c r="BO633" i="1"/>
  <c r="BO709" i="1"/>
  <c r="BO418" i="1"/>
  <c r="BO904" i="1"/>
  <c r="BO814" i="1"/>
  <c r="BO801" i="1"/>
  <c r="BO364" i="1"/>
  <c r="BO1110" i="1"/>
  <c r="BO1109" i="1"/>
  <c r="BO1155" i="1"/>
  <c r="BO375" i="1"/>
  <c r="BO1494" i="1"/>
  <c r="BO641" i="1"/>
  <c r="BO309" i="1"/>
  <c r="BO473" i="1"/>
  <c r="BO366" i="1"/>
  <c r="BO1122" i="1"/>
  <c r="BO182" i="1"/>
  <c r="BO945" i="1"/>
  <c r="BO1303" i="1"/>
  <c r="BO1447" i="1"/>
  <c r="BO796" i="1"/>
  <c r="BO246" i="1"/>
  <c r="BO515" i="1"/>
  <c r="BO507" i="1"/>
  <c r="BO343" i="1"/>
  <c r="BO815" i="1"/>
  <c r="BO1455" i="1"/>
  <c r="BO764" i="1"/>
  <c r="BO1187" i="1"/>
  <c r="BO394" i="1"/>
  <c r="BO697" i="1"/>
  <c r="BO346" i="1"/>
  <c r="BO1359" i="1"/>
  <c r="BO524" i="1"/>
  <c r="BO1469" i="1"/>
  <c r="BO257" i="1"/>
  <c r="BO172" i="1"/>
  <c r="BO1406" i="1"/>
  <c r="BO1118" i="1"/>
  <c r="BO231" i="1"/>
  <c r="BO1251" i="1"/>
  <c r="BO873" i="1"/>
  <c r="BO1459" i="1"/>
  <c r="BO177" i="1"/>
  <c r="BO415" i="1"/>
  <c r="BO577" i="1"/>
  <c r="BO624" i="1"/>
  <c r="BO973" i="1"/>
  <c r="BO619" i="1"/>
  <c r="BO1183" i="1"/>
  <c r="BO545" i="1"/>
  <c r="BO1108" i="1"/>
  <c r="BO551" i="1"/>
  <c r="BO393" i="1"/>
  <c r="BO310" i="1"/>
  <c r="BO317" i="1"/>
  <c r="BO221" i="1"/>
  <c r="BO1390" i="1"/>
  <c r="BO220" i="1"/>
  <c r="BO1461" i="1"/>
  <c r="BO295" i="1"/>
  <c r="BO281" i="1"/>
  <c r="BO1163" i="1"/>
  <c r="BO1266" i="1"/>
  <c r="BO852" i="1"/>
  <c r="BO1261" i="1"/>
  <c r="BO548" i="1"/>
  <c r="BO369" i="1"/>
  <c r="BO479" i="1"/>
  <c r="BO1427" i="1"/>
  <c r="BO482" i="1"/>
  <c r="BO315" i="1"/>
  <c r="BO1024" i="1"/>
  <c r="BO1179" i="1"/>
  <c r="BO347" i="1"/>
  <c r="BO615" i="1"/>
  <c r="BO706" i="1"/>
  <c r="BO1495" i="1"/>
  <c r="BO797" i="1"/>
  <c r="BO1377" i="1"/>
  <c r="BO1164" i="1"/>
  <c r="BO1194" i="1"/>
  <c r="BO666" i="1"/>
  <c r="BO502" i="1"/>
  <c r="BO677" i="1"/>
  <c r="BO972" i="1"/>
  <c r="BO1493" i="1"/>
  <c r="BO1034" i="1"/>
  <c r="BO1397" i="1"/>
  <c r="BO673" i="1"/>
  <c r="BO320" i="1"/>
  <c r="BO552" i="1"/>
  <c r="BO532" i="1"/>
  <c r="BO1151" i="1"/>
  <c r="BO557" i="1"/>
  <c r="BO371" i="1"/>
  <c r="BO1033" i="1"/>
  <c r="BO919" i="1"/>
  <c r="BO489" i="1"/>
  <c r="BO957" i="1"/>
  <c r="BO344" i="1"/>
  <c r="BO909" i="1"/>
  <c r="BO1436" i="1"/>
  <c r="BO1319" i="1"/>
  <c r="BO750" i="1"/>
  <c r="BO323" i="1"/>
  <c r="BO643" i="1"/>
  <c r="BO1042" i="1"/>
  <c r="BO587" i="1"/>
  <c r="BO1031" i="1"/>
  <c r="BO803" i="1"/>
  <c r="BO318" i="1"/>
  <c r="BO914" i="1"/>
  <c r="BO1480" i="1"/>
  <c r="BO1004" i="1"/>
  <c r="BO1054" i="1"/>
  <c r="BO609" i="1"/>
  <c r="BO1222" i="1"/>
  <c r="BO400" i="1"/>
  <c r="BO738" i="1"/>
  <c r="BO1296" i="1"/>
  <c r="BO433" i="1"/>
  <c r="BO299" i="1"/>
  <c r="BO653" i="1"/>
  <c r="BO714" i="1"/>
  <c r="BO1085" i="1"/>
  <c r="BO688" i="1"/>
  <c r="BO962" i="1"/>
  <c r="BO1233" i="1"/>
  <c r="BO858" i="1"/>
  <c r="BO542" i="1"/>
  <c r="BO1217" i="1"/>
  <c r="BO1429" i="1"/>
  <c r="BO468" i="1"/>
  <c r="BO402" i="1"/>
  <c r="BO388" i="1"/>
  <c r="BO1195" i="1"/>
  <c r="BO742" i="1"/>
  <c r="BO471" i="1"/>
  <c r="BO755" i="1"/>
  <c r="BO396" i="1"/>
  <c r="BO1201" i="1"/>
  <c r="BO583" i="1"/>
  <c r="BO726" i="1"/>
  <c r="BO200" i="1"/>
  <c r="BO1101" i="1"/>
  <c r="BO1394" i="1"/>
  <c r="BO1202" i="1"/>
  <c r="BO1287" i="1"/>
  <c r="BO244" i="1"/>
  <c r="BO1119" i="1"/>
  <c r="BO869" i="1"/>
  <c r="BO1341" i="1"/>
  <c r="BO1416" i="1"/>
  <c r="BO863" i="1"/>
  <c r="BO664" i="1"/>
  <c r="BO250" i="1"/>
  <c r="BO958" i="1"/>
  <c r="BO214" i="1"/>
  <c r="BO942" i="1"/>
  <c r="BO754" i="1"/>
  <c r="BO723" i="1"/>
  <c r="BO178" i="1"/>
  <c r="BO1380" i="1"/>
  <c r="BO769" i="1"/>
  <c r="BO1402" i="1"/>
  <c r="BO886" i="1"/>
  <c r="BO747" i="1"/>
  <c r="BO1173" i="1"/>
  <c r="BO612" i="1"/>
  <c r="BO496" i="1"/>
  <c r="BO867" i="1"/>
  <c r="BO1475" i="1"/>
  <c r="BO1275" i="1"/>
  <c r="BO882" i="1"/>
  <c r="BO1038" i="1"/>
  <c r="BO717" i="1"/>
  <c r="BO969" i="1"/>
  <c r="BO933" i="1"/>
  <c r="BO1051" i="1"/>
  <c r="BO912" i="1"/>
  <c r="BO1254" i="1"/>
  <c r="BO1043" i="1"/>
  <c r="BO1165" i="1"/>
  <c r="BO540" i="1"/>
  <c r="BO813" i="1"/>
  <c r="BO1250" i="1"/>
  <c r="BO1153" i="1"/>
  <c r="BO694" i="1"/>
  <c r="BO188" i="1"/>
  <c r="BO1238" i="1"/>
  <c r="BO1102" i="1"/>
  <c r="BO526" i="1"/>
  <c r="BO1358" i="1"/>
  <c r="BO363" i="1"/>
  <c r="BO425" i="1"/>
  <c r="BO1006" i="1"/>
  <c r="BO1409" i="1"/>
  <c r="BO93" i="1"/>
  <c r="BO132" i="1"/>
  <c r="BO108" i="1"/>
  <c r="BO64" i="1"/>
  <c r="BO137" i="1"/>
  <c r="BO36" i="1"/>
  <c r="BO22" i="1"/>
  <c r="BO114" i="1"/>
  <c r="BO75" i="1"/>
  <c r="BO99" i="1"/>
  <c r="BO153" i="1"/>
  <c r="BO32" i="1"/>
  <c r="BO47" i="1"/>
  <c r="BO103" i="1"/>
  <c r="BO49" i="1"/>
  <c r="BO1227" i="1"/>
  <c r="BO1235" i="1"/>
  <c r="BO783" i="1"/>
  <c r="BO350" i="1"/>
  <c r="BO907" i="1"/>
  <c r="BO772" i="1"/>
  <c r="BO1277" i="1"/>
  <c r="BO1483" i="1"/>
  <c r="BO605" i="1"/>
  <c r="BO656" i="1"/>
  <c r="BO273" i="1"/>
  <c r="BO1383" i="1"/>
  <c r="BO1226" i="1"/>
  <c r="BO1310" i="1"/>
  <c r="BO525" i="1"/>
  <c r="BO663" i="1"/>
  <c r="BO519" i="1"/>
  <c r="BO426" i="1"/>
  <c r="BO1320" i="1"/>
  <c r="BO1236" i="1"/>
  <c r="BO324" i="1"/>
  <c r="BO878" i="1"/>
  <c r="BO189" i="1"/>
  <c r="BO1431" i="1"/>
  <c r="BO724" i="1"/>
  <c r="BO1312" i="1"/>
  <c r="BO1264" i="1"/>
  <c r="BO681" i="1"/>
  <c r="BO196" i="1"/>
  <c r="BO719" i="1"/>
  <c r="BO926" i="1"/>
  <c r="BO187" i="1"/>
  <c r="BO707" i="1"/>
  <c r="BO1105" i="1"/>
  <c r="BO621" i="1"/>
  <c r="BO805" i="1"/>
  <c r="BO968" i="1"/>
  <c r="BO644" i="1"/>
  <c r="BO261" i="1"/>
  <c r="BO819" i="1"/>
  <c r="BO1161" i="1"/>
  <c r="BO1190" i="1"/>
  <c r="BO635" i="1"/>
  <c r="BO1325" i="1"/>
  <c r="BO1213" i="1"/>
  <c r="BO258" i="1"/>
  <c r="BO606" i="1"/>
  <c r="BO996" i="1"/>
  <c r="BO740" i="1"/>
  <c r="BO1387" i="1"/>
  <c r="BO198" i="1"/>
  <c r="BO167" i="1"/>
  <c r="BO918" i="1"/>
  <c r="BO1131" i="1"/>
  <c r="BO971" i="1"/>
  <c r="BO1030" i="1"/>
  <c r="BO807" i="1"/>
  <c r="BO463" i="1"/>
  <c r="BO379" i="1"/>
  <c r="BO384" i="1"/>
  <c r="BO722" i="1"/>
  <c r="BO1354" i="1"/>
  <c r="BO752" i="1"/>
  <c r="BO934" i="1"/>
  <c r="BO642" i="1"/>
  <c r="BO1037" i="1"/>
  <c r="BO1298" i="1"/>
  <c r="BO1070" i="1"/>
  <c r="BO1419" i="1"/>
  <c r="BO1097" i="1"/>
  <c r="BO1200" i="1"/>
  <c r="BO613" i="1"/>
  <c r="BO891" i="1"/>
  <c r="BO1130" i="1"/>
  <c r="BO704" i="1"/>
  <c r="BO1363" i="1"/>
  <c r="BO571" i="1"/>
  <c r="BO518" i="1"/>
  <c r="BO1340" i="1"/>
  <c r="BO1506" i="1"/>
  <c r="BO1073" i="1"/>
  <c r="BO308" i="1"/>
  <c r="BO1373" i="1"/>
  <c r="BO1077" i="1"/>
  <c r="BO484" i="1"/>
  <c r="BO1134" i="1"/>
  <c r="BO1035" i="1"/>
  <c r="BO620" i="1"/>
  <c r="BO1306" i="1"/>
  <c r="BO218" i="1"/>
  <c r="BO391" i="1"/>
  <c r="BO1463" i="1"/>
  <c r="BO209" i="1"/>
  <c r="BO617" i="1"/>
  <c r="BO811" i="1"/>
  <c r="BO1215" i="1"/>
  <c r="BO917" i="1"/>
  <c r="BO1084" i="1"/>
  <c r="BO1432" i="1"/>
  <c r="BO1045" i="1"/>
  <c r="BO632" i="1"/>
  <c r="BO1503" i="1"/>
  <c r="BO1106" i="1"/>
  <c r="BO1448" i="1"/>
  <c r="BO1423" i="1"/>
  <c r="BO306" i="1"/>
  <c r="BO1288" i="1"/>
  <c r="BO474" i="1"/>
  <c r="BO929" i="1"/>
  <c r="BO1381" i="1"/>
  <c r="BO575" i="1"/>
  <c r="BO831" i="1"/>
  <c r="BO604" i="1"/>
  <c r="BO1041" i="1"/>
  <c r="BO686" i="1"/>
  <c r="BO1508" i="1"/>
  <c r="BO988" i="1"/>
  <c r="BO1178" i="1"/>
  <c r="BO1148" i="1"/>
  <c r="BO279" i="1"/>
  <c r="BO1404" i="1"/>
  <c r="BO300" i="1"/>
  <c r="BO727" i="1"/>
  <c r="BO561" i="1"/>
  <c r="BO1206" i="1"/>
  <c r="BO1262" i="1"/>
  <c r="BO563" i="1"/>
  <c r="BO1473" i="1"/>
  <c r="BO405" i="1"/>
  <c r="BO614" i="1"/>
  <c r="BO659" i="1"/>
  <c r="BO844" i="1"/>
  <c r="BO1044" i="1"/>
  <c r="BO212" i="1"/>
  <c r="BO837" i="1"/>
  <c r="BO1450" i="1"/>
  <c r="BO626" i="1"/>
  <c r="BO1256" i="1"/>
  <c r="BO409" i="1"/>
  <c r="BO1104" i="1"/>
  <c r="BO1453" i="1"/>
  <c r="BO1185" i="1"/>
  <c r="BO494" i="1"/>
  <c r="BO1446" i="1"/>
  <c r="BO1410" i="1"/>
  <c r="BO610" i="1"/>
  <c r="BO868" i="1"/>
  <c r="BO650" i="1"/>
  <c r="BO1052" i="1"/>
  <c r="BO696" i="1"/>
  <c r="BO356" i="1"/>
  <c r="BO877" i="1"/>
  <c r="BO1435" i="1"/>
  <c r="BO1018" i="1"/>
  <c r="BO667" i="1"/>
  <c r="BO822" i="1"/>
  <c r="BO634" i="1"/>
  <c r="BO204" i="1"/>
  <c r="BO1090" i="1"/>
  <c r="BO1005" i="1"/>
  <c r="BO386" i="1"/>
  <c r="BO171" i="1"/>
  <c r="BO1472" i="1"/>
  <c r="BO1029" i="1"/>
  <c r="BO1428" i="1"/>
  <c r="BO631" i="1"/>
  <c r="BO475" i="1"/>
  <c r="BO1069" i="1"/>
  <c r="BO680" i="1"/>
  <c r="BO682" i="1"/>
  <c r="BO846" i="1"/>
  <c r="BO192" i="1"/>
  <c r="BO1487" i="1"/>
  <c r="BO1080" i="1"/>
  <c r="BO1132" i="1"/>
  <c r="BO854" i="1"/>
  <c r="BO275" i="1"/>
  <c r="BO562" i="1"/>
  <c r="BO1059" i="1"/>
  <c r="BO565" i="1"/>
  <c r="BO367" i="1"/>
  <c r="BO265" i="1"/>
  <c r="BO581" i="1"/>
  <c r="BO1283" i="1"/>
  <c r="BO1221" i="1"/>
  <c r="BO734" i="1"/>
  <c r="BO860" i="1"/>
  <c r="BO1441" i="1"/>
  <c r="BO1010" i="1"/>
  <c r="BO263" i="1"/>
  <c r="BO1245" i="1"/>
  <c r="BO278" i="1"/>
  <c r="BO1291" i="1"/>
  <c r="BO793" i="1"/>
  <c r="BO766" i="1"/>
  <c r="BO378" i="1"/>
  <c r="BO578" i="1"/>
  <c r="BO799" i="1"/>
  <c r="BO1502" i="1"/>
  <c r="BO151" i="1"/>
  <c r="BO154" i="1"/>
  <c r="BO160" i="1"/>
  <c r="BO110" i="1"/>
  <c r="BO90" i="1"/>
  <c r="BO39" i="1"/>
  <c r="BO148" i="1"/>
  <c r="BO145" i="1"/>
  <c r="BO1349" i="1"/>
  <c r="BO1356" i="1"/>
  <c r="BO452" i="1"/>
  <c r="BO455" i="1"/>
  <c r="BO938" i="1"/>
  <c r="BO264" i="1"/>
  <c r="BO956" i="1"/>
  <c r="BO627" i="1"/>
  <c r="BO949" i="1"/>
  <c r="BO174" i="1"/>
  <c r="BO422" i="1"/>
  <c r="BO1499" i="1"/>
  <c r="BO1331" i="1"/>
  <c r="BO1334" i="1"/>
  <c r="BO282" i="1"/>
  <c r="BO1421" i="1"/>
  <c r="BO243" i="1"/>
  <c r="BO307" i="1"/>
  <c r="BO1347" i="1"/>
  <c r="BO365" i="1"/>
  <c r="BO871" i="1"/>
  <c r="BO567" i="1"/>
  <c r="BO219" i="1"/>
  <c r="BO1369" i="1"/>
  <c r="BO1378" i="1"/>
  <c r="BO683" i="1"/>
  <c r="BO948" i="1"/>
  <c r="BO176" i="1"/>
  <c r="BO640" i="1"/>
  <c r="BO1237" i="1"/>
  <c r="BO1081" i="1"/>
  <c r="BO1304" i="1"/>
  <c r="BO481" i="1"/>
  <c r="BO1158" i="1"/>
  <c r="BO939" i="1"/>
  <c r="BO720" i="1"/>
  <c r="BO1016" i="1"/>
  <c r="BO247" i="1"/>
  <c r="BO708" i="1"/>
  <c r="BO1500" i="1"/>
  <c r="BO414" i="1"/>
  <c r="BO1440" i="1"/>
  <c r="BO330" i="1"/>
  <c r="BO794" i="1"/>
  <c r="BO859" i="1"/>
  <c r="BO1191" i="1"/>
  <c r="BO248" i="1"/>
  <c r="BO1328" i="1"/>
  <c r="BO1186" i="1"/>
  <c r="BO761" i="1"/>
  <c r="BO947" i="1"/>
  <c r="BO368" i="1"/>
  <c r="BO1434" i="1"/>
  <c r="BO1039" i="1"/>
  <c r="BO1332" i="1"/>
  <c r="BO237" i="1"/>
  <c r="BO485" i="1"/>
  <c r="BO1418" i="1"/>
  <c r="BO908" i="1"/>
  <c r="BO1015" i="1"/>
  <c r="BO594" i="1"/>
  <c r="BO1212" i="1"/>
  <c r="BO1464" i="1"/>
  <c r="BO538" i="1"/>
  <c r="BO559" i="1"/>
  <c r="BO940" i="1"/>
  <c r="BO820" i="1"/>
  <c r="BO290" i="1"/>
  <c r="BO454" i="1"/>
  <c r="BO276" i="1"/>
  <c r="BO1138" i="1"/>
  <c r="BO771" i="1"/>
  <c r="BO554" i="1"/>
  <c r="BO1317" i="1"/>
  <c r="BO382" i="1"/>
  <c r="BO1272" i="1"/>
  <c r="BO674" i="1"/>
  <c r="BO297" i="1"/>
  <c r="BO197" i="1"/>
  <c r="BO1462" i="1"/>
  <c r="BO646" i="1"/>
  <c r="BO1032" i="1"/>
  <c r="BO1270" i="1"/>
  <c r="BO1140" i="1"/>
  <c r="BO1168" i="1"/>
  <c r="BO654" i="1"/>
  <c r="BO768" i="1"/>
  <c r="BO795" i="1"/>
  <c r="BO1061" i="1"/>
  <c r="BO1490" i="1"/>
  <c r="BO702" i="1"/>
  <c r="BO255" i="1"/>
  <c r="BO1071" i="1"/>
  <c r="BO351" i="1"/>
  <c r="BO728" i="1"/>
  <c r="BO1374" i="1"/>
  <c r="BO1009" i="1"/>
  <c r="BO358" i="1"/>
  <c r="BO1337" i="1"/>
  <c r="BO1146" i="1"/>
  <c r="BO838" i="1"/>
  <c r="BO1062" i="1"/>
  <c r="BO758" i="1"/>
  <c r="BO1443" i="1"/>
  <c r="BO1008" i="1"/>
  <c r="BO880" i="1"/>
  <c r="BO521" i="1"/>
  <c r="BO895" i="1"/>
  <c r="BO669" i="1"/>
  <c r="BO689" i="1"/>
  <c r="BO1413" i="1"/>
  <c r="BO1220" i="1"/>
  <c r="BO585" i="1"/>
  <c r="BO658" i="1"/>
  <c r="BO359" i="1"/>
  <c r="BO1321" i="1"/>
  <c r="BO1425" i="1"/>
  <c r="BO1260" i="1"/>
  <c r="BO1229" i="1"/>
  <c r="BO1372" i="1"/>
  <c r="BO1112" i="1"/>
  <c r="BO1399" i="1"/>
  <c r="BO186" i="1"/>
  <c r="BO597" i="1"/>
  <c r="BO199" i="1"/>
  <c r="BO1384" i="1"/>
  <c r="BO438" i="1"/>
  <c r="BO1484" i="1"/>
  <c r="BO746" i="1"/>
  <c r="BO423" i="1"/>
  <c r="BO1125" i="1"/>
  <c r="BO649" i="1"/>
  <c r="BO83" i="1"/>
  <c r="BO28" i="1"/>
  <c r="BO20" i="1"/>
  <c r="BO101" i="1"/>
  <c r="BO37" i="1"/>
  <c r="BO159" i="1"/>
  <c r="BO139" i="1"/>
  <c r="BO27" i="1"/>
  <c r="BO91" i="1"/>
  <c r="BO574" i="1"/>
  <c r="BO1465" i="1"/>
  <c r="BO1300" i="1"/>
  <c r="BO1079" i="1"/>
  <c r="BO1449" i="1"/>
  <c r="BO487" i="1"/>
  <c r="BO271" i="1"/>
  <c r="BO420" i="1"/>
  <c r="BO50" i="1"/>
  <c r="BO253" i="1"/>
  <c r="BO1401" i="1"/>
  <c r="BO818" i="1"/>
  <c r="BO1343" i="1"/>
  <c r="BO504" i="1"/>
  <c r="BO217" i="1"/>
  <c r="BO446" i="1"/>
  <c r="BO930" i="1"/>
  <c r="BO1269" i="1"/>
  <c r="BO1193" i="1"/>
  <c r="BO672" i="1"/>
  <c r="BO1150" i="1"/>
  <c r="BO985" i="1"/>
  <c r="BO1214" i="1"/>
  <c r="BO1078" i="1"/>
  <c r="BO517" i="1"/>
  <c r="BO1305" i="1"/>
  <c r="BO1265" i="1"/>
  <c r="BO1017" i="1"/>
  <c r="BO486" i="1"/>
  <c r="BO1388" i="1"/>
  <c r="BO1114" i="1"/>
  <c r="BO173" i="1"/>
  <c r="BO897" i="1"/>
  <c r="BO1342" i="1"/>
  <c r="BO1477" i="1"/>
  <c r="BO944" i="1"/>
  <c r="BO698" i="1"/>
  <c r="BO1308" i="1"/>
  <c r="BO168" i="1"/>
  <c r="BO493" i="1"/>
  <c r="BO576" i="1"/>
  <c r="BO1095" i="1"/>
  <c r="BO898" i="1"/>
  <c r="BO655" i="1"/>
  <c r="BO830" i="1"/>
  <c r="BO1330" i="1"/>
  <c r="BO539" i="1"/>
  <c r="BO529" i="1"/>
  <c r="BO430" i="1"/>
  <c r="BO236" i="1"/>
  <c r="BO1336" i="1"/>
  <c r="BO498" i="1"/>
  <c r="BO1128" i="1"/>
  <c r="BO1267" i="1"/>
  <c r="BO651" i="1"/>
  <c r="BO1362" i="1"/>
  <c r="BO1170" i="1"/>
  <c r="BO1092" i="1"/>
  <c r="BO997" i="1"/>
  <c r="BO456" i="1"/>
  <c r="BO296" i="1"/>
  <c r="BO966" i="1"/>
  <c r="BO725" i="1"/>
  <c r="BO729" i="1"/>
  <c r="BO935" i="1"/>
  <c r="BO370" i="1"/>
  <c r="BO1020" i="1"/>
  <c r="BO472" i="1"/>
  <c r="BO1316" i="1"/>
  <c r="BO792" i="1"/>
  <c r="BO684" i="1"/>
  <c r="BO1285" i="1"/>
  <c r="BO259" i="1"/>
  <c r="BO839" i="1"/>
  <c r="BO437" i="1"/>
  <c r="BO556" i="1"/>
  <c r="BO1205" i="1"/>
  <c r="BO693" i="1"/>
  <c r="BO1318" i="1"/>
  <c r="BO1014" i="1"/>
  <c r="BO862" i="1"/>
  <c r="BO436" i="1"/>
  <c r="BO21" i="1"/>
  <c r="BO58" i="1"/>
  <c r="BO118" i="1"/>
  <c r="BO74" i="1"/>
  <c r="BO268" i="1"/>
  <c r="BO602" i="1"/>
  <c r="BO1055" i="1"/>
  <c r="BO398" i="1"/>
  <c r="BO994" i="1"/>
  <c r="BO470" i="1"/>
  <c r="BO495" i="1"/>
  <c r="BO739" i="1"/>
  <c r="BO239" i="1"/>
  <c r="BO692" i="1"/>
  <c r="BO1414" i="1"/>
  <c r="BO1313" i="1"/>
  <c r="BO861" i="1"/>
  <c r="BO1257" i="1"/>
  <c r="BO780" i="1"/>
  <c r="BO572" i="1"/>
  <c r="BO1021" i="1"/>
  <c r="BO1355" i="1"/>
  <c r="BO509" i="1"/>
  <c r="BO1346" i="1"/>
  <c r="BO834" i="1"/>
  <c r="BO570" i="1"/>
  <c r="BO670" i="1"/>
  <c r="BO787" i="1"/>
  <c r="BO1488" i="1"/>
  <c r="BO210" i="1"/>
  <c r="BO835" i="1"/>
  <c r="BO1144" i="1"/>
  <c r="BO701" i="1"/>
  <c r="BO451" i="1"/>
  <c r="BO245" i="1"/>
  <c r="BO591" i="1"/>
  <c r="BO314" i="1"/>
  <c r="BO1424" i="1"/>
  <c r="BO1385" i="1"/>
  <c r="BO180" i="1"/>
  <c r="BO205" i="1"/>
  <c r="BO1339" i="1"/>
  <c r="BO763" i="1"/>
  <c r="BO611" i="1"/>
  <c r="BO1486" i="1"/>
  <c r="BO760" i="1"/>
  <c r="BO1243" i="1"/>
  <c r="BO506" i="1"/>
  <c r="BO733" i="1"/>
  <c r="BO1036" i="1"/>
  <c r="BO465" i="1"/>
  <c r="BO1120" i="1"/>
  <c r="BO1327" i="1"/>
  <c r="BO478" i="1"/>
  <c r="BO206" i="1"/>
  <c r="BO1066" i="1"/>
  <c r="BO847" i="1"/>
  <c r="BO89" i="1"/>
  <c r="BO34" i="1"/>
  <c r="BO140" i="1"/>
  <c r="BO105" i="1"/>
  <c r="BO128" i="1"/>
  <c r="BO73" i="1"/>
  <c r="BO92" i="1"/>
  <c r="BO123" i="1"/>
  <c r="BO158" i="1"/>
  <c r="BO979" i="1"/>
  <c r="BO618" i="1"/>
  <c r="BO790" i="1"/>
  <c r="BO1430" i="1"/>
  <c r="BO483" i="1"/>
  <c r="BO883" i="1"/>
  <c r="BO523" i="1"/>
  <c r="BO923" i="1"/>
  <c r="BO808" i="1"/>
  <c r="BO326" i="1"/>
  <c r="BO800" i="1"/>
  <c r="BO325" i="1"/>
  <c r="BO448" i="1"/>
  <c r="BO407" i="1"/>
  <c r="BO444" i="1"/>
  <c r="BO1315" i="1"/>
  <c r="BO1376" i="1"/>
  <c r="BO33" i="1"/>
  <c r="BO94" i="1"/>
  <c r="BO152" i="1"/>
  <c r="BO341" i="1"/>
  <c r="BO458" i="1"/>
  <c r="BO946" i="1"/>
  <c r="BO441" i="1"/>
  <c r="BO999" i="1"/>
  <c r="BO266" i="1"/>
  <c r="BO427" i="1"/>
  <c r="BO1117" i="1"/>
  <c r="BO503" i="1"/>
  <c r="BO505" i="1"/>
  <c r="BO1091" i="1"/>
  <c r="BO592" i="1"/>
  <c r="BO1289" i="1"/>
  <c r="BO1326" i="1"/>
  <c r="BO1176" i="1"/>
  <c r="BO1352" i="1"/>
  <c r="BO936" i="1"/>
  <c r="BO1184" i="1"/>
  <c r="BO836" i="1"/>
  <c r="BO1210" i="1"/>
  <c r="BO732" i="1"/>
  <c r="BO431" i="1"/>
  <c r="BO213" i="1"/>
  <c r="BO937" i="1"/>
  <c r="BO879" i="1"/>
  <c r="BO288" i="1"/>
  <c r="BO857" i="1"/>
  <c r="BO501" i="1"/>
  <c r="BO337" i="1"/>
  <c r="BO1445" i="1"/>
  <c r="BO408" i="1"/>
  <c r="BO569" i="1"/>
  <c r="BO983" i="1"/>
  <c r="BO1294" i="1"/>
  <c r="BO395" i="1"/>
  <c r="BO165" i="1"/>
  <c r="BO778" i="1"/>
  <c r="BO490" i="1"/>
  <c r="BO298" i="1"/>
  <c r="BO1496" i="1"/>
  <c r="BO601" i="1"/>
  <c r="BO660" i="1"/>
  <c r="BO1188" i="1"/>
  <c r="BO355" i="1"/>
  <c r="BO1100" i="1"/>
  <c r="BO976" i="1"/>
  <c r="BO1302" i="1"/>
  <c r="BO1230" i="1"/>
  <c r="BO789" i="1"/>
  <c r="BO535" i="1"/>
  <c r="BO1198" i="1"/>
  <c r="BO1086" i="1"/>
  <c r="BO965" i="1"/>
  <c r="BO1273" i="1"/>
  <c r="BO1348" i="1"/>
  <c r="BO1396" i="1"/>
  <c r="BO1468" i="1"/>
  <c r="BO334" i="1"/>
  <c r="BO1000" i="1"/>
  <c r="BO1192" i="1"/>
  <c r="BO676" i="1"/>
  <c r="BO1295" i="1"/>
  <c r="BO1392" i="1"/>
  <c r="BO833" i="1"/>
  <c r="BO1065" i="1"/>
  <c r="BO57" i="1"/>
  <c r="BO138" i="1"/>
  <c r="BO156" i="1"/>
  <c r="BO31" i="1"/>
  <c r="BO69" i="1"/>
  <c r="BO26" i="1"/>
  <c r="BO15" i="1"/>
  <c r="BO147" i="1"/>
  <c r="BO87" i="1"/>
  <c r="BO66" i="1"/>
  <c r="BO67" i="1"/>
  <c r="BO65" i="1"/>
  <c r="BO25" i="1"/>
  <c r="BO155" i="1"/>
  <c r="BO46" i="1"/>
  <c r="BO146" i="1"/>
  <c r="BO453" i="1"/>
  <c r="BO770" i="1"/>
  <c r="BO161" i="1"/>
  <c r="BO508" i="1"/>
  <c r="BO616" i="1"/>
  <c r="BO590" i="1"/>
  <c r="BO665" i="1"/>
  <c r="BO349" i="1"/>
  <c r="BO1370" i="1"/>
  <c r="BO865" i="1"/>
  <c r="BO316" i="1"/>
  <c r="BO812" i="1"/>
  <c r="BO817" i="1"/>
  <c r="BO662" i="1"/>
  <c r="BO925" i="1"/>
  <c r="BO119" i="1"/>
  <c r="BO52" i="1"/>
  <c r="BO986" i="1"/>
  <c r="BO500" i="1"/>
  <c r="BO850" i="1"/>
  <c r="BO175" i="1"/>
  <c r="BO687" i="1"/>
  <c r="BO513" i="1"/>
  <c r="BO1169" i="1"/>
  <c r="BO170" i="1"/>
  <c r="BO1417" i="1"/>
  <c r="BO629" i="1"/>
  <c r="BO1444" i="1"/>
  <c r="BO584" i="1"/>
  <c r="BO995" i="1"/>
  <c r="BO1505" i="1"/>
  <c r="BO705" i="1"/>
  <c r="BO1211" i="1"/>
  <c r="BO630" i="1"/>
  <c r="BO191" i="1"/>
  <c r="BO826" i="1"/>
  <c r="BO645" i="1"/>
  <c r="BO1019" i="1"/>
  <c r="BO927" i="1"/>
  <c r="BO599" i="1"/>
  <c r="BO980" i="1"/>
  <c r="BO1281" i="1"/>
  <c r="BO955" i="1"/>
  <c r="BO1501" i="1"/>
  <c r="BO1012" i="1"/>
  <c r="BO1011" i="1"/>
  <c r="BO354" i="1"/>
  <c r="BO1371" i="1"/>
  <c r="BO1088" i="1"/>
  <c r="BO607" i="1"/>
  <c r="BO678" i="1"/>
  <c r="BO1482" i="1"/>
  <c r="BO1174" i="1"/>
  <c r="BO260" i="1"/>
  <c r="BO1274" i="1"/>
  <c r="BO1149" i="1"/>
  <c r="BO1166" i="1"/>
  <c r="BO910" i="1"/>
  <c r="BO223" i="1"/>
  <c r="BO743" i="1"/>
  <c r="BO372" i="1"/>
  <c r="BO737" i="1"/>
  <c r="BO1026" i="1"/>
  <c r="BO399" i="1"/>
  <c r="BO745" i="1"/>
  <c r="BO1203" i="1"/>
  <c r="BO774" i="1"/>
  <c r="BO360" i="1"/>
  <c r="BO232" i="1"/>
  <c r="BO961" i="1"/>
  <c r="BO1479" i="1"/>
  <c r="BO1497" i="1"/>
  <c r="BO951" i="1"/>
  <c r="BO586" i="1"/>
  <c r="BO457" i="1"/>
  <c r="BO336" i="1"/>
  <c r="BO1476" i="1"/>
  <c r="BO303" i="1"/>
  <c r="BO1268" i="1"/>
  <c r="BO544" i="1"/>
  <c r="BO104" i="1"/>
  <c r="BO134" i="1"/>
  <c r="BO54" i="1"/>
  <c r="BO51" i="1"/>
  <c r="BO887" i="1"/>
  <c r="BO404" i="1"/>
  <c r="BO1094" i="1"/>
  <c r="BO876" i="1"/>
  <c r="BO285" i="1"/>
  <c r="BO1353" i="1"/>
  <c r="BO1139" i="1"/>
  <c r="BO1180" i="1"/>
  <c r="BO1204" i="1"/>
  <c r="BO1335" i="1"/>
  <c r="BO959" i="1"/>
  <c r="BO1466" i="1"/>
  <c r="BO1255" i="1"/>
  <c r="BO779" i="1"/>
  <c r="BO1076" i="1"/>
  <c r="BO580" i="1"/>
  <c r="BO1412" i="1"/>
  <c r="BO1142" i="1"/>
  <c r="BO1074" i="1"/>
  <c r="BO1498" i="1"/>
  <c r="BO1481" i="1"/>
  <c r="BO362" i="1"/>
  <c r="BO703" i="1"/>
  <c r="BO623" i="1"/>
  <c r="BO950" i="1"/>
  <c r="BO1442" i="1"/>
  <c r="BO312" i="1"/>
  <c r="BO782" i="1"/>
  <c r="BO928" i="1"/>
  <c r="BO432" i="1"/>
  <c r="BO970" i="1"/>
  <c r="BO1345" i="1"/>
  <c r="BO1242" i="1"/>
  <c r="BO1057" i="1"/>
  <c r="BO1135" i="1"/>
  <c r="BO329" i="1"/>
  <c r="BO853" i="1"/>
  <c r="BO1208" i="1"/>
  <c r="BO1181" i="1"/>
  <c r="BO573" i="1"/>
  <c r="BO440" i="1"/>
  <c r="BO301" i="1"/>
  <c r="BO885" i="1"/>
  <c r="BO695" i="1"/>
  <c r="BO383" i="1"/>
  <c r="BO528" i="1"/>
  <c r="BO716" i="1"/>
  <c r="BO1241" i="1"/>
  <c r="BO469" i="1"/>
  <c r="BO527" i="1"/>
  <c r="BO964" i="1"/>
  <c r="BO943" i="1"/>
  <c r="BO731" i="1"/>
  <c r="BO1460" i="1"/>
  <c r="BO491" i="1"/>
  <c r="BO1047" i="1"/>
  <c r="BO921" i="1"/>
  <c r="BO1133" i="1"/>
  <c r="BO416" i="1"/>
  <c r="BO345" i="1"/>
  <c r="BO311" i="1"/>
  <c r="BO1365" i="1"/>
  <c r="BO1439" i="1"/>
  <c r="BO77" i="1"/>
  <c r="BO12" i="1"/>
  <c r="BO79" i="1"/>
  <c r="BO62" i="1"/>
  <c r="BO107" i="1"/>
  <c r="BO163" i="1"/>
  <c r="BO348" i="1"/>
  <c r="BO1048" i="1"/>
  <c r="BO181" i="1"/>
  <c r="BO1382" i="1"/>
  <c r="BO499" i="1"/>
  <c r="BO777" i="1"/>
  <c r="BO166" i="1"/>
  <c r="BO1218" i="1"/>
  <c r="BO998" i="1"/>
  <c r="BO256" i="1"/>
  <c r="BO302" i="1"/>
  <c r="BO1219" i="1"/>
  <c r="BO715" i="1"/>
  <c r="BO889" i="1"/>
  <c r="BO900" i="1"/>
  <c r="BO1027" i="1"/>
  <c r="BO1107" i="1"/>
  <c r="BO1082" i="1"/>
  <c r="BO1152" i="1"/>
  <c r="BO776" i="1"/>
  <c r="BO291" i="1"/>
  <c r="BO1141" i="1"/>
  <c r="BO647" i="1"/>
  <c r="BO403" i="1"/>
  <c r="BO222" i="1"/>
  <c r="BO851" i="1"/>
  <c r="BO421" i="1"/>
  <c r="BO1290" i="1"/>
  <c r="BO713" i="1"/>
  <c r="BO228" i="1"/>
  <c r="BO941" i="1"/>
  <c r="BO1239" i="1"/>
  <c r="BO1398" i="1"/>
  <c r="BO730" i="1"/>
  <c r="BO1232" i="1"/>
  <c r="BO435" i="1"/>
  <c r="BO1075" i="1"/>
  <c r="BO287" i="1"/>
  <c r="BO1400" i="1"/>
  <c r="BO1253" i="1"/>
  <c r="BO1007" i="1"/>
  <c r="BO377" i="1"/>
  <c r="BO1228" i="1"/>
  <c r="BO1438" i="1"/>
  <c r="BO954" i="1"/>
  <c r="BO1068" i="1"/>
  <c r="BO710" i="1"/>
  <c r="BO1064" i="1"/>
  <c r="BO1451" i="1"/>
  <c r="BO1121" i="1"/>
  <c r="BO227" i="1"/>
  <c r="BO274" i="1"/>
  <c r="BO533" i="1"/>
  <c r="BO1510" i="1"/>
  <c r="BO447" i="1"/>
  <c r="BO522" i="1"/>
  <c r="BO428" i="1"/>
  <c r="BO537" i="1"/>
  <c r="BO864" i="1"/>
  <c r="BO380" i="1"/>
  <c r="BO1087" i="1"/>
  <c r="BO1225" i="1"/>
  <c r="BO242" i="1"/>
  <c r="BO845" i="1"/>
  <c r="BO1124" i="1"/>
  <c r="BO1002" i="1"/>
  <c r="BO1040" i="1"/>
  <c r="BO906" i="1"/>
  <c r="BO875" i="1"/>
  <c r="BO775" i="1"/>
  <c r="BO816" i="1"/>
  <c r="BO952" i="1"/>
  <c r="BO331" i="1"/>
  <c r="BO628" i="1"/>
  <c r="BO1393" i="1"/>
  <c r="BO1311" i="1"/>
  <c r="BO700" i="1"/>
  <c r="BO1391" i="1"/>
  <c r="BO272" i="1"/>
  <c r="BO536" i="1"/>
  <c r="BO143" i="1"/>
  <c r="BO96" i="1"/>
  <c r="BO30" i="1"/>
  <c r="BO43" i="1"/>
  <c r="BO41" i="1"/>
  <c r="BO86" i="1"/>
  <c r="BO55" i="1"/>
  <c r="BO14" i="1"/>
  <c r="BO35" i="1"/>
  <c r="BO16" i="1"/>
  <c r="BO149" i="1"/>
  <c r="BO131" i="1"/>
  <c r="BO120" i="1"/>
  <c r="BO102" i="1"/>
  <c r="BO361" i="1"/>
  <c r="BO335" i="1"/>
  <c r="BO497" i="1"/>
  <c r="BO411" i="1"/>
  <c r="BO169" i="1"/>
  <c r="BO1386" i="1"/>
  <c r="BO1116" i="1"/>
  <c r="BO1489" i="1"/>
  <c r="BO603" i="1"/>
  <c r="BO981" i="1"/>
  <c r="BO464" i="1"/>
  <c r="BO1189" i="1"/>
  <c r="BO233" i="1"/>
  <c r="BO1467" i="1"/>
  <c r="BO190" i="1"/>
  <c r="BO894" i="1"/>
  <c r="BO593" i="1"/>
  <c r="BO449" i="1"/>
  <c r="BO1474" i="1"/>
  <c r="BO183" i="1"/>
  <c r="BO1507" i="1"/>
  <c r="BO975" i="1"/>
  <c r="BO194" i="1"/>
  <c r="BO203" i="1"/>
  <c r="BO748" i="1"/>
  <c r="BO982" i="1"/>
  <c r="BO784" i="1"/>
  <c r="BO671" i="1"/>
  <c r="BO251" i="1"/>
  <c r="BO661" i="1"/>
  <c r="BO241" i="1"/>
  <c r="BO560" i="1"/>
  <c r="BO252" i="1"/>
  <c r="BO381" i="1"/>
  <c r="BO1278" i="1"/>
  <c r="BO753" i="1"/>
  <c r="BO1093" i="1"/>
  <c r="BO1259" i="1"/>
  <c r="BO1324" i="1"/>
  <c r="BO164" i="1"/>
  <c r="BO385" i="1"/>
  <c r="BO1411" i="1"/>
  <c r="BO711" i="1"/>
  <c r="BO636" i="1"/>
  <c r="BO322" i="1"/>
  <c r="BO1136" i="1"/>
  <c r="BO1405" i="1"/>
  <c r="BO828" i="1"/>
  <c r="BO911" i="1"/>
  <c r="BO85" i="1"/>
  <c r="BO60" i="1"/>
  <c r="BO40" i="1"/>
  <c r="BO97" i="1"/>
  <c r="BO84" i="1"/>
  <c r="BO63" i="1"/>
  <c r="BO129" i="1"/>
  <c r="BO81" i="1"/>
  <c r="BO112" i="1"/>
  <c r="BO157" i="1"/>
  <c r="BO648" i="1"/>
  <c r="BO809" i="1"/>
  <c r="BO579" i="1"/>
  <c r="BO608" i="1"/>
  <c r="BO450" i="1"/>
  <c r="BO1096" i="1"/>
  <c r="BO1492" i="1"/>
  <c r="BO95" i="1"/>
  <c r="BO106" i="1"/>
  <c r="BO71" i="1"/>
  <c r="BO59" i="1"/>
  <c r="BO61" i="1"/>
  <c r="BO401" i="1"/>
  <c r="BO1286" i="1"/>
  <c r="BO1314" i="1"/>
  <c r="BO1216" i="1"/>
  <c r="BO1276" i="1"/>
  <c r="BO1137" i="1"/>
  <c r="BO824" i="1"/>
  <c r="BO856" i="1"/>
  <c r="BO461" i="1"/>
  <c r="BO588" i="1"/>
  <c r="BO373" i="1"/>
  <c r="BO179" i="1"/>
  <c r="BO788" i="1"/>
  <c r="BO397" i="1"/>
  <c r="BO516" i="1"/>
  <c r="BO238" i="1"/>
  <c r="BO1395" i="1"/>
  <c r="BO881" i="1"/>
  <c r="BO1297" i="1"/>
  <c r="BO549" i="1"/>
  <c r="BO899" i="1"/>
  <c r="BO267" i="1"/>
  <c r="BO893" i="1"/>
  <c r="BO211" i="1"/>
  <c r="BO342" i="1"/>
  <c r="BO913" i="1"/>
  <c r="BO413" i="1"/>
  <c r="BO410" i="1"/>
  <c r="BO424" i="1"/>
  <c r="BO1280" i="1"/>
  <c r="BO1279" i="1"/>
  <c r="BO374" i="1"/>
  <c r="BO293" i="1"/>
  <c r="BO1458" i="1"/>
  <c r="BO1156" i="1"/>
  <c r="BO1282" i="1"/>
  <c r="BO1452" i="1"/>
  <c r="BO480" i="1"/>
  <c r="BO888" i="1"/>
  <c r="BO977" i="1"/>
  <c r="BO1457" i="1"/>
  <c r="BO920" i="1"/>
  <c r="BO19" i="1"/>
  <c r="BO44" i="1"/>
  <c r="BO68" i="1"/>
  <c r="BO72" i="1"/>
  <c r="BO109" i="1"/>
  <c r="BO142" i="1"/>
  <c r="BO53" i="1"/>
  <c r="BO126" i="1"/>
  <c r="BO18" i="1"/>
  <c r="BO133" i="1"/>
  <c r="BO116" i="1"/>
  <c r="BO150" i="1"/>
  <c r="BO1099" i="1"/>
  <c r="BO195" i="1"/>
  <c r="BO735" i="1"/>
  <c r="BO1360" i="1"/>
  <c r="BO141" i="1"/>
  <c r="BO916" i="1"/>
  <c r="BO514" i="1"/>
  <c r="BO442" i="1"/>
  <c r="BO492" i="1"/>
  <c r="BO216" i="1"/>
  <c r="BO798" i="1"/>
  <c r="BO1329" i="1"/>
  <c r="BO226" i="1"/>
  <c r="BO690" i="1"/>
  <c r="BO841" i="1"/>
  <c r="BO825" i="1"/>
  <c r="BO1098" i="1"/>
  <c r="BO1159" i="1"/>
  <c r="BO1470" i="1"/>
  <c r="BO915" i="1"/>
  <c r="BO1123" i="1"/>
  <c r="BO1351" i="1"/>
  <c r="BO749" i="1"/>
  <c r="BO736" i="1"/>
  <c r="BO1258" i="1"/>
  <c r="BO896" i="1"/>
  <c r="BO162" i="1"/>
  <c r="BO1244" i="1"/>
  <c r="BO843" i="1"/>
  <c r="BO1293" i="1"/>
  <c r="BO1422" i="1"/>
  <c r="BO429" i="1"/>
  <c r="BO477" i="1"/>
  <c r="BO974" i="1"/>
  <c r="BO1199" i="1"/>
  <c r="BO1420" i="1"/>
  <c r="BO1408" i="1"/>
  <c r="BO234" i="1"/>
  <c r="BO340" i="1"/>
  <c r="BO100" i="1"/>
  <c r="BO78" i="1"/>
  <c r="BO82" i="1"/>
  <c r="BO117" i="1"/>
  <c r="BO70" i="1"/>
  <c r="BO903" i="1"/>
  <c r="BO953" i="1"/>
  <c r="BO284" i="1"/>
  <c r="BO1067" i="1"/>
  <c r="BO1072" i="1"/>
  <c r="BO1478" i="1"/>
  <c r="BO113" i="1"/>
  <c r="BO23" i="1"/>
  <c r="BO111" i="1"/>
  <c r="BO24" i="1"/>
  <c r="BO827" i="1"/>
  <c r="BO1263" i="1"/>
  <c r="BO905" i="1"/>
  <c r="BO1366" i="1"/>
  <c r="BO967" i="1"/>
  <c r="BO566" i="1"/>
  <c r="BO305" i="1"/>
  <c r="BO1367" i="1"/>
  <c r="BO842" i="1"/>
  <c r="BO1426" i="1"/>
  <c r="BO387" i="1"/>
  <c r="BO637" i="1"/>
  <c r="BO289" i="1"/>
  <c r="BO488" i="1"/>
  <c r="BO622" i="1"/>
  <c r="BO741" i="1"/>
  <c r="BO1172" i="1"/>
  <c r="BO890" i="1"/>
  <c r="BO699" i="1"/>
  <c r="BO1103" i="1"/>
  <c r="BO270" i="1"/>
  <c r="BO1049" i="1"/>
  <c r="BO806" i="1"/>
  <c r="BO829" i="1"/>
  <c r="BO546" i="1"/>
  <c r="BO434" i="1"/>
  <c r="BO1167" i="1"/>
  <c r="BO1145" i="1"/>
  <c r="BO767" i="1"/>
  <c r="BO1157" i="1"/>
  <c r="BO638" i="1"/>
  <c r="BO1171" i="1"/>
  <c r="BO412" i="1"/>
  <c r="BO1456" i="1"/>
  <c r="BO88" i="1"/>
  <c r="BO127" i="1"/>
  <c r="BO29" i="1"/>
  <c r="BO122" i="1"/>
  <c r="BO76" i="1"/>
  <c r="BO38" i="1"/>
  <c r="BO136" i="1"/>
  <c r="BO121" i="1"/>
  <c r="BO125" i="1"/>
  <c r="BO115" i="1"/>
  <c r="BO144" i="1"/>
  <c r="BO13" i="1"/>
  <c r="BO45" i="1"/>
  <c r="BO42" i="1"/>
  <c r="BO339" i="1"/>
  <c r="BO963" i="1"/>
  <c r="BO1322" i="1"/>
  <c r="BO786" i="1"/>
  <c r="BO1129" i="1"/>
  <c r="BO1022" i="1"/>
  <c r="BO1344" i="1"/>
  <c r="BO1323" i="1"/>
  <c r="BO254" i="1"/>
  <c r="BO467" i="1"/>
  <c r="BO80" i="1"/>
  <c r="BO98" i="1"/>
  <c r="BO596" i="1"/>
  <c r="BO718" i="1"/>
  <c r="BO781" i="1"/>
  <c r="BO240" i="1"/>
  <c r="BO534" i="1"/>
  <c r="BO762" i="1"/>
  <c r="BO872" i="1"/>
  <c r="BO1307" i="1"/>
  <c r="BO225" i="1"/>
  <c r="BO541" i="1"/>
  <c r="BO992" i="1"/>
  <c r="BO595" i="1"/>
  <c r="BO262" i="1"/>
  <c r="BO550" i="1"/>
  <c r="BO1403" i="1"/>
  <c r="BO721" i="1"/>
  <c r="BO1491" i="1"/>
  <c r="BO1234" i="1"/>
  <c r="BO443" i="1"/>
  <c r="BO249" i="1"/>
  <c r="BO1224" i="1"/>
  <c r="BO1375" i="1"/>
  <c r="BO1338" i="1"/>
  <c r="BO668" i="1"/>
  <c r="BO1111" i="1"/>
  <c r="BO804" i="1"/>
  <c r="BO294" i="1"/>
  <c r="BO874" i="1"/>
  <c r="BO744" i="1"/>
  <c r="BO338" i="1"/>
  <c r="BO304" i="1"/>
  <c r="BO1350" i="1"/>
  <c r="BO193" i="1"/>
  <c r="BO1357" i="1"/>
  <c r="BO439" i="1"/>
  <c r="BO823" i="1"/>
  <c r="BO1113" i="1"/>
  <c r="BO56" i="1"/>
  <c r="BO17" i="1"/>
  <c r="BO130" i="1"/>
  <c r="BO124" i="1"/>
  <c r="BO135" i="1"/>
  <c r="BO48" i="1"/>
  <c r="BN920" i="1"/>
  <c r="BN1409" i="1"/>
  <c r="BN340" i="1"/>
  <c r="BN1113" i="1"/>
  <c r="BN234" i="1"/>
  <c r="BN977" i="1"/>
  <c r="BN1408" i="1"/>
  <c r="BN888" i="1"/>
  <c r="BN480" i="1"/>
  <c r="BN158" i="1"/>
  <c r="BN1420" i="1"/>
  <c r="BN412" i="1"/>
  <c r="BN1171" i="1"/>
  <c r="BN1282" i="1"/>
  <c r="BN120" i="1"/>
  <c r="BN638" i="1"/>
  <c r="BN1157" i="1"/>
  <c r="BN767" i="1"/>
  <c r="BN823" i="1"/>
  <c r="BN1145" i="1"/>
  <c r="BN439" i="1"/>
  <c r="BN1167" i="1"/>
  <c r="BN1156" i="1"/>
  <c r="BN1357" i="1"/>
  <c r="BN434" i="1"/>
  <c r="BN911" i="1"/>
  <c r="BN1456" i="1"/>
  <c r="BN1457" i="1"/>
  <c r="BN467" i="1"/>
  <c r="BN828" i="1"/>
  <c r="BN1478" i="1"/>
  <c r="BN1405" i="1"/>
  <c r="BN1360" i="1"/>
  <c r="BN1136" i="1"/>
  <c r="BN1065" i="1"/>
  <c r="BN536" i="1"/>
  <c r="BN436" i="1"/>
  <c r="BN544" i="1"/>
  <c r="BN91" i="1"/>
  <c r="BN833" i="1"/>
  <c r="BN1268" i="1"/>
  <c r="BN1392" i="1"/>
  <c r="BN272" i="1"/>
  <c r="BN862" i="1"/>
  <c r="BN303" i="1"/>
  <c r="BN1295" i="1"/>
  <c r="BN1476" i="1"/>
  <c r="BN1391" i="1"/>
  <c r="BN1192" i="1"/>
  <c r="BN107" i="1"/>
  <c r="BN1000" i="1"/>
  <c r="BN311" i="1"/>
  <c r="BN1311" i="1"/>
  <c r="BN1014" i="1"/>
  <c r="BN1393" i="1"/>
  <c r="BN1318" i="1"/>
  <c r="BN336" i="1"/>
  <c r="BN334" i="1"/>
  <c r="BN1006" i="1"/>
  <c r="BN1502" i="1"/>
  <c r="BN1125" i="1"/>
  <c r="BN799" i="1"/>
  <c r="BN676" i="1"/>
  <c r="BN1492" i="1"/>
  <c r="BN636" i="1"/>
  <c r="BN1484" i="1"/>
  <c r="BN74" i="1"/>
  <c r="BN597" i="1"/>
  <c r="BN1458" i="1"/>
  <c r="BN487" i="1"/>
  <c r="BN254" i="1"/>
  <c r="BN193" i="1"/>
  <c r="BN1199" i="1"/>
  <c r="BN293" i="1"/>
  <c r="BN974" i="1"/>
  <c r="BN1350" i="1"/>
  <c r="BN477" i="1"/>
  <c r="BN304" i="1"/>
  <c r="BN374" i="1"/>
  <c r="BN1279" i="1"/>
  <c r="BN952" i="1"/>
  <c r="BN338" i="1"/>
  <c r="BN1422" i="1"/>
  <c r="BN744" i="1"/>
  <c r="BN925" i="1"/>
  <c r="BN423" i="1"/>
  <c r="BN1452" i="1"/>
  <c r="BN1315" i="1"/>
  <c r="BN847" i="1"/>
  <c r="BN1365" i="1"/>
  <c r="BN700" i="1"/>
  <c r="BN1066" i="1"/>
  <c r="BN425" i="1"/>
  <c r="BN206" i="1"/>
  <c r="BN438" i="1"/>
  <c r="BN345" i="1"/>
  <c r="BN1384" i="1"/>
  <c r="BN711" i="1"/>
  <c r="BN199" i="1"/>
  <c r="BN1096" i="1"/>
  <c r="BN444" i="1"/>
  <c r="BN416" i="1"/>
  <c r="BN1133" i="1"/>
  <c r="BN921" i="1"/>
  <c r="BN1047" i="1"/>
  <c r="BN1205" i="1"/>
  <c r="BN478" i="1"/>
  <c r="BN491" i="1"/>
  <c r="BN385" i="1"/>
  <c r="BN145" i="1"/>
  <c r="BN1460" i="1"/>
  <c r="BN131" i="1"/>
  <c r="BN1327" i="1"/>
  <c r="BN731" i="1"/>
  <c r="BN943" i="1"/>
  <c r="BN964" i="1"/>
  <c r="BN527" i="1"/>
  <c r="BN27" i="1"/>
  <c r="BN649" i="1"/>
  <c r="BN1376" i="1"/>
  <c r="BN420" i="1"/>
  <c r="BN776" i="1"/>
  <c r="BN70" i="1"/>
  <c r="BN746" i="1"/>
  <c r="BN1439" i="1"/>
  <c r="BN271" i="1"/>
  <c r="BN42" i="1"/>
  <c r="BN1411" i="1"/>
  <c r="BN628" i="1"/>
  <c r="BN1468" i="1"/>
  <c r="BN457" i="1"/>
  <c r="BN693" i="1"/>
  <c r="BN1396" i="1"/>
  <c r="BN123" i="1"/>
  <c r="BN586" i="1"/>
  <c r="BN331" i="1"/>
  <c r="BN117" i="1"/>
  <c r="BN1273" i="1"/>
  <c r="BN951" i="1"/>
  <c r="BN102" i="1"/>
  <c r="BN49" i="1"/>
  <c r="BN322" i="1"/>
  <c r="BN103" i="1"/>
  <c r="BN469" i="1"/>
  <c r="BN1241" i="1"/>
  <c r="BN61" i="1"/>
  <c r="BN45" i="1"/>
  <c r="BN1324" i="1"/>
  <c r="BN47" i="1"/>
  <c r="BN716" i="1"/>
  <c r="BN1120" i="1"/>
  <c r="BN528" i="1"/>
  <c r="BN383" i="1"/>
  <c r="BN695" i="1"/>
  <c r="BN465" i="1"/>
  <c r="BN885" i="1"/>
  <c r="BN1036" i="1"/>
  <c r="BN1072" i="1"/>
  <c r="BN157" i="1"/>
  <c r="BN1259" i="1"/>
  <c r="BN735" i="1"/>
  <c r="BN733" i="1"/>
  <c r="BN450" i="1"/>
  <c r="BN1093" i="1"/>
  <c r="BN301" i="1"/>
  <c r="BN506" i="1"/>
  <c r="BN440" i="1"/>
  <c r="BN186" i="1"/>
  <c r="BN578" i="1"/>
  <c r="BN1112" i="1"/>
  <c r="BN1503" i="1"/>
  <c r="BN363" i="1"/>
  <c r="BN965" i="1"/>
  <c r="BN429" i="1"/>
  <c r="BN164" i="1"/>
  <c r="BN1497" i="1"/>
  <c r="BN1479" i="1"/>
  <c r="BN816" i="1"/>
  <c r="BN437" i="1"/>
  <c r="BN961" i="1"/>
  <c r="BN118" i="1"/>
  <c r="BN839" i="1"/>
  <c r="BN1086" i="1"/>
  <c r="BN232" i="1"/>
  <c r="BN1285" i="1"/>
  <c r="BN360" i="1"/>
  <c r="BN684" i="1"/>
  <c r="BN1198" i="1"/>
  <c r="BN775" i="1"/>
  <c r="BN774" i="1"/>
  <c r="BN792" i="1"/>
  <c r="BN1316" i="1"/>
  <c r="BN472" i="1"/>
  <c r="BN48" i="1"/>
  <c r="BN1203" i="1"/>
  <c r="BN745" i="1"/>
  <c r="BN535" i="1"/>
  <c r="BN1020" i="1"/>
  <c r="BN399" i="1"/>
  <c r="BN370" i="1"/>
  <c r="BN1372" i="1"/>
  <c r="BN378" i="1"/>
  <c r="BN766" i="1"/>
  <c r="BN98" i="1"/>
  <c r="BN793" i="1"/>
  <c r="BN150" i="1"/>
  <c r="BN1229" i="1"/>
  <c r="BN1045" i="1"/>
  <c r="BN1358" i="1"/>
  <c r="BN526" i="1"/>
  <c r="BN1102" i="1"/>
  <c r="BN259" i="1"/>
  <c r="BN1238" i="1"/>
  <c r="BN188" i="1"/>
  <c r="BN1291" i="1"/>
  <c r="BN1260" i="1"/>
  <c r="BN1432" i="1"/>
  <c r="BN694" i="1"/>
  <c r="BN1153" i="1"/>
  <c r="BN278" i="1"/>
  <c r="BN1250" i="1"/>
  <c r="BN1245" i="1"/>
  <c r="BN813" i="1"/>
  <c r="BN263" i="1"/>
  <c r="BN1152" i="1"/>
  <c r="BN1399" i="1"/>
  <c r="BN1106" i="1"/>
  <c r="BN1348" i="1"/>
  <c r="BN632" i="1"/>
  <c r="BN556" i="1"/>
  <c r="BN804" i="1"/>
  <c r="BN1111" i="1"/>
  <c r="BN913" i="1"/>
  <c r="BN162" i="1"/>
  <c r="BN1338" i="1"/>
  <c r="BN1010" i="1"/>
  <c r="BN789" i="1"/>
  <c r="BN935" i="1"/>
  <c r="BN1026" i="1"/>
  <c r="BN608" i="1"/>
  <c r="BN896" i="1"/>
  <c r="BN1375" i="1"/>
  <c r="BN1258" i="1"/>
  <c r="BN211" i="1"/>
  <c r="BN736" i="1"/>
  <c r="BN893" i="1"/>
  <c r="BN270" i="1"/>
  <c r="BN267" i="1"/>
  <c r="BN749" i="1"/>
  <c r="BN146" i="1"/>
  <c r="BN1224" i="1"/>
  <c r="BN1103" i="1"/>
  <c r="BN249" i="1"/>
  <c r="BN112" i="1"/>
  <c r="BN1351" i="1"/>
  <c r="BN899" i="1"/>
  <c r="BN549" i="1"/>
  <c r="BN1297" i="1"/>
  <c r="BN651" i="1"/>
  <c r="BN1123" i="1"/>
  <c r="BN198" i="1"/>
  <c r="BN881" i="1"/>
  <c r="BN699" i="1"/>
  <c r="BN1395" i="1"/>
  <c r="BN890" i="1"/>
  <c r="BN701" i="1"/>
  <c r="BN52" i="1"/>
  <c r="BN1149" i="1"/>
  <c r="BN51" i="1"/>
  <c r="BN1274" i="1"/>
  <c r="BN529" i="1"/>
  <c r="BN81" i="1"/>
  <c r="BN260" i="1"/>
  <c r="BN539" i="1"/>
  <c r="BN1174" i="1"/>
  <c r="BN1330" i="1"/>
  <c r="BN830" i="1"/>
  <c r="BN655" i="1"/>
  <c r="BN660" i="1"/>
  <c r="BN898" i="1"/>
  <c r="BN1482" i="1"/>
  <c r="BN262" i="1"/>
  <c r="BN152" i="1"/>
  <c r="BN1280" i="1"/>
  <c r="BN424" i="1"/>
  <c r="BN874" i="1"/>
  <c r="BN294" i="1"/>
  <c r="BN668" i="1"/>
  <c r="BN413" i="1"/>
  <c r="BN32" i="1"/>
  <c r="BN1441" i="1"/>
  <c r="BN1321" i="1"/>
  <c r="BN1486" i="1"/>
  <c r="BN1323" i="1"/>
  <c r="BN611" i="1"/>
  <c r="BN1181" i="1"/>
  <c r="BN753" i="1"/>
  <c r="BN763" i="1"/>
  <c r="BN1339" i="1"/>
  <c r="BN205" i="1"/>
  <c r="BN356" i="1"/>
  <c r="BN180" i="1"/>
  <c r="BN1344" i="1"/>
  <c r="BN1385" i="1"/>
  <c r="BN1208" i="1"/>
  <c r="BN1424" i="1"/>
  <c r="BN853" i="1"/>
  <c r="BN314" i="1"/>
  <c r="BN133" i="1"/>
  <c r="BN139" i="1"/>
  <c r="BN329" i="1"/>
  <c r="BN591" i="1"/>
  <c r="BN1135" i="1"/>
  <c r="BN245" i="1"/>
  <c r="BN1067" i="1"/>
  <c r="BN1057" i="1"/>
  <c r="BN1242" i="1"/>
  <c r="BN333" i="1"/>
  <c r="BN1151" i="1"/>
  <c r="BN1504" i="1"/>
  <c r="BN932" i="1"/>
  <c r="BN229" i="1"/>
  <c r="BN530" i="1"/>
  <c r="BN675" i="1"/>
  <c r="BN532" i="1"/>
  <c r="BN149" i="1"/>
  <c r="BN410" i="1"/>
  <c r="BN1084" i="1"/>
  <c r="BN1049" i="1"/>
  <c r="BN342" i="1"/>
  <c r="BN737" i="1"/>
  <c r="BN729" i="1"/>
  <c r="BN906" i="1"/>
  <c r="BN743" i="1"/>
  <c r="BN725" i="1"/>
  <c r="BN116" i="1"/>
  <c r="BN223" i="1"/>
  <c r="BN966" i="1"/>
  <c r="BN148" i="1"/>
  <c r="BN1230" i="1"/>
  <c r="BN296" i="1"/>
  <c r="BN1302" i="1"/>
  <c r="BN456" i="1"/>
  <c r="BN976" i="1"/>
  <c r="BN997" i="1"/>
  <c r="BN1092" i="1"/>
  <c r="BN1170" i="1"/>
  <c r="BN1100" i="1"/>
  <c r="BN355" i="1"/>
  <c r="BN46" i="1"/>
  <c r="BN1188" i="1"/>
  <c r="BN1267" i="1"/>
  <c r="BN59" i="1"/>
  <c r="BN1128" i="1"/>
  <c r="BN498" i="1"/>
  <c r="BN910" i="1"/>
  <c r="BN1336" i="1"/>
  <c r="BN236" i="1"/>
  <c r="BN443" i="1"/>
  <c r="BN915" i="1"/>
  <c r="BN1234" i="1"/>
  <c r="BN1172" i="1"/>
  <c r="BN135" i="1"/>
  <c r="BN1491" i="1"/>
  <c r="BN1470" i="1"/>
  <c r="BN721" i="1"/>
  <c r="BN741" i="1"/>
  <c r="BN1403" i="1"/>
  <c r="BN552" i="1"/>
  <c r="BN622" i="1"/>
  <c r="BN1293" i="1"/>
  <c r="BN843" i="1"/>
  <c r="BN546" i="1"/>
  <c r="BN829" i="1"/>
  <c r="BN806" i="1"/>
  <c r="BN1244" i="1"/>
  <c r="BN573" i="1"/>
  <c r="BN875" i="1"/>
  <c r="BN276" i="1"/>
  <c r="BN1416" i="1"/>
  <c r="BN454" i="1"/>
  <c r="BN290" i="1"/>
  <c r="BN696" i="1"/>
  <c r="BN1052" i="1"/>
  <c r="BN820" i="1"/>
  <c r="BN1166" i="1"/>
  <c r="BN1278" i="1"/>
  <c r="BN625" i="1"/>
  <c r="BN928" i="1"/>
  <c r="BN679" i="1"/>
  <c r="BN579" i="1"/>
  <c r="BN1407" i="1"/>
  <c r="BN252" i="1"/>
  <c r="BN1095" i="1"/>
  <c r="BN601" i="1"/>
  <c r="BN576" i="1"/>
  <c r="BN493" i="1"/>
  <c r="BN168" i="1"/>
  <c r="BN678" i="1"/>
  <c r="BN1308" i="1"/>
  <c r="BN1496" i="1"/>
  <c r="BN1040" i="1"/>
  <c r="BN298" i="1"/>
  <c r="BN607" i="1"/>
  <c r="BN490" i="1"/>
  <c r="BN241" i="1"/>
  <c r="BN778" i="1"/>
  <c r="BN165" i="1"/>
  <c r="BN1002" i="1"/>
  <c r="BN698" i="1"/>
  <c r="BN944" i="1"/>
  <c r="BN1124" i="1"/>
  <c r="BN845" i="1"/>
  <c r="BN242" i="1"/>
  <c r="BN1225" i="1"/>
  <c r="BN1371" i="1"/>
  <c r="BN395" i="1"/>
  <c r="BN39" i="1"/>
  <c r="BN540" i="1"/>
  <c r="BN917" i="1"/>
  <c r="BN1425" i="1"/>
  <c r="BN1165" i="1"/>
  <c r="BN860" i="1"/>
  <c r="BN359" i="1"/>
  <c r="BN1043" i="1"/>
  <c r="BN877" i="1"/>
  <c r="BN430" i="1"/>
  <c r="BN1159" i="1"/>
  <c r="BN159" i="1"/>
  <c r="BN1144" i="1"/>
  <c r="BN235" i="1"/>
  <c r="BN238" i="1"/>
  <c r="BN550" i="1"/>
  <c r="BN129" i="1"/>
  <c r="BN811" i="1"/>
  <c r="BN658" i="1"/>
  <c r="BN1254" i="1"/>
  <c r="BN585" i="1"/>
  <c r="BN617" i="1"/>
  <c r="BN1220" i="1"/>
  <c r="BN1413" i="1"/>
  <c r="BN689" i="1"/>
  <c r="BN209" i="1"/>
  <c r="BN1463" i="1"/>
  <c r="BN71" i="1"/>
  <c r="BN669" i="1"/>
  <c r="BN126" i="1"/>
  <c r="BN391" i="1"/>
  <c r="BN895" i="1"/>
  <c r="BN218" i="1"/>
  <c r="BN521" i="1"/>
  <c r="BN1051" i="1"/>
  <c r="BN1088" i="1"/>
  <c r="BN155" i="1"/>
  <c r="BN880" i="1"/>
  <c r="BN1306" i="1"/>
  <c r="BN1008" i="1"/>
  <c r="BN73" i="1"/>
  <c r="BN144" i="1"/>
  <c r="BN933" i="1"/>
  <c r="BN734" i="1"/>
  <c r="BN620" i="1"/>
  <c r="BN1243" i="1"/>
  <c r="BN760" i="1"/>
  <c r="BN863" i="1"/>
  <c r="BN918" i="1"/>
  <c r="BN167" i="1"/>
  <c r="BN1362" i="1"/>
  <c r="BN1341" i="1"/>
  <c r="BN650" i="1"/>
  <c r="BN868" i="1"/>
  <c r="BN1345" i="1"/>
  <c r="BN320" i="1"/>
  <c r="BN1022" i="1"/>
  <c r="BN1379" i="1"/>
  <c r="BN835" i="1"/>
  <c r="BN397" i="1"/>
  <c r="BN488" i="1"/>
  <c r="BN1098" i="1"/>
  <c r="BN289" i="1"/>
  <c r="BN595" i="1"/>
  <c r="BN179" i="1"/>
  <c r="BN637" i="1"/>
  <c r="BN912" i="1"/>
  <c r="BN825" i="1"/>
  <c r="BN387" i="1"/>
  <c r="BN841" i="1"/>
  <c r="BN992" i="1"/>
  <c r="BN373" i="1"/>
  <c r="BN541" i="1"/>
  <c r="BN588" i="1"/>
  <c r="BN225" i="1"/>
  <c r="BN690" i="1"/>
  <c r="BN226" i="1"/>
  <c r="BN1329" i="1"/>
  <c r="BN1307" i="1"/>
  <c r="BN798" i="1"/>
  <c r="BN1426" i="1"/>
  <c r="BN92" i="1"/>
  <c r="BN372" i="1"/>
  <c r="BN1215" i="1"/>
  <c r="BN664" i="1"/>
  <c r="BN1138" i="1"/>
  <c r="BN451" i="1"/>
  <c r="BN970" i="1"/>
  <c r="BN432" i="1"/>
  <c r="BN381" i="1"/>
  <c r="BN58" i="1"/>
  <c r="BN516" i="1"/>
  <c r="BN782" i="1"/>
  <c r="BN210" i="1"/>
  <c r="BN312" i="1"/>
  <c r="BN1442" i="1"/>
  <c r="BN35" i="1"/>
  <c r="BN1488" i="1"/>
  <c r="BN788" i="1"/>
  <c r="BN950" i="1"/>
  <c r="BN1129" i="1"/>
  <c r="BN623" i="1"/>
  <c r="BN284" i="1"/>
  <c r="BN560" i="1"/>
  <c r="BN670" i="1"/>
  <c r="BN786" i="1"/>
  <c r="BN570" i="1"/>
  <c r="BN1481" i="1"/>
  <c r="BN63" i="1"/>
  <c r="BN461" i="1"/>
  <c r="BN842" i="1"/>
  <c r="BN492" i="1"/>
  <c r="BN534" i="1"/>
  <c r="BN115" i="1"/>
  <c r="BN1367" i="1"/>
  <c r="BN856" i="1"/>
  <c r="BN240" i="1"/>
  <c r="BN442" i="1"/>
  <c r="BN407" i="1"/>
  <c r="BN448" i="1"/>
  <c r="BN325" i="1"/>
  <c r="BN824" i="1"/>
  <c r="BN1082" i="1"/>
  <c r="BN566" i="1"/>
  <c r="BN1107" i="1"/>
  <c r="BN1137" i="1"/>
  <c r="BN967" i="1"/>
  <c r="BN1027" i="1"/>
  <c r="BN900" i="1"/>
  <c r="BN1366" i="1"/>
  <c r="BN514" i="1"/>
  <c r="BN1216" i="1"/>
  <c r="BN1232" i="1"/>
  <c r="BN889" i="1"/>
  <c r="BN715" i="1"/>
  <c r="BN75" i="1"/>
  <c r="BN980" i="1"/>
  <c r="BN486" i="1"/>
  <c r="BN153" i="1"/>
  <c r="BN671" i="1"/>
  <c r="BN362" i="1"/>
  <c r="BN872" i="1"/>
  <c r="BN982" i="1"/>
  <c r="BN762" i="1"/>
  <c r="BN195" i="1"/>
  <c r="BN648" i="1"/>
  <c r="BN194" i="1"/>
  <c r="BN1346" i="1"/>
  <c r="BN1498" i="1"/>
  <c r="BN975" i="1"/>
  <c r="BN305" i="1"/>
  <c r="BN509" i="1"/>
  <c r="BN1355" i="1"/>
  <c r="BN953" i="1"/>
  <c r="BN537" i="1"/>
  <c r="BN1021" i="1"/>
  <c r="BN1074" i="1"/>
  <c r="BN1142" i="1"/>
  <c r="BN781" i="1"/>
  <c r="BN1507" i="1"/>
  <c r="BN183" i="1"/>
  <c r="BN1276" i="1"/>
  <c r="BN1474" i="1"/>
  <c r="BN903" i="1"/>
  <c r="BN963" i="1"/>
  <c r="BN572" i="1"/>
  <c r="BN449" i="1"/>
  <c r="BN780" i="1"/>
  <c r="BN593" i="1"/>
  <c r="BN930" i="1"/>
  <c r="BN730" i="1"/>
  <c r="BN567" i="1"/>
  <c r="BN446" i="1"/>
  <c r="BN871" i="1"/>
  <c r="BN1398" i="1"/>
  <c r="BN629" i="1"/>
  <c r="BN1117" i="1"/>
  <c r="BN217" i="1"/>
  <c r="BN1239" i="1"/>
  <c r="BN580" i="1"/>
  <c r="BN94" i="1"/>
  <c r="BN1467" i="1"/>
  <c r="BN233" i="1"/>
  <c r="BN812" i="1"/>
  <c r="BN1076" i="1"/>
  <c r="BN1313" i="1"/>
  <c r="BN1189" i="1"/>
  <c r="BN316" i="1"/>
  <c r="BN464" i="1"/>
  <c r="BN1414" i="1"/>
  <c r="BN72" i="1"/>
  <c r="BN981" i="1"/>
  <c r="BN603" i="1"/>
  <c r="BN787" i="1"/>
  <c r="BN661" i="1"/>
  <c r="BN251" i="1"/>
  <c r="BN703" i="1"/>
  <c r="BN216" i="1"/>
  <c r="BN354" i="1"/>
  <c r="BN1294" i="1"/>
  <c r="BN1087" i="1"/>
  <c r="BN748" i="1"/>
  <c r="BN203" i="1"/>
  <c r="BN99" i="1"/>
  <c r="BN983" i="1"/>
  <c r="BN569" i="1"/>
  <c r="BN1011" i="1"/>
  <c r="BN55" i="1"/>
  <c r="BN1445" i="1"/>
  <c r="BN380" i="1"/>
  <c r="BN128" i="1"/>
  <c r="BN337" i="1"/>
  <c r="BN125" i="1"/>
  <c r="BN864" i="1"/>
  <c r="BN501" i="1"/>
  <c r="BN857" i="1"/>
  <c r="BN428" i="1"/>
  <c r="BN288" i="1"/>
  <c r="BN522" i="1"/>
  <c r="BN1012" i="1"/>
  <c r="BN1342" i="1"/>
  <c r="BN1501" i="1"/>
  <c r="BN1322" i="1"/>
  <c r="BN447" i="1"/>
  <c r="BN53" i="1"/>
  <c r="BN955" i="1"/>
  <c r="BN1281" i="1"/>
  <c r="BN173" i="1"/>
  <c r="BN1114" i="1"/>
  <c r="BN1388" i="1"/>
  <c r="BN1219" i="1"/>
  <c r="BN80" i="1"/>
  <c r="BN718" i="1"/>
  <c r="BN326" i="1"/>
  <c r="BN90" i="1"/>
  <c r="BN916" i="1"/>
  <c r="BN808" i="1"/>
  <c r="BN596" i="1"/>
  <c r="BN905" i="1"/>
  <c r="BN65" i="1"/>
  <c r="BN302" i="1"/>
  <c r="BN923" i="1"/>
  <c r="BN256" i="1"/>
  <c r="BN431" i="1"/>
  <c r="BN927" i="1"/>
  <c r="BN732" i="1"/>
  <c r="BN834" i="1"/>
  <c r="BN809" i="1"/>
  <c r="BN784" i="1"/>
  <c r="BN610" i="1"/>
  <c r="BN1387" i="1"/>
  <c r="BN869" i="1"/>
  <c r="BN740" i="1"/>
  <c r="BN1119" i="1"/>
  <c r="BN1410" i="1"/>
  <c r="BN244" i="1"/>
  <c r="BN408" i="1"/>
  <c r="BN1446" i="1"/>
  <c r="BN940" i="1"/>
  <c r="BN494" i="1"/>
  <c r="BN1185" i="1"/>
  <c r="BN119" i="1"/>
  <c r="BN1453" i="1"/>
  <c r="BN1104" i="1"/>
  <c r="BN1287" i="1"/>
  <c r="BN1202" i="1"/>
  <c r="BN996" i="1"/>
  <c r="BN54" i="1"/>
  <c r="BN1477" i="1"/>
  <c r="BN559" i="1"/>
  <c r="BN519" i="1"/>
  <c r="BN1269" i="1"/>
  <c r="BN897" i="1"/>
  <c r="BN219" i="1"/>
  <c r="BN800" i="1"/>
  <c r="BN503" i="1"/>
  <c r="BN339" i="1"/>
  <c r="BN142" i="1"/>
  <c r="BN894" i="1"/>
  <c r="BN1257" i="1"/>
  <c r="BN1412" i="1"/>
  <c r="BN1099" i="1"/>
  <c r="BN662" i="1"/>
  <c r="BN861" i="1"/>
  <c r="BN190" i="1"/>
  <c r="BN817" i="1"/>
  <c r="BN227" i="1"/>
  <c r="BN37" i="1"/>
  <c r="BN67" i="1"/>
  <c r="BN365" i="1"/>
  <c r="BN427" i="1"/>
  <c r="BN121" i="1"/>
  <c r="BN1347" i="1"/>
  <c r="BN941" i="1"/>
  <c r="BN307" i="1"/>
  <c r="BN266" i="1"/>
  <c r="BN66" i="1"/>
  <c r="BN504" i="1"/>
  <c r="BN228" i="1"/>
  <c r="BN97" i="1"/>
  <c r="BN999" i="1"/>
  <c r="BN663" i="1"/>
  <c r="BN1343" i="1"/>
  <c r="BN713" i="1"/>
  <c r="BN599" i="1"/>
  <c r="BN533" i="1"/>
  <c r="BN84" i="1"/>
  <c r="BN1451" i="1"/>
  <c r="BN1305" i="1"/>
  <c r="BN1430" i="1"/>
  <c r="BN1184" i="1"/>
  <c r="BN936" i="1"/>
  <c r="BN517" i="1"/>
  <c r="BN1068" i="1"/>
  <c r="BN1078" i="1"/>
  <c r="BN954" i="1"/>
  <c r="BN826" i="1"/>
  <c r="BN1438" i="1"/>
  <c r="BN1352" i="1"/>
  <c r="BN1228" i="1"/>
  <c r="BN191" i="1"/>
  <c r="BN985" i="1"/>
  <c r="BN377" i="1"/>
  <c r="BN1176" i="1"/>
  <c r="BN630" i="1"/>
  <c r="BN101" i="1"/>
  <c r="BN1326" i="1"/>
  <c r="BN1007" i="1"/>
  <c r="BN1253" i="1"/>
  <c r="BN1289" i="1"/>
  <c r="BN287" i="1"/>
  <c r="BN1101" i="1"/>
  <c r="BN409" i="1"/>
  <c r="BN938" i="1"/>
  <c r="BN200" i="1"/>
  <c r="BN1277" i="1"/>
  <c r="BN82" i="1"/>
  <c r="BN705" i="1"/>
  <c r="BN672" i="1"/>
  <c r="BN1353" i="1"/>
  <c r="BN1505" i="1"/>
  <c r="BN995" i="1"/>
  <c r="BN584" i="1"/>
  <c r="BN1193" i="1"/>
  <c r="BN1444" i="1"/>
  <c r="BN1058" i="1"/>
  <c r="BN531" i="1"/>
  <c r="BN1309" i="1"/>
  <c r="BN1108" i="1"/>
  <c r="BN545" i="1"/>
  <c r="BN510" i="1"/>
  <c r="BN1126" i="1"/>
  <c r="BN185" i="1"/>
  <c r="BN832" i="1"/>
  <c r="BN673" i="1"/>
  <c r="BN1195" i="1"/>
  <c r="BN1431" i="1"/>
  <c r="BN453" i="1"/>
  <c r="BN1373" i="1"/>
  <c r="BN308" i="1"/>
  <c r="BN1212" i="1"/>
  <c r="BN1158" i="1"/>
  <c r="BN1301" i="1"/>
  <c r="BN460" i="1"/>
  <c r="BN1034" i="1"/>
  <c r="BN1493" i="1"/>
  <c r="BN892" i="1"/>
  <c r="BN476" i="1"/>
  <c r="BN922" i="1"/>
  <c r="BN481" i="1"/>
  <c r="BN1196" i="1"/>
  <c r="BN929" i="1"/>
  <c r="BN60" i="1"/>
  <c r="BN1017" i="1"/>
  <c r="BN213" i="1"/>
  <c r="BN109" i="1"/>
  <c r="BN1263" i="1"/>
  <c r="BN166" i="1"/>
  <c r="BN777" i="1"/>
  <c r="BN883" i="1"/>
  <c r="BN1064" i="1"/>
  <c r="BN645" i="1"/>
  <c r="BN1286" i="1"/>
  <c r="BN1417" i="1"/>
  <c r="BN441" i="1"/>
  <c r="BN818" i="1"/>
  <c r="BN170" i="1"/>
  <c r="BN87" i="1"/>
  <c r="BN1169" i="1"/>
  <c r="BN946" i="1"/>
  <c r="BN1214" i="1"/>
  <c r="BN1290" i="1"/>
  <c r="BN513" i="1"/>
  <c r="BN1401" i="1"/>
  <c r="BN243" i="1"/>
  <c r="BN421" i="1"/>
  <c r="BN175" i="1"/>
  <c r="BN110" i="1"/>
  <c r="BN458" i="1"/>
  <c r="BN86" i="1"/>
  <c r="BN253" i="1"/>
  <c r="BN111" i="1"/>
  <c r="BN68" i="1"/>
  <c r="BN851" i="1"/>
  <c r="BN850" i="1"/>
  <c r="BN1150" i="1"/>
  <c r="BN1421" i="1"/>
  <c r="BN1400" i="1"/>
  <c r="BN1394" i="1"/>
  <c r="BN497" i="1"/>
  <c r="BN538" i="1"/>
  <c r="BN1180" i="1"/>
  <c r="BN335" i="1"/>
  <c r="BN1139" i="1"/>
  <c r="BN1035" i="1"/>
  <c r="BN1134" i="1"/>
  <c r="BN1221" i="1"/>
  <c r="BN969" i="1"/>
  <c r="BN717" i="1"/>
  <c r="BN758" i="1"/>
  <c r="BN484" i="1"/>
  <c r="BN1062" i="1"/>
  <c r="BN1038" i="1"/>
  <c r="BN1283" i="1"/>
  <c r="BN882" i="1"/>
  <c r="BN582" i="1"/>
  <c r="BN838" i="1"/>
  <c r="BN1077" i="1"/>
  <c r="BN1146" i="1"/>
  <c r="BN1275" i="1"/>
  <c r="BN161" i="1"/>
  <c r="BN887" i="1"/>
  <c r="BN770" i="1"/>
  <c r="BN455" i="1"/>
  <c r="BN907" i="1"/>
  <c r="BN350" i="1"/>
  <c r="BN1141" i="1"/>
  <c r="BN419" i="1"/>
  <c r="BN1003" i="1"/>
  <c r="BN619" i="1"/>
  <c r="BN973" i="1"/>
  <c r="BN160" i="1"/>
  <c r="BN459" i="1"/>
  <c r="BN624" i="1"/>
  <c r="BN321" i="1"/>
  <c r="BN577" i="1"/>
  <c r="BN866" i="1"/>
  <c r="BN177" i="1"/>
  <c r="BN712" i="1"/>
  <c r="BN353" i="1"/>
  <c r="BN1197" i="1"/>
  <c r="BN1459" i="1"/>
  <c r="BN69" i="1"/>
  <c r="BN972" i="1"/>
  <c r="BN879" i="1"/>
  <c r="BN274" i="1"/>
  <c r="BN998" i="1"/>
  <c r="BN1218" i="1"/>
  <c r="BN1121" i="1"/>
  <c r="BN1019" i="1"/>
  <c r="BN483" i="1"/>
  <c r="BN836" i="1"/>
  <c r="BN790" i="1"/>
  <c r="BN1382" i="1"/>
  <c r="BN401" i="1"/>
  <c r="BN181" i="1"/>
  <c r="BN1048" i="1"/>
  <c r="BN979" i="1"/>
  <c r="BN827" i="1"/>
  <c r="BN163" i="1"/>
  <c r="BN500" i="1"/>
  <c r="BN687" i="1"/>
  <c r="BN1449" i="1"/>
  <c r="BN1310" i="1"/>
  <c r="BN1499" i="1"/>
  <c r="BN1226" i="1"/>
  <c r="BN422" i="1"/>
  <c r="BN1079" i="1"/>
  <c r="BN174" i="1"/>
  <c r="BN1383" i="1"/>
  <c r="BN949" i="1"/>
  <c r="BN525" i="1"/>
  <c r="BN273" i="1"/>
  <c r="BN627" i="1"/>
  <c r="BN592" i="1"/>
  <c r="BN1075" i="1"/>
  <c r="BN105" i="1"/>
  <c r="BN1211" i="1"/>
  <c r="BN1091" i="1"/>
  <c r="BN435" i="1"/>
  <c r="BN505" i="1"/>
  <c r="BN222" i="1"/>
  <c r="BN282" i="1"/>
  <c r="BN1334" i="1"/>
  <c r="BN403" i="1"/>
  <c r="BN1443" i="1"/>
  <c r="BN147" i="1"/>
  <c r="BN1331" i="1"/>
  <c r="BN1464" i="1"/>
  <c r="BN726" i="1"/>
  <c r="BN583" i="1"/>
  <c r="BN1510" i="1"/>
  <c r="BN937" i="1"/>
  <c r="BN1265" i="1"/>
  <c r="BN523" i="1"/>
  <c r="BN1314" i="1"/>
  <c r="BN1210" i="1"/>
  <c r="BN499" i="1"/>
  <c r="BN710" i="1"/>
  <c r="BN865" i="1"/>
  <c r="BN114" i="1"/>
  <c r="BN1489" i="1"/>
  <c r="BN779" i="1"/>
  <c r="BN1116" i="1"/>
  <c r="BN618" i="1"/>
  <c r="BN1255" i="1"/>
  <c r="BN40" i="1"/>
  <c r="BN136" i="1"/>
  <c r="BN348" i="1"/>
  <c r="BN692" i="1"/>
  <c r="BN1466" i="1"/>
  <c r="BN239" i="1"/>
  <c r="BN739" i="1"/>
  <c r="BN1386" i="1"/>
  <c r="BN1370" i="1"/>
  <c r="BN959" i="1"/>
  <c r="BN1335" i="1"/>
  <c r="BN169" i="1"/>
  <c r="BN349" i="1"/>
  <c r="BN495" i="1"/>
  <c r="BN665" i="1"/>
  <c r="BN411" i="1"/>
  <c r="BN1204" i="1"/>
  <c r="BN656" i="1"/>
  <c r="BN956" i="1"/>
  <c r="BN264" i="1"/>
  <c r="BN605" i="1"/>
  <c r="BN1483" i="1"/>
  <c r="BN647" i="1"/>
  <c r="BN361" i="1"/>
  <c r="BN341" i="1"/>
  <c r="BN470" i="1"/>
  <c r="BN590" i="1"/>
  <c r="BN994" i="1"/>
  <c r="BN616" i="1"/>
  <c r="BN398" i="1"/>
  <c r="BN508" i="1"/>
  <c r="BN285" i="1"/>
  <c r="BN876" i="1"/>
  <c r="BN1094" i="1"/>
  <c r="BN404" i="1"/>
  <c r="BN1055" i="1"/>
  <c r="BN602" i="1"/>
  <c r="BN626" i="1"/>
  <c r="BN268" i="1"/>
  <c r="BN742" i="1"/>
  <c r="BN837" i="1"/>
  <c r="BN212" i="1"/>
  <c r="BN581" i="1"/>
  <c r="BN1050" i="1"/>
  <c r="BN1183" i="1"/>
  <c r="BN783" i="1"/>
  <c r="BN1213" i="1"/>
  <c r="BN594" i="1"/>
  <c r="BN1044" i="1"/>
  <c r="BN1015" i="1"/>
  <c r="BN1325" i="1"/>
  <c r="BN388" i="1"/>
  <c r="BN844" i="1"/>
  <c r="BN415" i="1"/>
  <c r="BN402" i="1"/>
  <c r="BN635" i="1"/>
  <c r="BN1256" i="1"/>
  <c r="BN452" i="1"/>
  <c r="BN1465" i="1"/>
  <c r="BN1356" i="1"/>
  <c r="BN574" i="1"/>
  <c r="BN1475" i="1"/>
  <c r="BN189" i="1"/>
  <c r="BN474" i="1"/>
  <c r="BN468" i="1"/>
  <c r="BN265" i="1"/>
  <c r="BN230" i="1"/>
  <c r="BN224" i="1"/>
  <c r="BN1288" i="1"/>
  <c r="BN269" i="1"/>
  <c r="BN873" i="1"/>
  <c r="BN909" i="1"/>
  <c r="BN1368" i="1"/>
  <c r="BN1251" i="1"/>
  <c r="BN1223" i="1"/>
  <c r="BN1246" i="1"/>
  <c r="BN1118" i="1"/>
  <c r="BN884" i="1"/>
  <c r="BN924" i="1"/>
  <c r="BN1406" i="1"/>
  <c r="BN41" i="1"/>
  <c r="BN1333" i="1"/>
  <c r="BN751" i="1"/>
  <c r="BN172" i="1"/>
  <c r="BN1083" i="1"/>
  <c r="BN685" i="1"/>
  <c r="BN1249" i="1"/>
  <c r="BN902" i="1"/>
  <c r="BN417" i="1"/>
  <c r="BN1182" i="1"/>
  <c r="BN1143" i="1"/>
  <c r="BN1160" i="1"/>
  <c r="BN154" i="1"/>
  <c r="BN1046" i="1"/>
  <c r="BN657" i="1"/>
  <c r="BN215" i="1"/>
  <c r="BN328" i="1"/>
  <c r="BN1023" i="1"/>
  <c r="BN257" i="1"/>
  <c r="BN589" i="1"/>
  <c r="BN1469" i="1"/>
  <c r="BN600" i="1"/>
  <c r="BN1359" i="1"/>
  <c r="BN984" i="1"/>
  <c r="BN1292" i="1"/>
  <c r="BN346" i="1"/>
  <c r="BN697" i="1"/>
  <c r="BN1231" i="1"/>
  <c r="BN83" i="1"/>
  <c r="BN445" i="1"/>
  <c r="BN1296" i="1"/>
  <c r="BN1147" i="1"/>
  <c r="BN156" i="1"/>
  <c r="BN357" i="1"/>
  <c r="BN332" i="1"/>
  <c r="BN113" i="1"/>
  <c r="BN201" i="1"/>
  <c r="BN286" i="1"/>
  <c r="BN184" i="1"/>
  <c r="BN62" i="1"/>
  <c r="BN396" i="1"/>
  <c r="BN124" i="1"/>
  <c r="BN1300" i="1"/>
  <c r="BN277" i="1"/>
  <c r="BN38" i="1"/>
  <c r="BN1227" i="1"/>
  <c r="BN291" i="1"/>
  <c r="BN511" i="1"/>
  <c r="BN908" i="1"/>
  <c r="BN1073" i="1"/>
  <c r="BN28" i="1"/>
  <c r="BN1056" i="1"/>
  <c r="BN614" i="1"/>
  <c r="BN1009" i="1"/>
  <c r="BN1340" i="1"/>
  <c r="BN867" i="1"/>
  <c r="BN367" i="1"/>
  <c r="BN496" i="1"/>
  <c r="BN1374" i="1"/>
  <c r="BN612" i="1"/>
  <c r="BN562" i="1"/>
  <c r="BN275" i="1"/>
  <c r="BN141" i="1"/>
  <c r="BN78" i="1"/>
  <c r="BN231" i="1"/>
  <c r="BN50" i="1"/>
  <c r="BN854" i="1"/>
  <c r="BN728" i="1"/>
  <c r="BN1132" i="1"/>
  <c r="BN79" i="1"/>
  <c r="BN122" i="1"/>
  <c r="BN351" i="1"/>
  <c r="BN36" i="1"/>
  <c r="BN1080" i="1"/>
  <c r="BN29" i="1"/>
  <c r="BN85" i="1"/>
  <c r="BN1071" i="1"/>
  <c r="BN1487" i="1"/>
  <c r="BN255" i="1"/>
  <c r="BN192" i="1"/>
  <c r="BN1173" i="1"/>
  <c r="BN702" i="1"/>
  <c r="BN30" i="1"/>
  <c r="BN682" i="1"/>
  <c r="BN747" i="1"/>
  <c r="BN34" i="1"/>
  <c r="BN886" i="1"/>
  <c r="BN127" i="1"/>
  <c r="BN1069" i="1"/>
  <c r="BN1402" i="1"/>
  <c r="BN769" i="1"/>
  <c r="BN518" i="1"/>
  <c r="BN475" i="1"/>
  <c r="BN1061" i="1"/>
  <c r="BN1363" i="1"/>
  <c r="BN704" i="1"/>
  <c r="BN631" i="1"/>
  <c r="BN891" i="1"/>
  <c r="BN524" i="1"/>
  <c r="BN1428" i="1"/>
  <c r="BN613" i="1"/>
  <c r="BN795" i="1"/>
  <c r="BN1200" i="1"/>
  <c r="BN768" i="1"/>
  <c r="BN1033" i="1"/>
  <c r="BN1029" i="1"/>
  <c r="BN1097" i="1"/>
  <c r="BN1472" i="1"/>
  <c r="BN1168" i="1"/>
  <c r="BN171" i="1"/>
  <c r="BN280" i="1"/>
  <c r="BN386" i="1"/>
  <c r="BN1240" i="1"/>
  <c r="BN1270" i="1"/>
  <c r="BN968" i="1"/>
  <c r="BN389" i="1"/>
  <c r="BN761" i="1"/>
  <c r="BN606" i="1"/>
  <c r="BN755" i="1"/>
  <c r="BN471" i="1"/>
  <c r="BN986" i="1"/>
  <c r="BN840" i="1"/>
  <c r="BN558" i="1"/>
  <c r="BN76" i="1"/>
  <c r="BN659" i="1"/>
  <c r="BN1506" i="1"/>
  <c r="BN1429" i="1"/>
  <c r="BN405" i="1"/>
  <c r="BN1217" i="1"/>
  <c r="BN565" i="1"/>
  <c r="BN542" i="1"/>
  <c r="BN1059" i="1"/>
  <c r="BN858" i="1"/>
  <c r="BN1418" i="1"/>
  <c r="BN1190" i="1"/>
  <c r="BN485" i="1"/>
  <c r="BN563" i="1"/>
  <c r="BN1233" i="1"/>
  <c r="BN1262" i="1"/>
  <c r="BN962" i="1"/>
  <c r="BN140" i="1"/>
  <c r="BN688" i="1"/>
  <c r="BN43" i="1"/>
  <c r="BN1161" i="1"/>
  <c r="BN130" i="1"/>
  <c r="BN1085" i="1"/>
  <c r="BN1206" i="1"/>
  <c r="BN64" i="1"/>
  <c r="BN846" i="1"/>
  <c r="BN714" i="1"/>
  <c r="BN653" i="1"/>
  <c r="BN680" i="1"/>
  <c r="BN394" i="1"/>
  <c r="BN819" i="1"/>
  <c r="BN561" i="1"/>
  <c r="BN1490" i="1"/>
  <c r="BN1423" i="1"/>
  <c r="BN106" i="1"/>
  <c r="BN1332" i="1"/>
  <c r="BN44" i="1"/>
  <c r="BN1039" i="1"/>
  <c r="BN571" i="1"/>
  <c r="BN1187" i="1"/>
  <c r="BN299" i="1"/>
  <c r="BN1130" i="1"/>
  <c r="BN261" i="1"/>
  <c r="BN989" i="1"/>
  <c r="BN764" i="1"/>
  <c r="BN815" i="1"/>
  <c r="BN1434" i="1"/>
  <c r="BN343" i="1"/>
  <c r="BN433" i="1"/>
  <c r="BN507" i="1"/>
  <c r="BN654" i="1"/>
  <c r="BN738" i="1"/>
  <c r="BN300" i="1"/>
  <c r="BN368" i="1"/>
  <c r="BN515" i="1"/>
  <c r="BN1380" i="1"/>
  <c r="BN947" i="1"/>
  <c r="BN644" i="1"/>
  <c r="BN1140" i="1"/>
  <c r="BN960" i="1"/>
  <c r="BN283" i="1"/>
  <c r="BN1437" i="1"/>
  <c r="BN313" i="1"/>
  <c r="BN33" i="1"/>
  <c r="BN1201" i="1"/>
  <c r="BN258" i="1"/>
  <c r="BN1450" i="1"/>
  <c r="BN772" i="1"/>
  <c r="BN1397" i="1"/>
  <c r="BN1235" i="1"/>
  <c r="BN1349" i="1"/>
  <c r="BN26" i="1"/>
  <c r="BN1337" i="1"/>
  <c r="BN358" i="1"/>
  <c r="BN1304" i="1"/>
  <c r="BN292" i="1"/>
  <c r="BN1252" i="1"/>
  <c r="BN677" i="1"/>
  <c r="BN543" i="1"/>
  <c r="BN1127" i="1"/>
  <c r="BN1081" i="1"/>
  <c r="BN1473" i="1"/>
  <c r="BN344" i="1"/>
  <c r="BN306" i="1"/>
  <c r="BN1364" i="1"/>
  <c r="BN134" i="1"/>
  <c r="BN1115" i="1"/>
  <c r="BN957" i="1"/>
  <c r="BN931" i="1"/>
  <c r="BN1237" i="1"/>
  <c r="BN137" i="1"/>
  <c r="BN237" i="1"/>
  <c r="BN691" i="1"/>
  <c r="BN502" i="1"/>
  <c r="BN640" i="1"/>
  <c r="BN666" i="1"/>
  <c r="BN520" i="1"/>
  <c r="BN1053" i="1"/>
  <c r="BN1194" i="1"/>
  <c r="BN878" i="1"/>
  <c r="BN324" i="1"/>
  <c r="BN1377" i="1"/>
  <c r="BN1320" i="1"/>
  <c r="BN683" i="1"/>
  <c r="BN727" i="1"/>
  <c r="BN1495" i="1"/>
  <c r="BN426" i="1"/>
  <c r="BN246" i="1"/>
  <c r="BN615" i="1"/>
  <c r="BN347" i="1"/>
  <c r="BN1037" i="1"/>
  <c r="BN642" i="1"/>
  <c r="BN945" i="1"/>
  <c r="BN1186" i="1"/>
  <c r="BN182" i="1"/>
  <c r="BN609" i="1"/>
  <c r="BN1122" i="1"/>
  <c r="BN1462" i="1"/>
  <c r="BN1054" i="1"/>
  <c r="BN138" i="1"/>
  <c r="BN366" i="1"/>
  <c r="BN279" i="1"/>
  <c r="BN473" i="1"/>
  <c r="BN1148" i="1"/>
  <c r="BN1004" i="1"/>
  <c r="BN88" i="1"/>
  <c r="BN309" i="1"/>
  <c r="BN1105" i="1"/>
  <c r="BN1178" i="1"/>
  <c r="BN958" i="1"/>
  <c r="BN641" i="1"/>
  <c r="BN988" i="1"/>
  <c r="BN248" i="1"/>
  <c r="BN379" i="1"/>
  <c r="BN1480" i="1"/>
  <c r="BN463" i="1"/>
  <c r="BN771" i="1"/>
  <c r="BN914" i="1"/>
  <c r="BN318" i="1"/>
  <c r="BN1494" i="1"/>
  <c r="BN187" i="1"/>
  <c r="BN375" i="1"/>
  <c r="BN686" i="1"/>
  <c r="BN1155" i="1"/>
  <c r="BN1191" i="1"/>
  <c r="BN1109" i="1"/>
  <c r="BN859" i="1"/>
  <c r="BN1110" i="1"/>
  <c r="BN939" i="1"/>
  <c r="BN364" i="1"/>
  <c r="BN719" i="1"/>
  <c r="BN801" i="1"/>
  <c r="BN794" i="1"/>
  <c r="BN1031" i="1"/>
  <c r="BN814" i="1"/>
  <c r="BN196" i="1"/>
  <c r="BN904" i="1"/>
  <c r="BN418" i="1"/>
  <c r="BN151" i="1"/>
  <c r="BN709" i="1"/>
  <c r="BN143" i="1"/>
  <c r="BN1063" i="1"/>
  <c r="BN791" i="1"/>
  <c r="BN797" i="1"/>
  <c r="BN706" i="1"/>
  <c r="BN281" i="1"/>
  <c r="BN756" i="1"/>
  <c r="BN202" i="1"/>
  <c r="BN1024" i="1"/>
  <c r="BN482" i="1"/>
  <c r="BN1247" i="1"/>
  <c r="BN479" i="1"/>
  <c r="BN327" i="1"/>
  <c r="BN1509" i="1"/>
  <c r="BN993" i="1"/>
  <c r="BN785" i="1"/>
  <c r="BN512" i="1"/>
  <c r="BN870" i="1"/>
  <c r="BN31" i="1"/>
  <c r="BN176" i="1"/>
  <c r="BN948" i="1"/>
  <c r="BN1164" i="1"/>
  <c r="BN1448" i="1"/>
  <c r="BN919" i="1"/>
  <c r="BN466" i="1"/>
  <c r="BN400" i="1"/>
  <c r="BN1284" i="1"/>
  <c r="BN805" i="1"/>
  <c r="BN796" i="1"/>
  <c r="BN991" i="1"/>
  <c r="BN1222" i="1"/>
  <c r="BN1005" i="1"/>
  <c r="BN1070" i="1"/>
  <c r="BN1298" i="1"/>
  <c r="BN1177" i="1"/>
  <c r="BN1415" i="1"/>
  <c r="BN1271" i="1"/>
  <c r="BN848" i="1"/>
  <c r="BN330" i="1"/>
  <c r="BN390" i="1"/>
  <c r="BN1440" i="1"/>
  <c r="BN414" i="1"/>
  <c r="BN633" i="1"/>
  <c r="BN295" i="1"/>
  <c r="BN1500" i="1"/>
  <c r="BN587" i="1"/>
  <c r="BN681" i="1"/>
  <c r="BN1041" i="1"/>
  <c r="BN555" i="1"/>
  <c r="BN1461" i="1"/>
  <c r="BN132" i="1"/>
  <c r="BN1154" i="1"/>
  <c r="BN1209" i="1"/>
  <c r="BN990" i="1"/>
  <c r="BN604" i="1"/>
  <c r="BN708" i="1"/>
  <c r="BN96" i="1"/>
  <c r="BN220" i="1"/>
  <c r="BN392" i="1"/>
  <c r="BN802" i="1"/>
  <c r="BN77" i="1"/>
  <c r="BN643" i="1"/>
  <c r="BN1248" i="1"/>
  <c r="BN1162" i="1"/>
  <c r="BN831" i="1"/>
  <c r="BN575" i="1"/>
  <c r="BN247" i="1"/>
  <c r="BN1016" i="1"/>
  <c r="BN1175" i="1"/>
  <c r="BN93" i="1"/>
  <c r="BN1261" i="1"/>
  <c r="BN323" i="1"/>
  <c r="BN1001" i="1"/>
  <c r="BN1485" i="1"/>
  <c r="BN750" i="1"/>
  <c r="BN1025" i="1"/>
  <c r="BN1390" i="1"/>
  <c r="BN208" i="1"/>
  <c r="BN376" i="1"/>
  <c r="BN1389" i="1"/>
  <c r="BN221" i="1"/>
  <c r="BN1312" i="1"/>
  <c r="BN652" i="1"/>
  <c r="BN1381" i="1"/>
  <c r="BN978" i="1"/>
  <c r="BN1060" i="1"/>
  <c r="BN1030" i="1"/>
  <c r="BN1018" i="1"/>
  <c r="BN971" i="1"/>
  <c r="BN310" i="1"/>
  <c r="BN773" i="1"/>
  <c r="BN1435" i="1"/>
  <c r="BN720" i="1"/>
  <c r="BN393" i="1"/>
  <c r="BN95" i="1"/>
  <c r="BN1471" i="1"/>
  <c r="BN1319" i="1"/>
  <c r="BN1436" i="1"/>
  <c r="BN849" i="1"/>
  <c r="BN1028" i="1"/>
  <c r="BN100" i="1"/>
  <c r="BN724" i="1"/>
  <c r="BN551" i="1"/>
  <c r="BN317" i="1"/>
  <c r="BN547" i="1"/>
  <c r="BN765" i="1"/>
  <c r="BN352" i="1"/>
  <c r="BN1032" i="1"/>
  <c r="BN568" i="1"/>
  <c r="BN1303" i="1"/>
  <c r="BN108" i="1"/>
  <c r="BN1404" i="1"/>
  <c r="BN1179" i="1"/>
  <c r="BN315" i="1"/>
  <c r="BN707" i="1"/>
  <c r="BN901" i="1"/>
  <c r="BN1454" i="1"/>
  <c r="BN406" i="1"/>
  <c r="BN855" i="1"/>
  <c r="BN1361" i="1"/>
  <c r="BN1089" i="1"/>
  <c r="BN1013" i="1"/>
  <c r="BN489" i="1"/>
  <c r="BN1236" i="1"/>
  <c r="BN1455" i="1"/>
  <c r="BN757" i="1"/>
  <c r="BN821" i="1"/>
  <c r="BN1419" i="1"/>
  <c r="BN178" i="1"/>
  <c r="BN1447" i="1"/>
  <c r="BN104" i="1"/>
  <c r="BN621" i="1"/>
  <c r="BN1207" i="1"/>
  <c r="BN934" i="1"/>
  <c r="BN723" i="1"/>
  <c r="BN1090" i="1"/>
  <c r="BN752" i="1"/>
  <c r="BN646" i="1"/>
  <c r="BN754" i="1"/>
  <c r="BN197" i="1"/>
  <c r="BN297" i="1"/>
  <c r="BN1354" i="1"/>
  <c r="BN674" i="1"/>
  <c r="BN89" i="1"/>
  <c r="BN942" i="1"/>
  <c r="BN204" i="1"/>
  <c r="BN214" i="1"/>
  <c r="BN722" i="1"/>
  <c r="BN1272" i="1"/>
  <c r="BN634" i="1"/>
  <c r="BN384" i="1"/>
  <c r="BN382" i="1"/>
  <c r="BN1508" i="1"/>
  <c r="BN553" i="1"/>
  <c r="BN1317" i="1"/>
  <c r="BN1042" i="1"/>
  <c r="BN554" i="1"/>
  <c r="BN1264" i="1"/>
  <c r="BN250" i="1"/>
  <c r="BN56" i="1"/>
  <c r="BN822" i="1"/>
  <c r="BN807" i="1"/>
  <c r="BN667" i="1"/>
  <c r="BN1131" i="1"/>
  <c r="BN371" i="1"/>
  <c r="BN1378" i="1"/>
  <c r="BN810" i="1"/>
  <c r="BN1427" i="1"/>
  <c r="BN1328" i="1"/>
  <c r="BN369" i="1"/>
  <c r="BN207" i="1"/>
  <c r="BN319" i="1"/>
  <c r="BN1299" i="1"/>
  <c r="BN1369" i="1"/>
  <c r="BN564" i="1"/>
  <c r="BN557" i="1"/>
  <c r="BN1433" i="1"/>
  <c r="BN548" i="1"/>
  <c r="BN57" i="1"/>
  <c r="BN852" i="1"/>
  <c r="BN803" i="1"/>
  <c r="BN926" i="1"/>
  <c r="BN987" i="1"/>
  <c r="BN1266" i="1"/>
  <c r="BN639" i="1"/>
  <c r="BN759" i="1"/>
  <c r="BN462" i="1"/>
  <c r="BN1163" i="1"/>
  <c r="BN598" i="1"/>
  <c r="Q64" i="1"/>
  <c r="Y45" i="1"/>
  <c r="Y46" i="1"/>
  <c r="Y47" i="1"/>
  <c r="BD14" i="1"/>
  <c r="E15" i="1"/>
  <c r="Q63" i="1"/>
  <c r="BN19" i="1"/>
  <c r="BN14" i="1"/>
  <c r="BN18" i="1"/>
  <c r="BN21" i="1"/>
  <c r="BN20" i="1"/>
  <c r="BN15" i="1"/>
  <c r="BN16" i="1"/>
  <c r="BN13" i="1"/>
  <c r="BN25" i="1"/>
  <c r="BN24" i="1"/>
  <c r="BN22" i="1"/>
  <c r="BN17" i="1"/>
  <c r="BN12" i="1"/>
  <c r="BN23" i="1"/>
  <c r="Q60" i="1"/>
  <c r="P61" i="1"/>
  <c r="Q62" i="1"/>
  <c r="P65" i="1" l="1"/>
  <c r="AY11" i="1"/>
  <c r="AU11" i="1"/>
  <c r="H14" i="1"/>
  <c r="BL13" i="1"/>
  <c r="BB1134" i="1"/>
  <c r="BB431" i="1"/>
  <c r="BB500" i="1"/>
  <c r="BB595" i="1"/>
  <c r="BB390" i="1"/>
  <c r="BB596" i="1"/>
  <c r="Q61" i="1"/>
  <c r="BB474" i="1"/>
  <c r="BB89" i="1"/>
  <c r="BB709" i="1"/>
  <c r="BB254" i="1"/>
  <c r="BB1384" i="1"/>
  <c r="BB1065" i="1"/>
  <c r="BB1172" i="1"/>
  <c r="BB811" i="1"/>
  <c r="AX330" i="1"/>
  <c r="BB1412" i="1"/>
  <c r="BB978" i="1"/>
  <c r="BB850" i="1"/>
  <c r="BB1446" i="1"/>
  <c r="BB27" i="1"/>
  <c r="BB533" i="1"/>
  <c r="BB1404" i="1"/>
  <c r="BB116" i="1"/>
  <c r="BB234" i="1"/>
  <c r="BB892" i="1"/>
  <c r="AX545" i="1"/>
  <c r="BB883" i="1"/>
  <c r="BB1331" i="1"/>
  <c r="BB832" i="1"/>
  <c r="BB306" i="1"/>
  <c r="BB1111" i="1"/>
  <c r="BB460" i="1"/>
  <c r="BB39" i="1"/>
  <c r="BB1022" i="1"/>
  <c r="BB789" i="1"/>
  <c r="BB940" i="1"/>
  <c r="BB1300" i="1"/>
  <c r="BB410" i="1"/>
  <c r="AX79" i="1"/>
  <c r="BB69" i="1"/>
  <c r="AX80" i="1"/>
  <c r="BB70" i="1"/>
  <c r="BB539" i="1"/>
  <c r="AX590" i="1"/>
  <c r="BB861" i="1"/>
  <c r="BB1475" i="1"/>
  <c r="BB1213" i="1"/>
  <c r="BB638" i="1"/>
  <c r="BB779" i="1"/>
  <c r="BB1277" i="1"/>
  <c r="AX237" i="1"/>
  <c r="BB472" i="1"/>
  <c r="BB1365" i="1"/>
  <c r="AX772" i="1"/>
  <c r="BB1318" i="1"/>
  <c r="BB995" i="1"/>
  <c r="BB691" i="1"/>
  <c r="AX544" i="1"/>
  <c r="AX1102" i="1"/>
  <c r="BB195" i="1"/>
  <c r="AX388" i="1"/>
  <c r="BB426" i="1"/>
  <c r="BB1147" i="1"/>
  <c r="AX513" i="1"/>
  <c r="BB1245" i="1"/>
  <c r="AX1407" i="1"/>
  <c r="AX784" i="1"/>
  <c r="BB491" i="1"/>
  <c r="BB560" i="1"/>
  <c r="BB1496" i="1"/>
  <c r="BB1090" i="1"/>
  <c r="BB1103" i="1"/>
  <c r="AX1104" i="1"/>
  <c r="AX100" i="1"/>
  <c r="BB135" i="1"/>
  <c r="AX1020" i="1"/>
  <c r="BB1005" i="1"/>
  <c r="BB529" i="1"/>
  <c r="BB1502" i="1"/>
  <c r="BB1080" i="1"/>
  <c r="BB1181" i="1"/>
  <c r="BB915" i="1"/>
  <c r="BB1321" i="1"/>
  <c r="BB1351" i="1"/>
  <c r="BB441" i="1"/>
  <c r="BB442" i="1"/>
  <c r="Y48" i="1"/>
  <c r="AX430" i="1"/>
  <c r="AX1016" i="1"/>
  <c r="BB559" i="1"/>
  <c r="AX834" i="1"/>
  <c r="AX710" i="1"/>
  <c r="AX1195" i="1"/>
  <c r="AX632" i="1"/>
  <c r="AX1253" i="1"/>
  <c r="BB1439" i="1"/>
  <c r="AX360" i="1"/>
  <c r="BB990" i="1"/>
  <c r="AX1047" i="1"/>
  <c r="AX543" i="1"/>
  <c r="AX862" i="1"/>
  <c r="BB762" i="1"/>
  <c r="AX1333" i="1"/>
  <c r="BB937" i="1"/>
  <c r="BB725" i="1"/>
  <c r="BB267" i="1"/>
  <c r="BB1052" i="1"/>
  <c r="BB1203" i="1"/>
  <c r="BB286" i="1"/>
  <c r="AX319" i="1"/>
  <c r="AX1171" i="1"/>
  <c r="BB1387" i="1"/>
  <c r="AX917" i="1"/>
  <c r="AX1460" i="1"/>
  <c r="BB1167" i="1"/>
  <c r="AX881" i="1"/>
  <c r="AX1432" i="1"/>
  <c r="BB860" i="1"/>
  <c r="AX63" i="1"/>
  <c r="AX587" i="1"/>
  <c r="AX951" i="1"/>
  <c r="BB736" i="1"/>
  <c r="AX690" i="1"/>
  <c r="AX656" i="1"/>
  <c r="BB647" i="1"/>
  <c r="AX407" i="1"/>
  <c r="BB632" i="1"/>
  <c r="AX227" i="1"/>
  <c r="AX184" i="1"/>
  <c r="BB688" i="1"/>
  <c r="AX747" i="1"/>
  <c r="BB664" i="1"/>
  <c r="AX810" i="1"/>
  <c r="AX1341" i="1"/>
  <c r="AX727" i="1"/>
  <c r="AX481" i="1"/>
  <c r="AX289" i="1"/>
  <c r="BB303" i="1"/>
  <c r="BB873" i="1"/>
  <c r="AX372" i="1"/>
  <c r="BB1235" i="1"/>
  <c r="AX1497" i="1"/>
  <c r="BB158" i="1"/>
  <c r="AX999" i="1"/>
  <c r="BB1349" i="1"/>
  <c r="BB1258" i="1"/>
  <c r="BB593" i="1"/>
  <c r="BB615" i="1"/>
  <c r="BB1223" i="1"/>
  <c r="AX1214" i="1"/>
  <c r="AX1311" i="1"/>
  <c r="AX1143" i="1"/>
  <c r="BB1041" i="1"/>
  <c r="AX438" i="1"/>
  <c r="BB105" i="1"/>
  <c r="AX145" i="1"/>
  <c r="AX1360" i="1"/>
  <c r="AX1287" i="1"/>
  <c r="BB749" i="1"/>
  <c r="BB291" i="1"/>
  <c r="AX1480" i="1"/>
  <c r="BB585" i="1"/>
  <c r="BB1053" i="1"/>
  <c r="BB328" i="1"/>
  <c r="AX1061" i="1"/>
  <c r="AX929" i="1"/>
  <c r="BB1490" i="1"/>
  <c r="BB1287" i="1"/>
  <c r="AX1216" i="1"/>
  <c r="BB699" i="1"/>
  <c r="BB882" i="1"/>
  <c r="BB1473" i="1"/>
  <c r="BB1120" i="1"/>
  <c r="AX1375" i="1"/>
  <c r="BB1204" i="1"/>
  <c r="AX1406" i="1"/>
  <c r="AX466" i="1"/>
  <c r="BB367" i="1"/>
  <c r="AX264" i="1"/>
  <c r="BB457" i="1"/>
  <c r="BB211" i="1"/>
  <c r="BB520" i="1"/>
  <c r="BB1295" i="1"/>
  <c r="BB523" i="1"/>
  <c r="BB179" i="1"/>
  <c r="BB171" i="1"/>
  <c r="BB342" i="1"/>
  <c r="AX449" i="1"/>
  <c r="BB60" i="1"/>
  <c r="BB786" i="1"/>
  <c r="BB956" i="1"/>
  <c r="BB1391" i="1"/>
  <c r="AX126" i="1"/>
  <c r="BB113" i="1"/>
  <c r="BB576" i="1"/>
  <c r="AX898" i="1"/>
  <c r="BB1132" i="1"/>
  <c r="BB1465" i="1"/>
  <c r="BB487" i="1"/>
  <c r="AX292" i="1"/>
  <c r="BB439" i="1"/>
  <c r="BB1149" i="1"/>
  <c r="AX389" i="1"/>
  <c r="AX498" i="1"/>
  <c r="BB1306" i="1"/>
  <c r="BB1478" i="1"/>
  <c r="BB1002" i="1"/>
  <c r="BB235" i="1"/>
  <c r="BB1422" i="1"/>
  <c r="BB1079" i="1"/>
  <c r="BB740" i="1"/>
  <c r="AX591" i="1"/>
  <c r="BB308" i="1"/>
  <c r="BB1093" i="1"/>
  <c r="BB137" i="1"/>
  <c r="BB245" i="1"/>
  <c r="BB1028" i="1"/>
  <c r="BB1330" i="1"/>
  <c r="BB91" i="1"/>
  <c r="BB1451" i="1"/>
  <c r="BB815" i="1"/>
  <c r="BB617" i="1"/>
  <c r="BB561" i="1"/>
  <c r="BB712" i="1"/>
  <c r="BB1095" i="1"/>
  <c r="BB319" i="1"/>
  <c r="BB993" i="1"/>
  <c r="BB1237" i="1"/>
  <c r="BB689" i="1"/>
  <c r="AX343" i="1"/>
  <c r="AX200" i="1"/>
  <c r="AX1261" i="1"/>
  <c r="AX1312" i="1"/>
  <c r="AX970" i="1"/>
  <c r="AX494" i="1"/>
  <c r="BB420" i="1"/>
  <c r="BB400" i="1"/>
  <c r="AX210" i="1"/>
  <c r="AX1084" i="1"/>
  <c r="BB45" i="1"/>
  <c r="AX751" i="1"/>
  <c r="BB1267" i="1"/>
  <c r="BB825" i="1"/>
  <c r="BB1014" i="1"/>
  <c r="AX617" i="1"/>
  <c r="AX984" i="1"/>
  <c r="AX451" i="1"/>
  <c r="BB1180" i="1"/>
  <c r="BB911" i="1"/>
  <c r="BB1150" i="1"/>
  <c r="BB1094" i="1"/>
  <c r="AX1270" i="1"/>
  <c r="BB473" i="1"/>
  <c r="BB764" i="1"/>
  <c r="BB791" i="1"/>
  <c r="BB181" i="1"/>
  <c r="BB834" i="1"/>
  <c r="BB1452" i="1"/>
  <c r="BB1112" i="1"/>
  <c r="BB532" i="1"/>
  <c r="BB534" i="1"/>
  <c r="BB900" i="1"/>
  <c r="BB816" i="1"/>
  <c r="BB125" i="1"/>
  <c r="BI911" i="1"/>
  <c r="BI1456" i="1"/>
  <c r="BI1457" i="1"/>
  <c r="BI467" i="1"/>
  <c r="BI828" i="1"/>
  <c r="BI1478" i="1"/>
  <c r="BI1405" i="1"/>
  <c r="BI1360" i="1"/>
  <c r="BI1136" i="1"/>
  <c r="BI158" i="1"/>
  <c r="BI1452" i="1"/>
  <c r="BI847" i="1"/>
  <c r="BI1439" i="1"/>
  <c r="BI322" i="1"/>
  <c r="BI1492" i="1"/>
  <c r="BI636" i="1"/>
  <c r="BI1365" i="1"/>
  <c r="BI1066" i="1"/>
  <c r="BI206" i="1"/>
  <c r="BI345" i="1"/>
  <c r="BI711" i="1"/>
  <c r="BI1096" i="1"/>
  <c r="BI1411" i="1"/>
  <c r="BI103" i="1"/>
  <c r="BI1458" i="1"/>
  <c r="BI254" i="1"/>
  <c r="BI1065" i="1"/>
  <c r="BI536" i="1"/>
  <c r="BI436" i="1"/>
  <c r="BI544" i="1"/>
  <c r="BI833" i="1"/>
  <c r="BI1268" i="1"/>
  <c r="BI1392" i="1"/>
  <c r="BI272" i="1"/>
  <c r="BI649" i="1"/>
  <c r="BI1006" i="1"/>
  <c r="BI1376" i="1"/>
  <c r="BI1502" i="1"/>
  <c r="BI420" i="1"/>
  <c r="BI91" i="1"/>
  <c r="BI1125" i="1"/>
  <c r="BI776" i="1"/>
  <c r="BI799" i="1"/>
  <c r="BI925" i="1"/>
  <c r="BI423" i="1"/>
  <c r="BI1315" i="1"/>
  <c r="BI746" i="1"/>
  <c r="BI271" i="1"/>
  <c r="BI49" i="1"/>
  <c r="BI676" i="1"/>
  <c r="BI1484" i="1"/>
  <c r="BI700" i="1"/>
  <c r="BI425" i="1"/>
  <c r="BI438" i="1"/>
  <c r="BI1384" i="1"/>
  <c r="BI199" i="1"/>
  <c r="BI444" i="1"/>
  <c r="BI42" i="1"/>
  <c r="BI74" i="1"/>
  <c r="BI597" i="1"/>
  <c r="BI487" i="1"/>
  <c r="BI920" i="1"/>
  <c r="BI340" i="1"/>
  <c r="BI977" i="1"/>
  <c r="BI1391" i="1"/>
  <c r="BI638" i="1"/>
  <c r="BI1192" i="1"/>
  <c r="BI1156" i="1"/>
  <c r="BI336" i="1"/>
  <c r="BI1357" i="1"/>
  <c r="BI334" i="1"/>
  <c r="BI434" i="1"/>
  <c r="BI416" i="1"/>
  <c r="BI1133" i="1"/>
  <c r="BI921" i="1"/>
  <c r="BI1047" i="1"/>
  <c r="BI1205" i="1"/>
  <c r="BI478" i="1"/>
  <c r="BI491" i="1"/>
  <c r="BI385" i="1"/>
  <c r="BI145" i="1"/>
  <c r="BI1460" i="1"/>
  <c r="BI131" i="1"/>
  <c r="BI1327" i="1"/>
  <c r="BI731" i="1"/>
  <c r="BI943" i="1"/>
  <c r="BI964" i="1"/>
  <c r="BI527" i="1"/>
  <c r="BI480" i="1"/>
  <c r="BI862" i="1"/>
  <c r="BI1420" i="1"/>
  <c r="BI303" i="1"/>
  <c r="BI70" i="1"/>
  <c r="BI107" i="1"/>
  <c r="BI1157" i="1"/>
  <c r="BI1000" i="1"/>
  <c r="BI767" i="1"/>
  <c r="BI311" i="1"/>
  <c r="BI823" i="1"/>
  <c r="BI1311" i="1"/>
  <c r="BI1145" i="1"/>
  <c r="BI1014" i="1"/>
  <c r="BI439" i="1"/>
  <c r="BI1393" i="1"/>
  <c r="BI1167" i="1"/>
  <c r="BI628" i="1"/>
  <c r="BI1468" i="1"/>
  <c r="BI457" i="1"/>
  <c r="BI693" i="1"/>
  <c r="BI1396" i="1"/>
  <c r="BI123" i="1"/>
  <c r="BI586" i="1"/>
  <c r="BI331" i="1"/>
  <c r="BI117" i="1"/>
  <c r="BI1273" i="1"/>
  <c r="BI951" i="1"/>
  <c r="BI965" i="1"/>
  <c r="BI429" i="1"/>
  <c r="BI164" i="1"/>
  <c r="BI1497" i="1"/>
  <c r="BI1479" i="1"/>
  <c r="BI816" i="1"/>
  <c r="BI27" i="1"/>
  <c r="BI1409" i="1"/>
  <c r="BI1113" i="1"/>
  <c r="BI234" i="1"/>
  <c r="BI1408" i="1"/>
  <c r="BI102" i="1"/>
  <c r="BI412" i="1"/>
  <c r="BI1295" i="1"/>
  <c r="BI1171" i="1"/>
  <c r="BI1318" i="1"/>
  <c r="BI186" i="1"/>
  <c r="BI1152" i="1"/>
  <c r="BI578" i="1"/>
  <c r="BI1399" i="1"/>
  <c r="BI1112" i="1"/>
  <c r="BI1106" i="1"/>
  <c r="BI1503" i="1"/>
  <c r="BI1348" i="1"/>
  <c r="BI363" i="1"/>
  <c r="BI632" i="1"/>
  <c r="BI1476" i="1"/>
  <c r="BI1282" i="1"/>
  <c r="BI150" i="1"/>
  <c r="BI437" i="1"/>
  <c r="BI961" i="1"/>
  <c r="BI839" i="1"/>
  <c r="BI1086" i="1"/>
  <c r="BI232" i="1"/>
  <c r="BI1285" i="1"/>
  <c r="BI360" i="1"/>
  <c r="BI684" i="1"/>
  <c r="BI1198" i="1"/>
  <c r="BI775" i="1"/>
  <c r="BI774" i="1"/>
  <c r="BI792" i="1"/>
  <c r="BI1316" i="1"/>
  <c r="BI472" i="1"/>
  <c r="BI1203" i="1"/>
  <c r="BI745" i="1"/>
  <c r="BI535" i="1"/>
  <c r="BI1020" i="1"/>
  <c r="BI399" i="1"/>
  <c r="BI370" i="1"/>
  <c r="BI120" i="1"/>
  <c r="BI193" i="1"/>
  <c r="BI293" i="1"/>
  <c r="BI1350" i="1"/>
  <c r="BI374" i="1"/>
  <c r="BI1372" i="1"/>
  <c r="BI378" i="1"/>
  <c r="BI766" i="1"/>
  <c r="BI98" i="1"/>
  <c r="BI793" i="1"/>
  <c r="BI1229" i="1"/>
  <c r="BI1045" i="1"/>
  <c r="BI1358" i="1"/>
  <c r="BI526" i="1"/>
  <c r="BI1102" i="1"/>
  <c r="BI47" i="1"/>
  <c r="BI259" i="1"/>
  <c r="BI1238" i="1"/>
  <c r="BI188" i="1"/>
  <c r="BI1291" i="1"/>
  <c r="BI1260" i="1"/>
  <c r="BI1432" i="1"/>
  <c r="BI694" i="1"/>
  <c r="BI1153" i="1"/>
  <c r="BI278" i="1"/>
  <c r="BI1250" i="1"/>
  <c r="BI1245" i="1"/>
  <c r="BI813" i="1"/>
  <c r="BI263" i="1"/>
  <c r="BI540" i="1"/>
  <c r="BI917" i="1"/>
  <c r="BI1425" i="1"/>
  <c r="BI1165" i="1"/>
  <c r="BI888" i="1"/>
  <c r="BI1279" i="1"/>
  <c r="BI952" i="1"/>
  <c r="BI338" i="1"/>
  <c r="BI1422" i="1"/>
  <c r="BI744" i="1"/>
  <c r="BI556" i="1"/>
  <c r="BI1280" i="1"/>
  <c r="BI118" i="1"/>
  <c r="BI61" i="1"/>
  <c r="BI424" i="1"/>
  <c r="BI1293" i="1"/>
  <c r="BI874" i="1"/>
  <c r="BI843" i="1"/>
  <c r="BI294" i="1"/>
  <c r="BI546" i="1"/>
  <c r="BI149" i="1"/>
  <c r="BI804" i="1"/>
  <c r="BI410" i="1"/>
  <c r="BI1111" i="1"/>
  <c r="BI1084" i="1"/>
  <c r="BI157" i="1"/>
  <c r="BI829" i="1"/>
  <c r="BI668" i="1"/>
  <c r="BI806" i="1"/>
  <c r="BI48" i="1"/>
  <c r="BI413" i="1"/>
  <c r="BI1244" i="1"/>
  <c r="BI1199" i="1"/>
  <c r="BI974" i="1"/>
  <c r="BI477" i="1"/>
  <c r="BI304" i="1"/>
  <c r="BI465" i="1"/>
  <c r="BI1036" i="1"/>
  <c r="BI1093" i="1"/>
  <c r="BI301" i="1"/>
  <c r="BI506" i="1"/>
  <c r="BI440" i="1"/>
  <c r="BI1441" i="1"/>
  <c r="BI1321" i="1"/>
  <c r="BI1486" i="1"/>
  <c r="BI1323" i="1"/>
  <c r="BI611" i="1"/>
  <c r="BI1181" i="1"/>
  <c r="BI753" i="1"/>
  <c r="BI763" i="1"/>
  <c r="BI1339" i="1"/>
  <c r="BI205" i="1"/>
  <c r="BI356" i="1"/>
  <c r="BI180" i="1"/>
  <c r="BI1344" i="1"/>
  <c r="BI1385" i="1"/>
  <c r="BI1208" i="1"/>
  <c r="BI1424" i="1"/>
  <c r="BI853" i="1"/>
  <c r="BI314" i="1"/>
  <c r="BI133" i="1"/>
  <c r="BI139" i="1"/>
  <c r="BI329" i="1"/>
  <c r="BI591" i="1"/>
  <c r="BI1135" i="1"/>
  <c r="BI245" i="1"/>
  <c r="BI1067" i="1"/>
  <c r="BI1057" i="1"/>
  <c r="BI1242" i="1"/>
  <c r="BI333" i="1"/>
  <c r="BI1151" i="1"/>
  <c r="BI1504" i="1"/>
  <c r="BI932" i="1"/>
  <c r="BI229" i="1"/>
  <c r="BI530" i="1"/>
  <c r="BI675" i="1"/>
  <c r="BI532" i="1"/>
  <c r="BI625" i="1"/>
  <c r="BI679" i="1"/>
  <c r="BI159" i="1"/>
  <c r="BI235" i="1"/>
  <c r="BI1407" i="1"/>
  <c r="BI320" i="1"/>
  <c r="BI1379" i="1"/>
  <c r="BI1241" i="1"/>
  <c r="BI1324" i="1"/>
  <c r="BI1120" i="1"/>
  <c r="BI383" i="1"/>
  <c r="BI735" i="1"/>
  <c r="BI450" i="1"/>
  <c r="BI1049" i="1"/>
  <c r="BI342" i="1"/>
  <c r="BI737" i="1"/>
  <c r="BI729" i="1"/>
  <c r="BI906" i="1"/>
  <c r="BI743" i="1"/>
  <c r="BI725" i="1"/>
  <c r="BI223" i="1"/>
  <c r="BI966" i="1"/>
  <c r="BI148" i="1"/>
  <c r="BI1230" i="1"/>
  <c r="BI296" i="1"/>
  <c r="BI1302" i="1"/>
  <c r="BI456" i="1"/>
  <c r="BI976" i="1"/>
  <c r="BI997" i="1"/>
  <c r="BI112" i="1"/>
  <c r="BI1092" i="1"/>
  <c r="BI1170" i="1"/>
  <c r="BI1100" i="1"/>
  <c r="BI355" i="1"/>
  <c r="BI1188" i="1"/>
  <c r="BI1267" i="1"/>
  <c r="BI59" i="1"/>
  <c r="BI1128" i="1"/>
  <c r="BI498" i="1"/>
  <c r="BI910" i="1"/>
  <c r="BI1336" i="1"/>
  <c r="BI236" i="1"/>
  <c r="BI443" i="1"/>
  <c r="BI915" i="1"/>
  <c r="BI1234" i="1"/>
  <c r="BI1172" i="1"/>
  <c r="BI81" i="1"/>
  <c r="BI1491" i="1"/>
  <c r="BI1470" i="1"/>
  <c r="BI721" i="1"/>
  <c r="BI741" i="1"/>
  <c r="BI695" i="1"/>
  <c r="BI885" i="1"/>
  <c r="BI1072" i="1"/>
  <c r="BI1243" i="1"/>
  <c r="BI573" i="1"/>
  <c r="BI760" i="1"/>
  <c r="BI875" i="1"/>
  <c r="BI92" i="1"/>
  <c r="BI860" i="1"/>
  <c r="BI372" i="1"/>
  <c r="BI359" i="1"/>
  <c r="BI1215" i="1"/>
  <c r="BI116" i="1"/>
  <c r="BI1043" i="1"/>
  <c r="BI664" i="1"/>
  <c r="BI877" i="1"/>
  <c r="BI1138" i="1"/>
  <c r="BI276" i="1"/>
  <c r="BI863" i="1"/>
  <c r="BI1416" i="1"/>
  <c r="BI918" i="1"/>
  <c r="BI454" i="1"/>
  <c r="BI167" i="1"/>
  <c r="BI290" i="1"/>
  <c r="BI1362" i="1"/>
  <c r="BI696" i="1"/>
  <c r="BI1341" i="1"/>
  <c r="BI1052" i="1"/>
  <c r="BI650" i="1"/>
  <c r="BI820" i="1"/>
  <c r="BI868" i="1"/>
  <c r="BI1166" i="1"/>
  <c r="BI451" i="1"/>
  <c r="BI1278" i="1"/>
  <c r="BI430" i="1"/>
  <c r="BI1345" i="1"/>
  <c r="BI970" i="1"/>
  <c r="BI432" i="1"/>
  <c r="BI1159" i="1"/>
  <c r="BI381" i="1"/>
  <c r="BI928" i="1"/>
  <c r="BI1144" i="1"/>
  <c r="BI469" i="1"/>
  <c r="BI45" i="1"/>
  <c r="BI716" i="1"/>
  <c r="BI528" i="1"/>
  <c r="BI1259" i="1"/>
  <c r="BI789" i="1"/>
  <c r="BI1026" i="1"/>
  <c r="BI1224" i="1"/>
  <c r="BI249" i="1"/>
  <c r="BI899" i="1"/>
  <c r="BI1297" i="1"/>
  <c r="BI46" i="1"/>
  <c r="BI1123" i="1"/>
  <c r="BI881" i="1"/>
  <c r="BI1395" i="1"/>
  <c r="BI1149" i="1"/>
  <c r="BI1274" i="1"/>
  <c r="BI1403" i="1"/>
  <c r="BI1330" i="1"/>
  <c r="BI552" i="1"/>
  <c r="BI238" i="1"/>
  <c r="BI550" i="1"/>
  <c r="BI898" i="1"/>
  <c r="BI129" i="1"/>
  <c r="BI1482" i="1"/>
  <c r="BI811" i="1"/>
  <c r="BI658" i="1"/>
  <c r="BI1254" i="1"/>
  <c r="BI585" i="1"/>
  <c r="BI35" i="1"/>
  <c r="BI617" i="1"/>
  <c r="BI1220" i="1"/>
  <c r="BI1413" i="1"/>
  <c r="BI689" i="1"/>
  <c r="BI209" i="1"/>
  <c r="BI1463" i="1"/>
  <c r="BI71" i="1"/>
  <c r="BI669" i="1"/>
  <c r="BI391" i="1"/>
  <c r="BI895" i="1"/>
  <c r="BI218" i="1"/>
  <c r="BI521" i="1"/>
  <c r="BI1051" i="1"/>
  <c r="BI1088" i="1"/>
  <c r="BI880" i="1"/>
  <c r="BI1306" i="1"/>
  <c r="BI1008" i="1"/>
  <c r="BI144" i="1"/>
  <c r="BI933" i="1"/>
  <c r="BI734" i="1"/>
  <c r="BI620" i="1"/>
  <c r="BI913" i="1"/>
  <c r="BI162" i="1"/>
  <c r="BI1338" i="1"/>
  <c r="BI1010" i="1"/>
  <c r="BI32" i="1"/>
  <c r="BI1375" i="1"/>
  <c r="BI211" i="1"/>
  <c r="BI893" i="1"/>
  <c r="BI267" i="1"/>
  <c r="BI260" i="1"/>
  <c r="BI1174" i="1"/>
  <c r="BI830" i="1"/>
  <c r="BI622" i="1"/>
  <c r="BI655" i="1"/>
  <c r="BI1022" i="1"/>
  <c r="BI835" i="1"/>
  <c r="BI262" i="1"/>
  <c r="BI397" i="1"/>
  <c r="BI488" i="1"/>
  <c r="BI1098" i="1"/>
  <c r="BI289" i="1"/>
  <c r="BI595" i="1"/>
  <c r="BI179" i="1"/>
  <c r="BI637" i="1"/>
  <c r="BI912" i="1"/>
  <c r="BI825" i="1"/>
  <c r="BI387" i="1"/>
  <c r="BI841" i="1"/>
  <c r="BI992" i="1"/>
  <c r="BI373" i="1"/>
  <c r="BI541" i="1"/>
  <c r="BI588" i="1"/>
  <c r="BI225" i="1"/>
  <c r="BI153" i="1"/>
  <c r="BI690" i="1"/>
  <c r="BI226" i="1"/>
  <c r="BI1329" i="1"/>
  <c r="BI1307" i="1"/>
  <c r="BI798" i="1"/>
  <c r="BI1426" i="1"/>
  <c r="BI733" i="1"/>
  <c r="BI935" i="1"/>
  <c r="BI608" i="1"/>
  <c r="BI146" i="1"/>
  <c r="BI1103" i="1"/>
  <c r="BI1351" i="1"/>
  <c r="BI549" i="1"/>
  <c r="BI651" i="1"/>
  <c r="BI198" i="1"/>
  <c r="BI699" i="1"/>
  <c r="BI890" i="1"/>
  <c r="BI52" i="1"/>
  <c r="BI529" i="1"/>
  <c r="BI135" i="1"/>
  <c r="BI58" i="1"/>
  <c r="BI660" i="1"/>
  <c r="BI516" i="1"/>
  <c r="BI782" i="1"/>
  <c r="BI210" i="1"/>
  <c r="BI312" i="1"/>
  <c r="BI1442" i="1"/>
  <c r="BI1488" i="1"/>
  <c r="BI788" i="1"/>
  <c r="BI950" i="1"/>
  <c r="BI1129" i="1"/>
  <c r="BI623" i="1"/>
  <c r="BI284" i="1"/>
  <c r="BI560" i="1"/>
  <c r="BI787" i="1"/>
  <c r="BI126" i="1"/>
  <c r="BI670" i="1"/>
  <c r="BI661" i="1"/>
  <c r="BI786" i="1"/>
  <c r="BI251" i="1"/>
  <c r="BI570" i="1"/>
  <c r="BI703" i="1"/>
  <c r="BI155" i="1"/>
  <c r="BI834" i="1"/>
  <c r="BI671" i="1"/>
  <c r="BI809" i="1"/>
  <c r="BI362" i="1"/>
  <c r="BI784" i="1"/>
  <c r="BI1481" i="1"/>
  <c r="BI896" i="1"/>
  <c r="BI1258" i="1"/>
  <c r="BI736" i="1"/>
  <c r="BI270" i="1"/>
  <c r="BI749" i="1"/>
  <c r="BI701" i="1"/>
  <c r="BI51" i="1"/>
  <c r="BI539" i="1"/>
  <c r="BI579" i="1"/>
  <c r="BI252" i="1"/>
  <c r="BI152" i="1"/>
  <c r="BI1095" i="1"/>
  <c r="BI601" i="1"/>
  <c r="BI576" i="1"/>
  <c r="BI493" i="1"/>
  <c r="BI168" i="1"/>
  <c r="BI678" i="1"/>
  <c r="BI1308" i="1"/>
  <c r="BI1496" i="1"/>
  <c r="BI1040" i="1"/>
  <c r="BI298" i="1"/>
  <c r="BI607" i="1"/>
  <c r="BI490" i="1"/>
  <c r="BI778" i="1"/>
  <c r="BI1002" i="1"/>
  <c r="BI944" i="1"/>
  <c r="BI872" i="1"/>
  <c r="BI982" i="1"/>
  <c r="BI762" i="1"/>
  <c r="BI195" i="1"/>
  <c r="BI648" i="1"/>
  <c r="BI194" i="1"/>
  <c r="BI1346" i="1"/>
  <c r="BI1498" i="1"/>
  <c r="BI975" i="1"/>
  <c r="BI305" i="1"/>
  <c r="BI128" i="1"/>
  <c r="BI509" i="1"/>
  <c r="BI1355" i="1"/>
  <c r="BI953" i="1"/>
  <c r="BI537" i="1"/>
  <c r="BI1021" i="1"/>
  <c r="BI1074" i="1"/>
  <c r="BI1142" i="1"/>
  <c r="BI781" i="1"/>
  <c r="BI1507" i="1"/>
  <c r="BI183" i="1"/>
  <c r="BI1276" i="1"/>
  <c r="BI1474" i="1"/>
  <c r="BI903" i="1"/>
  <c r="BI963" i="1"/>
  <c r="BI572" i="1"/>
  <c r="BI449" i="1"/>
  <c r="BI780" i="1"/>
  <c r="AY715" i="1"/>
  <c r="AU503" i="1"/>
  <c r="BI593" i="1"/>
  <c r="AY1219" i="1"/>
  <c r="BI930" i="1"/>
  <c r="AY980" i="1"/>
  <c r="AY339" i="1"/>
  <c r="BI142" i="1"/>
  <c r="AU718" i="1"/>
  <c r="BI730" i="1"/>
  <c r="AY486" i="1"/>
  <c r="BI1124" i="1"/>
  <c r="BI242" i="1"/>
  <c r="BI1371" i="1"/>
  <c r="BI216" i="1"/>
  <c r="BI354" i="1"/>
  <c r="BI1294" i="1"/>
  <c r="BI1087" i="1"/>
  <c r="BI748" i="1"/>
  <c r="BI203" i="1"/>
  <c r="BI99" i="1"/>
  <c r="BI983" i="1"/>
  <c r="BI569" i="1"/>
  <c r="BI1011" i="1"/>
  <c r="BI1445" i="1"/>
  <c r="BI380" i="1"/>
  <c r="BI337" i="1"/>
  <c r="BI125" i="1"/>
  <c r="BI864" i="1"/>
  <c r="BI501" i="1"/>
  <c r="BI857" i="1"/>
  <c r="BI428" i="1"/>
  <c r="BI288" i="1"/>
  <c r="BI54" i="1"/>
  <c r="BI522" i="1"/>
  <c r="BI1012" i="1"/>
  <c r="BI1342" i="1"/>
  <c r="BI1501" i="1"/>
  <c r="BI1322" i="1"/>
  <c r="BI447" i="1"/>
  <c r="BI53" i="1"/>
  <c r="BI955" i="1"/>
  <c r="BI1281" i="1"/>
  <c r="BI173" i="1"/>
  <c r="BI1114" i="1"/>
  <c r="BI1388" i="1"/>
  <c r="BI75" i="1"/>
  <c r="BI1219" i="1"/>
  <c r="BI80" i="1"/>
  <c r="BI718" i="1"/>
  <c r="AU486" i="1"/>
  <c r="BI326" i="1"/>
  <c r="AY1257" i="1"/>
  <c r="BI916" i="1"/>
  <c r="AY1510" i="1"/>
  <c r="AY937" i="1"/>
  <c r="AY1412" i="1"/>
  <c r="BI808" i="1"/>
  <c r="AU871" i="1"/>
  <c r="AY599" i="1"/>
  <c r="BI596" i="1"/>
  <c r="AY1398" i="1"/>
  <c r="AY662" i="1"/>
  <c r="BI905" i="1"/>
  <c r="BI65" i="1"/>
  <c r="AY629" i="1"/>
  <c r="AY533" i="1"/>
  <c r="BI302" i="1"/>
  <c r="AY213" i="1"/>
  <c r="AY190" i="1"/>
  <c r="BI923" i="1"/>
  <c r="AU217" i="1"/>
  <c r="BI256" i="1"/>
  <c r="AU1239" i="1"/>
  <c r="AY84" i="1"/>
  <c r="AY109" i="1"/>
  <c r="AU227" i="1"/>
  <c r="AU1263" i="1"/>
  <c r="AY365" i="1"/>
  <c r="BI431" i="1"/>
  <c r="AU998" i="1"/>
  <c r="AY121" i="1"/>
  <c r="BI927" i="1"/>
  <c r="AU1218" i="1"/>
  <c r="BI732" i="1"/>
  <c r="AU233" i="1"/>
  <c r="AU166" i="1"/>
  <c r="AU941" i="1"/>
  <c r="BI1121" i="1"/>
  <c r="AY812" i="1"/>
  <c r="AY523" i="1"/>
  <c r="AU307" i="1"/>
  <c r="BI1451" i="1"/>
  <c r="AU1076" i="1"/>
  <c r="AU777" i="1"/>
  <c r="AU266" i="1"/>
  <c r="BI1019" i="1"/>
  <c r="AU1313" i="1"/>
  <c r="AU1314" i="1"/>
  <c r="AY504" i="1"/>
  <c r="BI1305" i="1"/>
  <c r="AU1189" i="1"/>
  <c r="AU883" i="1"/>
  <c r="AU228" i="1"/>
  <c r="AU97" i="1"/>
  <c r="BI1064" i="1"/>
  <c r="AY316" i="1"/>
  <c r="AY999" i="1"/>
  <c r="BI1210" i="1"/>
  <c r="AU464" i="1"/>
  <c r="AU1430" i="1"/>
  <c r="BI645" i="1"/>
  <c r="AY72" i="1"/>
  <c r="AY1286" i="1"/>
  <c r="BI836" i="1"/>
  <c r="AU981" i="1"/>
  <c r="BI710" i="1"/>
  <c r="AY603" i="1"/>
  <c r="BI241" i="1"/>
  <c r="BI165" i="1"/>
  <c r="BI698" i="1"/>
  <c r="BI73" i="1"/>
  <c r="BI39" i="1"/>
  <c r="BI610" i="1"/>
  <c r="BI1387" i="1"/>
  <c r="BI869" i="1"/>
  <c r="BI740" i="1"/>
  <c r="BI1119" i="1"/>
  <c r="BI1410" i="1"/>
  <c r="BI244" i="1"/>
  <c r="BI408" i="1"/>
  <c r="BI1446" i="1"/>
  <c r="BI940" i="1"/>
  <c r="BI494" i="1"/>
  <c r="BI1185" i="1"/>
  <c r="BI1453" i="1"/>
  <c r="BI1104" i="1"/>
  <c r="BI1287" i="1"/>
  <c r="BI1202" i="1"/>
  <c r="BI996" i="1"/>
  <c r="BI1477" i="1"/>
  <c r="BI559" i="1"/>
  <c r="AU1501" i="1"/>
  <c r="AY1322" i="1"/>
  <c r="BI519" i="1"/>
  <c r="AY447" i="1"/>
  <c r="AY53" i="1"/>
  <c r="AU903" i="1"/>
  <c r="AY514" i="1"/>
  <c r="BI1269" i="1"/>
  <c r="AU1216" i="1"/>
  <c r="BI897" i="1"/>
  <c r="AU1281" i="1"/>
  <c r="AY572" i="1"/>
  <c r="BI219" i="1"/>
  <c r="AY449" i="1"/>
  <c r="BI800" i="1"/>
  <c r="AY1114" i="1"/>
  <c r="AY780" i="1"/>
  <c r="AU715" i="1"/>
  <c r="BI503" i="1"/>
  <c r="AY1388" i="1"/>
  <c r="AY593" i="1"/>
  <c r="AY80" i="1"/>
  <c r="AY930" i="1"/>
  <c r="BI339" i="1"/>
  <c r="AU142" i="1"/>
  <c r="AY718" i="1"/>
  <c r="AU730" i="1"/>
  <c r="BI894" i="1"/>
  <c r="AY326" i="1"/>
  <c r="AY90" i="1"/>
  <c r="AU567" i="1"/>
  <c r="AU879" i="1"/>
  <c r="BI1257" i="1"/>
  <c r="AU916" i="1"/>
  <c r="AU446" i="1"/>
  <c r="BI1412" i="1"/>
  <c r="AY871" i="1"/>
  <c r="BI1099" i="1"/>
  <c r="AY596" i="1"/>
  <c r="AU1398" i="1"/>
  <c r="AU1017" i="1"/>
  <c r="BI662" i="1"/>
  <c r="AU905" i="1"/>
  <c r="AY65" i="1"/>
  <c r="AU629" i="1"/>
  <c r="BI861" i="1"/>
  <c r="AY302" i="1"/>
  <c r="AU1117" i="1"/>
  <c r="BI190" i="1"/>
  <c r="AU923" i="1"/>
  <c r="AY217" i="1"/>
  <c r="AY274" i="1"/>
  <c r="BI817" i="1"/>
  <c r="AY256" i="1"/>
  <c r="AY1239" i="1"/>
  <c r="AU1265" i="1"/>
  <c r="AU84" i="1"/>
  <c r="BI109" i="1"/>
  <c r="BI227" i="1"/>
  <c r="BI37" i="1"/>
  <c r="AY67" i="1"/>
  <c r="AY1263" i="1"/>
  <c r="BI365" i="1"/>
  <c r="AU431" i="1"/>
  <c r="AU580" i="1"/>
  <c r="BI427" i="1"/>
  <c r="AU121" i="1"/>
  <c r="AY927" i="1"/>
  <c r="BI94" i="1"/>
  <c r="AY94" i="1"/>
  <c r="AU1467" i="1"/>
  <c r="BI1347" i="1"/>
  <c r="BI845" i="1"/>
  <c r="BI1225" i="1"/>
  <c r="BI395" i="1"/>
  <c r="BI63" i="1"/>
  <c r="BI461" i="1"/>
  <c r="BI842" i="1"/>
  <c r="BI492" i="1"/>
  <c r="BI534" i="1"/>
  <c r="BI115" i="1"/>
  <c r="BI1367" i="1"/>
  <c r="BI856" i="1"/>
  <c r="BI240" i="1"/>
  <c r="BI55" i="1"/>
  <c r="BI442" i="1"/>
  <c r="BI407" i="1"/>
  <c r="BI448" i="1"/>
  <c r="BI325" i="1"/>
  <c r="BI119" i="1"/>
  <c r="BI824" i="1"/>
  <c r="BI1082" i="1"/>
  <c r="BI566" i="1"/>
  <c r="BI1107" i="1"/>
  <c r="BI1137" i="1"/>
  <c r="BI967" i="1"/>
  <c r="BI1027" i="1"/>
  <c r="BI900" i="1"/>
  <c r="BI1366" i="1"/>
  <c r="BI514" i="1"/>
  <c r="BI1216" i="1"/>
  <c r="BI1232" i="1"/>
  <c r="BI889" i="1"/>
  <c r="BI715" i="1"/>
  <c r="BI980" i="1"/>
  <c r="AU339" i="1"/>
  <c r="AY730" i="1"/>
  <c r="BI486" i="1"/>
  <c r="AY894" i="1"/>
  <c r="BI90" i="1"/>
  <c r="AY567" i="1"/>
  <c r="BI879" i="1"/>
  <c r="AY446" i="1"/>
  <c r="BI1510" i="1"/>
  <c r="BI937" i="1"/>
  <c r="AU808" i="1"/>
  <c r="BI599" i="1"/>
  <c r="AY1099" i="1"/>
  <c r="BI1017" i="1"/>
  <c r="AU662" i="1"/>
  <c r="AU65" i="1"/>
  <c r="BI533" i="1"/>
  <c r="AU861" i="1"/>
  <c r="AY1117" i="1"/>
  <c r="BI213" i="1"/>
  <c r="AU190" i="1"/>
  <c r="BI274" i="1"/>
  <c r="AY817" i="1"/>
  <c r="BI1265" i="1"/>
  <c r="BI84" i="1"/>
  <c r="AU109" i="1"/>
  <c r="AY227" i="1"/>
  <c r="AU37" i="1"/>
  <c r="AU67" i="1"/>
  <c r="BI1263" i="1"/>
  <c r="AU365" i="1"/>
  <c r="AY431" i="1"/>
  <c r="AY580" i="1"/>
  <c r="BI998" i="1"/>
  <c r="AY427" i="1"/>
  <c r="BI121" i="1"/>
  <c r="AU94" i="1"/>
  <c r="AY1467" i="1"/>
  <c r="BI1218" i="1"/>
  <c r="AY1347" i="1"/>
  <c r="AU732" i="1"/>
  <c r="BI166" i="1"/>
  <c r="AY941" i="1"/>
  <c r="AU1121" i="1"/>
  <c r="BI523" i="1"/>
  <c r="AY307" i="1"/>
  <c r="AY1451" i="1"/>
  <c r="BI777" i="1"/>
  <c r="AY266" i="1"/>
  <c r="AY1019" i="1"/>
  <c r="AY1313" i="1"/>
  <c r="BI1314" i="1"/>
  <c r="AU504" i="1"/>
  <c r="AY1305" i="1"/>
  <c r="AY1189" i="1"/>
  <c r="BI883" i="1"/>
  <c r="AY97" i="1"/>
  <c r="AU1064" i="1"/>
  <c r="AU316" i="1"/>
  <c r="BI483" i="1"/>
  <c r="AU1210" i="1"/>
  <c r="BI1430" i="1"/>
  <c r="AU663" i="1"/>
  <c r="AU645" i="1"/>
  <c r="AY1414" i="1"/>
  <c r="BI72" i="1"/>
  <c r="BI1286" i="1"/>
  <c r="AY1343" i="1"/>
  <c r="BI499" i="1"/>
  <c r="AY713" i="1"/>
  <c r="BI871" i="1"/>
  <c r="AU596" i="1"/>
  <c r="AY1017" i="1"/>
  <c r="BI629" i="1"/>
  <c r="AU302" i="1"/>
  <c r="AU213" i="1"/>
  <c r="AY1121" i="1"/>
  <c r="BI812" i="1"/>
  <c r="AY777" i="1"/>
  <c r="BI1313" i="1"/>
  <c r="AY1064" i="1"/>
  <c r="AY483" i="1"/>
  <c r="BI999" i="1"/>
  <c r="AY464" i="1"/>
  <c r="AY645" i="1"/>
  <c r="AU1286" i="1"/>
  <c r="AU836" i="1"/>
  <c r="BI981" i="1"/>
  <c r="AU713" i="1"/>
  <c r="BI603" i="1"/>
  <c r="BI1417" i="1"/>
  <c r="AY1184" i="1"/>
  <c r="AU865" i="1"/>
  <c r="AY1382" i="1"/>
  <c r="BI441" i="1"/>
  <c r="AU1489" i="1"/>
  <c r="AU779" i="1"/>
  <c r="AU401" i="1"/>
  <c r="BI818" i="1"/>
  <c r="AY517" i="1"/>
  <c r="AU181" i="1"/>
  <c r="BI170" i="1"/>
  <c r="AY1068" i="1"/>
  <c r="AY618" i="1"/>
  <c r="BI1169" i="1"/>
  <c r="AY1078" i="1"/>
  <c r="BI40" i="1"/>
  <c r="AU136" i="1"/>
  <c r="BI946" i="1"/>
  <c r="AU954" i="1"/>
  <c r="BI1214" i="1"/>
  <c r="AU692" i="1"/>
  <c r="AY163" i="1"/>
  <c r="BI1290" i="1"/>
  <c r="AU1438" i="1"/>
  <c r="AU1466" i="1"/>
  <c r="BI513" i="1"/>
  <c r="BI1401" i="1"/>
  <c r="AU1228" i="1"/>
  <c r="AU739" i="1"/>
  <c r="BI243" i="1"/>
  <c r="AY191" i="1"/>
  <c r="AY1386" i="1"/>
  <c r="AY1310" i="1"/>
  <c r="BI421" i="1"/>
  <c r="AU985" i="1"/>
  <c r="AU1370" i="1"/>
  <c r="BI175" i="1"/>
  <c r="BI110" i="1"/>
  <c r="AY377" i="1"/>
  <c r="AU959" i="1"/>
  <c r="AY422" i="1"/>
  <c r="BI458" i="1"/>
  <c r="AU86" i="1"/>
  <c r="AY1335" i="1"/>
  <c r="AU1079" i="1"/>
  <c r="BI253" i="1"/>
  <c r="BI111" i="1"/>
  <c r="AY68" i="1"/>
  <c r="AY101" i="1"/>
  <c r="AU169" i="1"/>
  <c r="AY174" i="1"/>
  <c r="BI851" i="1"/>
  <c r="AY1326" i="1"/>
  <c r="BI850" i="1"/>
  <c r="AU495" i="1"/>
  <c r="BI1150" i="1"/>
  <c r="AU665" i="1"/>
  <c r="AY525" i="1"/>
  <c r="BI1421" i="1"/>
  <c r="AY1289" i="1"/>
  <c r="AU411" i="1"/>
  <c r="BI1400" i="1"/>
  <c r="AU287" i="1"/>
  <c r="AY627" i="1"/>
  <c r="AU656" i="1"/>
  <c r="BI1394" i="1"/>
  <c r="AU1101" i="1"/>
  <c r="AU1075" i="1"/>
  <c r="BI497" i="1"/>
  <c r="AU409" i="1"/>
  <c r="AU264" i="1"/>
  <c r="BI538" i="1"/>
  <c r="AU938" i="1"/>
  <c r="AU605" i="1"/>
  <c r="BI1180" i="1"/>
  <c r="AU200" i="1"/>
  <c r="AU1483" i="1"/>
  <c r="AU435" i="1"/>
  <c r="BI335" i="1"/>
  <c r="AY1277" i="1"/>
  <c r="BI82" i="1"/>
  <c r="BI1139" i="1"/>
  <c r="AU222" i="1"/>
  <c r="BI1035" i="1"/>
  <c r="AY361" i="1"/>
  <c r="AY282" i="1"/>
  <c r="BI1134" i="1"/>
  <c r="AU672" i="1"/>
  <c r="AY341" i="1"/>
  <c r="AY1334" i="1"/>
  <c r="BI1221" i="1"/>
  <c r="AU1353" i="1"/>
  <c r="AU470" i="1"/>
  <c r="BI969" i="1"/>
  <c r="AU1505" i="1"/>
  <c r="AU995" i="1"/>
  <c r="AU147" i="1"/>
  <c r="BI717" i="1"/>
  <c r="AU584" i="1"/>
  <c r="AY994" i="1"/>
  <c r="AU1331" i="1"/>
  <c r="BI758" i="1"/>
  <c r="AU1464" i="1"/>
  <c r="BI484" i="1"/>
  <c r="AU1444" i="1"/>
  <c r="AU398" i="1"/>
  <c r="BI1062" i="1"/>
  <c r="AY1058" i="1"/>
  <c r="AU583" i="1"/>
  <c r="BI1038" i="1"/>
  <c r="AY531" i="1"/>
  <c r="AU285" i="1"/>
  <c r="AU606" i="1"/>
  <c r="BI1283" i="1"/>
  <c r="AU1309" i="1"/>
  <c r="AY876" i="1"/>
  <c r="BI882" i="1"/>
  <c r="AU1108" i="1"/>
  <c r="AU62" i="1"/>
  <c r="BI582" i="1"/>
  <c r="AU404" i="1"/>
  <c r="BI838" i="1"/>
  <c r="AY510" i="1"/>
  <c r="AU1055" i="1"/>
  <c r="AY258" i="1"/>
  <c r="BI1077" i="1"/>
  <c r="AU1126" i="1"/>
  <c r="AY1256" i="1"/>
  <c r="BI1146" i="1"/>
  <c r="AU471" i="1"/>
  <c r="BI1275" i="1"/>
  <c r="AY268" i="1"/>
  <c r="AU1450" i="1"/>
  <c r="AY1300" i="1"/>
  <c r="BI161" i="1"/>
  <c r="AY673" i="1"/>
  <c r="BI887" i="1"/>
  <c r="AY1195" i="1"/>
  <c r="AY212" i="1"/>
  <c r="BI770" i="1"/>
  <c r="AU1431" i="1"/>
  <c r="BI455" i="1"/>
  <c r="AY453" i="1"/>
  <c r="AY581" i="1"/>
  <c r="BI907" i="1"/>
  <c r="AU1373" i="1"/>
  <c r="AY452" i="1"/>
  <c r="BI350" i="1"/>
  <c r="AY308" i="1"/>
  <c r="AY1183" i="1"/>
  <c r="BI1141" i="1"/>
  <c r="BI419" i="1"/>
  <c r="AU1212" i="1"/>
  <c r="AY783" i="1"/>
  <c r="AU1235" i="1"/>
  <c r="BI1003" i="1"/>
  <c r="AU1158" i="1"/>
  <c r="AY1465" i="1"/>
  <c r="AU38" i="1"/>
  <c r="BI619" i="1"/>
  <c r="AY594" i="1"/>
  <c r="AU840" i="1"/>
  <c r="BI973" i="1"/>
  <c r="BI160" i="1"/>
  <c r="AY460" i="1"/>
  <c r="AY1356" i="1"/>
  <c r="BI459" i="1"/>
  <c r="AY1034" i="1"/>
  <c r="AY1015" i="1"/>
  <c r="AY1227" i="1"/>
  <c r="BI624" i="1"/>
  <c r="AU1493" i="1"/>
  <c r="AU1325" i="1"/>
  <c r="AU1349" i="1"/>
  <c r="BI321" i="1"/>
  <c r="AU476" i="1"/>
  <c r="AU574" i="1"/>
  <c r="BI577" i="1"/>
  <c r="AU922" i="1"/>
  <c r="AY844" i="1"/>
  <c r="AU291" i="1"/>
  <c r="BI866" i="1"/>
  <c r="AU481" i="1"/>
  <c r="AU415" i="1"/>
  <c r="AY26" i="1"/>
  <c r="BI177" i="1"/>
  <c r="AY1196" i="1"/>
  <c r="AU402" i="1"/>
  <c r="AU1475" i="1"/>
  <c r="BI712" i="1"/>
  <c r="AY929" i="1"/>
  <c r="AU635" i="1"/>
  <c r="AY1337" i="1"/>
  <c r="AU90" i="1"/>
  <c r="AY879" i="1"/>
  <c r="AU1257" i="1"/>
  <c r="BI1398" i="1"/>
  <c r="AY905" i="1"/>
  <c r="BI1117" i="1"/>
  <c r="AY923" i="1"/>
  <c r="AU274" i="1"/>
  <c r="AU817" i="1"/>
  <c r="AY37" i="1"/>
  <c r="AY998" i="1"/>
  <c r="AU427" i="1"/>
  <c r="AY1218" i="1"/>
  <c r="AU1347" i="1"/>
  <c r="AY233" i="1"/>
  <c r="BI307" i="1"/>
  <c r="AY1076" i="1"/>
  <c r="AU1019" i="1"/>
  <c r="AY1314" i="1"/>
  <c r="AU66" i="1"/>
  <c r="BI504" i="1"/>
  <c r="BI97" i="1"/>
  <c r="AU483" i="1"/>
  <c r="AY1210" i="1"/>
  <c r="BI464" i="1"/>
  <c r="AY663" i="1"/>
  <c r="AU72" i="1"/>
  <c r="AY836" i="1"/>
  <c r="AY499" i="1"/>
  <c r="BI713" i="1"/>
  <c r="AY710" i="1"/>
  <c r="BI790" i="1"/>
  <c r="AU1417" i="1"/>
  <c r="AU114" i="1"/>
  <c r="BI1382" i="1"/>
  <c r="AY936" i="1"/>
  <c r="BI401" i="1"/>
  <c r="AU818" i="1"/>
  <c r="AU1116" i="1"/>
  <c r="BI181" i="1"/>
  <c r="AY170" i="1"/>
  <c r="AY87" i="1"/>
  <c r="BI1048" i="1"/>
  <c r="AY1169" i="1"/>
  <c r="AU1255" i="1"/>
  <c r="BI136" i="1"/>
  <c r="BI979" i="1"/>
  <c r="AU348" i="1"/>
  <c r="BI827" i="1"/>
  <c r="AY1214" i="1"/>
  <c r="AY826" i="1"/>
  <c r="BI163" i="1"/>
  <c r="BI500" i="1"/>
  <c r="AU513" i="1"/>
  <c r="AY1352" i="1"/>
  <c r="AU239" i="1"/>
  <c r="BI687" i="1"/>
  <c r="AY1401" i="1"/>
  <c r="BI1449" i="1"/>
  <c r="AU243" i="1"/>
  <c r="AU191" i="1"/>
  <c r="BI1310" i="1"/>
  <c r="AU421" i="1"/>
  <c r="AY1370" i="1"/>
  <c r="BI1499" i="1"/>
  <c r="BI1226" i="1"/>
  <c r="AY175" i="1"/>
  <c r="AY110" i="1"/>
  <c r="BI422" i="1"/>
  <c r="AY458" i="1"/>
  <c r="BI86" i="1"/>
  <c r="AY1176" i="1"/>
  <c r="BI1079" i="1"/>
  <c r="AU111" i="1"/>
  <c r="BI68" i="1"/>
  <c r="AU630" i="1"/>
  <c r="BI101" i="1"/>
  <c r="BI174" i="1"/>
  <c r="AU1326" i="1"/>
  <c r="AY349" i="1"/>
  <c r="BI1383" i="1"/>
  <c r="AU850" i="1"/>
  <c r="AY1007" i="1"/>
  <c r="BI949" i="1"/>
  <c r="AU1150" i="1"/>
  <c r="AY1253" i="1"/>
  <c r="BI525" i="1"/>
  <c r="AU1421" i="1"/>
  <c r="BI273" i="1"/>
  <c r="AY1400" i="1"/>
  <c r="AY1204" i="1"/>
  <c r="BI627" i="1"/>
  <c r="AY656" i="1"/>
  <c r="BI592" i="1"/>
  <c r="AU956" i="1"/>
  <c r="BI1075" i="1"/>
  <c r="BI105" i="1"/>
  <c r="BI1211" i="1"/>
  <c r="AU538" i="1"/>
  <c r="BI1091" i="1"/>
  <c r="AU1180" i="1"/>
  <c r="AY200" i="1"/>
  <c r="AY1483" i="1"/>
  <c r="BI435" i="1"/>
  <c r="AY335" i="1"/>
  <c r="AU1277" i="1"/>
  <c r="AU647" i="1"/>
  <c r="BI505" i="1"/>
  <c r="AU1139" i="1"/>
  <c r="BI222" i="1"/>
  <c r="AY705" i="1"/>
  <c r="AU361" i="1"/>
  <c r="BI282" i="1"/>
  <c r="AY1134" i="1"/>
  <c r="AY672" i="1"/>
  <c r="BI1334" i="1"/>
  <c r="AU1221" i="1"/>
  <c r="AY470" i="1"/>
  <c r="BI403" i="1"/>
  <c r="AY1505" i="1"/>
  <c r="AY590" i="1"/>
  <c r="BI1443" i="1"/>
  <c r="BI147" i="1"/>
  <c r="AY717" i="1"/>
  <c r="BI1331" i="1"/>
  <c r="AY758" i="1"/>
  <c r="AY1193" i="1"/>
  <c r="AY616" i="1"/>
  <c r="BI1464" i="1"/>
  <c r="AY1444" i="1"/>
  <c r="BI726" i="1"/>
  <c r="AY1062" i="1"/>
  <c r="AU1058" i="1"/>
  <c r="AY508" i="1"/>
  <c r="BI583" i="1"/>
  <c r="AU1038" i="1"/>
  <c r="AY285" i="1"/>
  <c r="BI606" i="1"/>
  <c r="AU1283" i="1"/>
  <c r="AU876" i="1"/>
  <c r="BI1201" i="1"/>
  <c r="AY1108" i="1"/>
  <c r="AU1094" i="1"/>
  <c r="AY62" i="1"/>
  <c r="BI396" i="1"/>
  <c r="AY582" i="1"/>
  <c r="AY545" i="1"/>
  <c r="BI755" i="1"/>
  <c r="AY838" i="1"/>
  <c r="AU510" i="1"/>
  <c r="AY1055" i="1"/>
  <c r="BI258" i="1"/>
  <c r="AY1077" i="1"/>
  <c r="AY1126" i="1"/>
  <c r="AU602" i="1"/>
  <c r="BI1256" i="1"/>
  <c r="AY124" i="1"/>
  <c r="AU1146" i="1"/>
  <c r="AY185" i="1"/>
  <c r="AU626" i="1"/>
  <c r="BI471" i="1"/>
  <c r="AY1275" i="1"/>
  <c r="AY832" i="1"/>
  <c r="AU268" i="1"/>
  <c r="BI1450" i="1"/>
  <c r="AY742" i="1"/>
  <c r="BI1300" i="1"/>
  <c r="AY837" i="1"/>
  <c r="BI986" i="1"/>
  <c r="AY887" i="1"/>
  <c r="AU1195" i="1"/>
  <c r="AU212" i="1"/>
  <c r="BI772" i="1"/>
  <c r="AY1431" i="1"/>
  <c r="AU455" i="1"/>
  <c r="BI1397" i="1"/>
  <c r="AY1050" i="1"/>
  <c r="BI452" i="1"/>
  <c r="AU308" i="1"/>
  <c r="BI277" i="1"/>
  <c r="AY1212" i="1"/>
  <c r="BI1235" i="1"/>
  <c r="AU1213" i="1"/>
  <c r="BI1465" i="1"/>
  <c r="BI38" i="1"/>
  <c r="AU619" i="1"/>
  <c r="AU1301" i="1"/>
  <c r="AU594" i="1"/>
  <c r="BI840" i="1"/>
  <c r="AY973" i="1"/>
  <c r="AU460" i="1"/>
  <c r="AU1044" i="1"/>
  <c r="BI1356" i="1"/>
  <c r="AU459" i="1"/>
  <c r="AU1034" i="1"/>
  <c r="AU1015" i="1"/>
  <c r="BI1227" i="1"/>
  <c r="AY1493" i="1"/>
  <c r="AY892" i="1"/>
  <c r="AY1325" i="1"/>
  <c r="BI1349" i="1"/>
  <c r="AU321" i="1"/>
  <c r="AY388" i="1"/>
  <c r="BI574" i="1"/>
  <c r="AU577" i="1"/>
  <c r="AU844" i="1"/>
  <c r="BI291" i="1"/>
  <c r="AU866" i="1"/>
  <c r="AY481" i="1"/>
  <c r="AY415" i="1"/>
  <c r="BI558" i="1"/>
  <c r="BI26" i="1"/>
  <c r="AU177" i="1"/>
  <c r="AU1196" i="1"/>
  <c r="AY402" i="1"/>
  <c r="BI1475" i="1"/>
  <c r="AY712" i="1"/>
  <c r="AY60" i="1"/>
  <c r="BI1337" i="1"/>
  <c r="AU353" i="1"/>
  <c r="AU511" i="1"/>
  <c r="AU908" i="1"/>
  <c r="BI1073" i="1"/>
  <c r="AY76" i="1"/>
  <c r="BI1506" i="1"/>
  <c r="BI358" i="1"/>
  <c r="BI28" i="1"/>
  <c r="AY1459" i="1"/>
  <c r="BI265" i="1"/>
  <c r="AU972" i="1"/>
  <c r="AU1056" i="1"/>
  <c r="AU894" i="1"/>
  <c r="BI567" i="1"/>
  <c r="AY916" i="1"/>
  <c r="AU1510" i="1"/>
  <c r="AU937" i="1"/>
  <c r="AU1412" i="1"/>
  <c r="BI217" i="1"/>
  <c r="AU256" i="1"/>
  <c r="AY1265" i="1"/>
  <c r="BI67" i="1"/>
  <c r="BI580" i="1"/>
  <c r="BI1467" i="1"/>
  <c r="AY732" i="1"/>
  <c r="BI233" i="1"/>
  <c r="AU523" i="1"/>
  <c r="BI1076" i="1"/>
  <c r="AY66" i="1"/>
  <c r="AU1305" i="1"/>
  <c r="BI1189" i="1"/>
  <c r="AY228" i="1"/>
  <c r="AY1430" i="1"/>
  <c r="BI663" i="1"/>
  <c r="AU1414" i="1"/>
  <c r="AU1343" i="1"/>
  <c r="AU499" i="1"/>
  <c r="AU710" i="1"/>
  <c r="AU603" i="1"/>
  <c r="AU790" i="1"/>
  <c r="AY1417" i="1"/>
  <c r="AU1184" i="1"/>
  <c r="BI865" i="1"/>
  <c r="BI114" i="1"/>
  <c r="AU1382" i="1"/>
  <c r="AU441" i="1"/>
  <c r="AU936" i="1"/>
  <c r="BI1489" i="1"/>
  <c r="BI779" i="1"/>
  <c r="AY401" i="1"/>
  <c r="AU517" i="1"/>
  <c r="BI1116" i="1"/>
  <c r="AU170" i="1"/>
  <c r="BI87" i="1"/>
  <c r="AU1068" i="1"/>
  <c r="BI618" i="1"/>
  <c r="AY1048" i="1"/>
  <c r="AU1078" i="1"/>
  <c r="BI1255" i="1"/>
  <c r="AU40" i="1"/>
  <c r="AY979" i="1"/>
  <c r="AY946" i="1"/>
  <c r="AY954" i="1"/>
  <c r="BI348" i="1"/>
  <c r="AY827" i="1"/>
  <c r="AU826" i="1"/>
  <c r="BI692" i="1"/>
  <c r="AY1290" i="1"/>
  <c r="AY1438" i="1"/>
  <c r="BI1466" i="1"/>
  <c r="AU500" i="1"/>
  <c r="AY513" i="1"/>
  <c r="AU1352" i="1"/>
  <c r="BI239" i="1"/>
  <c r="AY687" i="1"/>
  <c r="AY1228" i="1"/>
  <c r="BI739" i="1"/>
  <c r="AY1449" i="1"/>
  <c r="AY243" i="1"/>
  <c r="BI1386" i="1"/>
  <c r="AY421" i="1"/>
  <c r="AY985" i="1"/>
  <c r="BI1370" i="1"/>
  <c r="AY1499" i="1"/>
  <c r="AU1226" i="1"/>
  <c r="AU377" i="1"/>
  <c r="BI959" i="1"/>
  <c r="AU458" i="1"/>
  <c r="AY86" i="1"/>
  <c r="AU1176" i="1"/>
  <c r="BI1335" i="1"/>
  <c r="AY1079" i="1"/>
  <c r="AU253" i="1"/>
  <c r="AY630" i="1"/>
  <c r="AU101" i="1"/>
  <c r="BI169" i="1"/>
  <c r="AY851" i="1"/>
  <c r="BI349" i="1"/>
  <c r="AY1383" i="1"/>
  <c r="AU1007" i="1"/>
  <c r="BI495" i="1"/>
  <c r="AY949" i="1"/>
  <c r="AY1150" i="1"/>
  <c r="AU1253" i="1"/>
  <c r="BI665" i="1"/>
  <c r="AU525" i="1"/>
  <c r="AU1289" i="1"/>
  <c r="BI411" i="1"/>
  <c r="AU273" i="1"/>
  <c r="AU1400" i="1"/>
  <c r="AY287" i="1"/>
  <c r="BI1204" i="1"/>
  <c r="AU627" i="1"/>
  <c r="BI656" i="1"/>
  <c r="AU592" i="1"/>
  <c r="AY1394" i="1"/>
  <c r="AY1101" i="1"/>
  <c r="BI956" i="1"/>
  <c r="AY105" i="1"/>
  <c r="AY497" i="1"/>
  <c r="AY409" i="1"/>
  <c r="BI264" i="1"/>
  <c r="AY1211" i="1"/>
  <c r="AY538" i="1"/>
  <c r="AY938" i="1"/>
  <c r="BI605" i="1"/>
  <c r="AU1091" i="1"/>
  <c r="AY1180" i="1"/>
  <c r="BI1483" i="1"/>
  <c r="AY435" i="1"/>
  <c r="AU335" i="1"/>
  <c r="AY82" i="1"/>
  <c r="BI647" i="1"/>
  <c r="AY505" i="1"/>
  <c r="AY222" i="1"/>
  <c r="AU1035" i="1"/>
  <c r="AU705" i="1"/>
  <c r="BI361" i="1"/>
  <c r="AU1134" i="1"/>
  <c r="BI341" i="1"/>
  <c r="AU1334" i="1"/>
  <c r="AY1353" i="1"/>
  <c r="BI470" i="1"/>
  <c r="AU403" i="1"/>
  <c r="AY969" i="1"/>
  <c r="AY995" i="1"/>
  <c r="BI590" i="1"/>
  <c r="AY1443" i="1"/>
  <c r="AY584" i="1"/>
  <c r="BI994" i="1"/>
  <c r="AY1331" i="1"/>
  <c r="AU758" i="1"/>
  <c r="AU1193" i="1"/>
  <c r="BI616" i="1"/>
  <c r="AU484" i="1"/>
  <c r="BI398" i="1"/>
  <c r="AU726" i="1"/>
  <c r="AU1062" i="1"/>
  <c r="BI508" i="1"/>
  <c r="AY1038" i="1"/>
  <c r="AU531" i="1"/>
  <c r="AU326" i="1"/>
  <c r="BI446" i="1"/>
  <c r="AY808" i="1"/>
  <c r="AU599" i="1"/>
  <c r="AU1099" i="1"/>
  <c r="AU533" i="1"/>
  <c r="AY861" i="1"/>
  <c r="BI1239" i="1"/>
  <c r="AU927" i="1"/>
  <c r="AY166" i="1"/>
  <c r="BI941" i="1"/>
  <c r="AU812" i="1"/>
  <c r="AU1451" i="1"/>
  <c r="BI266" i="1"/>
  <c r="BI66" i="1"/>
  <c r="AY883" i="1"/>
  <c r="BI228" i="1"/>
  <c r="BI316" i="1"/>
  <c r="AU999" i="1"/>
  <c r="BI1414" i="1"/>
  <c r="BI1343" i="1"/>
  <c r="AY981" i="1"/>
  <c r="AY790" i="1"/>
  <c r="BI1184" i="1"/>
  <c r="AY865" i="1"/>
  <c r="AY114" i="1"/>
  <c r="AY441" i="1"/>
  <c r="BI936" i="1"/>
  <c r="AY1489" i="1"/>
  <c r="AY779" i="1"/>
  <c r="AY818" i="1"/>
  <c r="BI517" i="1"/>
  <c r="AY1116" i="1"/>
  <c r="AY181" i="1"/>
  <c r="AU87" i="1"/>
  <c r="BI1068" i="1"/>
  <c r="AU618" i="1"/>
  <c r="AU1048" i="1"/>
  <c r="AU1169" i="1"/>
  <c r="BI1078" i="1"/>
  <c r="AY1255" i="1"/>
  <c r="AY40" i="1"/>
  <c r="AY136" i="1"/>
  <c r="AU979" i="1"/>
  <c r="AU946" i="1"/>
  <c r="BI954" i="1"/>
  <c r="AY348" i="1"/>
  <c r="AU827" i="1"/>
  <c r="AU1214" i="1"/>
  <c r="BI826" i="1"/>
  <c r="AY692" i="1"/>
  <c r="AU163" i="1"/>
  <c r="AU1290" i="1"/>
  <c r="BI1438" i="1"/>
  <c r="AY1466" i="1"/>
  <c r="AY500" i="1"/>
  <c r="BI1352" i="1"/>
  <c r="AY239" i="1"/>
  <c r="AU687" i="1"/>
  <c r="AU1401" i="1"/>
  <c r="BI1228" i="1"/>
  <c r="AY739" i="1"/>
  <c r="AU1449" i="1"/>
  <c r="BI191" i="1"/>
  <c r="AU1386" i="1"/>
  <c r="AU1310" i="1"/>
  <c r="BI985" i="1"/>
  <c r="AU1499" i="1"/>
  <c r="AY1226" i="1"/>
  <c r="AU175" i="1"/>
  <c r="AU110" i="1"/>
  <c r="BI377" i="1"/>
  <c r="AY959" i="1"/>
  <c r="AU422" i="1"/>
  <c r="BI1176" i="1"/>
  <c r="AU1335" i="1"/>
  <c r="AY253" i="1"/>
  <c r="AY111" i="1"/>
  <c r="AU68" i="1"/>
  <c r="BI630" i="1"/>
  <c r="AY169" i="1"/>
  <c r="AU174" i="1"/>
  <c r="AU851" i="1"/>
  <c r="BI1326" i="1"/>
  <c r="AU349" i="1"/>
  <c r="AU1383" i="1"/>
  <c r="AY850" i="1"/>
  <c r="BI1007" i="1"/>
  <c r="AY495" i="1"/>
  <c r="AU949" i="1"/>
  <c r="BI1253" i="1"/>
  <c r="AY665" i="1"/>
  <c r="AY1421" i="1"/>
  <c r="BI1289" i="1"/>
  <c r="AY411" i="1"/>
  <c r="AY273" i="1"/>
  <c r="BI287" i="1"/>
  <c r="AU1204" i="1"/>
  <c r="AY592" i="1"/>
  <c r="AU1394" i="1"/>
  <c r="BI1101" i="1"/>
  <c r="AY956" i="1"/>
  <c r="AY1075" i="1"/>
  <c r="AU105" i="1"/>
  <c r="AU497" i="1"/>
  <c r="BI409" i="1"/>
  <c r="AY264" i="1"/>
  <c r="AU1211" i="1"/>
  <c r="BI938" i="1"/>
  <c r="AY605" i="1"/>
  <c r="AY1091" i="1"/>
  <c r="BI200" i="1"/>
  <c r="BI1277" i="1"/>
  <c r="AU82" i="1"/>
  <c r="AY647" i="1"/>
  <c r="AU505" i="1"/>
  <c r="AY1139" i="1"/>
  <c r="AY1035" i="1"/>
  <c r="BI705" i="1"/>
  <c r="AU282" i="1"/>
  <c r="BI672" i="1"/>
  <c r="AU341" i="1"/>
  <c r="AY1221" i="1"/>
  <c r="BI1353" i="1"/>
  <c r="AY403" i="1"/>
  <c r="AU969" i="1"/>
  <c r="BI1505" i="1"/>
  <c r="BI995" i="1"/>
  <c r="AU590" i="1"/>
  <c r="AU1443" i="1"/>
  <c r="AY147" i="1"/>
  <c r="AU717" i="1"/>
  <c r="BI584" i="1"/>
  <c r="AU994" i="1"/>
  <c r="BI1193" i="1"/>
  <c r="AU616" i="1"/>
  <c r="AY1464" i="1"/>
  <c r="AY484" i="1"/>
  <c r="BI1444" i="1"/>
  <c r="AY398" i="1"/>
  <c r="AY726" i="1"/>
  <c r="BI1058" i="1"/>
  <c r="AU508" i="1"/>
  <c r="AY583" i="1"/>
  <c r="BI531" i="1"/>
  <c r="AY606" i="1"/>
  <c r="BI1309" i="1"/>
  <c r="AY1201" i="1"/>
  <c r="AY882" i="1"/>
  <c r="BI1108" i="1"/>
  <c r="AY1094" i="1"/>
  <c r="BI62" i="1"/>
  <c r="AU396" i="1"/>
  <c r="AU582" i="1"/>
  <c r="BI545" i="1"/>
  <c r="AY404" i="1"/>
  <c r="AU755" i="1"/>
  <c r="AU838" i="1"/>
  <c r="BI510" i="1"/>
  <c r="AU258" i="1"/>
  <c r="BI1126" i="1"/>
  <c r="AY602" i="1"/>
  <c r="BI124" i="1"/>
  <c r="AY1146" i="1"/>
  <c r="BI185" i="1"/>
  <c r="AY626" i="1"/>
  <c r="AY471" i="1"/>
  <c r="AU1275" i="1"/>
  <c r="BI832" i="1"/>
  <c r="AU742" i="1"/>
  <c r="AU161" i="1"/>
  <c r="BI673" i="1"/>
  <c r="AU837" i="1"/>
  <c r="AU986" i="1"/>
  <c r="AU887" i="1"/>
  <c r="BI1195" i="1"/>
  <c r="AU772" i="1"/>
  <c r="AU770" i="1"/>
  <c r="BI1431" i="1"/>
  <c r="AY455" i="1"/>
  <c r="BI453" i="1"/>
  <c r="AU581" i="1"/>
  <c r="AU1397" i="1"/>
  <c r="AU907" i="1"/>
  <c r="BI1373" i="1"/>
  <c r="AU1050" i="1"/>
  <c r="AU452" i="1"/>
  <c r="AY350" i="1"/>
  <c r="BI308" i="1"/>
  <c r="AU1183" i="1"/>
  <c r="AU277" i="1"/>
  <c r="AU1141" i="1"/>
  <c r="AY419" i="1"/>
  <c r="BI1212" i="1"/>
  <c r="AU783" i="1"/>
  <c r="AY1235" i="1"/>
  <c r="AU1003" i="1"/>
  <c r="BI1158" i="1"/>
  <c r="AY1213" i="1"/>
  <c r="AU1465" i="1"/>
  <c r="AY38" i="1"/>
  <c r="BI1301" i="1"/>
  <c r="AY840" i="1"/>
  <c r="AU160" i="1"/>
  <c r="BI460" i="1"/>
  <c r="AY1044" i="1"/>
  <c r="AU1356" i="1"/>
  <c r="AY459" i="1"/>
  <c r="BI1034" i="1"/>
  <c r="AU1227" i="1"/>
  <c r="AU624" i="1"/>
  <c r="BI1493" i="1"/>
  <c r="BI892" i="1"/>
  <c r="AY1349" i="1"/>
  <c r="BI476" i="1"/>
  <c r="AU388" i="1"/>
  <c r="AY574" i="1"/>
  <c r="AY577" i="1"/>
  <c r="BI922" i="1"/>
  <c r="BI481" i="1"/>
  <c r="AU558" i="1"/>
  <c r="AU26" i="1"/>
  <c r="BI1196" i="1"/>
  <c r="AY1475" i="1"/>
  <c r="BI929" i="1"/>
  <c r="BI60" i="1"/>
  <c r="AY635" i="1"/>
  <c r="AY353" i="1"/>
  <c r="BI1094" i="1"/>
  <c r="AY396" i="1"/>
  <c r="BI602" i="1"/>
  <c r="AU124" i="1"/>
  <c r="AU1300" i="1"/>
  <c r="AY161" i="1"/>
  <c r="BI1050" i="1"/>
  <c r="AY277" i="1"/>
  <c r="AY1141" i="1"/>
  <c r="BI1213" i="1"/>
  <c r="AY619" i="1"/>
  <c r="BI1044" i="1"/>
  <c r="AY624" i="1"/>
  <c r="BI388" i="1"/>
  <c r="AY922" i="1"/>
  <c r="AY291" i="1"/>
  <c r="AY866" i="1"/>
  <c r="BI402" i="1"/>
  <c r="AU929" i="1"/>
  <c r="BI511" i="1"/>
  <c r="BI908" i="1"/>
  <c r="AY1073" i="1"/>
  <c r="AY1197" i="1"/>
  <c r="BI76" i="1"/>
  <c r="AY659" i="1"/>
  <c r="AY1506" i="1"/>
  <c r="BI1056" i="1"/>
  <c r="BI614" i="1"/>
  <c r="BI1009" i="1"/>
  <c r="AY230" i="1"/>
  <c r="AU1304" i="1"/>
  <c r="AU1429" i="1"/>
  <c r="BI1340" i="1"/>
  <c r="AY224" i="1"/>
  <c r="AY292" i="1"/>
  <c r="AY405" i="1"/>
  <c r="BI867" i="1"/>
  <c r="AU1288" i="1"/>
  <c r="AY1252" i="1"/>
  <c r="AU1217" i="1"/>
  <c r="BI367" i="1"/>
  <c r="AY269" i="1"/>
  <c r="AY677" i="1"/>
  <c r="BI496" i="1"/>
  <c r="AU542" i="1"/>
  <c r="BI1374" i="1"/>
  <c r="AY1127" i="1"/>
  <c r="BI612" i="1"/>
  <c r="AY1368" i="1"/>
  <c r="AU858" i="1"/>
  <c r="BI562" i="1"/>
  <c r="AU1251" i="1"/>
  <c r="AY1473" i="1"/>
  <c r="AU1418" i="1"/>
  <c r="BI275" i="1"/>
  <c r="BI141" i="1"/>
  <c r="AU78" i="1"/>
  <c r="AU1223" i="1"/>
  <c r="AU1190" i="1"/>
  <c r="BI231" i="1"/>
  <c r="BI50" i="1"/>
  <c r="AU1246" i="1"/>
  <c r="AU485" i="1"/>
  <c r="BI854" i="1"/>
  <c r="AY1364" i="1"/>
  <c r="BI134" i="1"/>
  <c r="BI728" i="1"/>
  <c r="AU884" i="1"/>
  <c r="AY1115" i="1"/>
  <c r="AU1233" i="1"/>
  <c r="BI1132" i="1"/>
  <c r="BI79" i="1"/>
  <c r="BI122" i="1"/>
  <c r="AY957" i="1"/>
  <c r="AU1262" i="1"/>
  <c r="BI351" i="1"/>
  <c r="BI36" i="1"/>
  <c r="AY1406" i="1"/>
  <c r="AY931" i="1"/>
  <c r="BI1080" i="1"/>
  <c r="AY1333" i="1"/>
  <c r="AY1237" i="1"/>
  <c r="AU137" i="1"/>
  <c r="AU43" i="1"/>
  <c r="AU85" i="1"/>
  <c r="BI1071" i="1"/>
  <c r="BI1487" i="1"/>
  <c r="BI255" i="1"/>
  <c r="AY172" i="1"/>
  <c r="AU691" i="1"/>
  <c r="AY1085" i="1"/>
  <c r="BI192" i="1"/>
  <c r="AU1083" i="1"/>
  <c r="AY502" i="1"/>
  <c r="AU1206" i="1"/>
  <c r="AY64" i="1"/>
  <c r="BI1173" i="1"/>
  <c r="AU685" i="1"/>
  <c r="AY846" i="1"/>
  <c r="BI702" i="1"/>
  <c r="BI30" i="1"/>
  <c r="AU1249" i="1"/>
  <c r="AY714" i="1"/>
  <c r="BI682" i="1"/>
  <c r="AY520" i="1"/>
  <c r="BI747" i="1"/>
  <c r="AU34" i="1"/>
  <c r="AU1053" i="1"/>
  <c r="BI886" i="1"/>
  <c r="AU1194" i="1"/>
  <c r="AY394" i="1"/>
  <c r="BI1069" i="1"/>
  <c r="AU878" i="1"/>
  <c r="BI1402" i="1"/>
  <c r="AU1160" i="1"/>
  <c r="BI31" i="1"/>
  <c r="AY561" i="1"/>
  <c r="BI769" i="1"/>
  <c r="AU1046" i="1"/>
  <c r="AY489" i="1"/>
  <c r="AU106" i="1"/>
  <c r="AY44" i="1"/>
  <c r="BI518" i="1"/>
  <c r="AU948" i="1"/>
  <c r="BI475" i="1"/>
  <c r="BI1061" i="1"/>
  <c r="AY1023" i="1"/>
  <c r="BI1363" i="1"/>
  <c r="AY1164" i="1"/>
  <c r="AU299" i="1"/>
  <c r="BI704" i="1"/>
  <c r="AY1236" i="1"/>
  <c r="AY1130" i="1"/>
  <c r="BI631" i="1"/>
  <c r="AY1469" i="1"/>
  <c r="AY261" i="1"/>
  <c r="BI891" i="1"/>
  <c r="AU600" i="1"/>
  <c r="AY765" i="1"/>
  <c r="AY989" i="1"/>
  <c r="BI524" i="1"/>
  <c r="AY1359" i="1"/>
  <c r="AU1448" i="1"/>
  <c r="BI1428" i="1"/>
  <c r="AU984" i="1"/>
  <c r="AY1455" i="1"/>
  <c r="AU815" i="1"/>
  <c r="BI613" i="1"/>
  <c r="AY1320" i="1"/>
  <c r="AU1434" i="1"/>
  <c r="BI795" i="1"/>
  <c r="AY346" i="1"/>
  <c r="AU791" i="1"/>
  <c r="AY343" i="1"/>
  <c r="BI1200" i="1"/>
  <c r="AU697" i="1"/>
  <c r="AY433" i="1"/>
  <c r="BI768" i="1"/>
  <c r="AU83" i="1"/>
  <c r="AU683" i="1"/>
  <c r="AU507" i="1"/>
  <c r="BI1033" i="1"/>
  <c r="AU445" i="1"/>
  <c r="AY797" i="1"/>
  <c r="AY654" i="1"/>
  <c r="BI1029" i="1"/>
  <c r="AU1296" i="1"/>
  <c r="AU466" i="1"/>
  <c r="BI1097" i="1"/>
  <c r="AY1147" i="1"/>
  <c r="AU156" i="1"/>
  <c r="BI1472" i="1"/>
  <c r="AU352" i="1"/>
  <c r="BI1168" i="1"/>
  <c r="BI113" i="1"/>
  <c r="AY757" i="1"/>
  <c r="BI171" i="1"/>
  <c r="AY426" i="1"/>
  <c r="AU1380" i="1"/>
  <c r="BI280" i="1"/>
  <c r="BI386" i="1"/>
  <c r="AU644" i="1"/>
  <c r="AY1283" i="1"/>
  <c r="AU545" i="1"/>
  <c r="AY755" i="1"/>
  <c r="AU185" i="1"/>
  <c r="BI742" i="1"/>
  <c r="AU673" i="1"/>
  <c r="AY986" i="1"/>
  <c r="BI1183" i="1"/>
  <c r="AU419" i="1"/>
  <c r="AY1301" i="1"/>
  <c r="AU973" i="1"/>
  <c r="BI1015" i="1"/>
  <c r="BI844" i="1"/>
  <c r="AY558" i="1"/>
  <c r="AU1197" i="1"/>
  <c r="AU189" i="1"/>
  <c r="BI659" i="1"/>
  <c r="AY358" i="1"/>
  <c r="AU1459" i="1"/>
  <c r="AU474" i="1"/>
  <c r="AU468" i="1"/>
  <c r="AU69" i="1"/>
  <c r="AY972" i="1"/>
  <c r="BI1429" i="1"/>
  <c r="AU1340" i="1"/>
  <c r="BI405" i="1"/>
  <c r="AY867" i="1"/>
  <c r="BI1217" i="1"/>
  <c r="AU677" i="1"/>
  <c r="BI565" i="1"/>
  <c r="AU496" i="1"/>
  <c r="AY873" i="1"/>
  <c r="AY543" i="1"/>
  <c r="BI542" i="1"/>
  <c r="AY1374" i="1"/>
  <c r="AY909" i="1"/>
  <c r="BI1059" i="1"/>
  <c r="AU1368" i="1"/>
  <c r="AY1081" i="1"/>
  <c r="BI858" i="1"/>
  <c r="AU562" i="1"/>
  <c r="AU1473" i="1"/>
  <c r="BI1418" i="1"/>
  <c r="AY275" i="1"/>
  <c r="AY141" i="1"/>
  <c r="AY1223" i="1"/>
  <c r="AY344" i="1"/>
  <c r="BI1190" i="1"/>
  <c r="AY50" i="1"/>
  <c r="AU306" i="1"/>
  <c r="BI485" i="1"/>
  <c r="AY854" i="1"/>
  <c r="AY1118" i="1"/>
  <c r="AU1364" i="1"/>
  <c r="AY134" i="1"/>
  <c r="BI563" i="1"/>
  <c r="AU728" i="1"/>
  <c r="AY884" i="1"/>
  <c r="AU1115" i="1"/>
  <c r="BI1233" i="1"/>
  <c r="AY1132" i="1"/>
  <c r="AY122" i="1"/>
  <c r="AU924" i="1"/>
  <c r="AU957" i="1"/>
  <c r="BI1262" i="1"/>
  <c r="AY351" i="1"/>
  <c r="AY36" i="1"/>
  <c r="AY41" i="1"/>
  <c r="AU931" i="1"/>
  <c r="BI962" i="1"/>
  <c r="BI140" i="1"/>
  <c r="AY1080" i="1"/>
  <c r="AY29" i="1"/>
  <c r="AU1237" i="1"/>
  <c r="BI688" i="1"/>
  <c r="BI43" i="1"/>
  <c r="AY1071" i="1"/>
  <c r="AU751" i="1"/>
  <c r="AY237" i="1"/>
  <c r="BI1161" i="1"/>
  <c r="AY1487" i="1"/>
  <c r="AU130" i="1"/>
  <c r="BI1085" i="1"/>
  <c r="AY192" i="1"/>
  <c r="AY1083" i="1"/>
  <c r="AU502" i="1"/>
  <c r="BI1206" i="1"/>
  <c r="AU64" i="1"/>
  <c r="AY1173" i="1"/>
  <c r="AY685" i="1"/>
  <c r="AY640" i="1"/>
  <c r="BI846" i="1"/>
  <c r="AY702" i="1"/>
  <c r="AY1249" i="1"/>
  <c r="AY666" i="1"/>
  <c r="BI714" i="1"/>
  <c r="AY902" i="1"/>
  <c r="AU520" i="1"/>
  <c r="BI653" i="1"/>
  <c r="AY747" i="1"/>
  <c r="AU417" i="1"/>
  <c r="BI680" i="1"/>
  <c r="AY127" i="1"/>
  <c r="AU1182" i="1"/>
  <c r="BI394" i="1"/>
  <c r="AY1143" i="1"/>
  <c r="BI819" i="1"/>
  <c r="AY1402" i="1"/>
  <c r="AY1160" i="1"/>
  <c r="AY154" i="1"/>
  <c r="AY31" i="1"/>
  <c r="AU176" i="1"/>
  <c r="BI561" i="1"/>
  <c r="AU769" i="1"/>
  <c r="AY1046" i="1"/>
  <c r="AU489" i="1"/>
  <c r="BI1490" i="1"/>
  <c r="BI1423" i="1"/>
  <c r="BI1332" i="1"/>
  <c r="AU44" i="1"/>
  <c r="AY518" i="1"/>
  <c r="AU657" i="1"/>
  <c r="BI1039" i="1"/>
  <c r="AU475" i="1"/>
  <c r="AY215" i="1"/>
  <c r="AY328" i="1"/>
  <c r="AY324" i="1"/>
  <c r="BI571" i="1"/>
  <c r="AU1061" i="1"/>
  <c r="AU1023" i="1"/>
  <c r="AY1063" i="1"/>
  <c r="BI1187" i="1"/>
  <c r="AU1363" i="1"/>
  <c r="AU257" i="1"/>
  <c r="AU1164" i="1"/>
  <c r="BI299" i="1"/>
  <c r="AY704" i="1"/>
  <c r="AU589" i="1"/>
  <c r="AU1236" i="1"/>
  <c r="BI1130" i="1"/>
  <c r="AU631" i="1"/>
  <c r="AU1469" i="1"/>
  <c r="AU1377" i="1"/>
  <c r="BI261" i="1"/>
  <c r="AY891" i="1"/>
  <c r="AU765" i="1"/>
  <c r="BI989" i="1"/>
  <c r="AU1359" i="1"/>
  <c r="AY1448" i="1"/>
  <c r="BI764" i="1"/>
  <c r="BI815" i="1"/>
  <c r="AY613" i="1"/>
  <c r="AU1292" i="1"/>
  <c r="BI1434" i="1"/>
  <c r="AY795" i="1"/>
  <c r="BI343" i="1"/>
  <c r="AY1200" i="1"/>
  <c r="AU919" i="1"/>
  <c r="BI433" i="1"/>
  <c r="AY768" i="1"/>
  <c r="AU1231" i="1"/>
  <c r="BI507" i="1"/>
  <c r="AU1033" i="1"/>
  <c r="AY445" i="1"/>
  <c r="BI654" i="1"/>
  <c r="AY1029" i="1"/>
  <c r="AY466" i="1"/>
  <c r="BI738" i="1"/>
  <c r="AY1097" i="1"/>
  <c r="AY156" i="1"/>
  <c r="AU727" i="1"/>
  <c r="BI300" i="1"/>
  <c r="AU1472" i="1"/>
  <c r="AU357" i="1"/>
  <c r="BI368" i="1"/>
  <c r="AU1168" i="1"/>
  <c r="AY332" i="1"/>
  <c r="AU113" i="1"/>
  <c r="BI515" i="1"/>
  <c r="AU171" i="1"/>
  <c r="AU201" i="1"/>
  <c r="AU1495" i="1"/>
  <c r="BI1380" i="1"/>
  <c r="AY280" i="1"/>
  <c r="AY286" i="1"/>
  <c r="AY706" i="1"/>
  <c r="BI947" i="1"/>
  <c r="AU184" i="1"/>
  <c r="AU400" i="1"/>
  <c r="BI644" i="1"/>
  <c r="AU1240" i="1"/>
  <c r="AU281" i="1"/>
  <c r="BI1140" i="1"/>
  <c r="AY1270" i="1"/>
  <c r="AU821" i="1"/>
  <c r="BI960" i="1"/>
  <c r="AY968" i="1"/>
  <c r="AY805" i="1"/>
  <c r="AY1419" i="1"/>
  <c r="BI283" i="1"/>
  <c r="AY389" i="1"/>
  <c r="AU246" i="1"/>
  <c r="AU1032" i="1"/>
  <c r="BI1437" i="1"/>
  <c r="AU761" i="1"/>
  <c r="AY796" i="1"/>
  <c r="AU178" i="1"/>
  <c r="BI313" i="1"/>
  <c r="BI285" i="1"/>
  <c r="AY1309" i="1"/>
  <c r="AU1201" i="1"/>
  <c r="AU882" i="1"/>
  <c r="BI404" i="1"/>
  <c r="AU1077" i="1"/>
  <c r="BI626" i="1"/>
  <c r="AU832" i="1"/>
  <c r="AY1450" i="1"/>
  <c r="BI837" i="1"/>
  <c r="AY772" i="1"/>
  <c r="AY770" i="1"/>
  <c r="AU453" i="1"/>
  <c r="AY1397" i="1"/>
  <c r="AY907" i="1"/>
  <c r="AY1003" i="1"/>
  <c r="BI594" i="1"/>
  <c r="AY160" i="1"/>
  <c r="AU892" i="1"/>
  <c r="AY321" i="1"/>
  <c r="BI415" i="1"/>
  <c r="AY177" i="1"/>
  <c r="AU60" i="1"/>
  <c r="AU1337" i="1"/>
  <c r="BI353" i="1"/>
  <c r="AY511" i="1"/>
  <c r="AY908" i="1"/>
  <c r="BI1197" i="1"/>
  <c r="AY189" i="1"/>
  <c r="AU358" i="1"/>
  <c r="AY28" i="1"/>
  <c r="BI1459" i="1"/>
  <c r="AY474" i="1"/>
  <c r="AY468" i="1"/>
  <c r="AY265" i="1"/>
  <c r="BI69" i="1"/>
  <c r="AY1056" i="1"/>
  <c r="AY614" i="1"/>
  <c r="AU1009" i="1"/>
  <c r="AU230" i="1"/>
  <c r="BI1304" i="1"/>
  <c r="AY1429" i="1"/>
  <c r="AU224" i="1"/>
  <c r="BI292" i="1"/>
  <c r="AY1288" i="1"/>
  <c r="BI1252" i="1"/>
  <c r="AY1217" i="1"/>
  <c r="AY367" i="1"/>
  <c r="AU269" i="1"/>
  <c r="BI677" i="1"/>
  <c r="AY565" i="1"/>
  <c r="AY496" i="1"/>
  <c r="AU873" i="1"/>
  <c r="BI543" i="1"/>
  <c r="AU909" i="1"/>
  <c r="BI1127" i="1"/>
  <c r="AU1059" i="1"/>
  <c r="AY612" i="1"/>
  <c r="BI1081" i="1"/>
  <c r="AY858" i="1"/>
  <c r="AY1251" i="1"/>
  <c r="BI1473" i="1"/>
  <c r="AY1418" i="1"/>
  <c r="BI78" i="1"/>
  <c r="BI344" i="1"/>
  <c r="AY231" i="1"/>
  <c r="AU50" i="1"/>
  <c r="AY1246" i="1"/>
  <c r="BI306" i="1"/>
  <c r="AY485" i="1"/>
  <c r="AU854" i="1"/>
  <c r="AU1118" i="1"/>
  <c r="BI1364" i="1"/>
  <c r="AU563" i="1"/>
  <c r="AY728" i="1"/>
  <c r="BI1115" i="1"/>
  <c r="AY79" i="1"/>
  <c r="AY924" i="1"/>
  <c r="BI957" i="1"/>
  <c r="AU36" i="1"/>
  <c r="AU1406" i="1"/>
  <c r="AU41" i="1"/>
  <c r="BI931" i="1"/>
  <c r="AU962" i="1"/>
  <c r="AY140" i="1"/>
  <c r="AU1080" i="1"/>
  <c r="AU29" i="1"/>
  <c r="AU1333" i="1"/>
  <c r="BI1237" i="1"/>
  <c r="BI137" i="1"/>
  <c r="AU688" i="1"/>
  <c r="BI85" i="1"/>
  <c r="AY85" i="1"/>
  <c r="AY751" i="1"/>
  <c r="BI237" i="1"/>
  <c r="AU1161" i="1"/>
  <c r="AY130" i="1"/>
  <c r="AY255" i="1"/>
  <c r="AU172" i="1"/>
  <c r="BI691" i="1"/>
  <c r="AU1085" i="1"/>
  <c r="AU192" i="1"/>
  <c r="BI502" i="1"/>
  <c r="BI64" i="1"/>
  <c r="AU1173" i="1"/>
  <c r="BI640" i="1"/>
  <c r="AU702" i="1"/>
  <c r="AU30" i="1"/>
  <c r="BI666" i="1"/>
  <c r="AU714" i="1"/>
  <c r="AU682" i="1"/>
  <c r="AU902" i="1"/>
  <c r="BI520" i="1"/>
  <c r="AU653" i="1"/>
  <c r="AU747" i="1"/>
  <c r="BI34" i="1"/>
  <c r="AY417" i="1"/>
  <c r="BI1053" i="1"/>
  <c r="AY680" i="1"/>
  <c r="AY886" i="1"/>
  <c r="AU127" i="1"/>
  <c r="AY1182" i="1"/>
  <c r="BI1194" i="1"/>
  <c r="AU1069" i="1"/>
  <c r="AU1143" i="1"/>
  <c r="BI878" i="1"/>
  <c r="AY819" i="1"/>
  <c r="AU154" i="1"/>
  <c r="AU31" i="1"/>
  <c r="BI176" i="1"/>
  <c r="AU561" i="1"/>
  <c r="BI489" i="1"/>
  <c r="AY1490" i="1"/>
  <c r="AU1423" i="1"/>
  <c r="AU1332" i="1"/>
  <c r="BI44" i="1"/>
  <c r="AU518" i="1"/>
  <c r="AY657" i="1"/>
  <c r="BI948" i="1"/>
  <c r="AY1039" i="1"/>
  <c r="AY475" i="1"/>
  <c r="AU328" i="1"/>
  <c r="BI324" i="1"/>
  <c r="AY571" i="1"/>
  <c r="AY1061" i="1"/>
  <c r="BI1063" i="1"/>
  <c r="AY1187" i="1"/>
  <c r="AY1363" i="1"/>
  <c r="AY257" i="1"/>
  <c r="BI1164" i="1"/>
  <c r="AY299" i="1"/>
  <c r="AU704" i="1"/>
  <c r="AY589" i="1"/>
  <c r="BI1236" i="1"/>
  <c r="BI1377" i="1"/>
  <c r="AY600" i="1"/>
  <c r="BI765" i="1"/>
  <c r="AU989" i="1"/>
  <c r="AU524" i="1"/>
  <c r="BI1448" i="1"/>
  <c r="AY764" i="1"/>
  <c r="AU1428" i="1"/>
  <c r="AY984" i="1"/>
  <c r="BI1455" i="1"/>
  <c r="AY815" i="1"/>
  <c r="AY1292" i="1"/>
  <c r="BI1320" i="1"/>
  <c r="AU795" i="1"/>
  <c r="AU346" i="1"/>
  <c r="BI791" i="1"/>
  <c r="AU343" i="1"/>
  <c r="AY697" i="1"/>
  <c r="BI919" i="1"/>
  <c r="AY1231" i="1"/>
  <c r="AY83" i="1"/>
  <c r="BI683" i="1"/>
  <c r="AY507" i="1"/>
  <c r="BI797" i="1"/>
  <c r="AU654" i="1"/>
  <c r="AY1296" i="1"/>
  <c r="BI466" i="1"/>
  <c r="AU738" i="1"/>
  <c r="AU1147" i="1"/>
  <c r="BI727" i="1"/>
  <c r="AY300" i="1"/>
  <c r="AY1472" i="1"/>
  <c r="AY357" i="1"/>
  <c r="BI352" i="1"/>
  <c r="AY368" i="1"/>
  <c r="AY1168" i="1"/>
  <c r="AU332" i="1"/>
  <c r="BI757" i="1"/>
  <c r="AY515" i="1"/>
  <c r="AY171" i="1"/>
  <c r="AY201" i="1"/>
  <c r="BI1495" i="1"/>
  <c r="BI426" i="1"/>
  <c r="AY1380" i="1"/>
  <c r="AU280" i="1"/>
  <c r="AU286" i="1"/>
  <c r="BI706" i="1"/>
  <c r="AY947" i="1"/>
  <c r="AY386" i="1"/>
  <c r="AY184" i="1"/>
  <c r="BI400" i="1"/>
  <c r="AY644" i="1"/>
  <c r="AY1240" i="1"/>
  <c r="BI1284" i="1"/>
  <c r="AY1140" i="1"/>
  <c r="AU1270" i="1"/>
  <c r="AY960" i="1"/>
  <c r="AU968" i="1"/>
  <c r="AU805" i="1"/>
  <c r="BI1419" i="1"/>
  <c r="BI1032" i="1"/>
  <c r="AY761" i="1"/>
  <c r="AU796" i="1"/>
  <c r="BI178" i="1"/>
  <c r="BI33" i="1"/>
  <c r="AY991" i="1"/>
  <c r="BI876" i="1"/>
  <c r="BI1055" i="1"/>
  <c r="AU1256" i="1"/>
  <c r="BI268" i="1"/>
  <c r="BI212" i="1"/>
  <c r="BI581" i="1"/>
  <c r="AY1373" i="1"/>
  <c r="AU350" i="1"/>
  <c r="BI783" i="1"/>
  <c r="AY1158" i="1"/>
  <c r="BI1325" i="1"/>
  <c r="AY476" i="1"/>
  <c r="AU712" i="1"/>
  <c r="BI635" i="1"/>
  <c r="AU1073" i="1"/>
  <c r="BI189" i="1"/>
  <c r="AU76" i="1"/>
  <c r="AU659" i="1"/>
  <c r="AU1506" i="1"/>
  <c r="AU28" i="1"/>
  <c r="BI474" i="1"/>
  <c r="BI468" i="1"/>
  <c r="AU265" i="1"/>
  <c r="AY69" i="1"/>
  <c r="BI972" i="1"/>
  <c r="AU614" i="1"/>
  <c r="AY1009" i="1"/>
  <c r="BI230" i="1"/>
  <c r="AY1304" i="1"/>
  <c r="AY1340" i="1"/>
  <c r="BI224" i="1"/>
  <c r="AU292" i="1"/>
  <c r="AU405" i="1"/>
  <c r="AU867" i="1"/>
  <c r="BI1288" i="1"/>
  <c r="AU1252" i="1"/>
  <c r="AU367" i="1"/>
  <c r="BI269" i="1"/>
  <c r="AU565" i="1"/>
  <c r="BI873" i="1"/>
  <c r="AU543" i="1"/>
  <c r="AY542" i="1"/>
  <c r="AU1374" i="1"/>
  <c r="BI909" i="1"/>
  <c r="AU1127" i="1"/>
  <c r="AY1059" i="1"/>
  <c r="AU612" i="1"/>
  <c r="BI1368" i="1"/>
  <c r="AU1081" i="1"/>
  <c r="AY562" i="1"/>
  <c r="BI1251" i="1"/>
  <c r="AU275" i="1"/>
  <c r="AU141" i="1"/>
  <c r="AY78" i="1"/>
  <c r="BI1223" i="1"/>
  <c r="AU344" i="1"/>
  <c r="AY1190" i="1"/>
  <c r="AU231" i="1"/>
  <c r="BI1246" i="1"/>
  <c r="AY306" i="1"/>
  <c r="BI1118" i="1"/>
  <c r="AU134" i="1"/>
  <c r="AY563" i="1"/>
  <c r="BI884" i="1"/>
  <c r="AY1233" i="1"/>
  <c r="AU1132" i="1"/>
  <c r="AU79" i="1"/>
  <c r="AU122" i="1"/>
  <c r="BI924" i="1"/>
  <c r="AY1262" i="1"/>
  <c r="AU351" i="1"/>
  <c r="BI1406" i="1"/>
  <c r="BI41" i="1"/>
  <c r="AY962" i="1"/>
  <c r="AU140" i="1"/>
  <c r="BI29" i="1"/>
  <c r="BI1333" i="1"/>
  <c r="AY137" i="1"/>
  <c r="AY688" i="1"/>
  <c r="AY43" i="1"/>
  <c r="AU1071" i="1"/>
  <c r="BI751" i="1"/>
  <c r="AU237" i="1"/>
  <c r="AY1161" i="1"/>
  <c r="AU1487" i="1"/>
  <c r="BI130" i="1"/>
  <c r="AU255" i="1"/>
  <c r="BI172" i="1"/>
  <c r="AY691" i="1"/>
  <c r="BI1083" i="1"/>
  <c r="AY1206" i="1"/>
  <c r="BI685" i="1"/>
  <c r="AU640" i="1"/>
  <c r="AU846" i="1"/>
  <c r="AY30" i="1"/>
  <c r="BI1249" i="1"/>
  <c r="AU666" i="1"/>
  <c r="AY682" i="1"/>
  <c r="BI902" i="1"/>
  <c r="AY653" i="1"/>
  <c r="AY34" i="1"/>
  <c r="BI417" i="1"/>
  <c r="AY1053" i="1"/>
  <c r="AU680" i="1"/>
  <c r="AU886" i="1"/>
  <c r="BI127" i="1"/>
  <c r="BI1182" i="1"/>
  <c r="AY1194" i="1"/>
  <c r="AU394" i="1"/>
  <c r="AY1069" i="1"/>
  <c r="BI1143" i="1"/>
  <c r="AY878" i="1"/>
  <c r="AU819" i="1"/>
  <c r="AU1402" i="1"/>
  <c r="BI1160" i="1"/>
  <c r="BI154" i="1"/>
  <c r="BI328" i="1"/>
  <c r="AU1063" i="1"/>
  <c r="AU1187" i="1"/>
  <c r="BI1469" i="1"/>
  <c r="AU891" i="1"/>
  <c r="BI1292" i="1"/>
  <c r="AY791" i="1"/>
  <c r="BI83" i="1"/>
  <c r="AY1033" i="1"/>
  <c r="AU797" i="1"/>
  <c r="BI156" i="1"/>
  <c r="AY352" i="1"/>
  <c r="AU368" i="1"/>
  <c r="BI201" i="1"/>
  <c r="AU706" i="1"/>
  <c r="AU947" i="1"/>
  <c r="BI281" i="1"/>
  <c r="AY1284" i="1"/>
  <c r="AU1140" i="1"/>
  <c r="BI1270" i="1"/>
  <c r="AY283" i="1"/>
  <c r="AU389" i="1"/>
  <c r="AY313" i="1"/>
  <c r="AY1222" i="1"/>
  <c r="BI756" i="1"/>
  <c r="AU1447" i="1"/>
  <c r="AU104" i="1"/>
  <c r="AY1070" i="1"/>
  <c r="BI202" i="1"/>
  <c r="AY347" i="1"/>
  <c r="AY621" i="1"/>
  <c r="BI568" i="1"/>
  <c r="AU1177" i="1"/>
  <c r="BI1303" i="1"/>
  <c r="AY1037" i="1"/>
  <c r="AU1207" i="1"/>
  <c r="AY1415" i="1"/>
  <c r="BI108" i="1"/>
  <c r="AY642" i="1"/>
  <c r="AY934" i="1"/>
  <c r="BI1404" i="1"/>
  <c r="AY945" i="1"/>
  <c r="AU723" i="1"/>
  <c r="AY848" i="1"/>
  <c r="BI371" i="1"/>
  <c r="AY1186" i="1"/>
  <c r="AY1090" i="1"/>
  <c r="BI1179" i="1"/>
  <c r="AU752" i="1"/>
  <c r="BI1378" i="1"/>
  <c r="AU609" i="1"/>
  <c r="AU646" i="1"/>
  <c r="BI1024" i="1"/>
  <c r="AU1122" i="1"/>
  <c r="AU754" i="1"/>
  <c r="BI810" i="1"/>
  <c r="AY1462" i="1"/>
  <c r="AU197" i="1"/>
  <c r="BI315" i="1"/>
  <c r="AY1054" i="1"/>
  <c r="AY297" i="1"/>
  <c r="AY295" i="1"/>
  <c r="BI482" i="1"/>
  <c r="AU1354" i="1"/>
  <c r="AU587" i="1"/>
  <c r="BI1427" i="1"/>
  <c r="AY279" i="1"/>
  <c r="AU89" i="1"/>
  <c r="AU681" i="1"/>
  <c r="BI1247" i="1"/>
  <c r="AU473" i="1"/>
  <c r="AY1041" i="1"/>
  <c r="BI1328" i="1"/>
  <c r="AY1148" i="1"/>
  <c r="AU204" i="1"/>
  <c r="AU555" i="1"/>
  <c r="BI479" i="1"/>
  <c r="AY1004" i="1"/>
  <c r="AU214" i="1"/>
  <c r="AY132" i="1"/>
  <c r="BI327" i="1"/>
  <c r="AY309" i="1"/>
  <c r="AU722" i="1"/>
  <c r="BI369" i="1"/>
  <c r="AY1209" i="1"/>
  <c r="BI707" i="1"/>
  <c r="AY1178" i="1"/>
  <c r="AY990" i="1"/>
  <c r="BI207" i="1"/>
  <c r="AY604" i="1"/>
  <c r="BI319" i="1"/>
  <c r="AY641" i="1"/>
  <c r="AU382" i="1"/>
  <c r="AU708" i="1"/>
  <c r="BI1299" i="1"/>
  <c r="AU988" i="1"/>
  <c r="AU1508" i="1"/>
  <c r="AY220" i="1"/>
  <c r="BI901" i="1"/>
  <c r="AU248" i="1"/>
  <c r="AU1317" i="1"/>
  <c r="AU392" i="1"/>
  <c r="BI1509" i="1"/>
  <c r="BI993" i="1"/>
  <c r="BI1369" i="1"/>
  <c r="AY1480" i="1"/>
  <c r="AY554" i="1"/>
  <c r="AU643" i="1"/>
  <c r="BI564" i="1"/>
  <c r="AU463" i="1"/>
  <c r="AY1248" i="1"/>
  <c r="BI785" i="1"/>
  <c r="AU250" i="1"/>
  <c r="AU56" i="1"/>
  <c r="AY1162" i="1"/>
  <c r="BI1454" i="1"/>
  <c r="AY831" i="1"/>
  <c r="BI512" i="1"/>
  <c r="AY318" i="1"/>
  <c r="BI557" i="1"/>
  <c r="AU1494" i="1"/>
  <c r="AU667" i="1"/>
  <c r="AY247" i="1"/>
  <c r="BI1433" i="1"/>
  <c r="AY1016" i="1"/>
  <c r="BI548" i="1"/>
  <c r="AU686" i="1"/>
  <c r="AY1018" i="1"/>
  <c r="AY93" i="1"/>
  <c r="BI406" i="1"/>
  <c r="AY1155" i="1"/>
  <c r="AY1261" i="1"/>
  <c r="BI855" i="1"/>
  <c r="BI57" i="1"/>
  <c r="AU1191" i="1"/>
  <c r="AU310" i="1"/>
  <c r="BI852" i="1"/>
  <c r="AU1109" i="1"/>
  <c r="AU773" i="1"/>
  <c r="BI803" i="1"/>
  <c r="AY1435" i="1"/>
  <c r="BI926" i="1"/>
  <c r="AY720" i="1"/>
  <c r="BI987" i="1"/>
  <c r="AY939" i="1"/>
  <c r="AU393" i="1"/>
  <c r="AY95" i="1"/>
  <c r="BI1266" i="1"/>
  <c r="AY1471" i="1"/>
  <c r="BI639" i="1"/>
  <c r="AU719" i="1"/>
  <c r="AU1319" i="1"/>
  <c r="AU208" i="1"/>
  <c r="BI759" i="1"/>
  <c r="AY376" i="1"/>
  <c r="BI462" i="1"/>
  <c r="AY794" i="1"/>
  <c r="AU849" i="1"/>
  <c r="AY1389" i="1"/>
  <c r="BI1163" i="1"/>
  <c r="AU1031" i="1"/>
  <c r="AU1028" i="1"/>
  <c r="BI100" i="1"/>
  <c r="BI1361" i="1"/>
  <c r="AY814" i="1"/>
  <c r="AY1312" i="1"/>
  <c r="BI1089" i="1"/>
  <c r="AU196" i="1"/>
  <c r="AU652" i="1"/>
  <c r="BI1013" i="1"/>
  <c r="AY904" i="1"/>
  <c r="AY317" i="1"/>
  <c r="AU1381" i="1"/>
  <c r="BI870" i="1"/>
  <c r="AY151" i="1"/>
  <c r="AY1131" i="1"/>
  <c r="AU978" i="1"/>
  <c r="BI598" i="1"/>
  <c r="AY709" i="1"/>
  <c r="BI143" i="1"/>
  <c r="AY547" i="1"/>
  <c r="AY176" i="1"/>
  <c r="AY948" i="1"/>
  <c r="AU1039" i="1"/>
  <c r="BI1023" i="1"/>
  <c r="BI600" i="1"/>
  <c r="AY524" i="1"/>
  <c r="AU1200" i="1"/>
  <c r="AU433" i="1"/>
  <c r="BI357" i="1"/>
  <c r="AU386" i="1"/>
  <c r="AY400" i="1"/>
  <c r="AY821" i="1"/>
  <c r="AU283" i="1"/>
  <c r="AY178" i="1"/>
  <c r="AU313" i="1"/>
  <c r="BI991" i="1"/>
  <c r="AU615" i="1"/>
  <c r="AY104" i="1"/>
  <c r="BI1070" i="1"/>
  <c r="AU202" i="1"/>
  <c r="BI1298" i="1"/>
  <c r="AU1037" i="1"/>
  <c r="BI1271" i="1"/>
  <c r="BI848" i="1"/>
  <c r="AY371" i="1"/>
  <c r="AU1186" i="1"/>
  <c r="AU1090" i="1"/>
  <c r="AU182" i="1"/>
  <c r="BI295" i="1"/>
  <c r="AU366" i="1"/>
  <c r="BI587" i="1"/>
  <c r="AY89" i="1"/>
  <c r="AY473" i="1"/>
  <c r="AY479" i="1"/>
  <c r="AU1004" i="1"/>
  <c r="BI88" i="1"/>
  <c r="BI1461" i="1"/>
  <c r="AU327" i="1"/>
  <c r="AY1272" i="1"/>
  <c r="AY207" i="1"/>
  <c r="AY384" i="1"/>
  <c r="BI604" i="1"/>
  <c r="AY319" i="1"/>
  <c r="AU641" i="1"/>
  <c r="AY96" i="1"/>
  <c r="BI220" i="1"/>
  <c r="AU901" i="1"/>
  <c r="AU1509" i="1"/>
  <c r="AY1454" i="1"/>
  <c r="AY822" i="1"/>
  <c r="BI575" i="1"/>
  <c r="AY187" i="1"/>
  <c r="BI247" i="1"/>
  <c r="AU375" i="1"/>
  <c r="BI1016" i="1"/>
  <c r="BI1175" i="1"/>
  <c r="AY971" i="1"/>
  <c r="AY855" i="1"/>
  <c r="AU57" i="1"/>
  <c r="AY310" i="1"/>
  <c r="BI323" i="1"/>
  <c r="BI1001" i="1"/>
  <c r="BI1485" i="1"/>
  <c r="AU720" i="1"/>
  <c r="BI750" i="1"/>
  <c r="AU987" i="1"/>
  <c r="AU939" i="1"/>
  <c r="AY639" i="1"/>
  <c r="BI208" i="1"/>
  <c r="BI376" i="1"/>
  <c r="AU1163" i="1"/>
  <c r="BI221" i="1"/>
  <c r="AU724" i="1"/>
  <c r="BI1312" i="1"/>
  <c r="AY1089" i="1"/>
  <c r="AY551" i="1"/>
  <c r="AU904" i="1"/>
  <c r="AU1131" i="1"/>
  <c r="BI978" i="1"/>
  <c r="AU598" i="1"/>
  <c r="AU547" i="1"/>
  <c r="BI1060" i="1"/>
  <c r="AY769" i="1"/>
  <c r="AU1490" i="1"/>
  <c r="AY1423" i="1"/>
  <c r="BI657" i="1"/>
  <c r="BI257" i="1"/>
  <c r="AU1130" i="1"/>
  <c r="BI1359" i="1"/>
  <c r="AY1428" i="1"/>
  <c r="AU1455" i="1"/>
  <c r="BI697" i="1"/>
  <c r="AU768" i="1"/>
  <c r="BI1296" i="1"/>
  <c r="AU1097" i="1"/>
  <c r="BI332" i="1"/>
  <c r="AU757" i="1"/>
  <c r="AU515" i="1"/>
  <c r="BI184" i="1"/>
  <c r="BI1240" i="1"/>
  <c r="BI821" i="1"/>
  <c r="AU960" i="1"/>
  <c r="AU1419" i="1"/>
  <c r="AY246" i="1"/>
  <c r="AY1437" i="1"/>
  <c r="AY33" i="1"/>
  <c r="AY1005" i="1"/>
  <c r="AY615" i="1"/>
  <c r="BI1447" i="1"/>
  <c r="BI104" i="1"/>
  <c r="AY202" i="1"/>
  <c r="BI621" i="1"/>
  <c r="AY1298" i="1"/>
  <c r="AU568" i="1"/>
  <c r="AY1177" i="1"/>
  <c r="AU1303" i="1"/>
  <c r="BI1207" i="1"/>
  <c r="AU1415" i="1"/>
  <c r="AU108" i="1"/>
  <c r="AU642" i="1"/>
  <c r="BI934" i="1"/>
  <c r="AY1271" i="1"/>
  <c r="AY1404" i="1"/>
  <c r="AU945" i="1"/>
  <c r="BI723" i="1"/>
  <c r="AU848" i="1"/>
  <c r="BI1090" i="1"/>
  <c r="AU330" i="1"/>
  <c r="AY1179" i="1"/>
  <c r="AY182" i="1"/>
  <c r="BI752" i="1"/>
  <c r="AY390" i="1"/>
  <c r="AY1378" i="1"/>
  <c r="BI646" i="1"/>
  <c r="AY1440" i="1"/>
  <c r="AY1024" i="1"/>
  <c r="AY1122" i="1"/>
  <c r="BI754" i="1"/>
  <c r="AU414" i="1"/>
  <c r="AY810" i="1"/>
  <c r="BI197" i="1"/>
  <c r="AU633" i="1"/>
  <c r="AY315" i="1"/>
  <c r="BI297" i="1"/>
  <c r="AY138" i="1"/>
  <c r="AY366" i="1"/>
  <c r="BI1354" i="1"/>
  <c r="AY1500" i="1"/>
  <c r="AU1427" i="1"/>
  <c r="BI674" i="1"/>
  <c r="BI89" i="1"/>
  <c r="AY1247" i="1"/>
  <c r="BI942" i="1"/>
  <c r="AU1041" i="1"/>
  <c r="AU1148" i="1"/>
  <c r="BI204" i="1"/>
  <c r="AY555" i="1"/>
  <c r="AU479" i="1"/>
  <c r="AY88" i="1"/>
  <c r="BI214" i="1"/>
  <c r="AY1461" i="1"/>
  <c r="AU132" i="1"/>
  <c r="AY327" i="1"/>
  <c r="AU309" i="1"/>
  <c r="BI722" i="1"/>
  <c r="AY1154" i="1"/>
  <c r="AY369" i="1"/>
  <c r="AU1105" i="1"/>
  <c r="BI1272" i="1"/>
  <c r="AU707" i="1"/>
  <c r="BI634" i="1"/>
  <c r="AU958" i="1"/>
  <c r="BI384" i="1"/>
  <c r="AU604" i="1"/>
  <c r="BI382" i="1"/>
  <c r="AU96" i="1"/>
  <c r="AY1299" i="1"/>
  <c r="BI1508" i="1"/>
  <c r="BI553" i="1"/>
  <c r="AY901" i="1"/>
  <c r="BI1317" i="1"/>
  <c r="AY392" i="1"/>
  <c r="AY1509" i="1"/>
  <c r="AY993" i="1"/>
  <c r="AU379" i="1"/>
  <c r="BI1042" i="1"/>
  <c r="AY802" i="1"/>
  <c r="AY77" i="1"/>
  <c r="BI554" i="1"/>
  <c r="AY643" i="1"/>
  <c r="AU564" i="1"/>
  <c r="BI1264" i="1"/>
  <c r="AU1248" i="1"/>
  <c r="AY785" i="1"/>
  <c r="AU771" i="1"/>
  <c r="BI250" i="1"/>
  <c r="AU1162" i="1"/>
  <c r="AU914" i="1"/>
  <c r="BI822" i="1"/>
  <c r="AY512" i="1"/>
  <c r="BI807" i="1"/>
  <c r="AY575" i="1"/>
  <c r="AY557" i="1"/>
  <c r="AY1494" i="1"/>
  <c r="AU187" i="1"/>
  <c r="BI667" i="1"/>
  <c r="AU247" i="1"/>
  <c r="AU1433" i="1"/>
  <c r="AY375" i="1"/>
  <c r="BI1030" i="1"/>
  <c r="AY548" i="1"/>
  <c r="BI1018" i="1"/>
  <c r="AY1175" i="1"/>
  <c r="BI93" i="1"/>
  <c r="AU1155" i="1"/>
  <c r="BI971" i="1"/>
  <c r="AU855" i="1"/>
  <c r="BI310" i="1"/>
  <c r="AY323" i="1"/>
  <c r="AY852" i="1"/>
  <c r="BI773" i="1"/>
  <c r="AY1001" i="1"/>
  <c r="AU803" i="1"/>
  <c r="AY859" i="1"/>
  <c r="BI1435" i="1"/>
  <c r="AU1485" i="1"/>
  <c r="AY926" i="1"/>
  <c r="AU1110" i="1"/>
  <c r="BI720" i="1"/>
  <c r="AU750" i="1"/>
  <c r="AY987" i="1"/>
  <c r="BI393" i="1"/>
  <c r="BI95" i="1"/>
  <c r="AU1025" i="1"/>
  <c r="AU364" i="1"/>
  <c r="BI1471" i="1"/>
  <c r="AU1390" i="1"/>
  <c r="AU639" i="1"/>
  <c r="AY719" i="1"/>
  <c r="BI1319" i="1"/>
  <c r="AU759" i="1"/>
  <c r="AU801" i="1"/>
  <c r="BI1436" i="1"/>
  <c r="BI849" i="1"/>
  <c r="AU1389" i="1"/>
  <c r="AY1163" i="1"/>
  <c r="BI1028" i="1"/>
  <c r="AY100" i="1"/>
  <c r="AU221" i="1"/>
  <c r="AY1361" i="1"/>
  <c r="BI724" i="1"/>
  <c r="AU1312" i="1"/>
  <c r="AY196" i="1"/>
  <c r="BI551" i="1"/>
  <c r="BI317" i="1"/>
  <c r="AU870" i="1"/>
  <c r="AU418" i="1"/>
  <c r="BI1131" i="1"/>
  <c r="AY598" i="1"/>
  <c r="AU709" i="1"/>
  <c r="BI547" i="1"/>
  <c r="AU1060" i="1"/>
  <c r="AU1030" i="1"/>
  <c r="AU1016" i="1"/>
  <c r="AU548" i="1"/>
  <c r="BI686" i="1"/>
  <c r="AU1175" i="1"/>
  <c r="AY406" i="1"/>
  <c r="BI1155" i="1"/>
  <c r="AU971" i="1"/>
  <c r="AY57" i="1"/>
  <c r="BI1191" i="1"/>
  <c r="AU323" i="1"/>
  <c r="AU852" i="1"/>
  <c r="BI1109" i="1"/>
  <c r="AU1001" i="1"/>
  <c r="AY803" i="1"/>
  <c r="BI859" i="1"/>
  <c r="AY1485" i="1"/>
  <c r="BI1110" i="1"/>
  <c r="AY750" i="1"/>
  <c r="BI939" i="1"/>
  <c r="AY393" i="1"/>
  <c r="AU95" i="1"/>
  <c r="AY1025" i="1"/>
  <c r="AY1266" i="1"/>
  <c r="BI364" i="1"/>
  <c r="AU1471" i="1"/>
  <c r="AY1390" i="1"/>
  <c r="BI719" i="1"/>
  <c r="AY208" i="1"/>
  <c r="BI801" i="1"/>
  <c r="AY1436" i="1"/>
  <c r="AU376" i="1"/>
  <c r="AU462" i="1"/>
  <c r="AY849" i="1"/>
  <c r="AY1028" i="1"/>
  <c r="AU100" i="1"/>
  <c r="BI814" i="1"/>
  <c r="AY724" i="1"/>
  <c r="AU1089" i="1"/>
  <c r="BI196" i="1"/>
  <c r="AU551" i="1"/>
  <c r="AY652" i="1"/>
  <c r="BI904" i="1"/>
  <c r="AY1381" i="1"/>
  <c r="AY978" i="1"/>
  <c r="AY1060" i="1"/>
  <c r="AU764" i="1"/>
  <c r="BI346" i="1"/>
  <c r="AY919" i="1"/>
  <c r="BI445" i="1"/>
  <c r="AU1029" i="1"/>
  <c r="AY738" i="1"/>
  <c r="BI286" i="1"/>
  <c r="AU1284" i="1"/>
  <c r="BI805" i="1"/>
  <c r="BI389" i="1"/>
  <c r="BI796" i="1"/>
  <c r="BI1222" i="1"/>
  <c r="BI1005" i="1"/>
  <c r="AU756" i="1"/>
  <c r="AU347" i="1"/>
  <c r="AY568" i="1"/>
  <c r="BI1177" i="1"/>
  <c r="AY1207" i="1"/>
  <c r="BI1415" i="1"/>
  <c r="AU934" i="1"/>
  <c r="AU1404" i="1"/>
  <c r="BI330" i="1"/>
  <c r="BI390" i="1"/>
  <c r="AY646" i="1"/>
  <c r="BI1440" i="1"/>
  <c r="BI414" i="1"/>
  <c r="AU810" i="1"/>
  <c r="AU1462" i="1"/>
  <c r="AU315" i="1"/>
  <c r="AU1054" i="1"/>
  <c r="BI138" i="1"/>
  <c r="AY1354" i="1"/>
  <c r="AU279" i="1"/>
  <c r="BI1041" i="1"/>
  <c r="BI1154" i="1"/>
  <c r="AY1105" i="1"/>
  <c r="BI1209" i="1"/>
  <c r="AY707" i="1"/>
  <c r="AY958" i="1"/>
  <c r="BI708" i="1"/>
  <c r="AU1299" i="1"/>
  <c r="AY1508" i="1"/>
  <c r="AU553" i="1"/>
  <c r="AY1317" i="1"/>
  <c r="BI392" i="1"/>
  <c r="AY379" i="1"/>
  <c r="BI77" i="1"/>
  <c r="AY1369" i="1"/>
  <c r="AU1480" i="1"/>
  <c r="BI1248" i="1"/>
  <c r="AY771" i="1"/>
  <c r="AY250" i="1"/>
  <c r="AU318" i="1"/>
  <c r="AY807" i="1"/>
  <c r="AU557" i="1"/>
  <c r="AY686" i="1"/>
  <c r="AU1018" i="1"/>
  <c r="AU93" i="1"/>
  <c r="AY1191" i="1"/>
  <c r="AY773" i="1"/>
  <c r="AU859" i="1"/>
  <c r="AU1435" i="1"/>
  <c r="AU926" i="1"/>
  <c r="AY364" i="1"/>
  <c r="BI1390" i="1"/>
  <c r="AU1436" i="1"/>
  <c r="AY1031" i="1"/>
  <c r="AU1361" i="1"/>
  <c r="AU814" i="1"/>
  <c r="BI652" i="1"/>
  <c r="AY1013" i="1"/>
  <c r="AY870" i="1"/>
  <c r="AY418" i="1"/>
  <c r="AU151" i="1"/>
  <c r="AU143" i="1"/>
  <c r="BI1046" i="1"/>
  <c r="AY106" i="1"/>
  <c r="AY1332" i="1"/>
  <c r="BI215" i="1"/>
  <c r="AU324" i="1"/>
  <c r="AU571" i="1"/>
  <c r="BI589" i="1"/>
  <c r="AY631" i="1"/>
  <c r="AY1377" i="1"/>
  <c r="AU261" i="1"/>
  <c r="BI984" i="1"/>
  <c r="AU613" i="1"/>
  <c r="AU1320" i="1"/>
  <c r="AY1434" i="1"/>
  <c r="BI1231" i="1"/>
  <c r="AY683" i="1"/>
  <c r="BI1147" i="1"/>
  <c r="AY727" i="1"/>
  <c r="AU300" i="1"/>
  <c r="AY113" i="1"/>
  <c r="AY1495" i="1"/>
  <c r="AU426" i="1"/>
  <c r="AY281" i="1"/>
  <c r="BI968" i="1"/>
  <c r="BI246" i="1"/>
  <c r="AY1032" i="1"/>
  <c r="AU1437" i="1"/>
  <c r="BI761" i="1"/>
  <c r="AU33" i="1"/>
  <c r="AU991" i="1"/>
  <c r="AU1222" i="1"/>
  <c r="AU1005" i="1"/>
  <c r="AY756" i="1"/>
  <c r="BI615" i="1"/>
  <c r="AY1447" i="1"/>
  <c r="AU1070" i="1"/>
  <c r="BI347" i="1"/>
  <c r="AU621" i="1"/>
  <c r="AU1298" i="1"/>
  <c r="AY1303" i="1"/>
  <c r="BI1037" i="1"/>
  <c r="AY108" i="1"/>
  <c r="BI642" i="1"/>
  <c r="AU1271" i="1"/>
  <c r="BI945" i="1"/>
  <c r="AY723" i="1"/>
  <c r="AU371" i="1"/>
  <c r="BI1186" i="1"/>
  <c r="AY330" i="1"/>
  <c r="AU1179" i="1"/>
  <c r="BI182" i="1"/>
  <c r="AU390" i="1"/>
  <c r="BI609" i="1"/>
  <c r="AU1440" i="1"/>
  <c r="BI1122" i="1"/>
  <c r="AY754" i="1"/>
  <c r="AY414" i="1"/>
  <c r="BI1462" i="1"/>
  <c r="AY633" i="1"/>
  <c r="BI1054" i="1"/>
  <c r="AU295" i="1"/>
  <c r="AY482" i="1"/>
  <c r="AU138" i="1"/>
  <c r="BI366" i="1"/>
  <c r="AU1500" i="1"/>
  <c r="AY587" i="1"/>
  <c r="BI279" i="1"/>
  <c r="AY674" i="1"/>
  <c r="AY681" i="1"/>
  <c r="AU1247" i="1"/>
  <c r="BI473" i="1"/>
  <c r="AY942" i="1"/>
  <c r="AU1328" i="1"/>
  <c r="BI1148" i="1"/>
  <c r="BI1004" i="1"/>
  <c r="AU88" i="1"/>
  <c r="AY214" i="1"/>
  <c r="AU1461" i="1"/>
  <c r="BI309" i="1"/>
  <c r="AY722" i="1"/>
  <c r="AU1154" i="1"/>
  <c r="BI1105" i="1"/>
  <c r="AU1272" i="1"/>
  <c r="AU1209" i="1"/>
  <c r="BI1178" i="1"/>
  <c r="AU634" i="1"/>
  <c r="AU990" i="1"/>
  <c r="AU207" i="1"/>
  <c r="BI958" i="1"/>
  <c r="AU384" i="1"/>
  <c r="AU319" i="1"/>
  <c r="BI641" i="1"/>
  <c r="AY382" i="1"/>
  <c r="AY708" i="1"/>
  <c r="BI96" i="1"/>
  <c r="BI988" i="1"/>
  <c r="AY553" i="1"/>
  <c r="AU220" i="1"/>
  <c r="BI248" i="1"/>
  <c r="BI379" i="1"/>
  <c r="AY1042" i="1"/>
  <c r="AU802" i="1"/>
  <c r="AU77" i="1"/>
  <c r="AU1369" i="1"/>
  <c r="BI1480" i="1"/>
  <c r="AU554" i="1"/>
  <c r="BI463" i="1"/>
  <c r="AY1264" i="1"/>
  <c r="AU785" i="1"/>
  <c r="BI771" i="1"/>
  <c r="AY56" i="1"/>
  <c r="AU1454" i="1"/>
  <c r="BI914" i="1"/>
  <c r="AU822" i="1"/>
  <c r="AU831" i="1"/>
  <c r="AU512" i="1"/>
  <c r="BI318" i="1"/>
  <c r="AU807" i="1"/>
  <c r="AU575" i="1"/>
  <c r="BI1494" i="1"/>
  <c r="BI187" i="1"/>
  <c r="AY667" i="1"/>
  <c r="BI375" i="1"/>
  <c r="AU1261" i="1"/>
  <c r="BI794" i="1"/>
  <c r="BI1031" i="1"/>
  <c r="AY221" i="1"/>
  <c r="AU1013" i="1"/>
  <c r="AU317" i="1"/>
  <c r="BI418" i="1"/>
  <c r="BI151" i="1"/>
  <c r="BI709" i="1"/>
  <c r="AY143" i="1"/>
  <c r="AY752" i="1"/>
  <c r="AU1378" i="1"/>
  <c r="AY609" i="1"/>
  <c r="AU1024" i="1"/>
  <c r="AY197" i="1"/>
  <c r="BI633" i="1"/>
  <c r="AU297" i="1"/>
  <c r="AU482" i="1"/>
  <c r="BI1500" i="1"/>
  <c r="AY1427" i="1"/>
  <c r="AU674" i="1"/>
  <c r="BI681" i="1"/>
  <c r="AU942" i="1"/>
  <c r="AY1328" i="1"/>
  <c r="AY204" i="1"/>
  <c r="BI555" i="1"/>
  <c r="BI132" i="1"/>
  <c r="AU369" i="1"/>
  <c r="AU1178" i="1"/>
  <c r="AY634" i="1"/>
  <c r="BI990" i="1"/>
  <c r="AY988" i="1"/>
  <c r="AY248" i="1"/>
  <c r="AU993" i="1"/>
  <c r="AU1042" i="1"/>
  <c r="BI802" i="1"/>
  <c r="BI643" i="1"/>
  <c r="AY564" i="1"/>
  <c r="AY463" i="1"/>
  <c r="AU1264" i="1"/>
  <c r="BI56" i="1"/>
  <c r="BI1162" i="1"/>
  <c r="AY914" i="1"/>
  <c r="BI831" i="1"/>
  <c r="AY1433" i="1"/>
  <c r="AY1030" i="1"/>
  <c r="AU406" i="1"/>
  <c r="BI1261" i="1"/>
  <c r="AY1109" i="1"/>
  <c r="AY1110" i="1"/>
  <c r="BI1025" i="1"/>
  <c r="AU1266" i="1"/>
  <c r="AY1319" i="1"/>
  <c r="AY759" i="1"/>
  <c r="AY801" i="1"/>
  <c r="AY462" i="1"/>
  <c r="AU794" i="1"/>
  <c r="BI1389" i="1"/>
  <c r="BI1381" i="1"/>
  <c r="AU560" i="1"/>
  <c r="AU80" i="1"/>
  <c r="AU593" i="1"/>
  <c r="AY800" i="1"/>
  <c r="AU173" i="1"/>
  <c r="AU572" i="1"/>
  <c r="AU955" i="1"/>
  <c r="AU1276" i="1"/>
  <c r="AU1074" i="1"/>
  <c r="AY1104" i="1"/>
  <c r="AU953" i="1"/>
  <c r="AY337" i="1"/>
  <c r="AY509" i="1"/>
  <c r="AY1446" i="1"/>
  <c r="AY244" i="1"/>
  <c r="AY983" i="1"/>
  <c r="AY740" i="1"/>
  <c r="AY1387" i="1"/>
  <c r="AU690" i="1"/>
  <c r="AY1006" i="1"/>
  <c r="AY436" i="1"/>
  <c r="AU1502" i="1"/>
  <c r="AU1268" i="1"/>
  <c r="AU102" i="1"/>
  <c r="AU888" i="1"/>
  <c r="AU1295" i="1"/>
  <c r="AY1282" i="1"/>
  <c r="AU700" i="1"/>
  <c r="AU425" i="1"/>
  <c r="AY1014" i="1"/>
  <c r="AY1167" i="1"/>
  <c r="AY597" i="1"/>
  <c r="AY1357" i="1"/>
  <c r="AY1456" i="1"/>
  <c r="AU1125" i="1"/>
  <c r="AU977" i="1"/>
  <c r="AU1405" i="1"/>
  <c r="AY925" i="1"/>
  <c r="AU911" i="1"/>
  <c r="AY977" i="1"/>
  <c r="AY102" i="1"/>
  <c r="AY272" i="1"/>
  <c r="AU862" i="1"/>
  <c r="AU70" i="1"/>
  <c r="AU1282" i="1"/>
  <c r="AU1192" i="1"/>
  <c r="AY1157" i="1"/>
  <c r="AY1066" i="1"/>
  <c r="AU439" i="1"/>
  <c r="AU1096" i="1"/>
  <c r="AY336" i="1"/>
  <c r="AY1065" i="1"/>
  <c r="AY91" i="1"/>
  <c r="AU1315" i="1"/>
  <c r="AU1439" i="1"/>
  <c r="AU1157" i="1"/>
  <c r="AY767" i="1"/>
  <c r="AY823" i="1"/>
  <c r="AU1014" i="1"/>
  <c r="AY42" i="1"/>
  <c r="AY1396" i="1"/>
  <c r="AU586" i="1"/>
  <c r="AU1348" i="1"/>
  <c r="AY117" i="1"/>
  <c r="AY363" i="1"/>
  <c r="AY952" i="1"/>
  <c r="AU98" i="1"/>
  <c r="AY1422" i="1"/>
  <c r="AY1376" i="1"/>
  <c r="AU1171" i="1"/>
  <c r="AU1318" i="1"/>
  <c r="AY416" i="1"/>
  <c r="AY1133" i="1"/>
  <c r="AY1047" i="1"/>
  <c r="AU1106" i="1"/>
  <c r="AU477" i="1"/>
  <c r="AY632" i="1"/>
  <c r="AY150" i="1"/>
  <c r="AY964" i="1"/>
  <c r="AU49" i="1"/>
  <c r="AU597" i="1"/>
  <c r="AY193" i="1"/>
  <c r="AU1133" i="1"/>
  <c r="AY974" i="1"/>
  <c r="AU478" i="1"/>
  <c r="AU1273" i="1"/>
  <c r="AU1456" i="1"/>
  <c r="AY711" i="1"/>
  <c r="AY186" i="1"/>
  <c r="AU491" i="1"/>
  <c r="AU131" i="1"/>
  <c r="AU1327" i="1"/>
  <c r="AY731" i="1"/>
  <c r="AY98" i="1"/>
  <c r="AU1479" i="1"/>
  <c r="AU527" i="1"/>
  <c r="AY424" i="1"/>
  <c r="AU1120" i="1"/>
  <c r="AU188" i="1"/>
  <c r="AY546" i="1"/>
  <c r="AY410" i="1"/>
  <c r="AY1111" i="1"/>
  <c r="AY1036" i="1"/>
  <c r="AY278" i="1"/>
  <c r="AU668" i="1"/>
  <c r="AY735" i="1"/>
  <c r="AU48" i="1"/>
  <c r="AU450" i="1"/>
  <c r="AU1338" i="1"/>
  <c r="AU440" i="1"/>
  <c r="AU336" i="1"/>
  <c r="AY1468" i="1"/>
  <c r="AY586" i="1"/>
  <c r="AU150" i="1"/>
  <c r="AY437" i="1"/>
  <c r="AY1241" i="1"/>
  <c r="AY47" i="1"/>
  <c r="AY792" i="1"/>
  <c r="AU735" i="1"/>
  <c r="AU413" i="1"/>
  <c r="AY1093" i="1"/>
  <c r="AY370" i="1"/>
  <c r="AY1399" i="1"/>
  <c r="AU1241" i="1"/>
  <c r="AY1324" i="1"/>
  <c r="AU47" i="1"/>
  <c r="AY259" i="1"/>
  <c r="AU528" i="1"/>
  <c r="AU1291" i="1"/>
  <c r="AU465" i="1"/>
  <c r="AY775" i="1"/>
  <c r="AU1036" i="1"/>
  <c r="AY48" i="1"/>
  <c r="AY1405" i="1"/>
  <c r="AY457" i="1"/>
  <c r="AY1273" i="1"/>
  <c r="AY164" i="1"/>
  <c r="AY1479" i="1"/>
  <c r="AU1280" i="1"/>
  <c r="AY1285" i="1"/>
  <c r="AU1243" i="1"/>
  <c r="AY211" i="1"/>
  <c r="AY736" i="1"/>
  <c r="AY148" i="1"/>
  <c r="AU877" i="1"/>
  <c r="AU296" i="1"/>
  <c r="AY1224" i="1"/>
  <c r="AU976" i="1"/>
  <c r="AU918" i="1"/>
  <c r="AY1092" i="1"/>
  <c r="AU549" i="1"/>
  <c r="AY1341" i="1"/>
  <c r="AU881" i="1"/>
  <c r="AU699" i="1"/>
  <c r="AU1278" i="1"/>
  <c r="AU1149" i="1"/>
  <c r="AY1172" i="1"/>
  <c r="AY1144" i="1"/>
  <c r="AY655" i="1"/>
  <c r="AY252" i="1"/>
  <c r="AY1022" i="1"/>
  <c r="AY129" i="1"/>
  <c r="AY917" i="1"/>
  <c r="AY935" i="1"/>
  <c r="AU1486" i="1"/>
  <c r="AY611" i="1"/>
  <c r="AU1181" i="1"/>
  <c r="AU267" i="1"/>
  <c r="AU356" i="1"/>
  <c r="AU276" i="1"/>
  <c r="AU1224" i="1"/>
  <c r="AU1344" i="1"/>
  <c r="AU1351" i="1"/>
  <c r="AY167" i="1"/>
  <c r="AY245" i="1"/>
  <c r="AU820" i="1"/>
  <c r="AY1395" i="1"/>
  <c r="AY890" i="1"/>
  <c r="AU451" i="1"/>
  <c r="AU701" i="1"/>
  <c r="AU1504" i="1"/>
  <c r="AY1345" i="1"/>
  <c r="AU529" i="1"/>
  <c r="AU539" i="1"/>
  <c r="AU839" i="1"/>
  <c r="AU232" i="1"/>
  <c r="AY360" i="1"/>
  <c r="AY829" i="1"/>
  <c r="AY745" i="1"/>
  <c r="AU1020" i="1"/>
  <c r="AU917" i="1"/>
  <c r="AY1338" i="1"/>
  <c r="AU1321" i="1"/>
  <c r="AU896" i="1"/>
  <c r="AU611" i="1"/>
  <c r="AU736" i="1"/>
  <c r="AU763" i="1"/>
  <c r="AU1339" i="1"/>
  <c r="AY976" i="1"/>
  <c r="AY549" i="1"/>
  <c r="AY133" i="1"/>
  <c r="AU329" i="1"/>
  <c r="AY59" i="1"/>
  <c r="AU1067" i="1"/>
  <c r="AY443" i="1"/>
  <c r="AY1149" i="1"/>
  <c r="AU530" i="1"/>
  <c r="AY721" i="1"/>
  <c r="AU1174" i="1"/>
  <c r="AY625" i="1"/>
  <c r="AU552" i="1"/>
  <c r="AY830" i="1"/>
  <c r="AU792" i="1"/>
  <c r="AY877" i="1"/>
  <c r="AU456" i="1"/>
  <c r="AU59" i="1"/>
  <c r="AY1336" i="1"/>
  <c r="AY1159" i="1"/>
  <c r="AY235" i="1"/>
  <c r="AU660" i="1"/>
  <c r="AY835" i="1"/>
  <c r="AY1095" i="1"/>
  <c r="AY488" i="1"/>
  <c r="AY493" i="1"/>
  <c r="AU788" i="1"/>
  <c r="AY678" i="1"/>
  <c r="AY637" i="1"/>
  <c r="AY623" i="1"/>
  <c r="AY490" i="1"/>
  <c r="AU778" i="1"/>
  <c r="AY1002" i="1"/>
  <c r="AU944" i="1"/>
  <c r="AY399" i="1"/>
  <c r="AU167" i="1"/>
  <c r="AY139" i="1"/>
  <c r="AU591" i="1"/>
  <c r="AY320" i="1"/>
  <c r="AU1095" i="1"/>
  <c r="AY601" i="1"/>
  <c r="AU1442" i="1"/>
  <c r="AU1488" i="1"/>
  <c r="AY689" i="1"/>
  <c r="AY284" i="1"/>
  <c r="AU787" i="1"/>
  <c r="AU391" i="1"/>
  <c r="AU570" i="1"/>
  <c r="AY362" i="1"/>
  <c r="AY1371" i="1"/>
  <c r="AY763" i="1"/>
  <c r="AY205" i="1"/>
  <c r="AY1100" i="1"/>
  <c r="AU1188" i="1"/>
  <c r="AY530" i="1"/>
  <c r="AY811" i="1"/>
  <c r="AU397" i="1"/>
  <c r="AU617" i="1"/>
  <c r="AU1463" i="1"/>
  <c r="AY391" i="1"/>
  <c r="AY588" i="1"/>
  <c r="AY153" i="1"/>
  <c r="AY155" i="1"/>
  <c r="AU144" i="1"/>
  <c r="AU1307" i="1"/>
  <c r="AY875" i="1"/>
  <c r="AY329" i="1"/>
  <c r="AU1135" i="1"/>
  <c r="AY820" i="1"/>
  <c r="AY1166" i="1"/>
  <c r="AU1470" i="1"/>
  <c r="AY1403" i="1"/>
  <c r="AU835" i="1"/>
  <c r="AU210" i="1"/>
  <c r="AY585" i="1"/>
  <c r="AY595" i="1"/>
  <c r="AY950" i="1"/>
  <c r="AU825" i="1"/>
  <c r="AY1012" i="1"/>
  <c r="AU428" i="1"/>
  <c r="AU1021" i="1"/>
  <c r="AU442" i="1"/>
  <c r="AY1498" i="1"/>
  <c r="AY1346" i="1"/>
  <c r="AY194" i="1"/>
  <c r="AU648" i="1"/>
  <c r="AU115" i="1"/>
  <c r="AY195" i="1"/>
  <c r="AY492" i="1"/>
  <c r="AU982" i="1"/>
  <c r="AU225" i="1"/>
  <c r="AY889" i="1"/>
  <c r="AY219" i="1"/>
  <c r="AY903" i="1"/>
  <c r="AY519" i="1"/>
  <c r="AY1276" i="1"/>
  <c r="AU1137" i="1"/>
  <c r="AU1202" i="1"/>
  <c r="AY537" i="1"/>
  <c r="AY119" i="1"/>
  <c r="AY1355" i="1"/>
  <c r="AY494" i="1"/>
  <c r="AU940" i="1"/>
  <c r="AU975" i="1"/>
  <c r="AU1498" i="1"/>
  <c r="AU244" i="1"/>
  <c r="AU1367" i="1"/>
  <c r="AU534" i="1"/>
  <c r="AU872" i="1"/>
  <c r="AU1269" i="1"/>
  <c r="AU1366" i="1"/>
  <c r="AU1342" i="1"/>
  <c r="AU1477" i="1"/>
  <c r="AU1107" i="1"/>
  <c r="AU119" i="1"/>
  <c r="AY448" i="1"/>
  <c r="AY380" i="1"/>
  <c r="AU1446" i="1"/>
  <c r="AU240" i="1"/>
  <c r="AU983" i="1"/>
  <c r="AU1387" i="1"/>
  <c r="AY354" i="1"/>
  <c r="AU1306" i="1"/>
  <c r="AU588" i="1"/>
  <c r="AY503" i="1"/>
  <c r="AU1114" i="1"/>
  <c r="AU897" i="1"/>
  <c r="AU1474" i="1"/>
  <c r="AY1507" i="1"/>
  <c r="AY54" i="1"/>
  <c r="AU857" i="1"/>
  <c r="AU537" i="1"/>
  <c r="AY1185" i="1"/>
  <c r="AY125" i="1"/>
  <c r="AU380" i="1"/>
  <c r="AY975" i="1"/>
  <c r="AY569" i="1"/>
  <c r="AU762" i="1"/>
  <c r="AU1294" i="1"/>
  <c r="AY872" i="1"/>
  <c r="AU155" i="1"/>
  <c r="AU218" i="1"/>
  <c r="AY649" i="1"/>
  <c r="AY1409" i="1"/>
  <c r="AU1113" i="1"/>
  <c r="AY1408" i="1"/>
  <c r="AU272" i="1"/>
  <c r="AU423" i="1"/>
  <c r="AY1420" i="1"/>
  <c r="AY1171" i="1"/>
  <c r="AY676" i="1"/>
  <c r="AY1192" i="1"/>
  <c r="AU199" i="1"/>
  <c r="AY911" i="1"/>
  <c r="AY1502" i="1"/>
  <c r="AU91" i="1"/>
  <c r="AU1478" i="1"/>
  <c r="AU480" i="1"/>
  <c r="AY1113" i="1"/>
  <c r="AU544" i="1"/>
  <c r="AY1268" i="1"/>
  <c r="AY1360" i="1"/>
  <c r="AY480" i="1"/>
  <c r="AU1420" i="1"/>
  <c r="AY847" i="1"/>
  <c r="AU636" i="1"/>
  <c r="AY1000" i="1"/>
  <c r="AY1145" i="1"/>
  <c r="AY1393" i="1"/>
  <c r="AY103" i="1"/>
  <c r="AU434" i="1"/>
  <c r="AY544" i="1"/>
  <c r="AU1452" i="1"/>
  <c r="AY70" i="1"/>
  <c r="AU271" i="1"/>
  <c r="AY1365" i="1"/>
  <c r="AU1066" i="1"/>
  <c r="AU206" i="1"/>
  <c r="AY1384" i="1"/>
  <c r="AY477" i="1"/>
  <c r="AY304" i="1"/>
  <c r="AU1372" i="1"/>
  <c r="AY429" i="1"/>
  <c r="AY766" i="1"/>
  <c r="AU1392" i="1"/>
  <c r="AY1295" i="1"/>
  <c r="AY49" i="1"/>
  <c r="AU103" i="1"/>
  <c r="AU578" i="1"/>
  <c r="AU293" i="1"/>
  <c r="AY478" i="1"/>
  <c r="AY491" i="1"/>
  <c r="AY385" i="1"/>
  <c r="AY1460" i="1"/>
  <c r="AY1372" i="1"/>
  <c r="AU338" i="1"/>
  <c r="AU1229" i="1"/>
  <c r="AY833" i="1"/>
  <c r="AY636" i="1"/>
  <c r="AY1458" i="1"/>
  <c r="AU1468" i="1"/>
  <c r="AU1396" i="1"/>
  <c r="AU117" i="1"/>
  <c r="AY131" i="1"/>
  <c r="AY423" i="1"/>
  <c r="AY578" i="1"/>
  <c r="AY1112" i="1"/>
  <c r="AU965" i="1"/>
  <c r="AY378" i="1"/>
  <c r="AY1497" i="1"/>
  <c r="AU816" i="1"/>
  <c r="AY1045" i="1"/>
  <c r="AY1280" i="1"/>
  <c r="AU118" i="1"/>
  <c r="AU45" i="1"/>
  <c r="AU874" i="1"/>
  <c r="AY1238" i="1"/>
  <c r="AY383" i="1"/>
  <c r="AY1291" i="1"/>
  <c r="AY804" i="1"/>
  <c r="AY465" i="1"/>
  <c r="AU1259" i="1"/>
  <c r="AY733" i="1"/>
  <c r="AU263" i="1"/>
  <c r="AY540" i="1"/>
  <c r="AU162" i="1"/>
  <c r="AY506" i="1"/>
  <c r="AU1165" i="1"/>
  <c r="AY1484" i="1"/>
  <c r="AY1156" i="1"/>
  <c r="AY254" i="1"/>
  <c r="AU951" i="1"/>
  <c r="AU1422" i="1"/>
  <c r="AY118" i="1"/>
  <c r="AU1293" i="1"/>
  <c r="AY874" i="1"/>
  <c r="AY294" i="1"/>
  <c r="AU383" i="1"/>
  <c r="AU410" i="1"/>
  <c r="AY885" i="1"/>
  <c r="AY774" i="1"/>
  <c r="AY1259" i="1"/>
  <c r="AY472" i="1"/>
  <c r="AY450" i="1"/>
  <c r="AY535" i="1"/>
  <c r="AU1010" i="1"/>
  <c r="AU1384" i="1"/>
  <c r="AY444" i="1"/>
  <c r="AU385" i="1"/>
  <c r="AY45" i="1"/>
  <c r="AY1102" i="1"/>
  <c r="AY188" i="1"/>
  <c r="AU1432" i="1"/>
  <c r="AY1153" i="1"/>
  <c r="AU733" i="1"/>
  <c r="AU745" i="1"/>
  <c r="AU424" i="1"/>
  <c r="AU1153" i="1"/>
  <c r="AY668" i="1"/>
  <c r="AU789" i="1"/>
  <c r="AU342" i="1"/>
  <c r="AU760" i="1"/>
  <c r="AY359" i="1"/>
  <c r="AY725" i="1"/>
  <c r="AU270" i="1"/>
  <c r="AU749" i="1"/>
  <c r="AY249" i="1"/>
  <c r="AU899" i="1"/>
  <c r="AU1362" i="1"/>
  <c r="AU46" i="1"/>
  <c r="AY696" i="1"/>
  <c r="AU1123" i="1"/>
  <c r="AY1052" i="1"/>
  <c r="AU1336" i="1"/>
  <c r="AU1166" i="1"/>
  <c r="AU52" i="1"/>
  <c r="AY529" i="1"/>
  <c r="AY135" i="1"/>
  <c r="AY552" i="1"/>
  <c r="AU830" i="1"/>
  <c r="AU238" i="1"/>
  <c r="AU1482" i="1"/>
  <c r="AY152" i="1"/>
  <c r="AU278" i="1"/>
  <c r="AY263" i="1"/>
  <c r="AY789" i="1"/>
  <c r="AU1441" i="1"/>
  <c r="AU875" i="1"/>
  <c r="AY860" i="1"/>
  <c r="AU1375" i="1"/>
  <c r="AY1339" i="1"/>
  <c r="AU205" i="1"/>
  <c r="AY180" i="1"/>
  <c r="AU112" i="1"/>
  <c r="AU853" i="1"/>
  <c r="AY314" i="1"/>
  <c r="AY591" i="1"/>
  <c r="AY650" i="1"/>
  <c r="AY1057" i="1"/>
  <c r="AY333" i="1"/>
  <c r="AY1278" i="1"/>
  <c r="AU51" i="1"/>
  <c r="AY229" i="1"/>
  <c r="AU135" i="1"/>
  <c r="AU260" i="1"/>
  <c r="AU381" i="1"/>
  <c r="AY1260" i="1"/>
  <c r="AU535" i="1"/>
  <c r="AU540" i="1"/>
  <c r="AY162" i="1"/>
  <c r="AY1441" i="1"/>
  <c r="AY729" i="1"/>
  <c r="AY906" i="1"/>
  <c r="AU223" i="1"/>
  <c r="AU148" i="1"/>
  <c r="AY1344" i="1"/>
  <c r="AU249" i="1"/>
  <c r="AY112" i="1"/>
  <c r="AU1100" i="1"/>
  <c r="AU1297" i="1"/>
  <c r="AY1123" i="1"/>
  <c r="AY198" i="1"/>
  <c r="AU245" i="1"/>
  <c r="AU498" i="1"/>
  <c r="AY932" i="1"/>
  <c r="AY1470" i="1"/>
  <c r="AU1403" i="1"/>
  <c r="AY622" i="1"/>
  <c r="AU804" i="1"/>
  <c r="AY753" i="1"/>
  <c r="AU333" i="1"/>
  <c r="AU622" i="1"/>
  <c r="AY397" i="1"/>
  <c r="AY312" i="1"/>
  <c r="AU179" i="1"/>
  <c r="AY560" i="1"/>
  <c r="AY841" i="1"/>
  <c r="AY670" i="1"/>
  <c r="AY373" i="1"/>
  <c r="AY786" i="1"/>
  <c r="AU226" i="1"/>
  <c r="AU671" i="1"/>
  <c r="AY73" i="1"/>
  <c r="AY809" i="1"/>
  <c r="AY1225" i="1"/>
  <c r="AU1371" i="1"/>
  <c r="AU301" i="1"/>
  <c r="AY1243" i="1"/>
  <c r="AY760" i="1"/>
  <c r="AU906" i="1"/>
  <c r="AU966" i="1"/>
  <c r="AY1385" i="1"/>
  <c r="AU133" i="1"/>
  <c r="AU1057" i="1"/>
  <c r="AU443" i="1"/>
  <c r="AU932" i="1"/>
  <c r="AU721" i="1"/>
  <c r="AU1407" i="1"/>
  <c r="AY516" i="1"/>
  <c r="AU811" i="1"/>
  <c r="AY1308" i="1"/>
  <c r="AY1463" i="1"/>
  <c r="AY1088" i="1"/>
  <c r="AU834" i="1"/>
  <c r="AU845" i="1"/>
  <c r="AU1008" i="1"/>
  <c r="AY734" i="1"/>
  <c r="AY39" i="1"/>
  <c r="AY342" i="1"/>
  <c r="AY1302" i="1"/>
  <c r="AY910" i="1"/>
  <c r="AY970" i="1"/>
  <c r="AU550" i="1"/>
  <c r="AU129" i="1"/>
  <c r="AU152" i="1"/>
  <c r="AU576" i="1"/>
  <c r="AY289" i="1"/>
  <c r="AY1220" i="1"/>
  <c r="AU1413" i="1"/>
  <c r="AU637" i="1"/>
  <c r="AY1040" i="1"/>
  <c r="AU209" i="1"/>
  <c r="AY825" i="1"/>
  <c r="AY607" i="1"/>
  <c r="AY126" i="1"/>
  <c r="AY778" i="1"/>
  <c r="AU521" i="1"/>
  <c r="AU698" i="1"/>
  <c r="AU1088" i="1"/>
  <c r="AU1124" i="1"/>
  <c r="AU73" i="1"/>
  <c r="AU1225" i="1"/>
  <c r="AU395" i="1"/>
  <c r="AY743" i="1"/>
  <c r="AY1230" i="1"/>
  <c r="AU454" i="1"/>
  <c r="AU928" i="1"/>
  <c r="AU1144" i="1"/>
  <c r="AY1407" i="1"/>
  <c r="AU320" i="1"/>
  <c r="AU1022" i="1"/>
  <c r="AY782" i="1"/>
  <c r="AY1442" i="1"/>
  <c r="AU689" i="1"/>
  <c r="AU623" i="1"/>
  <c r="AY71" i="1"/>
  <c r="AU1507" i="1"/>
  <c r="AY967" i="1"/>
  <c r="AU288" i="1"/>
  <c r="AU1355" i="1"/>
  <c r="AU1087" i="1"/>
  <c r="AU461" i="1"/>
  <c r="AU63" i="1"/>
  <c r="AU784" i="1"/>
  <c r="AU809" i="1"/>
  <c r="AY834" i="1"/>
  <c r="AY992" i="1"/>
  <c r="AU780" i="1"/>
  <c r="AY963" i="1"/>
  <c r="AU514" i="1"/>
  <c r="AY1474" i="1"/>
  <c r="AY900" i="1"/>
  <c r="AY559" i="1"/>
  <c r="AU781" i="1"/>
  <c r="AU1082" i="1"/>
  <c r="AY1453" i="1"/>
  <c r="AY325" i="1"/>
  <c r="AU509" i="1"/>
  <c r="AU305" i="1"/>
  <c r="AY442" i="1"/>
  <c r="AY408" i="1"/>
  <c r="AU194" i="1"/>
  <c r="AY115" i="1"/>
  <c r="AU740" i="1"/>
  <c r="AY869" i="1"/>
  <c r="AU610" i="1"/>
  <c r="AY1307" i="1"/>
  <c r="AY521" i="1"/>
  <c r="AU1232" i="1"/>
  <c r="AY1216" i="1"/>
  <c r="AU53" i="1"/>
  <c r="AU519" i="1"/>
  <c r="AU1027" i="1"/>
  <c r="AY522" i="1"/>
  <c r="AY1137" i="1"/>
  <c r="AY1202" i="1"/>
  <c r="AY428" i="1"/>
  <c r="AY824" i="1"/>
  <c r="AU407" i="1"/>
  <c r="AU408" i="1"/>
  <c r="AU569" i="1"/>
  <c r="AU203" i="1"/>
  <c r="AU492" i="1"/>
  <c r="AY842" i="1"/>
  <c r="AU362" i="1"/>
  <c r="AU126" i="1"/>
  <c r="AU75" i="1"/>
  <c r="AU1388" i="1"/>
  <c r="AY1281" i="1"/>
  <c r="AU963" i="1"/>
  <c r="AY1501" i="1"/>
  <c r="AY1342" i="1"/>
  <c r="AY1477" i="1"/>
  <c r="AY1287" i="1"/>
  <c r="AY128" i="1"/>
  <c r="AY305" i="1"/>
  <c r="AY1011" i="1"/>
  <c r="AY203" i="1"/>
  <c r="AU195" i="1"/>
  <c r="AU869" i="1"/>
  <c r="AY610" i="1"/>
  <c r="AU1481" i="1"/>
  <c r="AY570" i="1"/>
  <c r="AU920" i="1"/>
  <c r="AU536" i="1"/>
  <c r="AU1376" i="1"/>
  <c r="AY234" i="1"/>
  <c r="AY776" i="1"/>
  <c r="AU746" i="1"/>
  <c r="AU120" i="1"/>
  <c r="AU311" i="1"/>
  <c r="AY438" i="1"/>
  <c r="AU1145" i="1"/>
  <c r="AU42" i="1"/>
  <c r="AY334" i="1"/>
  <c r="AU234" i="1"/>
  <c r="AU799" i="1"/>
  <c r="AU1360" i="1"/>
  <c r="AY920" i="1"/>
  <c r="AY1478" i="1"/>
  <c r="AY1392" i="1"/>
  <c r="AY303" i="1"/>
  <c r="AU412" i="1"/>
  <c r="AY1476" i="1"/>
  <c r="AY120" i="1"/>
  <c r="AU1492" i="1"/>
  <c r="AU1365" i="1"/>
  <c r="AU767" i="1"/>
  <c r="AU711" i="1"/>
  <c r="AY1411" i="1"/>
  <c r="AY862" i="1"/>
  <c r="AY107" i="1"/>
  <c r="AU1000" i="1"/>
  <c r="AY311" i="1"/>
  <c r="AU345" i="1"/>
  <c r="AU1167" i="1"/>
  <c r="AU1152" i="1"/>
  <c r="AU1112" i="1"/>
  <c r="AU123" i="1"/>
  <c r="AY1106" i="1"/>
  <c r="AU331" i="1"/>
  <c r="AU1279" i="1"/>
  <c r="AY338" i="1"/>
  <c r="AY1229" i="1"/>
  <c r="AU27" i="1"/>
  <c r="AY1457" i="1"/>
  <c r="AY420" i="1"/>
  <c r="AY746" i="1"/>
  <c r="AY322" i="1"/>
  <c r="AY921" i="1"/>
  <c r="AY1350" i="1"/>
  <c r="AU1503" i="1"/>
  <c r="AY374" i="1"/>
  <c r="AY1327" i="1"/>
  <c r="AU731" i="1"/>
  <c r="AY527" i="1"/>
  <c r="AY1136" i="1"/>
  <c r="AU1484" i="1"/>
  <c r="AY487" i="1"/>
  <c r="AU416" i="1"/>
  <c r="AU1199" i="1"/>
  <c r="AU921" i="1"/>
  <c r="AY693" i="1"/>
  <c r="AU1460" i="1"/>
  <c r="AU1006" i="1"/>
  <c r="AY345" i="1"/>
  <c r="AY1096" i="1"/>
  <c r="AY1503" i="1"/>
  <c r="AU363" i="1"/>
  <c r="AU943" i="1"/>
  <c r="AY469" i="1"/>
  <c r="AY526" i="1"/>
  <c r="AU1102" i="1"/>
  <c r="AY716" i="1"/>
  <c r="AY528" i="1"/>
  <c r="AU695" i="1"/>
  <c r="AU829" i="1"/>
  <c r="AY301" i="1"/>
  <c r="AY1125" i="1"/>
  <c r="AY1492" i="1"/>
  <c r="AY74" i="1"/>
  <c r="AU487" i="1"/>
  <c r="AU693" i="1"/>
  <c r="AU952" i="1"/>
  <c r="AU744" i="1"/>
  <c r="AY1086" i="1"/>
  <c r="AY1120" i="1"/>
  <c r="AU360" i="1"/>
  <c r="AU149" i="1"/>
  <c r="AY695" i="1"/>
  <c r="AU775" i="1"/>
  <c r="AY157" i="1"/>
  <c r="AY1316" i="1"/>
  <c r="AU806" i="1"/>
  <c r="AY1203" i="1"/>
  <c r="AU913" i="1"/>
  <c r="AU1205" i="1"/>
  <c r="AY27" i="1"/>
  <c r="AU437" i="1"/>
  <c r="AU1358" i="1"/>
  <c r="AY839" i="1"/>
  <c r="AU1285" i="1"/>
  <c r="AY1198" i="1"/>
  <c r="AU885" i="1"/>
  <c r="AU774" i="1"/>
  <c r="AU472" i="1"/>
  <c r="AU1245" i="1"/>
  <c r="AU813" i="1"/>
  <c r="AY799" i="1"/>
  <c r="AU628" i="1"/>
  <c r="AY123" i="1"/>
  <c r="AU429" i="1"/>
  <c r="AU1497" i="1"/>
  <c r="AU294" i="1"/>
  <c r="AY413" i="1"/>
  <c r="AU1049" i="1"/>
  <c r="AU1026" i="1"/>
  <c r="AU372" i="1"/>
  <c r="AU1258" i="1"/>
  <c r="AU1230" i="1"/>
  <c r="AU1138" i="1"/>
  <c r="AU1416" i="1"/>
  <c r="AU997" i="1"/>
  <c r="AY1351" i="1"/>
  <c r="AU651" i="1"/>
  <c r="AY1267" i="1"/>
  <c r="AU198" i="1"/>
  <c r="AU910" i="1"/>
  <c r="AU890" i="1"/>
  <c r="AU430" i="1"/>
  <c r="AU970" i="1"/>
  <c r="AU516" i="1"/>
  <c r="AU1198" i="1"/>
  <c r="AU157" i="1"/>
  <c r="AY1323" i="1"/>
  <c r="AU753" i="1"/>
  <c r="AY893" i="1"/>
  <c r="AY146" i="1"/>
  <c r="AY1416" i="1"/>
  <c r="AY918" i="1"/>
  <c r="AY454" i="1"/>
  <c r="AY899" i="1"/>
  <c r="AY1297" i="1"/>
  <c r="AY46" i="1"/>
  <c r="AY1067" i="1"/>
  <c r="AU1151" i="1"/>
  <c r="AU1274" i="1"/>
  <c r="AU1159" i="1"/>
  <c r="AY1293" i="1"/>
  <c r="AY843" i="1"/>
  <c r="AU546" i="1"/>
  <c r="AU1244" i="1"/>
  <c r="AY913" i="1"/>
  <c r="AU370" i="1"/>
  <c r="AU32" i="1"/>
  <c r="AY1049" i="1"/>
  <c r="AY1026" i="1"/>
  <c r="AY1486" i="1"/>
  <c r="AY1258" i="1"/>
  <c r="AU893" i="1"/>
  <c r="AY270" i="1"/>
  <c r="AU146" i="1"/>
  <c r="AU180" i="1"/>
  <c r="AY456" i="1"/>
  <c r="AU1208" i="1"/>
  <c r="AY853" i="1"/>
  <c r="AU355" i="1"/>
  <c r="AY651" i="1"/>
  <c r="AU1267" i="1"/>
  <c r="AU1128" i="1"/>
  <c r="AY699" i="1"/>
  <c r="AU1395" i="1"/>
  <c r="AY1151" i="1"/>
  <c r="AY51" i="1"/>
  <c r="AY1504" i="1"/>
  <c r="AY532" i="1"/>
  <c r="AY159" i="1"/>
  <c r="AY1358" i="1"/>
  <c r="AU1111" i="1"/>
  <c r="AY1250" i="1"/>
  <c r="AY356" i="1"/>
  <c r="AY997" i="1"/>
  <c r="AY498" i="1"/>
  <c r="AU1172" i="1"/>
  <c r="AU675" i="1"/>
  <c r="AU159" i="1"/>
  <c r="AU58" i="1"/>
  <c r="AY1379" i="1"/>
  <c r="AU601" i="1"/>
  <c r="AU1308" i="1"/>
  <c r="AY912" i="1"/>
  <c r="AU284" i="1"/>
  <c r="AY165" i="1"/>
  <c r="AY845" i="1"/>
  <c r="AY242" i="1"/>
  <c r="AU1093" i="1"/>
  <c r="AU1424" i="1"/>
  <c r="AU314" i="1"/>
  <c r="AY1362" i="1"/>
  <c r="AU1341" i="1"/>
  <c r="AU81" i="1"/>
  <c r="AY210" i="1"/>
  <c r="AY576" i="1"/>
  <c r="AU493" i="1"/>
  <c r="AY35" i="1"/>
  <c r="AY168" i="1"/>
  <c r="AY788" i="1"/>
  <c r="AU678" i="1"/>
  <c r="AY1413" i="1"/>
  <c r="AU1040" i="1"/>
  <c r="AU298" i="1"/>
  <c r="AU490" i="1"/>
  <c r="AU165" i="1"/>
  <c r="AY698" i="1"/>
  <c r="AY1306" i="1"/>
  <c r="AU242" i="1"/>
  <c r="AY933" i="1"/>
  <c r="AY784" i="1"/>
  <c r="AY395" i="1"/>
  <c r="AU1323" i="1"/>
  <c r="AY1215" i="1"/>
  <c r="AY664" i="1"/>
  <c r="AY1138" i="1"/>
  <c r="AU1092" i="1"/>
  <c r="AY915" i="1"/>
  <c r="AY432" i="1"/>
  <c r="AY928" i="1"/>
  <c r="AY238" i="1"/>
  <c r="AU252" i="1"/>
  <c r="AU585" i="1"/>
  <c r="AU168" i="1"/>
  <c r="AU595" i="1"/>
  <c r="AU912" i="1"/>
  <c r="AU241" i="1"/>
  <c r="AU373" i="1"/>
  <c r="AU541" i="1"/>
  <c r="AY225" i="1"/>
  <c r="AY690" i="1"/>
  <c r="AY1008" i="1"/>
  <c r="AU798" i="1"/>
  <c r="AY276" i="1"/>
  <c r="AY290" i="1"/>
  <c r="AU696" i="1"/>
  <c r="AY1242" i="1"/>
  <c r="AY1234" i="1"/>
  <c r="AY741" i="1"/>
  <c r="AY1330" i="1"/>
  <c r="AU235" i="1"/>
  <c r="AY550" i="1"/>
  <c r="AU262" i="1"/>
  <c r="AU1098" i="1"/>
  <c r="AU289" i="1"/>
  <c r="AY1488" i="1"/>
  <c r="AY183" i="1"/>
  <c r="AU1142" i="1"/>
  <c r="AY1107" i="1"/>
  <c r="AU864" i="1"/>
  <c r="AU55" i="1"/>
  <c r="AY534" i="1"/>
  <c r="AY762" i="1"/>
  <c r="AU842" i="1"/>
  <c r="AY142" i="1"/>
  <c r="AU930" i="1"/>
  <c r="AY75" i="1"/>
  <c r="AU800" i="1"/>
  <c r="AY1232" i="1"/>
  <c r="AY1366" i="1"/>
  <c r="AU967" i="1"/>
  <c r="AY1074" i="1"/>
  <c r="AY566" i="1"/>
  <c r="AU448" i="1"/>
  <c r="AY407" i="1"/>
  <c r="AY55" i="1"/>
  <c r="AU856" i="1"/>
  <c r="AY1410" i="1"/>
  <c r="AU703" i="1"/>
  <c r="AU889" i="1"/>
  <c r="AY955" i="1"/>
  <c r="AU559" i="1"/>
  <c r="AY996" i="1"/>
  <c r="AU566" i="1"/>
  <c r="AY1082" i="1"/>
  <c r="AY864" i="1"/>
  <c r="AU325" i="1"/>
  <c r="AY940" i="1"/>
  <c r="AY1445" i="1"/>
  <c r="AY1367" i="1"/>
  <c r="AY1294" i="1"/>
  <c r="AY671" i="1"/>
  <c r="AU153" i="1"/>
  <c r="AU1219" i="1"/>
  <c r="AU219" i="1"/>
  <c r="AY1269" i="1"/>
  <c r="AU1322" i="1"/>
  <c r="AU183" i="1"/>
  <c r="AU1012" i="1"/>
  <c r="AY781" i="1"/>
  <c r="AU996" i="1"/>
  <c r="AY288" i="1"/>
  <c r="AY1021" i="1"/>
  <c r="AU1453" i="1"/>
  <c r="AU494" i="1"/>
  <c r="AU1346" i="1"/>
  <c r="AU1410" i="1"/>
  <c r="AU99" i="1"/>
  <c r="AY1087" i="1"/>
  <c r="AY982" i="1"/>
  <c r="AU354" i="1"/>
  <c r="AU216" i="1"/>
  <c r="AY798" i="1"/>
  <c r="AU1329" i="1"/>
  <c r="AU786" i="1"/>
  <c r="AU670" i="1"/>
  <c r="AU340" i="1"/>
  <c r="AU420" i="1"/>
  <c r="AU925" i="1"/>
  <c r="AU303" i="1"/>
  <c r="AY412" i="1"/>
  <c r="AU1476" i="1"/>
  <c r="AY1391" i="1"/>
  <c r="AU638" i="1"/>
  <c r="AU107" i="1"/>
  <c r="AU823" i="1"/>
  <c r="AU1393" i="1"/>
  <c r="AU444" i="1"/>
  <c r="AY434" i="1"/>
  <c r="AU649" i="1"/>
  <c r="AU1409" i="1"/>
  <c r="AY340" i="1"/>
  <c r="AU467" i="1"/>
  <c r="AU828" i="1"/>
  <c r="AU1065" i="1"/>
  <c r="AU1457" i="1"/>
  <c r="AU436" i="1"/>
  <c r="AY828" i="1"/>
  <c r="AU833" i="1"/>
  <c r="AU1408" i="1"/>
  <c r="AY888" i="1"/>
  <c r="AU1136" i="1"/>
  <c r="AU158" i="1"/>
  <c r="AY1452" i="1"/>
  <c r="AY1439" i="1"/>
  <c r="AU1391" i="1"/>
  <c r="AY638" i="1"/>
  <c r="AY206" i="1"/>
  <c r="AU1311" i="1"/>
  <c r="AY1318" i="1"/>
  <c r="AU1156" i="1"/>
  <c r="AU1458" i="1"/>
  <c r="AU334" i="1"/>
  <c r="AY158" i="1"/>
  <c r="AU847" i="1"/>
  <c r="AY700" i="1"/>
  <c r="AY425" i="1"/>
  <c r="AY1311" i="1"/>
  <c r="AY439" i="1"/>
  <c r="AU186" i="1"/>
  <c r="AU193" i="1"/>
  <c r="AY293" i="1"/>
  <c r="AU974" i="1"/>
  <c r="AU1350" i="1"/>
  <c r="AU374" i="1"/>
  <c r="AY965" i="1"/>
  <c r="AU378" i="1"/>
  <c r="AU793" i="1"/>
  <c r="AU776" i="1"/>
  <c r="AY271" i="1"/>
  <c r="AU1411" i="1"/>
  <c r="AY1199" i="1"/>
  <c r="AU1399" i="1"/>
  <c r="AY1205" i="1"/>
  <c r="AU145" i="1"/>
  <c r="AY1279" i="1"/>
  <c r="AU766" i="1"/>
  <c r="AY943" i="1"/>
  <c r="AY744" i="1"/>
  <c r="AY536" i="1"/>
  <c r="AU322" i="1"/>
  <c r="AU74" i="1"/>
  <c r="AU254" i="1"/>
  <c r="AY628" i="1"/>
  <c r="AU457" i="1"/>
  <c r="AY331" i="1"/>
  <c r="AU304" i="1"/>
  <c r="AY145" i="1"/>
  <c r="AY951" i="1"/>
  <c r="AY1315" i="1"/>
  <c r="AU1047" i="1"/>
  <c r="AU164" i="1"/>
  <c r="AY793" i="1"/>
  <c r="AU556" i="1"/>
  <c r="AU259" i="1"/>
  <c r="AU843" i="1"/>
  <c r="AY149" i="1"/>
  <c r="AY1084" i="1"/>
  <c r="AY806" i="1"/>
  <c r="AY813" i="1"/>
  <c r="AY1244" i="1"/>
  <c r="AY1010" i="1"/>
  <c r="AU676" i="1"/>
  <c r="AU1357" i="1"/>
  <c r="AU964" i="1"/>
  <c r="AY556" i="1"/>
  <c r="AU469" i="1"/>
  <c r="AU961" i="1"/>
  <c r="AY61" i="1"/>
  <c r="AU1324" i="1"/>
  <c r="AU716" i="1"/>
  <c r="AY684" i="1"/>
  <c r="AU1084" i="1"/>
  <c r="AY1072" i="1"/>
  <c r="AY1020" i="1"/>
  <c r="AY440" i="1"/>
  <c r="AY467" i="1"/>
  <c r="AU438" i="1"/>
  <c r="AY199" i="1"/>
  <c r="AY1152" i="1"/>
  <c r="AY1348" i="1"/>
  <c r="AU632" i="1"/>
  <c r="AU1045" i="1"/>
  <c r="AY232" i="1"/>
  <c r="AU1238" i="1"/>
  <c r="AU684" i="1"/>
  <c r="AU1260" i="1"/>
  <c r="AU694" i="1"/>
  <c r="AU1072" i="1"/>
  <c r="AU1316" i="1"/>
  <c r="AU1250" i="1"/>
  <c r="AU1203" i="1"/>
  <c r="AY816" i="1"/>
  <c r="AU61" i="1"/>
  <c r="AU1086" i="1"/>
  <c r="AY1432" i="1"/>
  <c r="AY32" i="1"/>
  <c r="AY573" i="1"/>
  <c r="AY92" i="1"/>
  <c r="AU860" i="1"/>
  <c r="AY1375" i="1"/>
  <c r="AU743" i="1"/>
  <c r="AU1215" i="1"/>
  <c r="AU116" i="1"/>
  <c r="AY1043" i="1"/>
  <c r="AU664" i="1"/>
  <c r="AY267" i="1"/>
  <c r="AU863" i="1"/>
  <c r="AU1103" i="1"/>
  <c r="AY1170" i="1"/>
  <c r="AU290" i="1"/>
  <c r="AY355" i="1"/>
  <c r="AY1128" i="1"/>
  <c r="AU868" i="1"/>
  <c r="AY236" i="1"/>
  <c r="AY701" i="1"/>
  <c r="AY81" i="1"/>
  <c r="AU1491" i="1"/>
  <c r="AY260" i="1"/>
  <c r="AY539" i="1"/>
  <c r="AY1174" i="1"/>
  <c r="AU1330" i="1"/>
  <c r="AU579" i="1"/>
  <c r="AY58" i="1"/>
  <c r="AY262" i="1"/>
  <c r="AY1245" i="1"/>
  <c r="AU1425" i="1"/>
  <c r="AU608" i="1"/>
  <c r="AU92" i="1"/>
  <c r="AY896" i="1"/>
  <c r="AY372" i="1"/>
  <c r="AU211" i="1"/>
  <c r="AY749" i="1"/>
  <c r="AY1208" i="1"/>
  <c r="AY1424" i="1"/>
  <c r="AU1052" i="1"/>
  <c r="AY881" i="1"/>
  <c r="AY52" i="1"/>
  <c r="AY430" i="1"/>
  <c r="AU432" i="1"/>
  <c r="AU532" i="1"/>
  <c r="AY961" i="1"/>
  <c r="AY694" i="1"/>
  <c r="AU399" i="1"/>
  <c r="AY1425" i="1"/>
  <c r="AY1165" i="1"/>
  <c r="AU935" i="1"/>
  <c r="AY608" i="1"/>
  <c r="AY737" i="1"/>
  <c r="AY1181" i="1"/>
  <c r="AU725" i="1"/>
  <c r="AY966" i="1"/>
  <c r="AU1302" i="1"/>
  <c r="AY1103" i="1"/>
  <c r="AU1385" i="1"/>
  <c r="AU139" i="1"/>
  <c r="AY1188" i="1"/>
  <c r="AY1135" i="1"/>
  <c r="AU1242" i="1"/>
  <c r="AU236" i="1"/>
  <c r="AU915" i="1"/>
  <c r="AU1234" i="1"/>
  <c r="AY1274" i="1"/>
  <c r="AY1491" i="1"/>
  <c r="AY675" i="1"/>
  <c r="AU741" i="1"/>
  <c r="AU679" i="1"/>
  <c r="AU655" i="1"/>
  <c r="AU526" i="1"/>
  <c r="AU359" i="1"/>
  <c r="AU1043" i="1"/>
  <c r="AU1170" i="1"/>
  <c r="AU782" i="1"/>
  <c r="AY1098" i="1"/>
  <c r="AU950" i="1"/>
  <c r="AY298" i="1"/>
  <c r="AU387" i="1"/>
  <c r="AY787" i="1"/>
  <c r="AU992" i="1"/>
  <c r="AY661" i="1"/>
  <c r="AY541" i="1"/>
  <c r="AU251" i="1"/>
  <c r="AY1124" i="1"/>
  <c r="AY1426" i="1"/>
  <c r="AU39" i="1"/>
  <c r="AU506" i="1"/>
  <c r="AY1321" i="1"/>
  <c r="AU737" i="1"/>
  <c r="AY116" i="1"/>
  <c r="AY296" i="1"/>
  <c r="AY863" i="1"/>
  <c r="AU650" i="1"/>
  <c r="AY868" i="1"/>
  <c r="AU1345" i="1"/>
  <c r="AY579" i="1"/>
  <c r="AY660" i="1"/>
  <c r="AU1254" i="1"/>
  <c r="AY617" i="1"/>
  <c r="AU1220" i="1"/>
  <c r="AU1129" i="1"/>
  <c r="AY1496" i="1"/>
  <c r="AU607" i="1"/>
  <c r="AY669" i="1"/>
  <c r="AY241" i="1"/>
  <c r="AY895" i="1"/>
  <c r="AY218" i="1"/>
  <c r="AY1051" i="1"/>
  <c r="AY703" i="1"/>
  <c r="AY620" i="1"/>
  <c r="AY1481" i="1"/>
  <c r="AY451" i="1"/>
  <c r="AY381" i="1"/>
  <c r="AY679" i="1"/>
  <c r="AU898" i="1"/>
  <c r="AY1482" i="1"/>
  <c r="AU658" i="1"/>
  <c r="AY1254" i="1"/>
  <c r="AU1496" i="1"/>
  <c r="AU71" i="1"/>
  <c r="AU841" i="1"/>
  <c r="AU895" i="1"/>
  <c r="AU1002" i="1"/>
  <c r="AU1051" i="1"/>
  <c r="AY944" i="1"/>
  <c r="AY880" i="1"/>
  <c r="AY1329" i="1"/>
  <c r="AU933" i="1"/>
  <c r="AU573" i="1"/>
  <c r="AU729" i="1"/>
  <c r="AY223" i="1"/>
  <c r="AU229" i="1"/>
  <c r="AU625" i="1"/>
  <c r="AY898" i="1"/>
  <c r="AU1379" i="1"/>
  <c r="AY658" i="1"/>
  <c r="AU488" i="1"/>
  <c r="AU312" i="1"/>
  <c r="AU35" i="1"/>
  <c r="AY179" i="1"/>
  <c r="AY1129" i="1"/>
  <c r="AY209" i="1"/>
  <c r="AU522" i="1"/>
  <c r="AY857" i="1"/>
  <c r="AY501" i="1"/>
  <c r="AY953" i="1"/>
  <c r="AU337" i="1"/>
  <c r="AU1445" i="1"/>
  <c r="AU748" i="1"/>
  <c r="AY216" i="1"/>
  <c r="AU734" i="1"/>
  <c r="AY144" i="1"/>
  <c r="AU880" i="1"/>
  <c r="AY387" i="1"/>
  <c r="AU980" i="1"/>
  <c r="AU449" i="1"/>
  <c r="AY897" i="1"/>
  <c r="AY1027" i="1"/>
  <c r="AY1142" i="1"/>
  <c r="AU1104" i="1"/>
  <c r="AU824" i="1"/>
  <c r="AU128" i="1"/>
  <c r="AY240" i="1"/>
  <c r="AY648" i="1"/>
  <c r="AU1119" i="1"/>
  <c r="AY63" i="1"/>
  <c r="AU1426" i="1"/>
  <c r="AY226" i="1"/>
  <c r="AY251" i="1"/>
  <c r="AU661" i="1"/>
  <c r="AU669" i="1"/>
  <c r="AY173" i="1"/>
  <c r="AU447" i="1"/>
  <c r="AU900" i="1"/>
  <c r="AU54" i="1"/>
  <c r="AU1287" i="1"/>
  <c r="AU501" i="1"/>
  <c r="AU1185" i="1"/>
  <c r="AU125" i="1"/>
  <c r="AU1011" i="1"/>
  <c r="AY856" i="1"/>
  <c r="AY99" i="1"/>
  <c r="AY1119" i="1"/>
  <c r="AY748" i="1"/>
  <c r="AY461" i="1"/>
  <c r="AU620" i="1"/>
  <c r="BI25" i="1"/>
  <c r="BI14" i="1"/>
  <c r="BI23" i="1"/>
  <c r="AU17" i="1"/>
  <c r="BI15" i="1"/>
  <c r="BI12" i="1"/>
  <c r="AU16" i="1"/>
  <c r="AU20" i="1"/>
  <c r="AU14" i="1"/>
  <c r="AY22" i="1"/>
  <c r="AU18" i="1"/>
  <c r="AY18" i="1"/>
  <c r="BI106" i="1"/>
  <c r="AU19" i="1"/>
  <c r="BI17" i="1"/>
  <c r="AU15" i="1"/>
  <c r="AU23" i="1"/>
  <c r="BI22" i="1"/>
  <c r="BI21" i="1"/>
  <c r="AY20" i="1"/>
  <c r="AY23" i="1"/>
  <c r="BI19" i="1"/>
  <c r="BI24" i="1"/>
  <c r="AU13" i="1"/>
  <c r="AY21" i="1"/>
  <c r="AY24" i="1"/>
  <c r="AY14" i="1"/>
  <c r="AY16" i="1"/>
  <c r="BI16" i="1"/>
  <c r="BI18" i="1"/>
  <c r="BI11" i="1"/>
  <c r="AU12" i="1"/>
  <c r="AY12" i="1"/>
  <c r="AY19" i="1"/>
  <c r="AU22" i="1"/>
  <c r="AU25" i="1"/>
  <c r="AY25" i="1"/>
  <c r="AU21" i="1"/>
  <c r="P64" i="1"/>
  <c r="AU24" i="1"/>
  <c r="BI20" i="1"/>
  <c r="BI13" i="1"/>
  <c r="AY17" i="1"/>
  <c r="AY15" i="1"/>
  <c r="AY13" i="1"/>
  <c r="P60" i="1"/>
  <c r="BH1065" i="1"/>
  <c r="BH544" i="1"/>
  <c r="BH91" i="1"/>
  <c r="BH1125" i="1"/>
  <c r="BH833" i="1"/>
  <c r="BH977" i="1"/>
  <c r="BH799" i="1"/>
  <c r="BH1392" i="1"/>
  <c r="BH480" i="1"/>
  <c r="BH862" i="1"/>
  <c r="BH1315" i="1"/>
  <c r="BH70" i="1"/>
  <c r="BH271" i="1"/>
  <c r="BH49" i="1"/>
  <c r="BH1484" i="1"/>
  <c r="BH1157" i="1"/>
  <c r="BH1000" i="1"/>
  <c r="BH767" i="1"/>
  <c r="BH1311" i="1"/>
  <c r="BH1384" i="1"/>
  <c r="BH439" i="1"/>
  <c r="BH1318" i="1"/>
  <c r="BH74" i="1"/>
  <c r="BH1156" i="1"/>
  <c r="BH336" i="1"/>
  <c r="BH487" i="1"/>
  <c r="BH920" i="1"/>
  <c r="BH1006" i="1"/>
  <c r="BH1457" i="1"/>
  <c r="BH1376" i="1"/>
  <c r="BH1113" i="1"/>
  <c r="BH420" i="1"/>
  <c r="BH776" i="1"/>
  <c r="BH1408" i="1"/>
  <c r="BH102" i="1"/>
  <c r="BH888" i="1"/>
  <c r="BH1136" i="1"/>
  <c r="BH158" i="1"/>
  <c r="BH1456" i="1"/>
  <c r="BH1409" i="1"/>
  <c r="BH536" i="1"/>
  <c r="BH340" i="1"/>
  <c r="BH467" i="1"/>
  <c r="BH234" i="1"/>
  <c r="BH1405" i="1"/>
  <c r="BH1295" i="1"/>
  <c r="BH1171" i="1"/>
  <c r="BH322" i="1"/>
  <c r="BH107" i="1"/>
  <c r="BH311" i="1"/>
  <c r="BH823" i="1"/>
  <c r="BH345" i="1"/>
  <c r="BH1014" i="1"/>
  <c r="BH1167" i="1"/>
  <c r="BH1357" i="1"/>
  <c r="BH254" i="1"/>
  <c r="BH436" i="1"/>
  <c r="BH1268" i="1"/>
  <c r="BH1360" i="1"/>
  <c r="BH925" i="1"/>
  <c r="BH423" i="1"/>
  <c r="BH1420" i="1"/>
  <c r="BH303" i="1"/>
  <c r="BH746" i="1"/>
  <c r="BH120" i="1"/>
  <c r="BH438" i="1"/>
  <c r="BH1145" i="1"/>
  <c r="BH711" i="1"/>
  <c r="BH199" i="1"/>
  <c r="BH1393" i="1"/>
  <c r="BH1096" i="1"/>
  <c r="BH444" i="1"/>
  <c r="BH1411" i="1"/>
  <c r="BH628" i="1"/>
  <c r="BH1468" i="1"/>
  <c r="BH1199" i="1"/>
  <c r="BH578" i="1"/>
  <c r="BH457" i="1"/>
  <c r="BH1399" i="1"/>
  <c r="BH693" i="1"/>
  <c r="BH1503" i="1"/>
  <c r="BH1273" i="1"/>
  <c r="BH632" i="1"/>
  <c r="BH951" i="1"/>
  <c r="BH164" i="1"/>
  <c r="BH150" i="1"/>
  <c r="BH1497" i="1"/>
  <c r="BH1479" i="1"/>
  <c r="BH744" i="1"/>
  <c r="BH816" i="1"/>
  <c r="BH911" i="1"/>
  <c r="BH649" i="1"/>
  <c r="BH1478" i="1"/>
  <c r="BH412" i="1"/>
  <c r="BH1439" i="1"/>
  <c r="BH42" i="1"/>
  <c r="BH186" i="1"/>
  <c r="BH193" i="1"/>
  <c r="BH1152" i="1"/>
  <c r="BH974" i="1"/>
  <c r="BH1112" i="1"/>
  <c r="BH1348" i="1"/>
  <c r="BH304" i="1"/>
  <c r="BH363" i="1"/>
  <c r="BH131" i="1"/>
  <c r="BH952" i="1"/>
  <c r="BH378" i="1"/>
  <c r="BH98" i="1"/>
  <c r="BH1422" i="1"/>
  <c r="BH793" i="1"/>
  <c r="BH1476" i="1"/>
  <c r="BH1282" i="1"/>
  <c r="BH676" i="1"/>
  <c r="BH1492" i="1"/>
  <c r="BH103" i="1"/>
  <c r="BH293" i="1"/>
  <c r="BH1047" i="1"/>
  <c r="BH123" i="1"/>
  <c r="BH1205" i="1"/>
  <c r="BH1350" i="1"/>
  <c r="BH586" i="1"/>
  <c r="BH477" i="1"/>
  <c r="BH491" i="1"/>
  <c r="BH385" i="1"/>
  <c r="BH374" i="1"/>
  <c r="BH1365" i="1"/>
  <c r="BH1066" i="1"/>
  <c r="BH206" i="1"/>
  <c r="BH1133" i="1"/>
  <c r="BH478" i="1"/>
  <c r="BH1460" i="1"/>
  <c r="BH1372" i="1"/>
  <c r="BH429" i="1"/>
  <c r="BH766" i="1"/>
  <c r="BH964" i="1"/>
  <c r="BH1229" i="1"/>
  <c r="BH1358" i="1"/>
  <c r="BH1241" i="1"/>
  <c r="BH61" i="1"/>
  <c r="BH1324" i="1"/>
  <c r="BH1293" i="1"/>
  <c r="BH294" i="1"/>
  <c r="BH1260" i="1"/>
  <c r="BH1432" i="1"/>
  <c r="BH885" i="1"/>
  <c r="BH694" i="1"/>
  <c r="BH1153" i="1"/>
  <c r="BH1072" i="1"/>
  <c r="BH157" i="1"/>
  <c r="BH1250" i="1"/>
  <c r="BH1245" i="1"/>
  <c r="BH413" i="1"/>
  <c r="BH1093" i="1"/>
  <c r="BH913" i="1"/>
  <c r="BH917" i="1"/>
  <c r="BH1425" i="1"/>
  <c r="BH828" i="1"/>
  <c r="BH1391" i="1"/>
  <c r="BH636" i="1"/>
  <c r="BH638" i="1"/>
  <c r="BH1192" i="1"/>
  <c r="BH597" i="1"/>
  <c r="BH1458" i="1"/>
  <c r="BH334" i="1"/>
  <c r="BH434" i="1"/>
  <c r="BH331" i="1"/>
  <c r="BH117" i="1"/>
  <c r="BH1279" i="1"/>
  <c r="BH1327" i="1"/>
  <c r="BH731" i="1"/>
  <c r="BH338" i="1"/>
  <c r="BH943" i="1"/>
  <c r="BH527" i="1"/>
  <c r="BH1280" i="1"/>
  <c r="BH45" i="1"/>
  <c r="BH424" i="1"/>
  <c r="BH839" i="1"/>
  <c r="BH232" i="1"/>
  <c r="BH843" i="1"/>
  <c r="BH1285" i="1"/>
  <c r="BH528" i="1"/>
  <c r="BH546" i="1"/>
  <c r="BH804" i="1"/>
  <c r="BH1198" i="1"/>
  <c r="BH465" i="1"/>
  <c r="BH1111" i="1"/>
  <c r="BH1036" i="1"/>
  <c r="BH829" i="1"/>
  <c r="BH668" i="1"/>
  <c r="BH733" i="1"/>
  <c r="BH745" i="1"/>
  <c r="BH1244" i="1"/>
  <c r="BH301" i="1"/>
  <c r="BH162" i="1"/>
  <c r="BH399" i="1"/>
  <c r="BH506" i="1"/>
  <c r="BH1338" i="1"/>
  <c r="BH1502" i="1"/>
  <c r="BH1452" i="1"/>
  <c r="BH847" i="1"/>
  <c r="BH700" i="1"/>
  <c r="BH425" i="1"/>
  <c r="BH416" i="1"/>
  <c r="BH921" i="1"/>
  <c r="BH1106" i="1"/>
  <c r="BH145" i="1"/>
  <c r="BH469" i="1"/>
  <c r="BH961" i="1"/>
  <c r="BH526" i="1"/>
  <c r="BH1086" i="1"/>
  <c r="BH716" i="1"/>
  <c r="BH1120" i="1"/>
  <c r="BH360" i="1"/>
  <c r="BH383" i="1"/>
  <c r="BH695" i="1"/>
  <c r="BH792" i="1"/>
  <c r="BH278" i="1"/>
  <c r="BH1259" i="1"/>
  <c r="BH735" i="1"/>
  <c r="BH450" i="1"/>
  <c r="BH263" i="1"/>
  <c r="BH272" i="1"/>
  <c r="BH1396" i="1"/>
  <c r="BH965" i="1"/>
  <c r="BH27" i="1"/>
  <c r="BH556" i="1"/>
  <c r="BH437" i="1"/>
  <c r="BH47" i="1"/>
  <c r="BH874" i="1"/>
  <c r="BH1291" i="1"/>
  <c r="BH1316" i="1"/>
  <c r="BH1203" i="1"/>
  <c r="BH935" i="1"/>
  <c r="BH608" i="1"/>
  <c r="BH875" i="1"/>
  <c r="BH737" i="1"/>
  <c r="BH896" i="1"/>
  <c r="BH729" i="1"/>
  <c r="BH906" i="1"/>
  <c r="BH223" i="1"/>
  <c r="BH893" i="1"/>
  <c r="BH966" i="1"/>
  <c r="BH146" i="1"/>
  <c r="BH276" i="1"/>
  <c r="BH1302" i="1"/>
  <c r="BH456" i="1"/>
  <c r="BH454" i="1"/>
  <c r="BH167" i="1"/>
  <c r="BH1100" i="1"/>
  <c r="BH1297" i="1"/>
  <c r="BH1188" i="1"/>
  <c r="BH59" i="1"/>
  <c r="BH650" i="1"/>
  <c r="BH498" i="1"/>
  <c r="BH820" i="1"/>
  <c r="BH1395" i="1"/>
  <c r="BH451" i="1"/>
  <c r="BH443" i="1"/>
  <c r="BH915" i="1"/>
  <c r="BH51" i="1"/>
  <c r="BH1234" i="1"/>
  <c r="BH1274" i="1"/>
  <c r="BH1345" i="1"/>
  <c r="BH1470" i="1"/>
  <c r="BH432" i="1"/>
  <c r="BH721" i="1"/>
  <c r="BH1159" i="1"/>
  <c r="BH741" i="1"/>
  <c r="BH381" i="1"/>
  <c r="BH1403" i="1"/>
  <c r="BH928" i="1"/>
  <c r="BH622" i="1"/>
  <c r="BH660" i="1"/>
  <c r="BH550" i="1"/>
  <c r="BH898" i="1"/>
  <c r="BH835" i="1"/>
  <c r="BH1045" i="1"/>
  <c r="BH1102" i="1"/>
  <c r="BH1238" i="1"/>
  <c r="BH149" i="1"/>
  <c r="BH410" i="1"/>
  <c r="BH774" i="1"/>
  <c r="BH1084" i="1"/>
  <c r="BH48" i="1"/>
  <c r="BH540" i="1"/>
  <c r="BH1165" i="1"/>
  <c r="BH32" i="1"/>
  <c r="BH1243" i="1"/>
  <c r="BH573" i="1"/>
  <c r="BH1321" i="1"/>
  <c r="BH1026" i="1"/>
  <c r="BH760" i="1"/>
  <c r="BH1258" i="1"/>
  <c r="BH359" i="1"/>
  <c r="BH1215" i="1"/>
  <c r="BH116" i="1"/>
  <c r="BH736" i="1"/>
  <c r="BH1043" i="1"/>
  <c r="BH763" i="1"/>
  <c r="BH664" i="1"/>
  <c r="BH270" i="1"/>
  <c r="BH877" i="1"/>
  <c r="BH1138" i="1"/>
  <c r="BH863" i="1"/>
  <c r="BH1103" i="1"/>
  <c r="BH1385" i="1"/>
  <c r="BH249" i="1"/>
  <c r="BH549" i="1"/>
  <c r="BH290" i="1"/>
  <c r="BH133" i="1"/>
  <c r="BH139" i="1"/>
  <c r="BH1362" i="1"/>
  <c r="BH329" i="1"/>
  <c r="BH651" i="1"/>
  <c r="BH696" i="1"/>
  <c r="BH1123" i="1"/>
  <c r="BH1341" i="1"/>
  <c r="BH1135" i="1"/>
  <c r="BH198" i="1"/>
  <c r="BH699" i="1"/>
  <c r="BH868" i="1"/>
  <c r="BH1242" i="1"/>
  <c r="BH1166" i="1"/>
  <c r="BH1149" i="1"/>
  <c r="BH932" i="1"/>
  <c r="BH970" i="1"/>
  <c r="BH530" i="1"/>
  <c r="BH675" i="1"/>
  <c r="BH1174" i="1"/>
  <c r="BH118" i="1"/>
  <c r="BH472" i="1"/>
  <c r="BH806" i="1"/>
  <c r="BH1010" i="1"/>
  <c r="BH789" i="1"/>
  <c r="BH342" i="1"/>
  <c r="BH1323" i="1"/>
  <c r="BH1375" i="1"/>
  <c r="BH743" i="1"/>
  <c r="BH211" i="1"/>
  <c r="BH753" i="1"/>
  <c r="BH1230" i="1"/>
  <c r="BH205" i="1"/>
  <c r="BH267" i="1"/>
  <c r="BH296" i="1"/>
  <c r="BH356" i="1"/>
  <c r="BH749" i="1"/>
  <c r="BH1224" i="1"/>
  <c r="BH997" i="1"/>
  <c r="BH1351" i="1"/>
  <c r="BH1092" i="1"/>
  <c r="BH1424" i="1"/>
  <c r="BH899" i="1"/>
  <c r="BH1170" i="1"/>
  <c r="BH314" i="1"/>
  <c r="BH46" i="1"/>
  <c r="BH591" i="1"/>
  <c r="BH881" i="1"/>
  <c r="BH910" i="1"/>
  <c r="BH1057" i="1"/>
  <c r="BH1336" i="1"/>
  <c r="BH890" i="1"/>
  <c r="BH333" i="1"/>
  <c r="BH701" i="1"/>
  <c r="BH52" i="1"/>
  <c r="BH1172" i="1"/>
  <c r="BH229" i="1"/>
  <c r="BH529" i="1"/>
  <c r="BH81" i="1"/>
  <c r="BH260" i="1"/>
  <c r="BH539" i="1"/>
  <c r="BH1330" i="1"/>
  <c r="BH235" i="1"/>
  <c r="BH259" i="1"/>
  <c r="BH188" i="1"/>
  <c r="BH684" i="1"/>
  <c r="BH775" i="1"/>
  <c r="BH1049" i="1"/>
  <c r="BH1486" i="1"/>
  <c r="BH860" i="1"/>
  <c r="BH611" i="1"/>
  <c r="BH1339" i="1"/>
  <c r="BH355" i="1"/>
  <c r="BH1267" i="1"/>
  <c r="BH430" i="1"/>
  <c r="BH1491" i="1"/>
  <c r="BH830" i="1"/>
  <c r="BH1144" i="1"/>
  <c r="BH655" i="1"/>
  <c r="BH320" i="1"/>
  <c r="BH1022" i="1"/>
  <c r="BH516" i="1"/>
  <c r="BH262" i="1"/>
  <c r="BH152" i="1"/>
  <c r="BH210" i="1"/>
  <c r="BH576" i="1"/>
  <c r="BH1442" i="1"/>
  <c r="BH289" i="1"/>
  <c r="BH168" i="1"/>
  <c r="BH1488" i="1"/>
  <c r="BH595" i="1"/>
  <c r="BH1129" i="1"/>
  <c r="BH1496" i="1"/>
  <c r="BH1040" i="1"/>
  <c r="BH825" i="1"/>
  <c r="BH607" i="1"/>
  <c r="BH126" i="1"/>
  <c r="BH241" i="1"/>
  <c r="BH588" i="1"/>
  <c r="BH698" i="1"/>
  <c r="BH570" i="1"/>
  <c r="BH225" i="1"/>
  <c r="BH703" i="1"/>
  <c r="BH153" i="1"/>
  <c r="BH690" i="1"/>
  <c r="BH155" i="1"/>
  <c r="BH834" i="1"/>
  <c r="BH1329" i="1"/>
  <c r="BH1307" i="1"/>
  <c r="BH362" i="1"/>
  <c r="BH798" i="1"/>
  <c r="BH784" i="1"/>
  <c r="BH395" i="1"/>
  <c r="BH1481" i="1"/>
  <c r="BH535" i="1"/>
  <c r="BH1020" i="1"/>
  <c r="BH370" i="1"/>
  <c r="BH440" i="1"/>
  <c r="BH725" i="1"/>
  <c r="BH148" i="1"/>
  <c r="BH180" i="1"/>
  <c r="BH918" i="1"/>
  <c r="BH245" i="1"/>
  <c r="BH1151" i="1"/>
  <c r="BH135" i="1"/>
  <c r="BH58" i="1"/>
  <c r="BH252" i="1"/>
  <c r="BH1379" i="1"/>
  <c r="BH782" i="1"/>
  <c r="BH658" i="1"/>
  <c r="BH312" i="1"/>
  <c r="BH585" i="1"/>
  <c r="BH950" i="1"/>
  <c r="BH623" i="1"/>
  <c r="BH209" i="1"/>
  <c r="BH71" i="1"/>
  <c r="BH560" i="1"/>
  <c r="BH670" i="1"/>
  <c r="BH778" i="1"/>
  <c r="BH661" i="1"/>
  <c r="BH786" i="1"/>
  <c r="BH521" i="1"/>
  <c r="BH1002" i="1"/>
  <c r="BH251" i="1"/>
  <c r="BH944" i="1"/>
  <c r="BH880" i="1"/>
  <c r="BH1124" i="1"/>
  <c r="BH671" i="1"/>
  <c r="BH73" i="1"/>
  <c r="BH144" i="1"/>
  <c r="BH809" i="1"/>
  <c r="BH1225" i="1"/>
  <c r="BH92" i="1"/>
  <c r="BH372" i="1"/>
  <c r="BH1181" i="1"/>
  <c r="BH976" i="1"/>
  <c r="BH1128" i="1"/>
  <c r="BH236" i="1"/>
  <c r="BH1504" i="1"/>
  <c r="BH532" i="1"/>
  <c r="BH625" i="1"/>
  <c r="BH579" i="1"/>
  <c r="BH1407" i="1"/>
  <c r="BH1095" i="1"/>
  <c r="BH601" i="1"/>
  <c r="BH488" i="1"/>
  <c r="BH1098" i="1"/>
  <c r="BH493" i="1"/>
  <c r="BH35" i="1"/>
  <c r="BH678" i="1"/>
  <c r="BH179" i="1"/>
  <c r="BH1308" i="1"/>
  <c r="BH689" i="1"/>
  <c r="BH298" i="1"/>
  <c r="BH387" i="1"/>
  <c r="BH669" i="1"/>
  <c r="BH490" i="1"/>
  <c r="BH992" i="1"/>
  <c r="BH218" i="1"/>
  <c r="BH165" i="1"/>
  <c r="BH226" i="1"/>
  <c r="BH1306" i="1"/>
  <c r="BH845" i="1"/>
  <c r="BH242" i="1"/>
  <c r="BH734" i="1"/>
  <c r="BH1371" i="1"/>
  <c r="BH1426" i="1"/>
  <c r="BH620" i="1"/>
  <c r="BH39" i="1"/>
  <c r="BH813" i="1"/>
  <c r="BH1441" i="1"/>
  <c r="BH1344" i="1"/>
  <c r="BH1416" i="1"/>
  <c r="BH1208" i="1"/>
  <c r="BH112" i="1"/>
  <c r="BH853" i="1"/>
  <c r="BH1052" i="1"/>
  <c r="BH1067" i="1"/>
  <c r="BH1278" i="1"/>
  <c r="BH552" i="1"/>
  <c r="BH679" i="1"/>
  <c r="BH159" i="1"/>
  <c r="BH238" i="1"/>
  <c r="BH129" i="1"/>
  <c r="BH1482" i="1"/>
  <c r="BH811" i="1"/>
  <c r="BH397" i="1"/>
  <c r="BH1254" i="1"/>
  <c r="BH617" i="1"/>
  <c r="BH788" i="1"/>
  <c r="BH1220" i="1"/>
  <c r="BH1413" i="1"/>
  <c r="BH637" i="1"/>
  <c r="BH912" i="1"/>
  <c r="BH284" i="1"/>
  <c r="BH1463" i="1"/>
  <c r="BH841" i="1"/>
  <c r="BH373" i="1"/>
  <c r="BH933" i="1"/>
  <c r="BH216" i="1"/>
  <c r="BH63" i="1"/>
  <c r="BH610" i="1"/>
  <c r="BH869" i="1"/>
  <c r="BH1087" i="1"/>
  <c r="BH740" i="1"/>
  <c r="BH534" i="1"/>
  <c r="BH115" i="1"/>
  <c r="BH1410" i="1"/>
  <c r="BH244" i="1"/>
  <c r="BH55" i="1"/>
  <c r="BH442" i="1"/>
  <c r="BH494" i="1"/>
  <c r="BH337" i="1"/>
  <c r="BH1453" i="1"/>
  <c r="BH1104" i="1"/>
  <c r="BH857" i="1"/>
  <c r="BH288" i="1"/>
  <c r="BH967" i="1"/>
  <c r="BH1012" i="1"/>
  <c r="BH1501" i="1"/>
  <c r="BH1322" i="1"/>
  <c r="BH514" i="1"/>
  <c r="BH897" i="1"/>
  <c r="BH1281" i="1"/>
  <c r="BH219" i="1"/>
  <c r="BH800" i="1"/>
  <c r="BH1114" i="1"/>
  <c r="BH1388" i="1"/>
  <c r="BH80" i="1"/>
  <c r="BH787" i="1"/>
  <c r="BH895" i="1"/>
  <c r="BH1088" i="1"/>
  <c r="BH461" i="1"/>
  <c r="BH1387" i="1"/>
  <c r="BH982" i="1"/>
  <c r="BH842" i="1"/>
  <c r="BH762" i="1"/>
  <c r="BH492" i="1"/>
  <c r="BH195" i="1"/>
  <c r="BH1346" i="1"/>
  <c r="BH1446" i="1"/>
  <c r="BH1185" i="1"/>
  <c r="BH953" i="1"/>
  <c r="BH1021" i="1"/>
  <c r="BH1287" i="1"/>
  <c r="BH1107" i="1"/>
  <c r="BH996" i="1"/>
  <c r="BH1477" i="1"/>
  <c r="BH1507" i="1"/>
  <c r="BH183" i="1"/>
  <c r="BH1269" i="1"/>
  <c r="BH1216" i="1"/>
  <c r="BH572" i="1"/>
  <c r="BH715" i="1"/>
  <c r="BH503" i="1"/>
  <c r="BH593" i="1"/>
  <c r="BH339" i="1"/>
  <c r="BH730" i="1"/>
  <c r="BH894" i="1"/>
  <c r="BH90" i="1"/>
  <c r="BH567" i="1"/>
  <c r="BH879" i="1"/>
  <c r="BH446" i="1"/>
  <c r="BH1099" i="1"/>
  <c r="BH1017" i="1"/>
  <c r="BH861" i="1"/>
  <c r="BH1117" i="1"/>
  <c r="BH274" i="1"/>
  <c r="BH817" i="1"/>
  <c r="BH1265" i="1"/>
  <c r="BH37" i="1"/>
  <c r="BH67" i="1"/>
  <c r="BH580" i="1"/>
  <c r="BH427" i="1"/>
  <c r="BH1467" i="1"/>
  <c r="BH1347" i="1"/>
  <c r="BH66" i="1"/>
  <c r="BH483" i="1"/>
  <c r="BH663" i="1"/>
  <c r="BH1414" i="1"/>
  <c r="BH1343" i="1"/>
  <c r="BH499" i="1"/>
  <c r="BH713" i="1"/>
  <c r="BH541" i="1"/>
  <c r="BH1008" i="1"/>
  <c r="BH354" i="1"/>
  <c r="BH872" i="1"/>
  <c r="BH1294" i="1"/>
  <c r="BH203" i="1"/>
  <c r="BH99" i="1"/>
  <c r="BH1367" i="1"/>
  <c r="BH983" i="1"/>
  <c r="BH856" i="1"/>
  <c r="BH569" i="1"/>
  <c r="BH240" i="1"/>
  <c r="BH1011" i="1"/>
  <c r="BH975" i="1"/>
  <c r="BH305" i="1"/>
  <c r="BH407" i="1"/>
  <c r="BH380" i="1"/>
  <c r="BH128" i="1"/>
  <c r="BH509" i="1"/>
  <c r="BH448" i="1"/>
  <c r="BH125" i="1"/>
  <c r="BH325" i="1"/>
  <c r="BH119" i="1"/>
  <c r="BH824" i="1"/>
  <c r="BH537" i="1"/>
  <c r="BH1082" i="1"/>
  <c r="BH566" i="1"/>
  <c r="BH1074" i="1"/>
  <c r="BH1137" i="1"/>
  <c r="BH54" i="1"/>
  <c r="BH781" i="1"/>
  <c r="BH1027" i="1"/>
  <c r="BH1342" i="1"/>
  <c r="BH1276" i="1"/>
  <c r="BH900" i="1"/>
  <c r="BH1474" i="1"/>
  <c r="BH1366" i="1"/>
  <c r="BH955" i="1"/>
  <c r="BH963" i="1"/>
  <c r="BH1232" i="1"/>
  <c r="BH173" i="1"/>
  <c r="BH889" i="1"/>
  <c r="BH75" i="1"/>
  <c r="BH1219" i="1"/>
  <c r="BH980" i="1"/>
  <c r="BH486" i="1"/>
  <c r="BH1510" i="1"/>
  <c r="BH937" i="1"/>
  <c r="BH808" i="1"/>
  <c r="BH599" i="1"/>
  <c r="BH533" i="1"/>
  <c r="BH213" i="1"/>
  <c r="BH998" i="1"/>
  <c r="BH1218" i="1"/>
  <c r="BH732" i="1"/>
  <c r="BH391" i="1"/>
  <c r="BH1051" i="1"/>
  <c r="BH748" i="1"/>
  <c r="BH1119" i="1"/>
  <c r="BH648" i="1"/>
  <c r="BH194" i="1"/>
  <c r="BH408" i="1"/>
  <c r="BH1498" i="1"/>
  <c r="BH1445" i="1"/>
  <c r="BH940" i="1"/>
  <c r="BH1355" i="1"/>
  <c r="BH864" i="1"/>
  <c r="BH501" i="1"/>
  <c r="BH428" i="1"/>
  <c r="BH1202" i="1"/>
  <c r="BH1142" i="1"/>
  <c r="BH522" i="1"/>
  <c r="BH559" i="1"/>
  <c r="BH519" i="1"/>
  <c r="BH447" i="1"/>
  <c r="BH53" i="1"/>
  <c r="BH903" i="1"/>
  <c r="BH449" i="1"/>
  <c r="BH780" i="1"/>
  <c r="BH930" i="1"/>
  <c r="BH142" i="1"/>
  <c r="BH718" i="1"/>
  <c r="BH326" i="1"/>
  <c r="BH1257" i="1"/>
  <c r="BH916" i="1"/>
  <c r="BH1412" i="1"/>
  <c r="BH871" i="1"/>
  <c r="BH596" i="1"/>
  <c r="BH1398" i="1"/>
  <c r="BH905" i="1"/>
  <c r="BH629" i="1"/>
  <c r="BH302" i="1"/>
  <c r="BH923" i="1"/>
  <c r="BH217" i="1"/>
  <c r="BH256" i="1"/>
  <c r="BH1239" i="1"/>
  <c r="BH927" i="1"/>
  <c r="BH233" i="1"/>
  <c r="BH812" i="1"/>
  <c r="BH1076" i="1"/>
  <c r="BH228" i="1"/>
  <c r="BH999" i="1"/>
  <c r="BH464" i="1"/>
  <c r="BH836" i="1"/>
  <c r="BH981" i="1"/>
  <c r="BH662" i="1"/>
  <c r="BH190" i="1"/>
  <c r="BH109" i="1"/>
  <c r="BH227" i="1"/>
  <c r="BH1263" i="1"/>
  <c r="BH365" i="1"/>
  <c r="BH166" i="1"/>
  <c r="BH307" i="1"/>
  <c r="BH1019" i="1"/>
  <c r="BH504" i="1"/>
  <c r="BH883" i="1"/>
  <c r="BH710" i="1"/>
  <c r="BH790" i="1"/>
  <c r="BH114" i="1"/>
  <c r="BH936" i="1"/>
  <c r="BH1116" i="1"/>
  <c r="BH87" i="1"/>
  <c r="BH1048" i="1"/>
  <c r="BH1255" i="1"/>
  <c r="BH979" i="1"/>
  <c r="BH348" i="1"/>
  <c r="BH827" i="1"/>
  <c r="BH826" i="1"/>
  <c r="BH500" i="1"/>
  <c r="BH1352" i="1"/>
  <c r="BH239" i="1"/>
  <c r="BH687" i="1"/>
  <c r="BH1449" i="1"/>
  <c r="BH1499" i="1"/>
  <c r="BH1226" i="1"/>
  <c r="BH1176" i="1"/>
  <c r="BH630" i="1"/>
  <c r="BH349" i="1"/>
  <c r="BH1383" i="1"/>
  <c r="BH1007" i="1"/>
  <c r="BH949" i="1"/>
  <c r="BH1253" i="1"/>
  <c r="BH273" i="1"/>
  <c r="BH1204" i="1"/>
  <c r="BH592" i="1"/>
  <c r="BH956" i="1"/>
  <c r="BH105" i="1"/>
  <c r="BH1211" i="1"/>
  <c r="BH1091" i="1"/>
  <c r="BH647" i="1"/>
  <c r="BH505" i="1"/>
  <c r="BH705" i="1"/>
  <c r="BH403" i="1"/>
  <c r="BH590" i="1"/>
  <c r="BH1443" i="1"/>
  <c r="BH1193" i="1"/>
  <c r="BH616" i="1"/>
  <c r="BH726" i="1"/>
  <c r="BH508" i="1"/>
  <c r="BH1201" i="1"/>
  <c r="BH1094" i="1"/>
  <c r="BH396" i="1"/>
  <c r="BH545" i="1"/>
  <c r="BH755" i="1"/>
  <c r="BH602" i="1"/>
  <c r="BH124" i="1"/>
  <c r="BH185" i="1"/>
  <c r="BH626" i="1"/>
  <c r="BH832" i="1"/>
  <c r="BH742" i="1"/>
  <c r="BH837" i="1"/>
  <c r="BH986" i="1"/>
  <c r="BH772" i="1"/>
  <c r="BH1397" i="1"/>
  <c r="BH1050" i="1"/>
  <c r="BH277" i="1"/>
  <c r="BH1213" i="1"/>
  <c r="BH1301" i="1"/>
  <c r="BH1044" i="1"/>
  <c r="BH892" i="1"/>
  <c r="BH388" i="1"/>
  <c r="BH558" i="1"/>
  <c r="BH60" i="1"/>
  <c r="BH431" i="1"/>
  <c r="BH94" i="1"/>
  <c r="BH1121" i="1"/>
  <c r="BH523" i="1"/>
  <c r="BH1189" i="1"/>
  <c r="BH1184" i="1"/>
  <c r="BH865" i="1"/>
  <c r="BH441" i="1"/>
  <c r="BH1489" i="1"/>
  <c r="BH779" i="1"/>
  <c r="BH517" i="1"/>
  <c r="BH1068" i="1"/>
  <c r="BH618" i="1"/>
  <c r="BH1078" i="1"/>
  <c r="BH40" i="1"/>
  <c r="BH946" i="1"/>
  <c r="BH954" i="1"/>
  <c r="BH692" i="1"/>
  <c r="BH1290" i="1"/>
  <c r="BH1438" i="1"/>
  <c r="BH1466" i="1"/>
  <c r="BH1228" i="1"/>
  <c r="BH739" i="1"/>
  <c r="BH1386" i="1"/>
  <c r="BH985" i="1"/>
  <c r="BH377" i="1"/>
  <c r="BH959" i="1"/>
  <c r="BH1335" i="1"/>
  <c r="BH253" i="1"/>
  <c r="BH169" i="1"/>
  <c r="BH851" i="1"/>
  <c r="BH495" i="1"/>
  <c r="BH665" i="1"/>
  <c r="BH1289" i="1"/>
  <c r="BH411" i="1"/>
  <c r="BH287" i="1"/>
  <c r="BH1394" i="1"/>
  <c r="BH1101" i="1"/>
  <c r="BH497" i="1"/>
  <c r="BH409" i="1"/>
  <c r="BH264" i="1"/>
  <c r="BH938" i="1"/>
  <c r="BH605" i="1"/>
  <c r="BH82" i="1"/>
  <c r="BH1035" i="1"/>
  <c r="BH341" i="1"/>
  <c r="BH1353" i="1"/>
  <c r="BH969" i="1"/>
  <c r="BH995" i="1"/>
  <c r="BH584" i="1"/>
  <c r="BH994" i="1"/>
  <c r="BH484" i="1"/>
  <c r="BH398" i="1"/>
  <c r="BH531" i="1"/>
  <c r="BH1309" i="1"/>
  <c r="BH882" i="1"/>
  <c r="BH404" i="1"/>
  <c r="BH161" i="1"/>
  <c r="BH673" i="1"/>
  <c r="BH770" i="1"/>
  <c r="BH453" i="1"/>
  <c r="BH581" i="1"/>
  <c r="BH907" i="1"/>
  <c r="BH1373" i="1"/>
  <c r="BH350" i="1"/>
  <c r="BH1183" i="1"/>
  <c r="BH1141" i="1"/>
  <c r="BH419" i="1"/>
  <c r="BH783" i="1"/>
  <c r="BH1003" i="1"/>
  <c r="BH1158" i="1"/>
  <c r="BH160" i="1"/>
  <c r="BH624" i="1"/>
  <c r="BH476" i="1"/>
  <c r="BH922" i="1"/>
  <c r="BH929" i="1"/>
  <c r="BH635" i="1"/>
  <c r="BH1197" i="1"/>
  <c r="BH189" i="1"/>
  <c r="BH659" i="1"/>
  <c r="BH474" i="1"/>
  <c r="BH468" i="1"/>
  <c r="BH614" i="1"/>
  <c r="BH121" i="1"/>
  <c r="BH941" i="1"/>
  <c r="BH1451" i="1"/>
  <c r="BH266" i="1"/>
  <c r="BH1314" i="1"/>
  <c r="BH97" i="1"/>
  <c r="BH316" i="1"/>
  <c r="BH1210" i="1"/>
  <c r="BH72" i="1"/>
  <c r="BH818" i="1"/>
  <c r="BH181" i="1"/>
  <c r="BH1169" i="1"/>
  <c r="BH136" i="1"/>
  <c r="BH1214" i="1"/>
  <c r="BH163" i="1"/>
  <c r="BH1401" i="1"/>
  <c r="BH191" i="1"/>
  <c r="BH1310" i="1"/>
  <c r="BH175" i="1"/>
  <c r="BH110" i="1"/>
  <c r="BH422" i="1"/>
  <c r="BH111" i="1"/>
  <c r="BH68" i="1"/>
  <c r="BH174" i="1"/>
  <c r="BH1326" i="1"/>
  <c r="BH850" i="1"/>
  <c r="BH1421" i="1"/>
  <c r="BH1075" i="1"/>
  <c r="BH200" i="1"/>
  <c r="BH1277" i="1"/>
  <c r="BH1139" i="1"/>
  <c r="BH282" i="1"/>
  <c r="BH672" i="1"/>
  <c r="BH1221" i="1"/>
  <c r="BH1505" i="1"/>
  <c r="BH147" i="1"/>
  <c r="BH717" i="1"/>
  <c r="BH1464" i="1"/>
  <c r="BH1444" i="1"/>
  <c r="BH1058" i="1"/>
  <c r="BH583" i="1"/>
  <c r="BH65" i="1"/>
  <c r="BH84" i="1"/>
  <c r="BH777" i="1"/>
  <c r="BH1313" i="1"/>
  <c r="BH1305" i="1"/>
  <c r="BH1064" i="1"/>
  <c r="BH1430" i="1"/>
  <c r="BH645" i="1"/>
  <c r="BH1286" i="1"/>
  <c r="BH603" i="1"/>
  <c r="BH1417" i="1"/>
  <c r="BH1382" i="1"/>
  <c r="BH401" i="1"/>
  <c r="BH170" i="1"/>
  <c r="BH513" i="1"/>
  <c r="BH243" i="1"/>
  <c r="BH421" i="1"/>
  <c r="BH1370" i="1"/>
  <c r="BH458" i="1"/>
  <c r="BH86" i="1"/>
  <c r="BH1079" i="1"/>
  <c r="BH101" i="1"/>
  <c r="BH1150" i="1"/>
  <c r="BH525" i="1"/>
  <c r="BH1400" i="1"/>
  <c r="BH627" i="1"/>
  <c r="BH656" i="1"/>
  <c r="BH538" i="1"/>
  <c r="BH1180" i="1"/>
  <c r="BH1483" i="1"/>
  <c r="BH435" i="1"/>
  <c r="BH335" i="1"/>
  <c r="BH222" i="1"/>
  <c r="BH361" i="1"/>
  <c r="BH1134" i="1"/>
  <c r="BH1334" i="1"/>
  <c r="BH470" i="1"/>
  <c r="BH1331" i="1"/>
  <c r="BH758" i="1"/>
  <c r="BH1062" i="1"/>
  <c r="BH1038" i="1"/>
  <c r="BH285" i="1"/>
  <c r="BH1283" i="1"/>
  <c r="BH876" i="1"/>
  <c r="BH62" i="1"/>
  <c r="BH1055" i="1"/>
  <c r="BH1077" i="1"/>
  <c r="BH1256" i="1"/>
  <c r="BH268" i="1"/>
  <c r="BH1450" i="1"/>
  <c r="BH1300" i="1"/>
  <c r="BH212" i="1"/>
  <c r="BH619" i="1"/>
  <c r="BH594" i="1"/>
  <c r="BH973" i="1"/>
  <c r="BH1015" i="1"/>
  <c r="BH1325" i="1"/>
  <c r="BH321" i="1"/>
  <c r="BH844" i="1"/>
  <c r="BH291" i="1"/>
  <c r="BH866" i="1"/>
  <c r="BH415" i="1"/>
  <c r="BH177" i="1"/>
  <c r="BH402" i="1"/>
  <c r="BH712" i="1"/>
  <c r="BH1337" i="1"/>
  <c r="BH582" i="1"/>
  <c r="BH1146" i="1"/>
  <c r="BH308" i="1"/>
  <c r="BH38" i="1"/>
  <c r="BH1034" i="1"/>
  <c r="BH1227" i="1"/>
  <c r="BH358" i="1"/>
  <c r="BH28" i="1"/>
  <c r="BH1459" i="1"/>
  <c r="BH69" i="1"/>
  <c r="BH565" i="1"/>
  <c r="BH873" i="1"/>
  <c r="BH543" i="1"/>
  <c r="BH909" i="1"/>
  <c r="BH1059" i="1"/>
  <c r="BH1081" i="1"/>
  <c r="BH344" i="1"/>
  <c r="BH306" i="1"/>
  <c r="BH1118" i="1"/>
  <c r="BH563" i="1"/>
  <c r="BH924" i="1"/>
  <c r="BH41" i="1"/>
  <c r="BH962" i="1"/>
  <c r="BH140" i="1"/>
  <c r="BH29" i="1"/>
  <c r="BH688" i="1"/>
  <c r="BH751" i="1"/>
  <c r="BH237" i="1"/>
  <c r="BH1161" i="1"/>
  <c r="BH130" i="1"/>
  <c r="BH640" i="1"/>
  <c r="BH666" i="1"/>
  <c r="BH902" i="1"/>
  <c r="BH653" i="1"/>
  <c r="BH417" i="1"/>
  <c r="BH680" i="1"/>
  <c r="BH127" i="1"/>
  <c r="BH1182" i="1"/>
  <c r="BH1143" i="1"/>
  <c r="BH819" i="1"/>
  <c r="BH154" i="1"/>
  <c r="BH31" i="1"/>
  <c r="BH176" i="1"/>
  <c r="BH1490" i="1"/>
  <c r="BH1423" i="1"/>
  <c r="BH1332" i="1"/>
  <c r="BH657" i="1"/>
  <c r="BH1039" i="1"/>
  <c r="BH328" i="1"/>
  <c r="BH324" i="1"/>
  <c r="BH571" i="1"/>
  <c r="BH1063" i="1"/>
  <c r="BH1187" i="1"/>
  <c r="BH257" i="1"/>
  <c r="BH589" i="1"/>
  <c r="BH1377" i="1"/>
  <c r="BH764" i="1"/>
  <c r="BH1292" i="1"/>
  <c r="BH919" i="1"/>
  <c r="BH1231" i="1"/>
  <c r="BH738" i="1"/>
  <c r="BH727" i="1"/>
  <c r="BH300" i="1"/>
  <c r="BH357" i="1"/>
  <c r="BH368" i="1"/>
  <c r="BH332" i="1"/>
  <c r="BH515" i="1"/>
  <c r="BH201" i="1"/>
  <c r="BH1495" i="1"/>
  <c r="BH286" i="1"/>
  <c r="BH706" i="1"/>
  <c r="BH947" i="1"/>
  <c r="BH184" i="1"/>
  <c r="BH400" i="1"/>
  <c r="BH606" i="1"/>
  <c r="BH838" i="1"/>
  <c r="BH471" i="1"/>
  <c r="BH1275" i="1"/>
  <c r="BH887" i="1"/>
  <c r="BH455" i="1"/>
  <c r="BH840" i="1"/>
  <c r="BH1493" i="1"/>
  <c r="BH481" i="1"/>
  <c r="BH353" i="1"/>
  <c r="BH76" i="1"/>
  <c r="BH1506" i="1"/>
  <c r="BH265" i="1"/>
  <c r="BH1009" i="1"/>
  <c r="BH230" i="1"/>
  <c r="BH1304" i="1"/>
  <c r="BH224" i="1"/>
  <c r="BH292" i="1"/>
  <c r="BH1288" i="1"/>
  <c r="BH1252" i="1"/>
  <c r="BH367" i="1"/>
  <c r="BH269" i="1"/>
  <c r="BH1127" i="1"/>
  <c r="BH612" i="1"/>
  <c r="BH1251" i="1"/>
  <c r="BH78" i="1"/>
  <c r="BH231" i="1"/>
  <c r="BH1246" i="1"/>
  <c r="BH79" i="1"/>
  <c r="BH1406" i="1"/>
  <c r="BH1333" i="1"/>
  <c r="BH137" i="1"/>
  <c r="BH255" i="1"/>
  <c r="BH172" i="1"/>
  <c r="BH691" i="1"/>
  <c r="BH30" i="1"/>
  <c r="BH682" i="1"/>
  <c r="BH34" i="1"/>
  <c r="BH1053" i="1"/>
  <c r="BH886" i="1"/>
  <c r="BH1194" i="1"/>
  <c r="BH1069" i="1"/>
  <c r="BH878" i="1"/>
  <c r="BH106" i="1"/>
  <c r="BH948" i="1"/>
  <c r="BH600" i="1"/>
  <c r="BH524" i="1"/>
  <c r="BH1428" i="1"/>
  <c r="BH984" i="1"/>
  <c r="BH1455" i="1"/>
  <c r="BH1320" i="1"/>
  <c r="BH346" i="1"/>
  <c r="BH791" i="1"/>
  <c r="BH697" i="1"/>
  <c r="BH83" i="1"/>
  <c r="BH683" i="1"/>
  <c r="BH797" i="1"/>
  <c r="BH1296" i="1"/>
  <c r="BH1147" i="1"/>
  <c r="BH352" i="1"/>
  <c r="BH757" i="1"/>
  <c r="BH426" i="1"/>
  <c r="BH386" i="1"/>
  <c r="BH1284" i="1"/>
  <c r="BH510" i="1"/>
  <c r="BH258" i="1"/>
  <c r="BH1195" i="1"/>
  <c r="BH1212" i="1"/>
  <c r="BH1235" i="1"/>
  <c r="BH1349" i="1"/>
  <c r="BH26" i="1"/>
  <c r="BH1073" i="1"/>
  <c r="BH972" i="1"/>
  <c r="BH1340" i="1"/>
  <c r="BH405" i="1"/>
  <c r="BH867" i="1"/>
  <c r="BH542" i="1"/>
  <c r="BH1374" i="1"/>
  <c r="BH1368" i="1"/>
  <c r="BH562" i="1"/>
  <c r="BH275" i="1"/>
  <c r="BH141" i="1"/>
  <c r="BH1223" i="1"/>
  <c r="BH1190" i="1"/>
  <c r="BH134" i="1"/>
  <c r="BH884" i="1"/>
  <c r="BH1233" i="1"/>
  <c r="BH1132" i="1"/>
  <c r="BH122" i="1"/>
  <c r="BH1262" i="1"/>
  <c r="BH351" i="1"/>
  <c r="BH43" i="1"/>
  <c r="BH1071" i="1"/>
  <c r="BH1487" i="1"/>
  <c r="BH1083" i="1"/>
  <c r="BH1206" i="1"/>
  <c r="BH685" i="1"/>
  <c r="BH846" i="1"/>
  <c r="BH1249" i="1"/>
  <c r="BH394" i="1"/>
  <c r="BH1402" i="1"/>
  <c r="BH1160" i="1"/>
  <c r="BH769" i="1"/>
  <c r="BH1046" i="1"/>
  <c r="BH215" i="1"/>
  <c r="BH1023" i="1"/>
  <c r="BH1130" i="1"/>
  <c r="BH631" i="1"/>
  <c r="BH1469" i="1"/>
  <c r="BH261" i="1"/>
  <c r="BH891" i="1"/>
  <c r="BH1359" i="1"/>
  <c r="BH613" i="1"/>
  <c r="BH1434" i="1"/>
  <c r="BH1200" i="1"/>
  <c r="BH433" i="1"/>
  <c r="BH768" i="1"/>
  <c r="BH1033" i="1"/>
  <c r="BH445" i="1"/>
  <c r="BH1029" i="1"/>
  <c r="BH1097" i="1"/>
  <c r="BH156" i="1"/>
  <c r="BH113" i="1"/>
  <c r="BH281" i="1"/>
  <c r="BH821" i="1"/>
  <c r="BH283" i="1"/>
  <c r="BH389" i="1"/>
  <c r="BH246" i="1"/>
  <c r="BH1437" i="1"/>
  <c r="BH313" i="1"/>
  <c r="BH1222" i="1"/>
  <c r="BH1108" i="1"/>
  <c r="BH1126" i="1"/>
  <c r="BH1431" i="1"/>
  <c r="BH452" i="1"/>
  <c r="BH1465" i="1"/>
  <c r="BH460" i="1"/>
  <c r="BH1356" i="1"/>
  <c r="BH459" i="1"/>
  <c r="BH574" i="1"/>
  <c r="BH577" i="1"/>
  <c r="BH1196" i="1"/>
  <c r="BH1475" i="1"/>
  <c r="BH511" i="1"/>
  <c r="BH908" i="1"/>
  <c r="BH1056" i="1"/>
  <c r="BH1429" i="1"/>
  <c r="BH1217" i="1"/>
  <c r="BH677" i="1"/>
  <c r="BH496" i="1"/>
  <c r="BH858" i="1"/>
  <c r="BH1473" i="1"/>
  <c r="BH1418" i="1"/>
  <c r="BH50" i="1"/>
  <c r="BH485" i="1"/>
  <c r="BH854" i="1"/>
  <c r="BH1364" i="1"/>
  <c r="BH728" i="1"/>
  <c r="BH1115" i="1"/>
  <c r="BH957" i="1"/>
  <c r="BH36" i="1"/>
  <c r="BH931" i="1"/>
  <c r="BH1080" i="1"/>
  <c r="BH1237" i="1"/>
  <c r="BH85" i="1"/>
  <c r="BH1085" i="1"/>
  <c r="BH192" i="1"/>
  <c r="BH502" i="1"/>
  <c r="BH64" i="1"/>
  <c r="BH1173" i="1"/>
  <c r="BH702" i="1"/>
  <c r="BH714" i="1"/>
  <c r="BH520" i="1"/>
  <c r="BH747" i="1"/>
  <c r="BH44" i="1"/>
  <c r="BH1061" i="1"/>
  <c r="BH765" i="1"/>
  <c r="BH989" i="1"/>
  <c r="BH795" i="1"/>
  <c r="BH343" i="1"/>
  <c r="BH654" i="1"/>
  <c r="BH1472" i="1"/>
  <c r="BH280" i="1"/>
  <c r="BH805" i="1"/>
  <c r="BH1032" i="1"/>
  <c r="BH796" i="1"/>
  <c r="BH33" i="1"/>
  <c r="BH991" i="1"/>
  <c r="BH1005" i="1"/>
  <c r="BH615" i="1"/>
  <c r="BH1298" i="1"/>
  <c r="BH1271" i="1"/>
  <c r="BH330" i="1"/>
  <c r="BH182" i="1"/>
  <c r="BH390" i="1"/>
  <c r="BH1440" i="1"/>
  <c r="BH414" i="1"/>
  <c r="BH633" i="1"/>
  <c r="BH366" i="1"/>
  <c r="BH1500" i="1"/>
  <c r="BH674" i="1"/>
  <c r="BH942" i="1"/>
  <c r="BH88" i="1"/>
  <c r="BH1461" i="1"/>
  <c r="BH1154" i="1"/>
  <c r="BH1105" i="1"/>
  <c r="BH1272" i="1"/>
  <c r="BH634" i="1"/>
  <c r="BH958" i="1"/>
  <c r="BH384" i="1"/>
  <c r="BH96" i="1"/>
  <c r="BH553" i="1"/>
  <c r="BH379" i="1"/>
  <c r="BH1042" i="1"/>
  <c r="BH802" i="1"/>
  <c r="BH77" i="1"/>
  <c r="BH1264" i="1"/>
  <c r="BH771" i="1"/>
  <c r="BH914" i="1"/>
  <c r="BH822" i="1"/>
  <c r="BH807" i="1"/>
  <c r="BH575" i="1"/>
  <c r="BH187" i="1"/>
  <c r="BH375" i="1"/>
  <c r="BH1030" i="1"/>
  <c r="BH1175" i="1"/>
  <c r="BH971" i="1"/>
  <c r="BH323" i="1"/>
  <c r="BH1001" i="1"/>
  <c r="BH859" i="1"/>
  <c r="BH1485" i="1"/>
  <c r="BH1110" i="1"/>
  <c r="BH750" i="1"/>
  <c r="BH1025" i="1"/>
  <c r="BH364" i="1"/>
  <c r="BH1390" i="1"/>
  <c r="BH801" i="1"/>
  <c r="BH1436" i="1"/>
  <c r="BH221" i="1"/>
  <c r="BH724" i="1"/>
  <c r="BH551" i="1"/>
  <c r="BH418" i="1"/>
  <c r="BH1060" i="1"/>
  <c r="BH561" i="1"/>
  <c r="BH518" i="1"/>
  <c r="BH1363" i="1"/>
  <c r="BH1164" i="1"/>
  <c r="BH299" i="1"/>
  <c r="BH1448" i="1"/>
  <c r="BH1240" i="1"/>
  <c r="BH1447" i="1"/>
  <c r="BH1303" i="1"/>
  <c r="BH108" i="1"/>
  <c r="BH945" i="1"/>
  <c r="BH1122" i="1"/>
  <c r="BH754" i="1"/>
  <c r="BH214" i="1"/>
  <c r="BH309" i="1"/>
  <c r="BH548" i="1"/>
  <c r="BH852" i="1"/>
  <c r="BH393" i="1"/>
  <c r="BH719" i="1"/>
  <c r="BH849" i="1"/>
  <c r="BH1028" i="1"/>
  <c r="BH317" i="1"/>
  <c r="BH489" i="1"/>
  <c r="BH475" i="1"/>
  <c r="BH704" i="1"/>
  <c r="BH1236" i="1"/>
  <c r="BH815" i="1"/>
  <c r="BH968" i="1"/>
  <c r="BH761" i="1"/>
  <c r="BH178" i="1"/>
  <c r="BH756" i="1"/>
  <c r="BH1070" i="1"/>
  <c r="BH347" i="1"/>
  <c r="BH1037" i="1"/>
  <c r="BH371" i="1"/>
  <c r="BH1186" i="1"/>
  <c r="BH609" i="1"/>
  <c r="BH1462" i="1"/>
  <c r="BH1054" i="1"/>
  <c r="BH295" i="1"/>
  <c r="BH482" i="1"/>
  <c r="BH587" i="1"/>
  <c r="BH279" i="1"/>
  <c r="BH681" i="1"/>
  <c r="BH473" i="1"/>
  <c r="BH1328" i="1"/>
  <c r="BH1004" i="1"/>
  <c r="BH1209" i="1"/>
  <c r="BH1178" i="1"/>
  <c r="BH990" i="1"/>
  <c r="BH207" i="1"/>
  <c r="BH319" i="1"/>
  <c r="BH641" i="1"/>
  <c r="BH708" i="1"/>
  <c r="BH988" i="1"/>
  <c r="BH220" i="1"/>
  <c r="BH248" i="1"/>
  <c r="BH1369" i="1"/>
  <c r="BH1480" i="1"/>
  <c r="BH463" i="1"/>
  <c r="BH56" i="1"/>
  <c r="BH1454" i="1"/>
  <c r="BH831" i="1"/>
  <c r="BH318" i="1"/>
  <c r="BH1016" i="1"/>
  <c r="BH686" i="1"/>
  <c r="BH406" i="1"/>
  <c r="BH1261" i="1"/>
  <c r="BH57" i="1"/>
  <c r="BH1191" i="1"/>
  <c r="BH1109" i="1"/>
  <c r="BH939" i="1"/>
  <c r="BH1266" i="1"/>
  <c r="BH208" i="1"/>
  <c r="BH376" i="1"/>
  <c r="BH462" i="1"/>
  <c r="BH794" i="1"/>
  <c r="BH1031" i="1"/>
  <c r="BH814" i="1"/>
  <c r="BH1089" i="1"/>
  <c r="BH652" i="1"/>
  <c r="BH1013" i="1"/>
  <c r="BH904" i="1"/>
  <c r="BH1381" i="1"/>
  <c r="BH151" i="1"/>
  <c r="BH978" i="1"/>
  <c r="BH143" i="1"/>
  <c r="BH247" i="1"/>
  <c r="BH1433" i="1"/>
  <c r="BH1018" i="1"/>
  <c r="BH93" i="1"/>
  <c r="BH855" i="1"/>
  <c r="BH310" i="1"/>
  <c r="BH773" i="1"/>
  <c r="BH1435" i="1"/>
  <c r="BH926" i="1"/>
  <c r="BH720" i="1"/>
  <c r="BH987" i="1"/>
  <c r="BH639" i="1"/>
  <c r="BH1319" i="1"/>
  <c r="BH759" i="1"/>
  <c r="BH1389" i="1"/>
  <c r="BH1163" i="1"/>
  <c r="BH1361" i="1"/>
  <c r="BH1312" i="1"/>
  <c r="BH870" i="1"/>
  <c r="BH1131" i="1"/>
  <c r="BH598" i="1"/>
  <c r="BH547" i="1"/>
  <c r="BH466" i="1"/>
  <c r="BH1168" i="1"/>
  <c r="BH644" i="1"/>
  <c r="BH1419" i="1"/>
  <c r="BH621" i="1"/>
  <c r="BH642" i="1"/>
  <c r="BH723" i="1"/>
  <c r="BH1179" i="1"/>
  <c r="BH138" i="1"/>
  <c r="BH1247" i="1"/>
  <c r="BH1148" i="1"/>
  <c r="BH722" i="1"/>
  <c r="BH382" i="1"/>
  <c r="BH785" i="1"/>
  <c r="BH512" i="1"/>
  <c r="BH1494" i="1"/>
  <c r="BH1155" i="1"/>
  <c r="BH803" i="1"/>
  <c r="BH196" i="1"/>
  <c r="BH709" i="1"/>
  <c r="BH507" i="1"/>
  <c r="BH171" i="1"/>
  <c r="BH1380" i="1"/>
  <c r="BH1140" i="1"/>
  <c r="BH1270" i="1"/>
  <c r="BH960" i="1"/>
  <c r="BH104" i="1"/>
  <c r="BH202" i="1"/>
  <c r="BH568" i="1"/>
  <c r="BH1177" i="1"/>
  <c r="BH1207" i="1"/>
  <c r="BH1415" i="1"/>
  <c r="BH934" i="1"/>
  <c r="BH1404" i="1"/>
  <c r="BH848" i="1"/>
  <c r="BH1090" i="1"/>
  <c r="BH752" i="1"/>
  <c r="BH1378" i="1"/>
  <c r="BH646" i="1"/>
  <c r="BH1024" i="1"/>
  <c r="BH810" i="1"/>
  <c r="BH197" i="1"/>
  <c r="BH315" i="1"/>
  <c r="BH297" i="1"/>
  <c r="BH1354" i="1"/>
  <c r="BH1427" i="1"/>
  <c r="BH89" i="1"/>
  <c r="BH1041" i="1"/>
  <c r="BH204" i="1"/>
  <c r="BH555" i="1"/>
  <c r="BH479" i="1"/>
  <c r="BH132" i="1"/>
  <c r="BH327" i="1"/>
  <c r="BH369" i="1"/>
  <c r="BH707" i="1"/>
  <c r="BH604" i="1"/>
  <c r="BH1299" i="1"/>
  <c r="BH1508" i="1"/>
  <c r="BH901" i="1"/>
  <c r="BH1317" i="1"/>
  <c r="BH392" i="1"/>
  <c r="BH1509" i="1"/>
  <c r="BH993" i="1"/>
  <c r="BH643" i="1"/>
  <c r="BH564" i="1"/>
  <c r="BH1248" i="1"/>
  <c r="BH250" i="1"/>
  <c r="BH1162" i="1"/>
  <c r="BH557" i="1"/>
  <c r="BH554" i="1"/>
  <c r="BH667" i="1"/>
  <c r="BH95" i="1"/>
  <c r="BH1471" i="1"/>
  <c r="BH100" i="1"/>
  <c r="BB551" i="1"/>
  <c r="BB552" i="1"/>
  <c r="BB703" i="1"/>
  <c r="BB178" i="1"/>
  <c r="AX560" i="1"/>
  <c r="BB1467" i="1"/>
  <c r="AX345" i="1"/>
  <c r="AX1372" i="1"/>
  <c r="BB1089" i="1"/>
  <c r="BB1315" i="1"/>
  <c r="AX1026" i="1"/>
  <c r="BB375" i="1"/>
  <c r="AX973" i="1"/>
  <c r="BB495" i="1"/>
  <c r="AX1444" i="1"/>
  <c r="BB339" i="1"/>
  <c r="AX244" i="1"/>
  <c r="BB382" i="1"/>
  <c r="BB1019" i="1"/>
  <c r="AX1006" i="1"/>
  <c r="BB1170" i="1"/>
  <c r="BB1087" i="1"/>
  <c r="AX872" i="1"/>
  <c r="AX1118" i="1"/>
  <c r="AX832" i="1"/>
  <c r="BB1188" i="1"/>
  <c r="BB191" i="1"/>
  <c r="BB1153" i="1"/>
  <c r="BB1290" i="1"/>
  <c r="AX692" i="1"/>
  <c r="BB1200" i="1"/>
  <c r="BB808" i="1"/>
  <c r="BB865" i="1"/>
  <c r="AX981" i="1"/>
  <c r="BB1268" i="1"/>
  <c r="AX1226" i="1"/>
  <c r="BB1058" i="1"/>
  <c r="BB977" i="1"/>
  <c r="AX715" i="1"/>
  <c r="BB571" i="1"/>
  <c r="BB365" i="1"/>
  <c r="BB1438" i="1"/>
  <c r="AX938" i="1"/>
  <c r="AX33" i="1"/>
  <c r="BB1362" i="1"/>
  <c r="BB428" i="1"/>
  <c r="AX954" i="1"/>
  <c r="BB1238" i="1"/>
  <c r="BB928" i="1"/>
  <c r="BB610" i="1"/>
  <c r="BB1060" i="1"/>
  <c r="AX1275" i="1"/>
  <c r="AX213" i="1"/>
  <c r="BB203" i="1"/>
  <c r="AX781" i="1"/>
  <c r="BB198" i="1"/>
  <c r="BB373" i="1"/>
  <c r="BB527" i="1"/>
  <c r="BB1251" i="1"/>
  <c r="AX1076" i="1"/>
  <c r="AX814" i="1"/>
  <c r="AX774" i="1"/>
  <c r="AX975" i="1"/>
  <c r="BB1400" i="1"/>
  <c r="BB670" i="1"/>
  <c r="AX659" i="1"/>
  <c r="BB1343" i="1"/>
  <c r="AX682" i="1"/>
  <c r="AX1178" i="1"/>
  <c r="AX645" i="1"/>
  <c r="AX436" i="1"/>
  <c r="AX150" i="1"/>
  <c r="BB53" i="1"/>
  <c r="BB611" i="1"/>
  <c r="AX517" i="1"/>
  <c r="BB1157" i="1"/>
  <c r="BB1115" i="1"/>
  <c r="AX528" i="1"/>
  <c r="BB250" i="1"/>
  <c r="BB728" i="1"/>
  <c r="BB177" i="1"/>
  <c r="AX531" i="1"/>
  <c r="BB1289" i="1"/>
  <c r="AX222" i="1"/>
  <c r="AX796" i="1"/>
  <c r="BB1427" i="1"/>
  <c r="BB1457" i="1"/>
  <c r="AX350" i="1"/>
  <c r="BB496" i="1"/>
  <c r="AX1179" i="1"/>
  <c r="BB1032" i="1"/>
  <c r="BB1279" i="1"/>
  <c r="AX70" i="1"/>
  <c r="AX629" i="1"/>
  <c r="BB1376" i="1"/>
  <c r="BB345" i="1"/>
  <c r="BB579" i="1"/>
  <c r="AX1254" i="1"/>
  <c r="BB422" i="1"/>
  <c r="AX25" i="1"/>
  <c r="BB1292" i="1"/>
  <c r="BB1222" i="1"/>
  <c r="BB506" i="1"/>
  <c r="AX240" i="1"/>
  <c r="BB1507" i="1"/>
  <c r="AX1024" i="1"/>
  <c r="AX506" i="1"/>
  <c r="AX1141" i="1"/>
  <c r="BB780" i="1"/>
  <c r="AX641" i="1"/>
  <c r="BB22" i="1"/>
  <c r="BB1472" i="1"/>
  <c r="BB196" i="1"/>
  <c r="AX864" i="1"/>
  <c r="AX967" i="1"/>
  <c r="AX910" i="1"/>
  <c r="BB582" i="1"/>
  <c r="BB1098" i="1"/>
  <c r="BB1291" i="1"/>
  <c r="BB706" i="1"/>
  <c r="BB274" i="1"/>
  <c r="BB503" i="1"/>
  <c r="AX1202" i="1"/>
  <c r="AX254" i="1"/>
  <c r="AX258" i="1"/>
  <c r="BB1329" i="1"/>
  <c r="BB1498" i="1"/>
  <c r="BB163" i="1"/>
  <c r="AX896" i="1"/>
  <c r="AX1289" i="1"/>
  <c r="BB633" i="1"/>
  <c r="BB936" i="1"/>
  <c r="BB1332" i="1"/>
  <c r="AX1223" i="1"/>
  <c r="BB1017" i="1"/>
  <c r="BB613" i="1"/>
  <c r="BB957" i="1"/>
  <c r="AX1027" i="1"/>
  <c r="BB63" i="1"/>
  <c r="BB64" i="1"/>
  <c r="AX825" i="1"/>
  <c r="AX583" i="1"/>
  <c r="AX464" i="1"/>
  <c r="BB1345" i="1"/>
  <c r="AX1452" i="1"/>
  <c r="AX118" i="1"/>
  <c r="AX1146" i="1"/>
  <c r="BB209" i="1"/>
  <c r="BB1445" i="1"/>
  <c r="BB368" i="1"/>
  <c r="BB335" i="1"/>
  <c r="AX1358" i="1"/>
  <c r="AX595" i="1"/>
  <c r="AX1403" i="1"/>
  <c r="BB1246" i="1"/>
  <c r="BB451" i="1"/>
  <c r="AX764" i="1"/>
  <c r="AX190" i="1"/>
  <c r="AX1121" i="1"/>
  <c r="AX1188" i="1"/>
  <c r="AX328" i="1"/>
  <c r="BB350" i="1"/>
  <c r="AX935" i="1"/>
  <c r="BB183" i="1"/>
  <c r="AX558" i="1"/>
  <c r="BB398" i="1"/>
  <c r="AX883" i="1"/>
  <c r="AX492" i="1"/>
  <c r="BB771" i="1"/>
  <c r="AX1250" i="1"/>
  <c r="BB1040" i="1"/>
  <c r="AX1029" i="1"/>
  <c r="AX939" i="1"/>
  <c r="AX622" i="1"/>
  <c r="AX413" i="1"/>
  <c r="AX1052" i="1"/>
  <c r="BB526" i="1"/>
  <c r="AX282" i="1"/>
  <c r="BB1009" i="1"/>
  <c r="BB996" i="1"/>
  <c r="BB765" i="1"/>
  <c r="BB1253" i="1"/>
  <c r="BB1326" i="1"/>
  <c r="AX1392" i="1"/>
  <c r="BB1510" i="1"/>
  <c r="AX720" i="1"/>
  <c r="AX418" i="1"/>
  <c r="AX1463" i="1"/>
  <c r="BB1110" i="1"/>
  <c r="BB173" i="1"/>
  <c r="BB758" i="1"/>
  <c r="AX1376" i="1"/>
  <c r="AX1500" i="1"/>
  <c r="AX1086" i="1"/>
  <c r="AX1334" i="1"/>
  <c r="AX779" i="1"/>
  <c r="BB1382" i="1"/>
  <c r="AX161" i="1"/>
  <c r="AX969" i="1"/>
  <c r="BB952" i="1"/>
  <c r="BB1183" i="1"/>
  <c r="BB837" i="1"/>
  <c r="BB324" i="1"/>
  <c r="BB770" i="1"/>
  <c r="BB620" i="1"/>
  <c r="AX507" i="1"/>
  <c r="BB673" i="1"/>
  <c r="BB760" i="1"/>
  <c r="BB481" i="1"/>
  <c r="AX851" i="1"/>
  <c r="AX1021" i="1"/>
  <c r="AX391" i="1"/>
  <c r="AX770" i="1"/>
  <c r="BB681" i="1"/>
  <c r="AX431" i="1"/>
  <c r="AX958" i="1"/>
  <c r="BB1338" i="1"/>
  <c r="AX401" i="1"/>
  <c r="AX596" i="1"/>
  <c r="BB746" i="1"/>
  <c r="AX735" i="1"/>
  <c r="AX717" i="1"/>
  <c r="BB1077" i="1"/>
  <c r="BB923" i="1"/>
  <c r="BB194" i="1"/>
  <c r="AX1138" i="1"/>
  <c r="AX50" i="1"/>
  <c r="AX45" i="1"/>
  <c r="AX785" i="1"/>
  <c r="AX1239" i="1"/>
  <c r="AX943" i="1"/>
  <c r="BB1325" i="1"/>
  <c r="BB809" i="1"/>
  <c r="BB802" i="1"/>
  <c r="BB408" i="1"/>
  <c r="AX677" i="1"/>
  <c r="AX397" i="1"/>
  <c r="BB1043" i="1"/>
  <c r="AX1441" i="1"/>
  <c r="AX1288" i="1"/>
  <c r="BB1312" i="1"/>
  <c r="BB819" i="1"/>
  <c r="AX500" i="1"/>
  <c r="AX618" i="1"/>
  <c r="BB1355" i="1"/>
  <c r="BB1296" i="1"/>
  <c r="BB1182" i="1"/>
  <c r="AX758" i="1"/>
  <c r="AX1492" i="1"/>
  <c r="AX82" i="1"/>
  <c r="AX783" i="1"/>
  <c r="AX182" i="1"/>
  <c r="AX988" i="1"/>
  <c r="BB792" i="1"/>
  <c r="BB387" i="1"/>
  <c r="BB456" i="1"/>
  <c r="AX1473" i="1"/>
  <c r="BB1366" i="1"/>
  <c r="AX74" i="1"/>
  <c r="BB1320" i="1"/>
  <c r="BB1225" i="1"/>
  <c r="AX579" i="1"/>
  <c r="BB288" i="1"/>
  <c r="BB635" i="1"/>
  <c r="BB1406" i="1"/>
  <c r="AX1318" i="1"/>
  <c r="BB1377" i="1"/>
  <c r="AX373" i="1"/>
  <c r="BB278" i="1"/>
  <c r="BB20" i="1"/>
  <c r="BB1145" i="1"/>
  <c r="AX1326" i="1"/>
  <c r="AX35" i="1"/>
  <c r="AX1252" i="1"/>
  <c r="BB1013" i="1"/>
  <c r="BB1394" i="1"/>
  <c r="BB1314" i="1"/>
  <c r="AX249" i="1"/>
  <c r="BB982" i="1"/>
  <c r="AX548" i="1"/>
  <c r="AX450" i="1"/>
  <c r="AX78" i="1"/>
  <c r="BB1061" i="1"/>
  <c r="BB1122" i="1"/>
  <c r="BB1480" i="1"/>
  <c r="BB186" i="1"/>
  <c r="AX1256" i="1"/>
  <c r="AX177" i="1"/>
  <c r="BB642" i="1"/>
  <c r="BB103" i="1"/>
  <c r="BB922" i="1"/>
  <c r="BB205" i="1"/>
  <c r="BB176" i="1"/>
  <c r="AX1032" i="1"/>
  <c r="AX1025" i="1"/>
  <c r="AX582" i="1"/>
  <c r="AX503" i="1"/>
  <c r="BB545" i="1"/>
  <c r="BB1368" i="1"/>
  <c r="AX383" i="1"/>
  <c r="AX1218" i="1"/>
  <c r="AX1281" i="1"/>
  <c r="BB161" i="1"/>
  <c r="AX298" i="1"/>
  <c r="AX329" i="1"/>
  <c r="BB1027" i="1"/>
  <c r="BB1135" i="1"/>
  <c r="BB766" i="1"/>
  <c r="AX1340" i="1"/>
  <c r="AX75" i="1"/>
  <c r="BB1142" i="1"/>
  <c r="AX120" i="1"/>
  <c r="AX941" i="1"/>
  <c r="BB566" i="1"/>
  <c r="BB221" i="1"/>
  <c r="AX1381" i="1"/>
  <c r="AX665" i="1"/>
  <c r="AX861" i="1"/>
  <c r="BB1272" i="1"/>
  <c r="AX533" i="1"/>
  <c r="BB846" i="1"/>
  <c r="BB827" i="1"/>
  <c r="AX332" i="1"/>
  <c r="BB763" i="1"/>
  <c r="BB884" i="1"/>
  <c r="BB241" i="1"/>
  <c r="AX1002" i="1"/>
  <c r="AX564" i="1"/>
  <c r="AX566" i="1"/>
  <c r="AX475" i="1"/>
  <c r="BB907" i="1"/>
  <c r="BB1454" i="1"/>
  <c r="BB672" i="1"/>
  <c r="BB1310" i="1"/>
  <c r="AX1453" i="1"/>
  <c r="AX927" i="1"/>
  <c r="BB733" i="1"/>
  <c r="AX613" i="1"/>
  <c r="BB1255" i="1"/>
  <c r="AX1498" i="1"/>
  <c r="AX914" i="1"/>
  <c r="BB432" i="1"/>
  <c r="BB935" i="1"/>
  <c r="AX638" i="1"/>
  <c r="BB697" i="1"/>
  <c r="BB1506" i="1"/>
  <c r="AX1135" i="1"/>
  <c r="AX777" i="1"/>
  <c r="AX648" i="1"/>
  <c r="BB1191" i="1"/>
  <c r="AX369" i="1"/>
  <c r="AX1367" i="1"/>
  <c r="BB1086" i="1"/>
  <c r="AX873" i="1"/>
  <c r="BB799" i="1"/>
  <c r="BB782" i="1"/>
  <c r="AX107" i="1"/>
  <c r="AX1362" i="1"/>
  <c r="BB433" i="1"/>
  <c r="BB999" i="1"/>
  <c r="BB726" i="1"/>
  <c r="AX377" i="1"/>
  <c r="AX313" i="1"/>
  <c r="AX225" i="1"/>
  <c r="BB362" i="1"/>
  <c r="AX217" i="1"/>
  <c r="BB1386" i="1"/>
  <c r="AX782" i="1"/>
  <c r="BB1138" i="1"/>
  <c r="AX594" i="1"/>
  <c r="BB901" i="1"/>
  <c r="AX291" i="1"/>
  <c r="BB797" i="1"/>
  <c r="AX721" i="1"/>
  <c r="AX1493" i="1"/>
  <c r="AX1468" i="1"/>
  <c r="BB1239" i="1"/>
  <c r="AX1028" i="1"/>
  <c r="AX1300" i="1"/>
  <c r="AX467" i="1"/>
  <c r="BB1323" i="1"/>
  <c r="BB618" i="1"/>
  <c r="BB1449" i="1"/>
  <c r="AX1233" i="1"/>
  <c r="BB1431" i="1"/>
  <c r="BB369" i="1"/>
  <c r="AX662" i="1"/>
  <c r="BB34" i="1"/>
  <c r="AX104" i="1"/>
  <c r="BB693" i="1"/>
  <c r="BB1275" i="1"/>
  <c r="AX1449" i="1"/>
  <c r="AX1017" i="1"/>
  <c r="AX1246" i="1"/>
  <c r="AX484" i="1"/>
  <c r="AX1132" i="1"/>
  <c r="BB640" i="1"/>
  <c r="BB1076" i="1"/>
  <c r="AX488" i="1"/>
  <c r="BB314" i="1"/>
  <c r="AX925" i="1"/>
  <c r="AX376" i="1"/>
  <c r="AX77" i="1"/>
  <c r="AX363" i="1"/>
  <c r="BB805" i="1"/>
  <c r="BB272" i="1"/>
  <c r="AX1302" i="1"/>
  <c r="AX1294" i="1"/>
  <c r="AX996" i="1"/>
  <c r="AX311" i="1"/>
  <c r="BB916" i="1"/>
  <c r="BB795" i="1"/>
  <c r="BB1474" i="1"/>
  <c r="BB73" i="1"/>
  <c r="AX424" i="1"/>
  <c r="BB1495" i="1"/>
  <c r="BB258" i="1"/>
  <c r="BB614" i="1"/>
  <c r="AX1337" i="1"/>
  <c r="AX724" i="1"/>
  <c r="AX72" i="1"/>
  <c r="AX609" i="1"/>
  <c r="AX1120" i="1"/>
  <c r="BB55" i="1"/>
  <c r="AX532" i="1"/>
  <c r="AX643" i="1"/>
  <c r="BB1070" i="1"/>
  <c r="AX550" i="1"/>
  <c r="AX620" i="1"/>
  <c r="AX1162" i="1"/>
  <c r="AX1039" i="1"/>
  <c r="BB463" i="1"/>
  <c r="BB1482" i="1"/>
  <c r="BB155" i="1"/>
  <c r="AX752" i="1"/>
  <c r="AX593" i="1"/>
  <c r="AX1344" i="1"/>
  <c r="BB371" i="1"/>
  <c r="AX390" i="1"/>
  <c r="AX186" i="1"/>
  <c r="BB499" i="1"/>
  <c r="BB1003" i="1"/>
  <c r="AX485" i="1"/>
  <c r="AX1409" i="1"/>
  <c r="AX549" i="1"/>
  <c r="AX483" i="1"/>
  <c r="AX1383" i="1"/>
  <c r="AX966" i="1"/>
  <c r="AX592" i="1"/>
  <c r="BB597" i="1"/>
  <c r="AX746" i="1"/>
  <c r="BB66" i="1"/>
  <c r="BB833" i="1"/>
  <c r="BB814" i="1"/>
  <c r="AX338" i="1"/>
  <c r="BB1353" i="1"/>
  <c r="BB711" i="1"/>
  <c r="AX839" i="1"/>
  <c r="BB738" i="1"/>
  <c r="AX1355" i="1"/>
  <c r="BB304" i="1"/>
  <c r="BB443" i="1"/>
  <c r="BB1006" i="1"/>
  <c r="AX557" i="1"/>
  <c r="BB153" i="1"/>
  <c r="BB965" i="1"/>
  <c r="BB867" i="1"/>
  <c r="AX716" i="1"/>
  <c r="AX1157" i="1"/>
  <c r="AX193" i="1"/>
  <c r="AX429" i="1"/>
  <c r="BB101" i="1"/>
  <c r="AX93" i="1"/>
  <c r="BB129" i="1"/>
  <c r="AX445" i="1"/>
  <c r="BB351" i="1"/>
  <c r="BB701" i="1"/>
  <c r="AX793" i="1"/>
  <c r="BB132" i="1"/>
  <c r="AX85" i="1"/>
  <c r="AX57" i="1"/>
  <c r="AX901" i="1"/>
  <c r="AX1170" i="1"/>
  <c r="AX437" i="1"/>
  <c r="BB217" i="1"/>
  <c r="AX1310" i="1"/>
  <c r="AX1172" i="1"/>
  <c r="AX529" i="1"/>
  <c r="AX302" i="1"/>
  <c r="AX838" i="1"/>
  <c r="BB594" i="1"/>
  <c r="BB804" i="1"/>
  <c r="BB848" i="1"/>
  <c r="BB448" i="1"/>
  <c r="AX913" i="1"/>
  <c r="BB889" i="1"/>
  <c r="AX125" i="1"/>
  <c r="BB111" i="1"/>
  <c r="BB1411" i="1"/>
  <c r="AX83" i="1"/>
  <c r="BB122" i="1"/>
  <c r="AX139" i="1"/>
  <c r="BB78" i="1"/>
  <c r="BB84" i="1"/>
  <c r="AX30" i="1"/>
  <c r="AX1470" i="1"/>
  <c r="BB983" i="1"/>
  <c r="AX1465" i="1"/>
  <c r="BB445" i="1"/>
  <c r="AX206" i="1"/>
  <c r="AX1363" i="1"/>
  <c r="AX1292" i="1"/>
  <c r="BB750" i="1"/>
  <c r="BB880" i="1"/>
  <c r="BB416" i="1"/>
  <c r="BB1250" i="1"/>
  <c r="AX355" i="1"/>
  <c r="AX224" i="1"/>
  <c r="AX762" i="1"/>
  <c r="AX912" i="1"/>
  <c r="AX894" i="1"/>
  <c r="BB1240" i="1"/>
  <c r="AX275" i="1"/>
  <c r="AX238" i="1"/>
  <c r="AX505" i="1"/>
  <c r="BB332" i="1"/>
  <c r="BB624" i="1"/>
  <c r="BB51" i="1"/>
  <c r="BB150" i="1"/>
  <c r="BB142" i="1"/>
  <c r="BB25" i="1"/>
  <c r="BB1177" i="1"/>
  <c r="BB1173" i="1"/>
  <c r="BB1286" i="1"/>
  <c r="BB812" i="1"/>
  <c r="BB555" i="1"/>
  <c r="BB1497" i="1"/>
  <c r="AX635" i="1"/>
  <c r="BB268" i="1"/>
  <c r="AX801" i="1"/>
  <c r="BB393" i="1"/>
  <c r="AX601" i="1"/>
  <c r="BB878" i="1"/>
  <c r="AX547" i="1"/>
  <c r="BB311" i="1"/>
  <c r="AX728" i="1"/>
  <c r="BB1436" i="1"/>
  <c r="BB76" i="1"/>
  <c r="BB54" i="1"/>
  <c r="BB121" i="1"/>
  <c r="BB88" i="1"/>
  <c r="AX91" i="1"/>
  <c r="BB133" i="1"/>
  <c r="BB106" i="1"/>
  <c r="AX247" i="1"/>
  <c r="AX1184" i="1"/>
  <c r="BB829" i="1"/>
  <c r="BB1363" i="1"/>
  <c r="AX987" i="1"/>
  <c r="AX442" i="1"/>
  <c r="BB1299" i="1"/>
  <c r="BB674" i="1"/>
  <c r="AX1351" i="1"/>
  <c r="AX1271" i="1"/>
  <c r="BB1230" i="1"/>
  <c r="BB1129" i="1"/>
  <c r="BB921" i="1"/>
  <c r="BB1165" i="1"/>
  <c r="BB847" i="1"/>
  <c r="AX229" i="1"/>
  <c r="AX1232" i="1"/>
  <c r="BB985" i="1"/>
  <c r="BB68" i="1"/>
  <c r="BB497" i="1"/>
  <c r="BB307" i="1"/>
  <c r="AX472" i="1"/>
  <c r="AX323" i="1"/>
  <c r="AX403" i="1"/>
  <c r="BB1169" i="1"/>
  <c r="AX1482" i="1"/>
  <c r="BB237" i="1"/>
  <c r="BB421" i="1"/>
  <c r="BB363" i="1"/>
  <c r="BB377" i="1"/>
  <c r="BB1133" i="1"/>
  <c r="BB425" i="1"/>
  <c r="BB625" i="1"/>
  <c r="BB227" i="1"/>
  <c r="BB574" i="1"/>
  <c r="AX1176" i="1"/>
  <c r="BB1421" i="1"/>
  <c r="BB1069" i="1"/>
  <c r="AX1265" i="1"/>
  <c r="AX1164" i="1"/>
  <c r="AX427" i="1"/>
  <c r="AX1067" i="1"/>
  <c r="BB953" i="1"/>
  <c r="AX1345" i="1"/>
  <c r="AX1096" i="1"/>
  <c r="BB359" i="1"/>
  <c r="BB1056" i="1"/>
  <c r="AX1220" i="1"/>
  <c r="AX402" i="1"/>
  <c r="BB182" i="1"/>
  <c r="BB1437" i="1"/>
  <c r="AX1297" i="1"/>
  <c r="BB685" i="1"/>
  <c r="BB193" i="1"/>
  <c r="BB243" i="1"/>
  <c r="AX1225" i="1"/>
  <c r="AX422" i="1"/>
  <c r="AX1423" i="1"/>
  <c r="AX890" i="1"/>
  <c r="BB660" i="1"/>
  <c r="BB686" i="1"/>
  <c r="AX1072" i="1"/>
  <c r="BB1140" i="1"/>
  <c r="BB1447" i="1"/>
  <c r="BB493" i="1"/>
  <c r="AX41" i="1"/>
  <c r="BB97" i="1"/>
  <c r="AX640" i="1"/>
  <c r="BB519" i="1"/>
  <c r="AX365" i="1"/>
  <c r="BB253" i="1"/>
  <c r="BB1184" i="1"/>
  <c r="BB821" i="1"/>
  <c r="AX672" i="1"/>
  <c r="BB1024" i="1"/>
  <c r="BB680" i="1"/>
  <c r="AX1181" i="1"/>
  <c r="AX1159" i="1"/>
  <c r="AX893" i="1"/>
  <c r="AX806" i="1"/>
  <c r="BB1385" i="1"/>
  <c r="BB336" i="1"/>
  <c r="BB252" i="1"/>
  <c r="AX871" i="1"/>
  <c r="BB477" i="1"/>
  <c r="AX1215" i="1"/>
  <c r="AX1429" i="1"/>
  <c r="BB1067" i="1"/>
  <c r="AX268" i="1"/>
  <c r="AX371" i="1"/>
  <c r="AX553" i="1"/>
  <c r="AX1125" i="1"/>
  <c r="BB120" i="1"/>
  <c r="AX62" i="1"/>
  <c r="BB913" i="1"/>
  <c r="BB1455" i="1"/>
  <c r="AX340" i="1"/>
  <c r="AX336" i="1"/>
  <c r="AX331" i="1"/>
  <c r="BB1453" i="1"/>
  <c r="BB1208" i="1"/>
  <c r="AX1031" i="1"/>
  <c r="AX955" i="1"/>
  <c r="AX1042" i="1"/>
  <c r="BB1179" i="1"/>
  <c r="BB1083" i="1"/>
  <c r="BB397" i="1"/>
  <c r="AX1263" i="1"/>
  <c r="AX457" i="1"/>
  <c r="AX116" i="1"/>
  <c r="AX286" i="1"/>
  <c r="AX1347" i="1"/>
  <c r="AX884" i="1"/>
  <c r="BB1190" i="1"/>
  <c r="AX614" i="1"/>
  <c r="AX919" i="1"/>
  <c r="BB366" i="1"/>
  <c r="AX169" i="1"/>
  <c r="AX29" i="1"/>
  <c r="AX374" i="1"/>
  <c r="BB785" i="1"/>
  <c r="BB1504" i="1"/>
  <c r="BB318" i="1"/>
  <c r="AX1070" i="1"/>
  <c r="AX1106" i="1"/>
  <c r="BB475" i="1"/>
  <c r="AX649" i="1"/>
  <c r="BB86" i="1"/>
  <c r="BB721" i="1"/>
  <c r="BB166" i="1"/>
  <c r="BB531" i="1"/>
  <c r="AX459" i="1"/>
  <c r="AX998" i="1"/>
  <c r="AX546" i="1"/>
  <c r="AX711" i="1"/>
  <c r="AX964" i="1"/>
  <c r="BB1274" i="1"/>
  <c r="AX67" i="1"/>
  <c r="BB1359" i="1"/>
  <c r="AX874" i="1"/>
  <c r="AX295" i="1"/>
  <c r="AX1266" i="1"/>
  <c r="BB492" i="1"/>
  <c r="AX791" i="1"/>
  <c r="AX843" i="1"/>
  <c r="AX664" i="1"/>
  <c r="BB731" i="1"/>
  <c r="BB845" i="1"/>
  <c r="BB92" i="1"/>
  <c r="BB622" i="1"/>
  <c r="AX1502" i="1"/>
  <c r="AX1034" i="1"/>
  <c r="BB677" i="1"/>
  <c r="AX766" i="1"/>
  <c r="AX1133" i="1"/>
  <c r="BB1072" i="1"/>
  <c r="BB117" i="1"/>
  <c r="BB806" i="1"/>
  <c r="AX123" i="1"/>
  <c r="AX526" i="1"/>
  <c r="BB991" i="1"/>
  <c r="BB219" i="1"/>
  <c r="BB989" i="1"/>
  <c r="BB904" i="1"/>
  <c r="BB504" i="1"/>
  <c r="BB972" i="1"/>
  <c r="BB1503" i="1"/>
  <c r="BB839" i="1"/>
  <c r="BB21" i="1"/>
  <c r="BB776" i="1"/>
  <c r="BB476" i="1"/>
  <c r="AX1112" i="1"/>
  <c r="AX1359" i="1"/>
  <c r="AX636" i="1"/>
  <c r="BB1249" i="1"/>
  <c r="AX119" i="1"/>
  <c r="BB1187" i="1"/>
  <c r="BB769" i="1"/>
  <c r="AX196" i="1"/>
  <c r="AX1425" i="1"/>
  <c r="BB554" i="1"/>
  <c r="BB282" i="1"/>
  <c r="AX1426" i="1"/>
  <c r="BB284" i="1"/>
  <c r="BB277" i="1"/>
  <c r="AX876" i="1"/>
  <c r="BB732" i="1"/>
  <c r="AX534" i="1"/>
  <c r="AX680" i="1"/>
  <c r="BB1379" i="1"/>
  <c r="AX1451" i="1"/>
  <c r="AX870" i="1"/>
  <c r="BB1231" i="1"/>
  <c r="AX1510" i="1"/>
  <c r="BB682" i="1"/>
  <c r="AX678" i="1"/>
  <c r="AX1336" i="1"/>
  <c r="AX708" i="1"/>
  <c r="AX685" i="1"/>
  <c r="BB1234" i="1"/>
  <c r="AX1134" i="1"/>
  <c r="AX877" i="1"/>
  <c r="BB1046" i="1"/>
  <c r="AX316" i="1"/>
  <c r="AX435" i="1"/>
  <c r="AX743" i="1"/>
  <c r="AX1053" i="1"/>
  <c r="BB987" i="1"/>
  <c r="BB260" i="1"/>
  <c r="BB87" i="1"/>
  <c r="AX1299" i="1"/>
  <c r="BB157" i="1"/>
  <c r="BB223" i="1"/>
  <c r="AX852" i="1"/>
  <c r="BB167" i="1"/>
  <c r="AX1079" i="1"/>
  <c r="AX53" i="1"/>
  <c r="AX800" i="1"/>
  <c r="AX540" i="1"/>
  <c r="AX198" i="1"/>
  <c r="AX234" i="1"/>
  <c r="BB301" i="1"/>
  <c r="BB468" i="1"/>
  <c r="AX915" i="1"/>
  <c r="AX1472" i="1"/>
  <c r="AX221" i="1"/>
  <c r="BB1168" i="1"/>
  <c r="AX1128" i="1"/>
  <c r="BB517" i="1"/>
  <c r="BB1189" i="1"/>
  <c r="AX1038" i="1"/>
  <c r="BB190" i="1"/>
  <c r="BB1375" i="1"/>
  <c r="BB353" i="1"/>
  <c r="AX653" i="1"/>
  <c r="BB1442" i="1"/>
  <c r="AX209" i="1"/>
  <c r="AX1236" i="1"/>
  <c r="BB465" i="1"/>
  <c r="AX296" i="1"/>
  <c r="AX220" i="1"/>
  <c r="AX696" i="1"/>
  <c r="AX290" i="1"/>
  <c r="BB283" i="1"/>
  <c r="BB932" i="1"/>
  <c r="BB218" i="1"/>
  <c r="AX572" i="1"/>
  <c r="BB656" i="1"/>
  <c r="AX395" i="1"/>
  <c r="AX904" i="1"/>
  <c r="AX695" i="1"/>
  <c r="AX278" i="1"/>
  <c r="BB1221" i="1"/>
  <c r="BB1051" i="1"/>
  <c r="BB450" i="1"/>
  <c r="AX172" i="1"/>
  <c r="AX1414" i="1"/>
  <c r="BB1305" i="1"/>
  <c r="AX991" i="1"/>
  <c r="BB1161" i="1"/>
  <c r="AX740" i="1"/>
  <c r="BB548" i="1"/>
  <c r="BB1293" i="1"/>
  <c r="AX1448" i="1"/>
  <c r="AX310" i="1"/>
  <c r="BB1281" i="1"/>
  <c r="AX982" i="1"/>
  <c r="BB1016" i="1"/>
  <c r="AX823" i="1"/>
  <c r="BB466" i="1"/>
  <c r="BB1215" i="1"/>
  <c r="AX261" i="1"/>
  <c r="BB349" i="1"/>
  <c r="BB641" i="1"/>
  <c r="AX271" i="1"/>
  <c r="AX931" i="1"/>
  <c r="AX808" i="1"/>
  <c r="AX1186" i="1"/>
  <c r="BB844" i="1"/>
  <c r="AX1445" i="1"/>
  <c r="BB107" i="1"/>
  <c r="BB58" i="1"/>
  <c r="BB356" i="1"/>
  <c r="BB1389" i="1"/>
  <c r="AX642" i="1"/>
  <c r="BB807" i="1"/>
  <c r="BB1128" i="1"/>
  <c r="BB720" i="1"/>
  <c r="AX476" i="1"/>
  <c r="AX736" i="1"/>
  <c r="AX1393" i="1"/>
  <c r="BB1260" i="1"/>
  <c r="AX121" i="1"/>
  <c r="AX52" i="1"/>
  <c r="BB464" i="1"/>
  <c r="AX1457" i="1"/>
  <c r="BB986" i="1"/>
  <c r="BB378" i="1"/>
  <c r="BB967" i="1"/>
  <c r="BB36" i="1"/>
  <c r="BB52" i="1"/>
  <c r="AX510" i="1"/>
  <c r="AX1087" i="1"/>
  <c r="AX822" i="1"/>
  <c r="AX795" i="1"/>
  <c r="AX1221" i="1"/>
  <c r="BB170" i="1"/>
  <c r="AX1505" i="1"/>
  <c r="BB46" i="1"/>
  <c r="AX512" i="1"/>
  <c r="BB787" i="1"/>
  <c r="BB944" i="1"/>
  <c r="BB313" i="1"/>
  <c r="AX1088" i="1"/>
  <c r="AX530" i="1"/>
  <c r="BB1488" i="1"/>
  <c r="AX1331" i="1"/>
  <c r="AX56" i="1"/>
  <c r="AX115" i="1"/>
  <c r="AX616" i="1"/>
  <c r="BB1415" i="1"/>
  <c r="AX320" i="1"/>
  <c r="AX1413" i="1"/>
  <c r="AX892" i="1"/>
  <c r="AX1015" i="1"/>
  <c r="AX542" i="1"/>
  <c r="BB1176" i="1"/>
  <c r="AX888" i="1"/>
  <c r="BB1092" i="1"/>
  <c r="AX160" i="1"/>
  <c r="BB455" i="1"/>
  <c r="AX621" i="1"/>
  <c r="AX219" i="1"/>
  <c r="AX918" i="1"/>
  <c r="BB572" i="1"/>
  <c r="BB249" i="1"/>
  <c r="AX1197" i="1"/>
  <c r="AX1030" i="1"/>
  <c r="BB950" i="1"/>
  <c r="AX668" i="1"/>
  <c r="BB1273" i="1"/>
  <c r="AX738" i="1"/>
  <c r="BB971" i="1"/>
  <c r="AX1489" i="1"/>
  <c r="AX38" i="1"/>
  <c r="AX1068" i="1"/>
  <c r="BB698" i="1"/>
  <c r="AX1335" i="1"/>
  <c r="BB1126" i="1"/>
  <c r="AX154" i="1"/>
  <c r="BB85" i="1"/>
  <c r="AX995" i="1"/>
  <c r="AX866" i="1"/>
  <c r="BB1487" i="1"/>
  <c r="BB1298" i="1"/>
  <c r="BB1252" i="1"/>
  <c r="AX406" i="1"/>
  <c r="AX370" i="1"/>
  <c r="BB1166" i="1"/>
  <c r="AX879" i="1"/>
  <c r="AX769" i="1"/>
  <c r="AX419" i="1"/>
  <c r="BB954" i="1"/>
  <c r="BB679" i="1"/>
  <c r="AX359" i="1"/>
  <c r="AX1264" i="1"/>
  <c r="BB1254" i="1"/>
  <c r="AX570" i="1"/>
  <c r="AX932" i="1"/>
  <c r="AX891" i="1"/>
  <c r="AX922" i="1"/>
  <c r="BB714" i="1"/>
  <c r="BB692" i="1"/>
  <c r="BB650" i="1"/>
  <c r="AX1305" i="1"/>
  <c r="BB423" i="1"/>
  <c r="BB1064" i="1"/>
  <c r="BB876" i="1"/>
  <c r="BB966" i="1"/>
  <c r="AX1094" i="1"/>
  <c r="AX248" i="1"/>
  <c r="AX1177" i="1"/>
  <c r="AX844" i="1"/>
  <c r="BB1500" i="1"/>
  <c r="AX520" i="1"/>
  <c r="BB1424" i="1"/>
  <c r="AX1269" i="1"/>
  <c r="BB924" i="1"/>
  <c r="BB1278" i="1"/>
  <c r="BB852" i="1"/>
  <c r="AX380" i="1"/>
  <c r="AX630" i="1"/>
  <c r="AX1097" i="1"/>
  <c r="AX1328" i="1"/>
  <c r="AX114" i="1"/>
  <c r="BB145" i="1"/>
  <c r="AX1092" i="1"/>
  <c r="AX279" i="1"/>
  <c r="BB509" i="1"/>
  <c r="AX346" i="1"/>
  <c r="BB910" i="1"/>
  <c r="AX259" i="1"/>
  <c r="BB569" i="1"/>
  <c r="BB415" i="1"/>
  <c r="AX1285" i="1"/>
  <c r="BB1276" i="1"/>
  <c r="AX644" i="1"/>
  <c r="BB1493" i="1"/>
  <c r="AX1350" i="1"/>
  <c r="AX1064" i="1"/>
  <c r="BB269" i="1"/>
  <c r="BB518" i="1"/>
  <c r="AX733" i="1"/>
  <c r="AX1122" i="1"/>
  <c r="BB521" i="1"/>
  <c r="AX701" i="1"/>
  <c r="BB914" i="1"/>
  <c r="BB565" i="1"/>
  <c r="BB1393" i="1"/>
  <c r="BB777" i="1"/>
  <c r="BB1304" i="1"/>
  <c r="AX1075" i="1"/>
  <c r="BB215" i="1"/>
  <c r="BB1327" i="1"/>
  <c r="AX1058" i="1"/>
  <c r="BB752" i="1"/>
  <c r="AX49" i="1"/>
  <c r="AX40" i="1"/>
  <c r="AX1496" i="1"/>
  <c r="AX1012" i="1"/>
  <c r="AX524" i="1"/>
  <c r="BB920" i="1"/>
  <c r="AX312" i="1"/>
  <c r="BB1201" i="1"/>
  <c r="BB1107" i="1"/>
  <c r="BB813" i="1"/>
  <c r="AX655" i="1"/>
  <c r="BB637" i="1"/>
  <c r="AX880" i="1"/>
  <c r="AX633" i="1"/>
  <c r="AX1115" i="1"/>
  <c r="AX1019" i="1"/>
  <c r="BB38" i="1"/>
  <c r="BB584" i="1"/>
  <c r="BB447" i="1"/>
  <c r="BB1081" i="1"/>
  <c r="AX950" i="1"/>
  <c r="AX1458" i="1"/>
  <c r="AX178" i="1"/>
  <c r="BB1155" i="1"/>
  <c r="BB881" i="1"/>
  <c r="BB1354" i="1"/>
  <c r="AX1078" i="1"/>
  <c r="AX1193" i="1"/>
  <c r="AX1268" i="1"/>
  <c r="BB1328" i="1"/>
  <c r="AX1194" i="1"/>
  <c r="BB891" i="1"/>
  <c r="AX267" i="1"/>
  <c r="AX37" i="1"/>
  <c r="AX1011" i="1"/>
  <c r="BB1282" i="1"/>
  <c r="BB1131" i="1"/>
  <c r="BB573" i="1"/>
  <c r="BB1156" i="1"/>
  <c r="BB716" i="1"/>
  <c r="BB1023" i="1"/>
  <c r="BB528" i="1"/>
  <c r="AX957" i="1"/>
  <c r="BB266" i="1"/>
  <c r="AX385" i="1"/>
  <c r="BB1211" i="1"/>
  <c r="AX713" i="1"/>
  <c r="AX417" i="1"/>
  <c r="BB1195" i="1"/>
  <c r="BB962" i="1"/>
  <c r="BB719" i="1"/>
  <c r="AX448" i="1"/>
  <c r="AX255" i="1"/>
  <c r="BB361" i="1"/>
  <c r="AX1033" i="1"/>
  <c r="AX829" i="1"/>
  <c r="AX285" i="1"/>
  <c r="AX521" i="1"/>
  <c r="BB355" i="1"/>
  <c r="AX203" i="1"/>
  <c r="BB841" i="1"/>
  <c r="BB1073" i="1"/>
  <c r="BB1492" i="1"/>
  <c r="BB1417" i="1"/>
  <c r="BB104" i="1"/>
  <c r="AX1327" i="1"/>
  <c r="BB973" i="1"/>
  <c r="AX1356" i="1"/>
  <c r="BB1001" i="1"/>
  <c r="AX204" i="1"/>
  <c r="BB1311" i="1"/>
  <c r="BB903" i="1"/>
  <c r="BB704" i="1"/>
  <c r="BB265" i="1"/>
  <c r="BB1324" i="1"/>
  <c r="BB1398" i="1"/>
  <c r="BB75" i="1"/>
  <c r="AX900" i="1"/>
  <c r="BB586" i="1"/>
  <c r="AX585" i="1"/>
  <c r="BB1494" i="1"/>
  <c r="AX1437" i="1"/>
  <c r="AX491" i="1"/>
  <c r="AX1491" i="1"/>
  <c r="AX124" i="1"/>
  <c r="BB67" i="1"/>
  <c r="AX744" i="1"/>
  <c r="AX924" i="1"/>
  <c r="AX207" i="1"/>
  <c r="BB629" i="1"/>
  <c r="BB139" i="1"/>
  <c r="AX122" i="1"/>
  <c r="AX135" i="1"/>
  <c r="AX990" i="1"/>
  <c r="BB1288" i="1"/>
  <c r="BB1285" i="1"/>
  <c r="BB348" i="1"/>
  <c r="BB905" i="1"/>
  <c r="BB1476" i="1"/>
  <c r="AX251" i="1"/>
  <c r="AX1111" i="1"/>
  <c r="AX650" i="1"/>
  <c r="BB379" i="1"/>
  <c r="BB1335" i="1"/>
  <c r="BB467" i="1"/>
  <c r="AX869" i="1"/>
  <c r="AX1095" i="1"/>
  <c r="AX179" i="1"/>
  <c r="AX361" i="1"/>
  <c r="AX110" i="1"/>
  <c r="BB18" i="1"/>
  <c r="BB1466" i="1"/>
  <c r="AX61" i="1"/>
  <c r="BB24" i="1"/>
  <c r="BB115" i="1"/>
  <c r="BB130" i="1"/>
  <c r="AX32" i="1"/>
  <c r="BB926" i="1"/>
  <c r="BB240" i="1"/>
  <c r="BB486" i="1"/>
  <c r="AX836" i="1"/>
  <c r="AX1370" i="1"/>
  <c r="BB980" i="1"/>
  <c r="BB380" i="1"/>
  <c r="AX1435" i="1"/>
  <c r="AX1306" i="1"/>
  <c r="AX817" i="1"/>
  <c r="AX426" i="1"/>
  <c r="BB1344" i="1"/>
  <c r="BB1264" i="1"/>
  <c r="AX280" i="1"/>
  <c r="AX1364" i="1"/>
  <c r="AX1136" i="1"/>
  <c r="AX928" i="1"/>
  <c r="BB556" i="1"/>
  <c r="AX554" i="1"/>
  <c r="AX885" i="1"/>
  <c r="AX813" i="1"/>
  <c r="BB796" i="1"/>
  <c r="AX86" i="1"/>
  <c r="AX31" i="1"/>
  <c r="AX134" i="1"/>
  <c r="AX140" i="1"/>
  <c r="AX493" i="1"/>
  <c r="BB1151" i="1"/>
  <c r="AX387" i="1"/>
  <c r="AX842" i="1"/>
  <c r="AX1116" i="1"/>
  <c r="AX1185" i="1"/>
  <c r="BB1409" i="1"/>
  <c r="BB522" i="1"/>
  <c r="BB295" i="1"/>
  <c r="BB643" i="1"/>
  <c r="BB547" i="1"/>
  <c r="AX1439" i="1"/>
  <c r="AX775" i="1"/>
  <c r="AX253" i="1"/>
  <c r="BB1033" i="1"/>
  <c r="BB783" i="1"/>
  <c r="BB169" i="1"/>
  <c r="AX58" i="1"/>
  <c r="AX157" i="1"/>
  <c r="AX149" i="1"/>
  <c r="AX89" i="1"/>
  <c r="AX143" i="1"/>
  <c r="BB62" i="1"/>
  <c r="BB1119" i="1"/>
  <c r="BB418" i="1"/>
  <c r="BB773" i="1"/>
  <c r="AX1180" i="1"/>
  <c r="BB1205" i="1"/>
  <c r="AX317" i="1"/>
  <c r="AX757" i="1"/>
  <c r="AX307" i="1"/>
  <c r="BB835" i="1"/>
  <c r="BB168" i="1"/>
  <c r="AX1388" i="1"/>
  <c r="BB755" i="1"/>
  <c r="BB1357" i="1"/>
  <c r="BB449" i="1"/>
  <c r="AX1483" i="1"/>
  <c r="BB831" i="1"/>
  <c r="AX811" i="1"/>
  <c r="AX455" i="1"/>
  <c r="AX1231" i="1"/>
  <c r="BB90" i="1"/>
  <c r="AX860" i="1"/>
  <c r="BB1247" i="1"/>
  <c r="AX571" i="1"/>
  <c r="BB1477" i="1"/>
  <c r="AX1003" i="1"/>
  <c r="AX611" i="1"/>
  <c r="BB530" i="1"/>
  <c r="AX1419" i="1"/>
  <c r="BB718" i="1"/>
  <c r="BB838" i="1"/>
  <c r="BB1031" i="1"/>
  <c r="BB1030" i="1"/>
  <c r="AX1377" i="1"/>
  <c r="AX905" i="1"/>
  <c r="BB630" i="1"/>
  <c r="BB316" i="1"/>
  <c r="BB396" i="1"/>
  <c r="BB604" i="1"/>
  <c r="AX1037" i="1"/>
  <c r="BB1383" i="1"/>
  <c r="BB312" i="1"/>
  <c r="AX686" i="1"/>
  <c r="AX694" i="1"/>
  <c r="BB1334" i="1"/>
  <c r="BB767" i="1"/>
  <c r="BB305" i="1"/>
  <c r="BB908" i="1"/>
  <c r="BB1374" i="1"/>
  <c r="AX853" i="1"/>
  <c r="BB855" i="1"/>
  <c r="AX798" i="1"/>
  <c r="AX1190" i="1"/>
  <c r="BB330" i="1"/>
  <c r="AX432" i="1"/>
  <c r="BB412" i="1"/>
  <c r="AX489" i="1"/>
  <c r="BB202" i="1"/>
  <c r="AX657" i="1"/>
  <c r="AX1057" i="1"/>
  <c r="AX1477" i="1"/>
  <c r="AX953" i="1"/>
  <c r="BB296" i="1"/>
  <c r="BB1174" i="1"/>
  <c r="BB577" i="1"/>
  <c r="AX288" i="1"/>
  <c r="BB490" i="1"/>
  <c r="BB817" i="1"/>
  <c r="BB1405" i="1"/>
  <c r="AX96" i="1"/>
  <c r="BB33" i="1"/>
  <c r="BB270" i="1"/>
  <c r="AX434" i="1"/>
  <c r="AX495" i="1"/>
  <c r="AX763" i="1"/>
  <c r="BB381" i="1"/>
  <c r="BB1302" i="1"/>
  <c r="BB411" i="1"/>
  <c r="AX663" i="1"/>
  <c r="AX647" i="1"/>
  <c r="AX399" i="1"/>
  <c r="AX1503" i="1"/>
  <c r="AX946" i="1"/>
  <c r="AX1454" i="1"/>
  <c r="BB1121" i="1"/>
  <c r="AX1055" i="1"/>
  <c r="BB188" i="1"/>
  <c r="BB1196" i="1"/>
  <c r="AX1208" i="1"/>
  <c r="BB544" i="1"/>
  <c r="BB1347" i="1"/>
  <c r="BB774" i="1"/>
  <c r="BB708" i="1"/>
  <c r="AX1353" i="1"/>
  <c r="BB1049" i="1"/>
  <c r="BB1364" i="1"/>
  <c r="BB28" i="1"/>
  <c r="AX152" i="1"/>
  <c r="AX1154" i="1"/>
  <c r="BB1085" i="1"/>
  <c r="AX561" i="1"/>
  <c r="AX737" i="1"/>
  <c r="AX827" i="1"/>
  <c r="AX195" i="1"/>
  <c r="BB394" i="1"/>
  <c r="BB1137" i="1"/>
  <c r="BB964" i="1"/>
  <c r="BB392" i="1"/>
  <c r="AX584" i="1"/>
  <c r="BB587" i="1"/>
  <c r="BB1057" i="1"/>
  <c r="BB546" i="1"/>
  <c r="AX1165" i="1"/>
  <c r="AX88" i="1"/>
  <c r="AX277" i="1"/>
  <c r="BB955" i="1"/>
  <c r="AX440" i="1"/>
  <c r="AX1339" i="1"/>
  <c r="BB453" i="1"/>
  <c r="BB1106" i="1"/>
  <c r="BB781" i="1"/>
  <c r="AX1405" i="1"/>
  <c r="BB61" i="1"/>
  <c r="BB1100" i="1"/>
  <c r="AX1399" i="1"/>
  <c r="BB959" i="1"/>
  <c r="AX1142" i="1"/>
  <c r="BB1284" i="1"/>
  <c r="AX1357" i="1"/>
  <c r="AX729" i="1"/>
  <c r="AX1109" i="1"/>
  <c r="BB119" i="1"/>
  <c r="BB262" i="1"/>
  <c r="BB1088" i="1"/>
  <c r="BB1337" i="1"/>
  <c r="AX378" i="1"/>
  <c r="BB1259" i="1"/>
  <c r="BB1271" i="1"/>
  <c r="AX1137" i="1"/>
  <c r="AX245" i="1"/>
  <c r="BB868" i="1"/>
  <c r="AX147" i="1"/>
  <c r="BB80" i="1"/>
  <c r="AX1089" i="1"/>
  <c r="BB1316" i="1"/>
  <c r="BB598" i="1"/>
  <c r="AX287" i="1"/>
  <c r="BB386" i="1"/>
  <c r="AX911" i="1"/>
  <c r="BB1342" i="1"/>
  <c r="BB1236" i="1"/>
  <c r="BB798" i="1"/>
  <c r="BB32" i="1"/>
  <c r="BB608" i="1"/>
  <c r="AX705" i="1"/>
  <c r="BB189" i="1"/>
  <c r="AX761" i="1"/>
  <c r="BB1350" i="1"/>
  <c r="AX1272" i="1"/>
  <c r="BB717" i="1"/>
  <c r="BB112" i="1"/>
  <c r="AX339" i="1"/>
  <c r="AX420" i="1"/>
  <c r="BB259" i="1"/>
  <c r="BB636" i="1"/>
  <c r="BB437" i="1"/>
  <c r="BB343" i="1"/>
  <c r="AX589" i="1"/>
  <c r="BB242" i="1"/>
  <c r="BB462" i="1"/>
  <c r="BB478" i="1"/>
  <c r="AX1308" i="1"/>
  <c r="BB140" i="1"/>
  <c r="BB57" i="1"/>
  <c r="AX411" i="1"/>
  <c r="BB1319" i="1"/>
  <c r="AX1368" i="1"/>
  <c r="AX847" i="1"/>
  <c r="AX1499" i="1"/>
  <c r="BB95" i="1"/>
  <c r="AX90" i="1"/>
  <c r="AX102" i="1"/>
  <c r="AX674" i="1"/>
  <c r="AX68" i="1"/>
  <c r="AX76" i="1"/>
  <c r="BB894" i="1"/>
  <c r="BB896" i="1"/>
  <c r="AX1059" i="1"/>
  <c r="BB1229" i="1"/>
  <c r="BB663" i="1"/>
  <c r="AX1450" i="1"/>
  <c r="AX1192" i="1"/>
  <c r="AX704" i="1"/>
  <c r="BB558" i="1"/>
  <c r="BB553" i="1"/>
  <c r="BB858" i="1"/>
  <c r="AX1207" i="1"/>
  <c r="BB298" i="1"/>
  <c r="BB230" i="1"/>
  <c r="AX945" i="1"/>
  <c r="BB730" i="1"/>
  <c r="AX921" i="1"/>
  <c r="BB364" i="1"/>
  <c r="AX276" i="1"/>
  <c r="AX468" i="1"/>
  <c r="AX354" i="1"/>
  <c r="AX944" i="1"/>
  <c r="AX1394" i="1"/>
  <c r="AX699" i="1"/>
  <c r="AX850" i="1"/>
  <c r="AX709" i="1"/>
  <c r="AX1330" i="1"/>
  <c r="BB1038" i="1"/>
  <c r="AX1082" i="1"/>
  <c r="AX867" i="1"/>
  <c r="AX730" i="1"/>
  <c r="AX702" i="1"/>
  <c r="AX654" i="1"/>
  <c r="AX1230" i="1"/>
  <c r="BB1207" i="1"/>
  <c r="AX180" i="1"/>
  <c r="AX1387" i="1"/>
  <c r="BB591" i="1"/>
  <c r="AX1251" i="1"/>
  <c r="AX212" i="1"/>
  <c r="BB114" i="1"/>
  <c r="BB26" i="1"/>
  <c r="BB824" i="1"/>
  <c r="BB395" i="1"/>
  <c r="BB968" i="1"/>
  <c r="BB1262" i="1"/>
  <c r="AX1213" i="1"/>
  <c r="AX578" i="1"/>
  <c r="BB975" i="1"/>
  <c r="AX1371" i="1"/>
  <c r="BB42" i="1"/>
  <c r="BB669" i="1"/>
  <c r="AX300" i="1"/>
  <c r="AX968" i="1"/>
  <c r="AX1243" i="1"/>
  <c r="AX787" i="1"/>
  <c r="AX1013" i="1"/>
  <c r="BB341" i="1"/>
  <c r="BB609" i="1"/>
  <c r="BB759" i="1"/>
  <c r="AX1085" i="1"/>
  <c r="AX398" i="1"/>
  <c r="BB1371" i="1"/>
  <c r="AX840" i="1"/>
  <c r="BB1143" i="1"/>
  <c r="AX232" i="1"/>
  <c r="BB383" i="1"/>
  <c r="BB651" i="1"/>
  <c r="AX993" i="1"/>
  <c r="AX441" i="1"/>
  <c r="AX1101" i="1"/>
  <c r="BB1280" i="1"/>
  <c r="BB743" i="1"/>
  <c r="BB1485" i="1"/>
  <c r="BB1397" i="1"/>
  <c r="AX54" i="1"/>
  <c r="AX615" i="1"/>
  <c r="AX477" i="1"/>
  <c r="BB154" i="1"/>
  <c r="BB947" i="1"/>
  <c r="BB1127" i="1"/>
  <c r="BB1130" i="1"/>
  <c r="BB376" i="1"/>
  <c r="AX965" i="1"/>
  <c r="BB1392" i="1"/>
  <c r="BB1361" i="1"/>
  <c r="AX1398" i="1"/>
  <c r="AX1049" i="1"/>
  <c r="BB407" i="1"/>
  <c r="BB602" i="1"/>
  <c r="BB510" i="1"/>
  <c r="BB511" i="1"/>
  <c r="AX1227" i="1"/>
  <c r="AX499" i="1"/>
  <c r="AX1298" i="1"/>
  <c r="BB1402" i="1"/>
  <c r="AX875" i="1"/>
  <c r="AX87" i="1"/>
  <c r="AX297" i="1"/>
  <c r="AX327" i="1"/>
  <c r="AX934" i="1"/>
  <c r="AX111" i="1"/>
  <c r="BB788" i="1"/>
  <c r="AX170" i="1"/>
  <c r="AX541" i="1"/>
  <c r="AX606" i="1"/>
  <c r="AX1487" i="1"/>
  <c r="AX602" i="1"/>
  <c r="AX1073" i="1"/>
  <c r="BB1160" i="1"/>
  <c r="AX1160" i="1"/>
  <c r="BB263" i="1"/>
  <c r="BB1257" i="1"/>
  <c r="AX1063" i="1"/>
  <c r="BB658" i="1"/>
  <c r="AX1284" i="1"/>
  <c r="BB1242" i="1"/>
  <c r="AX1069" i="1"/>
  <c r="BB1403" i="1"/>
  <c r="AX986" i="1"/>
  <c r="BB323" i="1"/>
  <c r="BB289" i="1"/>
  <c r="AX525" i="1"/>
  <c r="BB1185" i="1"/>
  <c r="AX502" i="1"/>
  <c r="AX202" i="1"/>
  <c r="AX333" i="1"/>
  <c r="AX1161" i="1"/>
  <c r="BB1228" i="1"/>
  <c r="BB744" i="1"/>
  <c r="BB334" i="1"/>
  <c r="AX937" i="1"/>
  <c r="BB872" i="1"/>
  <c r="AX1322" i="1"/>
  <c r="BB208" i="1"/>
  <c r="AX1382" i="1"/>
  <c r="AX1004" i="1"/>
  <c r="BB1294" i="1"/>
  <c r="BB570" i="1"/>
  <c r="BB639" i="1"/>
  <c r="AX274" i="1"/>
  <c r="BB1021" i="1"/>
  <c r="AX551" i="1"/>
  <c r="AX753" i="1"/>
  <c r="BB469" i="1"/>
  <c r="BB1206" i="1"/>
  <c r="BB1075" i="1"/>
  <c r="AX575" i="1"/>
  <c r="AX404" i="1"/>
  <c r="AX1304" i="1"/>
  <c r="BB1158" i="1"/>
  <c r="BB43" i="1"/>
  <c r="AX304" i="1"/>
  <c r="AX471" i="1"/>
  <c r="AX1446" i="1"/>
  <c r="AX1140" i="1"/>
  <c r="BB1116" i="1"/>
  <c r="AX379" i="1"/>
  <c r="BB1212" i="1"/>
  <c r="AX409" i="1"/>
  <c r="BB874" i="1"/>
  <c r="BB948" i="1"/>
  <c r="AX1153" i="1"/>
  <c r="AX1488" i="1"/>
  <c r="BB866" i="1"/>
  <c r="AX556" i="1"/>
  <c r="BB329" i="1"/>
  <c r="AX1204" i="1"/>
  <c r="BB374" i="1"/>
  <c r="AX1431" i="1"/>
  <c r="AX755" i="1"/>
  <c r="AX1114" i="1"/>
  <c r="AX303" i="1"/>
  <c r="AX1283" i="1"/>
  <c r="BB753" i="1"/>
  <c r="BB1015" i="1"/>
  <c r="BB1159" i="1"/>
  <c r="BB1378" i="1"/>
  <c r="BB159" i="1"/>
  <c r="AX1240" i="1"/>
  <c r="AX669" i="1"/>
  <c r="AX479" i="1"/>
  <c r="BB1048" i="1"/>
  <c r="BB1154" i="1"/>
  <c r="AX1200" i="1"/>
  <c r="AX1354" i="1"/>
  <c r="AX835" i="1"/>
  <c r="BB1360" i="1"/>
  <c r="BB1425" i="1"/>
  <c r="BB281" i="1"/>
  <c r="AX1147" i="1"/>
  <c r="AX1476" i="1"/>
  <c r="BB772" i="1"/>
  <c r="AX433" i="1"/>
  <c r="AX1396" i="1"/>
  <c r="AX1462" i="1"/>
  <c r="AX516" i="1"/>
  <c r="AX226" i="1"/>
  <c r="AX368" i="1"/>
  <c r="BB238" i="1"/>
  <c r="AX151" i="1"/>
  <c r="AX168" i="1"/>
  <c r="AX1152" i="1"/>
  <c r="BB322" i="1"/>
  <c r="BB988" i="1"/>
  <c r="AX1455" i="1"/>
  <c r="AX342" i="1"/>
  <c r="AX1424" i="1"/>
  <c r="AX36" i="1"/>
  <c r="AX414" i="1"/>
  <c r="BB1269" i="1"/>
  <c r="AX1379" i="1"/>
  <c r="AX1369" i="1"/>
  <c r="AX1430" i="1"/>
  <c r="BB960" i="1"/>
  <c r="BB1018" i="1"/>
  <c r="BB1008" i="1"/>
  <c r="BB337" i="1"/>
  <c r="AX156" i="1"/>
  <c r="AX131" i="1"/>
  <c r="AX1348" i="1"/>
  <c r="AX1412" i="1"/>
  <c r="BB409" i="1"/>
  <c r="AX1245" i="1"/>
  <c r="BB870" i="1"/>
  <c r="BB1336" i="1"/>
  <c r="AX1201" i="1"/>
  <c r="BB912" i="1"/>
  <c r="AX788" i="1"/>
  <c r="AX109" i="1"/>
  <c r="BB152" i="1"/>
  <c r="BB671" i="1"/>
  <c r="AX907" i="1"/>
  <c r="AX216" i="1"/>
  <c r="AX624" i="1"/>
  <c r="AX748" i="1"/>
  <c r="BB1102" i="1"/>
  <c r="AX1276" i="1"/>
  <c r="AX794" i="1"/>
  <c r="AX1434" i="1"/>
  <c r="AX1189" i="1"/>
  <c r="AX1278" i="1"/>
  <c r="BB507" i="1"/>
  <c r="AX1384" i="1"/>
  <c r="AX1108" i="1"/>
  <c r="AX1349" i="1"/>
  <c r="BB302" i="1"/>
  <c r="AX805" i="1"/>
  <c r="AX347" i="1"/>
  <c r="AX34" i="1"/>
  <c r="BB459" i="1"/>
  <c r="AX508" i="1"/>
  <c r="AX976" i="1"/>
  <c r="AX1494" i="1"/>
  <c r="AX848" i="1"/>
  <c r="AX478" i="1"/>
  <c r="BB40" i="1"/>
  <c r="BB98" i="1"/>
  <c r="BB1214" i="1"/>
  <c r="AX586" i="1"/>
  <c r="BB578" i="1"/>
  <c r="AX522" i="1"/>
  <c r="AX1346" i="1"/>
  <c r="AX1071" i="1"/>
  <c r="AX233" i="1"/>
  <c r="BB1443" i="1"/>
  <c r="AX341" i="1"/>
  <c r="BB275" i="1"/>
  <c r="BB537" i="1"/>
  <c r="AX1000" i="1"/>
  <c r="AX1391" i="1"/>
  <c r="AX804" i="1"/>
  <c r="AX1314" i="1"/>
  <c r="BB938" i="1"/>
  <c r="BB1124" i="1"/>
  <c r="BB1396" i="1"/>
  <c r="BB207" i="1"/>
  <c r="AX1274" i="1"/>
  <c r="AX1046" i="1"/>
  <c r="AX1436" i="1"/>
  <c r="AX357" i="1"/>
  <c r="AX565" i="1"/>
  <c r="AX816" i="1"/>
  <c r="BB1010" i="1"/>
  <c r="BB659" i="1"/>
  <c r="AX670" i="1"/>
  <c r="AX845" i="1"/>
  <c r="BB338" i="1"/>
  <c r="AX384" i="1"/>
  <c r="BB890" i="1"/>
  <c r="BB1307" i="1"/>
  <c r="AX1260" i="1"/>
  <c r="BB1007" i="1"/>
  <c r="AX1123" i="1"/>
  <c r="AX960" i="1"/>
  <c r="AX576" i="1"/>
  <c r="BB600" i="1"/>
  <c r="AX211" i="1"/>
  <c r="AX1043" i="1"/>
  <c r="BB1146" i="1"/>
  <c r="BB1380" i="1"/>
  <c r="AX1319" i="1"/>
  <c r="AX1258" i="1"/>
  <c r="BB1509" i="1"/>
  <c r="AX167" i="1"/>
  <c r="AX165" i="1"/>
  <c r="BB992" i="1"/>
  <c r="BB228" i="1"/>
  <c r="BB452" i="1"/>
  <c r="BB1062" i="1"/>
  <c r="AX1054" i="1"/>
  <c r="BB1309" i="1"/>
  <c r="BB694" i="1"/>
  <c r="AX739" i="1"/>
  <c r="AX567" i="1"/>
  <c r="BB184" i="1"/>
  <c r="BB801" i="1"/>
  <c r="AX859" i="1"/>
  <c r="BB502" i="1"/>
  <c r="AX1456" i="1"/>
  <c r="AX1267" i="1"/>
  <c r="AX539" i="1"/>
  <c r="BB898" i="1"/>
  <c r="BB370" i="1"/>
  <c r="AX818" i="1"/>
  <c r="AX1098" i="1"/>
  <c r="BB1435" i="1"/>
  <c r="BB1470" i="1"/>
  <c r="BB1125" i="1"/>
  <c r="BB1144" i="1"/>
  <c r="BB1468" i="1"/>
  <c r="AX321" i="1"/>
  <c r="AX908" i="1"/>
  <c r="AX1228" i="1"/>
  <c r="BB1108" i="1"/>
  <c r="BB444" i="1"/>
  <c r="AX46" i="1"/>
  <c r="BB165" i="1"/>
  <c r="AX1313" i="1"/>
  <c r="BB1423" i="1"/>
  <c r="BB1370" i="1"/>
  <c r="AX1044" i="1"/>
  <c r="AX356" i="1"/>
  <c r="AX1442" i="1"/>
  <c r="BB589" i="1"/>
  <c r="BB1441" i="1"/>
  <c r="AX767" i="1"/>
  <c r="BB619" i="1"/>
  <c r="AX760" i="1"/>
  <c r="BB723" i="1"/>
  <c r="BB1171" i="1"/>
  <c r="BB931" i="1"/>
  <c r="AX166" i="1"/>
  <c r="BB1232" i="1"/>
  <c r="BB347" i="1"/>
  <c r="AX518" i="1"/>
  <c r="AX745" i="1"/>
  <c r="AX514" i="1"/>
  <c r="BB851" i="1"/>
  <c r="AX273" i="1"/>
  <c r="AX236" i="1"/>
  <c r="AX978" i="1"/>
  <c r="BB1301" i="1"/>
  <c r="AX603" i="1"/>
  <c r="AX972" i="1"/>
  <c r="BB823" i="1"/>
  <c r="AX983" i="1"/>
  <c r="BB1265" i="1"/>
  <c r="AX504" i="1"/>
  <c r="BB147" i="1"/>
  <c r="AX194" i="1"/>
  <c r="AX527" i="1"/>
  <c r="AX199" i="1"/>
  <c r="BB1407" i="1"/>
  <c r="AX1224" i="1"/>
  <c r="BB1074" i="1"/>
  <c r="BB933" i="1"/>
  <c r="BB961" i="1"/>
  <c r="BB248" i="1"/>
  <c r="BB836" i="1"/>
  <c r="BB229" i="1"/>
  <c r="BB562" i="1"/>
  <c r="BB1020" i="1"/>
  <c r="AX99" i="1"/>
  <c r="BB893" i="1"/>
  <c r="AX1427" i="1"/>
  <c r="BB1508" i="1"/>
  <c r="BB427" i="1"/>
  <c r="AX1206" i="1"/>
  <c r="AX723" i="1"/>
  <c r="AX1100" i="1"/>
  <c r="AX1280" i="1"/>
  <c r="AX802" i="1"/>
  <c r="AX272" i="1"/>
  <c r="AX1404" i="1"/>
  <c r="BB126" i="1"/>
  <c r="BB417" i="1"/>
  <c r="BB470" i="1"/>
  <c r="AX573" i="1"/>
  <c r="AX714" i="1"/>
  <c r="AX1352" i="1"/>
  <c r="BB471" i="1"/>
  <c r="BB118" i="1"/>
  <c r="AX803" i="1"/>
  <c r="BB1372" i="1"/>
  <c r="BB1505" i="1"/>
  <c r="AX1282" i="1"/>
  <c r="AX1163" i="1"/>
  <c r="AX658" i="1"/>
  <c r="AX1401" i="1"/>
  <c r="BB401" i="1"/>
  <c r="BB690" i="1"/>
  <c r="AX706" i="1"/>
  <c r="BB309" i="1"/>
  <c r="BB110" i="1"/>
  <c r="BB124" i="1"/>
  <c r="BB1082" i="1"/>
  <c r="AX352" i="1"/>
  <c r="BB793" i="1"/>
  <c r="AX604" i="1"/>
  <c r="AX482" i="1"/>
  <c r="BB853" i="1"/>
  <c r="BB29" i="1"/>
  <c r="BB65" i="1"/>
  <c r="AX324" i="1"/>
  <c r="BB1263" i="1"/>
  <c r="AX963" i="1"/>
  <c r="BB707" i="1"/>
  <c r="BB156" i="1"/>
  <c r="AX66" i="1"/>
  <c r="BB82" i="1"/>
  <c r="BB1463" i="1"/>
  <c r="AX425" i="1"/>
  <c r="AX306" i="1"/>
  <c r="BB919" i="1"/>
  <c r="BB273" i="1"/>
  <c r="BB1401" i="1"/>
  <c r="BB628" i="1"/>
  <c r="AX501" i="1"/>
  <c r="AX192" i="1"/>
  <c r="AX854" i="1"/>
  <c r="AX239" i="1"/>
  <c r="BB222" i="1"/>
  <c r="AX1380" i="1"/>
  <c r="BB413" i="1"/>
  <c r="AX269" i="1"/>
  <c r="BB187" i="1"/>
  <c r="AX47" i="1"/>
  <c r="AX1378" i="1"/>
  <c r="AX163" i="1"/>
  <c r="BB141" i="1"/>
  <c r="AX155" i="1"/>
  <c r="AX95" i="1"/>
  <c r="BB50" i="1"/>
  <c r="AX113" i="1"/>
  <c r="AX1126" i="1"/>
  <c r="AX1295" i="1"/>
  <c r="AX1471" i="1"/>
  <c r="BB299" i="1"/>
  <c r="BB310" i="1"/>
  <c r="BB344" i="1"/>
  <c r="BB430" i="1"/>
  <c r="BB300" i="1"/>
  <c r="AX681" i="1"/>
  <c r="AX175" i="1"/>
  <c r="BB1381" i="1"/>
  <c r="AX906" i="1"/>
  <c r="AX262" i="1"/>
  <c r="BB1303" i="1"/>
  <c r="AX456" i="1"/>
  <c r="AX734" i="1"/>
  <c r="BB998" i="1"/>
  <c r="AX1320" i="1"/>
  <c r="AX461" i="1"/>
  <c r="AX496" i="1"/>
  <c r="AX105" i="1"/>
  <c r="BB19" i="1"/>
  <c r="BB148" i="1"/>
  <c r="AX42" i="1"/>
  <c r="AX1469" i="1"/>
  <c r="AX780" i="1"/>
  <c r="AX447" i="1"/>
  <c r="AX423" i="1"/>
  <c r="AX283" i="1"/>
  <c r="AX903" i="1"/>
  <c r="AX754" i="1"/>
  <c r="AX563" i="1"/>
  <c r="BB494" i="1"/>
  <c r="BB185" i="1"/>
  <c r="AX386" i="1"/>
  <c r="BB1313" i="1"/>
  <c r="AX855" i="1"/>
  <c r="BB862" i="1"/>
  <c r="BB1113" i="1"/>
  <c r="BB1004" i="1"/>
  <c r="BB1054" i="1"/>
  <c r="AX130" i="1"/>
  <c r="AX148" i="1"/>
  <c r="BB127" i="1"/>
  <c r="AX51" i="1"/>
  <c r="BB35" i="1"/>
  <c r="AX101" i="1"/>
  <c r="AX353" i="1"/>
  <c r="BB1426" i="1"/>
  <c r="BB1163" i="1"/>
  <c r="AX452" i="1"/>
  <c r="BB199" i="1"/>
  <c r="AX490" i="1"/>
  <c r="BB1428" i="1"/>
  <c r="BB849" i="1"/>
  <c r="AX1124" i="1"/>
  <c r="AX1257" i="1"/>
  <c r="AX909" i="1"/>
  <c r="BB276" i="1"/>
  <c r="BB255" i="1"/>
  <c r="BB1178" i="1"/>
  <c r="BB1104" i="1"/>
  <c r="AX1342" i="1"/>
  <c r="BB540" i="1"/>
  <c r="AX936" i="1"/>
  <c r="AX141" i="1"/>
  <c r="AX841" i="1"/>
  <c r="BB1352" i="1"/>
  <c r="BB557" i="1"/>
  <c r="AX405" i="1"/>
  <c r="BB292" i="1"/>
  <c r="AX865" i="1"/>
  <c r="AX185" i="1"/>
  <c r="BB236" i="1"/>
  <c r="BB979" i="1"/>
  <c r="AX1402" i="1"/>
  <c r="BB488" i="1"/>
  <c r="BB1501" i="1"/>
  <c r="AX1209" i="1"/>
  <c r="AX428" i="1"/>
  <c r="AX1484" i="1"/>
  <c r="AX1474" i="1"/>
  <c r="AX293" i="1"/>
  <c r="BB1433" i="1"/>
  <c r="BB803" i="1"/>
  <c r="AX515" i="1"/>
  <c r="AX942" i="1"/>
  <c r="AX588" i="1"/>
  <c r="AX1191" i="1"/>
  <c r="AX634" i="1"/>
  <c r="BB1440" i="1"/>
  <c r="AX1173" i="1"/>
  <c r="AX1259" i="1"/>
  <c r="AX334" i="1"/>
  <c r="BB588" i="1"/>
  <c r="BB563" i="1"/>
  <c r="BB333" i="1"/>
  <c r="AX1461" i="1"/>
  <c r="AX473" i="1"/>
  <c r="BB536" i="1"/>
  <c r="AX305" i="1"/>
  <c r="BB687" i="1"/>
  <c r="BB372" i="1"/>
  <c r="AX627" i="1"/>
  <c r="AX639" i="1"/>
  <c r="BB1459" i="1"/>
  <c r="AX833" i="1"/>
  <c r="AX1083" i="1"/>
  <c r="BB1136" i="1"/>
  <c r="AX1145" i="1"/>
  <c r="AX1090" i="1"/>
  <c r="BB1469" i="1"/>
  <c r="BB384" i="1"/>
  <c r="BB655" i="1"/>
  <c r="AX65" i="1"/>
  <c r="BB653" i="1"/>
  <c r="BB857" i="1"/>
  <c r="AX726" i="1"/>
  <c r="AX1506" i="1"/>
  <c r="BB424" i="1"/>
  <c r="BB1410" i="1"/>
  <c r="BB1479" i="1"/>
  <c r="AX1459" i="1"/>
  <c r="BB388" i="1"/>
  <c r="AX1018" i="1"/>
  <c r="AX1074" i="1"/>
  <c r="AX1234" i="1"/>
  <c r="AX598" i="1"/>
  <c r="BB621" i="1"/>
  <c r="AX260" i="1"/>
  <c r="BB479" i="1"/>
  <c r="AX250" i="1"/>
  <c r="BB1219" i="1"/>
  <c r="BB612" i="1"/>
  <c r="BB826" i="1"/>
  <c r="AX1045" i="1"/>
  <c r="AX899" i="1"/>
  <c r="AX509" i="1"/>
  <c r="AX1048" i="1"/>
  <c r="AX1273" i="1"/>
  <c r="AX106" i="1"/>
  <c r="AX112" i="1"/>
  <c r="BB1471" i="1"/>
  <c r="BB279" i="1"/>
  <c r="AX230" i="1"/>
  <c r="AX1420" i="1"/>
  <c r="AX646" i="1"/>
  <c r="AX322" i="1"/>
  <c r="BB1091" i="1"/>
  <c r="AX1065" i="1"/>
  <c r="BB385" i="1"/>
  <c r="AX191" i="1"/>
  <c r="BB710" i="1"/>
  <c r="BB1481" i="1"/>
  <c r="BB939" i="1"/>
  <c r="AX824" i="1"/>
  <c r="AX1119" i="1"/>
  <c r="BB99" i="1"/>
  <c r="AX1290" i="1"/>
  <c r="AX465" i="1"/>
  <c r="AX256" i="1"/>
  <c r="BB590" i="1"/>
  <c r="BB885" i="1"/>
  <c r="BB1194" i="1"/>
  <c r="BB1209" i="1"/>
  <c r="BB822" i="1"/>
  <c r="AX28" i="1"/>
  <c r="AX174" i="1"/>
  <c r="BB1341" i="1"/>
  <c r="BB1148" i="1"/>
  <c r="AX797" i="1"/>
  <c r="BB438" i="1"/>
  <c r="BB859" i="1"/>
  <c r="BB389" i="1"/>
  <c r="BB927" i="1"/>
  <c r="AX108" i="1"/>
  <c r="AX790" i="1"/>
  <c r="AX980" i="1"/>
  <c r="AX187" i="1"/>
  <c r="AX676" i="1"/>
  <c r="BB293" i="1"/>
  <c r="BB1025" i="1"/>
  <c r="BB360" i="1"/>
  <c r="BB405" i="1"/>
  <c r="BB1399" i="1"/>
  <c r="AX43" i="1"/>
  <c r="AX64" i="1"/>
  <c r="AX994" i="1"/>
  <c r="BB160" i="1"/>
  <c r="AX1411" i="1"/>
  <c r="AX1077" i="1"/>
  <c r="BB543" i="1"/>
  <c r="BB607" i="1"/>
  <c r="AX443" i="1"/>
  <c r="AX469" i="1"/>
  <c r="AX948" i="1"/>
  <c r="BB149" i="1"/>
  <c r="AX162" i="1"/>
  <c r="BB745" i="1"/>
  <c r="BB969" i="1"/>
  <c r="BB200" i="1"/>
  <c r="AX1291" i="1"/>
  <c r="BB512" i="1"/>
  <c r="BB484" i="1"/>
  <c r="BB917" i="1"/>
  <c r="BB929" i="1"/>
  <c r="BB830" i="1"/>
  <c r="BB1340" i="1"/>
  <c r="AX605" i="1"/>
  <c r="AX849" i="1"/>
  <c r="BB863" i="1"/>
  <c r="AX1321" i="1"/>
  <c r="BB535" i="1"/>
  <c r="AX1183" i="1"/>
  <c r="BB1026" i="1"/>
  <c r="AX1481" i="1"/>
  <c r="BB37" i="1"/>
  <c r="BB71" i="1"/>
  <c r="AX1107" i="1"/>
  <c r="BB1420" i="1"/>
  <c r="AX1155" i="1"/>
  <c r="AX375" i="1"/>
  <c r="BB976" i="1"/>
  <c r="AX396" i="1"/>
  <c r="BB30" i="1"/>
  <c r="AX94" i="1"/>
  <c r="AX325" i="1"/>
  <c r="BB257" i="1"/>
  <c r="AX537" i="1"/>
  <c r="BB930" i="1"/>
  <c r="AX1374" i="1"/>
  <c r="AX1036" i="1"/>
  <c r="AX1041" i="1"/>
  <c r="AX652" i="1"/>
  <c r="AX1440" i="1"/>
  <c r="BB1059" i="1"/>
  <c r="BB326" i="1"/>
  <c r="BB879" i="1"/>
  <c r="AX308" i="1"/>
  <c r="AX719" i="1"/>
  <c r="AX961" i="1"/>
  <c r="BB683" i="1"/>
  <c r="BB1197" i="1"/>
  <c r="BB974" i="1"/>
  <c r="BB358" i="1"/>
  <c r="AX688" i="1"/>
  <c r="BB1202" i="1"/>
  <c r="BB1047" i="1"/>
  <c r="BB1193" i="1"/>
  <c r="AX1486" i="1"/>
  <c r="BB264" i="1"/>
  <c r="BB702" i="1"/>
  <c r="AX820" i="1"/>
  <c r="AX205" i="1"/>
  <c r="BB1346" i="1"/>
  <c r="AX1438" i="1"/>
  <c r="AX1242" i="1"/>
  <c r="BB1460" i="1"/>
  <c r="BB631" i="1"/>
  <c r="AX722" i="1"/>
  <c r="BB951" i="1"/>
  <c r="AX857" i="1"/>
  <c r="BB729" i="1"/>
  <c r="BB1434" i="1"/>
  <c r="AX1093" i="1"/>
  <c r="AX895" i="1"/>
  <c r="BB675" i="1"/>
  <c r="BB1244" i="1"/>
  <c r="AX1332" i="1"/>
  <c r="AX1168" i="1"/>
  <c r="AX1447" i="1"/>
  <c r="AX607" i="1"/>
  <c r="AX257" i="1"/>
  <c r="AX771" i="1"/>
  <c r="BB695" i="1"/>
  <c r="BB192" i="1"/>
  <c r="AX1422" i="1"/>
  <c r="BB56" i="1"/>
  <c r="BB109" i="1"/>
  <c r="AX1303" i="1"/>
  <c r="AX868" i="1"/>
  <c r="AX1014" i="1"/>
  <c r="AX1507" i="1"/>
  <c r="BB513" i="1"/>
  <c r="BB748" i="1"/>
  <c r="AX882" i="1"/>
  <c r="AX765" i="1"/>
  <c r="AX497" i="1"/>
  <c r="AX201" i="1"/>
  <c r="AX920" i="1"/>
  <c r="AX959" i="1"/>
  <c r="AX444" i="1"/>
  <c r="AX421" i="1"/>
  <c r="AX1509" i="1"/>
  <c r="AX989" i="1"/>
  <c r="AX412" i="1"/>
  <c r="BB340" i="1"/>
  <c r="AX1366" i="1"/>
  <c r="AX1479" i="1"/>
  <c r="BB909" i="1"/>
  <c r="AX1255" i="1"/>
  <c r="AX314" i="1"/>
  <c r="AX977" i="1"/>
  <c r="AX358" i="1"/>
  <c r="BB1224" i="1"/>
  <c r="AX1040" i="1"/>
  <c r="AX188" i="1"/>
  <c r="AX1091" i="1"/>
  <c r="BB605" i="1"/>
  <c r="BB1483" i="1"/>
  <c r="AX1238" i="1"/>
  <c r="AX1187" i="1"/>
  <c r="AX756" i="1"/>
  <c r="AX974" i="1"/>
  <c r="AX1324" i="1"/>
  <c r="AX117" i="1"/>
  <c r="AX144" i="1"/>
  <c r="AX792" i="1"/>
  <c r="AX759" i="1"/>
  <c r="AX949" i="1"/>
  <c r="BB575" i="1"/>
  <c r="BB661" i="1"/>
  <c r="AX309" i="1"/>
  <c r="AX569" i="1"/>
  <c r="BB49" i="1"/>
  <c r="BB404" i="1"/>
  <c r="BB175" i="1"/>
  <c r="BB668" i="1"/>
  <c r="BB216" i="1"/>
  <c r="BB320" i="1"/>
  <c r="AX463" i="1"/>
  <c r="AX97" i="1"/>
  <c r="AX992" i="1"/>
  <c r="BB454" i="1"/>
  <c r="AX831" i="1"/>
  <c r="BB1199" i="1"/>
  <c r="AX1365" i="1"/>
  <c r="AX612" i="1"/>
  <c r="AX367" i="1"/>
  <c r="AX1361" i="1"/>
  <c r="AX1205" i="1"/>
  <c r="BB162" i="1"/>
  <c r="AX159" i="1"/>
  <c r="AX830" i="1"/>
  <c r="AX683" i="1"/>
  <c r="BB251" i="1"/>
  <c r="BB970" i="1"/>
  <c r="AX1373" i="1"/>
  <c r="BB134" i="1"/>
  <c r="BB722" i="1"/>
  <c r="AX462" i="1"/>
  <c r="AX1060" i="1"/>
  <c r="BB676" i="1"/>
  <c r="BB754" i="1"/>
  <c r="BB1034" i="1"/>
  <c r="AX214" i="1"/>
  <c r="BB606" i="1"/>
  <c r="AX1131" i="1"/>
  <c r="AX637" i="1"/>
  <c r="AX786" i="1"/>
  <c r="AX1167" i="1"/>
  <c r="AX439" i="1"/>
  <c r="BB549" i="1"/>
  <c r="BB1164" i="1"/>
  <c r="BB583" i="1"/>
  <c r="BB399" i="1"/>
  <c r="AX215" i="1"/>
  <c r="BB1367" i="1"/>
  <c r="BB321" i="1"/>
  <c r="AX337" i="1"/>
  <c r="AX1301" i="1"/>
  <c r="AX1410" i="1"/>
  <c r="BB1270" i="1"/>
  <c r="BB994" i="1"/>
  <c r="AX1417" i="1"/>
  <c r="AX381" i="1"/>
  <c r="AX458" i="1"/>
  <c r="BB757" i="1"/>
  <c r="AX725" i="1"/>
  <c r="BB516" i="1"/>
  <c r="BB854" i="1"/>
  <c r="AX1467" i="1"/>
  <c r="AX1428" i="1"/>
  <c r="BB1429" i="1"/>
  <c r="AX242" i="1"/>
  <c r="AX1277" i="1"/>
  <c r="BB627" i="1"/>
  <c r="BB665" i="1"/>
  <c r="AX619" i="1"/>
  <c r="AX1151" i="1"/>
  <c r="AX1110" i="1"/>
  <c r="BB524" i="1"/>
  <c r="BB357" i="1"/>
  <c r="BB626" i="1"/>
  <c r="AX1023" i="1"/>
  <c r="AX173" i="1"/>
  <c r="BB151" i="1"/>
  <c r="AX962" i="1"/>
  <c r="AX454" i="1"/>
  <c r="AX1244" i="1"/>
  <c r="AX600" i="1"/>
  <c r="AX574" i="1"/>
  <c r="BB1050" i="1"/>
  <c r="BB1416" i="1"/>
  <c r="AX971" i="1"/>
  <c r="AX1103" i="1"/>
  <c r="BB271" i="1"/>
  <c r="AX1051" i="1"/>
  <c r="BB1226" i="1"/>
  <c r="BB1118" i="1"/>
  <c r="BB508" i="1"/>
  <c r="BB984" i="1"/>
  <c r="AX807" i="1"/>
  <c r="AX809" i="1"/>
  <c r="AX1174" i="1"/>
  <c r="BB1218" i="1"/>
  <c r="BB206" i="1"/>
  <c r="BB204" i="1"/>
  <c r="AX947" i="1"/>
  <c r="BB1408" i="1"/>
  <c r="AX741" i="1"/>
  <c r="AX826" i="1"/>
  <c r="BB1012" i="1"/>
  <c r="AX132" i="1"/>
  <c r="BB297" i="1"/>
  <c r="AX660" i="1"/>
  <c r="BB856" i="1"/>
  <c r="AX1175" i="1"/>
  <c r="BB756" i="1"/>
  <c r="BB1486" i="1"/>
  <c r="BB406" i="1"/>
  <c r="AX1117" i="1"/>
  <c r="BB1036" i="1"/>
  <c r="BB210" i="1"/>
  <c r="BB1011" i="1"/>
  <c r="BB1369" i="1"/>
  <c r="BB888" i="1"/>
  <c r="BB224" i="1"/>
  <c r="AX1166" i="1"/>
  <c r="AX812" i="1"/>
  <c r="BB662" i="1"/>
  <c r="BB1489" i="1"/>
  <c r="AX1130" i="1"/>
  <c r="BB842" i="1"/>
  <c r="AX1495" i="1"/>
  <c r="AX1211" i="1"/>
  <c r="AX846" i="1"/>
  <c r="BB31" i="1"/>
  <c r="AX889" i="1"/>
  <c r="AX1129" i="1"/>
  <c r="BB654" i="1"/>
  <c r="BB290" i="1"/>
  <c r="AX1080" i="1"/>
  <c r="BB1139" i="1"/>
  <c r="AX480" i="1"/>
  <c r="AX176" i="1"/>
  <c r="BB172" i="1"/>
  <c r="AX902" i="1"/>
  <c r="AX103" i="1"/>
  <c r="AX700" i="1"/>
  <c r="BB1450" i="1"/>
  <c r="BB197" i="1"/>
  <c r="BB280" i="1"/>
  <c r="AX858" i="1"/>
  <c r="BB958" i="1"/>
  <c r="BB550" i="1"/>
  <c r="AX71" i="1"/>
  <c r="BB1210" i="1"/>
  <c r="BB239" i="1"/>
  <c r="AX1248" i="1"/>
  <c r="AX580" i="1"/>
  <c r="BB233" i="1"/>
  <c r="BB434" i="1"/>
  <c r="BB1101" i="1"/>
  <c r="AX511" i="1"/>
  <c r="AX979" i="1"/>
  <c r="AX1329" i="1"/>
  <c r="AX344" i="1"/>
  <c r="AX27" i="1"/>
  <c r="BB1000" i="1"/>
  <c r="AX246" i="1"/>
  <c r="BB981" i="1"/>
  <c r="AX776" i="1"/>
  <c r="BB1099" i="1"/>
  <c r="BB391" i="1"/>
  <c r="AX1149" i="1"/>
  <c r="BB489" i="1"/>
  <c r="AX1229" i="1"/>
  <c r="BB143" i="1"/>
  <c r="BB1217" i="1"/>
  <c r="AX940" i="1"/>
  <c r="BB294" i="1"/>
  <c r="AX1307" i="1"/>
  <c r="BB174" i="1"/>
  <c r="BB436" i="1"/>
  <c r="AX1010" i="1"/>
  <c r="BB751" i="1"/>
  <c r="AX470" i="1"/>
  <c r="AX39" i="1"/>
  <c r="AX59" i="1"/>
  <c r="AX1007" i="1"/>
  <c r="AX675" i="1"/>
  <c r="AX661" i="1"/>
  <c r="BB1448" i="1"/>
  <c r="AX519" i="1"/>
  <c r="BB83" i="1"/>
  <c r="BB77" i="1"/>
  <c r="AX453" i="1"/>
  <c r="AX98" i="1"/>
  <c r="BB840" i="1"/>
  <c r="BB790" i="1"/>
  <c r="AX1156" i="1"/>
  <c r="AX1210" i="1"/>
  <c r="BB214" i="1"/>
  <c r="AX581" i="1"/>
  <c r="BB352" i="1"/>
  <c r="AX698" i="1"/>
  <c r="AX1196" i="1"/>
  <c r="AX299" i="1"/>
  <c r="BB485" i="1"/>
  <c r="BB1039" i="1"/>
  <c r="BB646" i="1"/>
  <c r="BB538" i="1"/>
  <c r="AX270" i="1"/>
  <c r="BB1395" i="1"/>
  <c r="AX568" i="1"/>
  <c r="AX1279" i="1"/>
  <c r="AX1508" i="1"/>
  <c r="AX1249" i="1"/>
  <c r="BB963" i="1"/>
  <c r="BB1499" i="1"/>
  <c r="BB800" i="1"/>
  <c r="BB713" i="1"/>
  <c r="BB567" i="1"/>
  <c r="BB1029" i="1"/>
  <c r="AX243" i="1"/>
  <c r="AX197" i="1"/>
  <c r="BB1243" i="1"/>
  <c r="BB482" i="1"/>
  <c r="AX985" i="1"/>
  <c r="BB820" i="1"/>
  <c r="AX1316" i="1"/>
  <c r="AX1219" i="1"/>
  <c r="AX1338" i="1"/>
  <c r="BB616" i="1"/>
  <c r="AX1144" i="1"/>
  <c r="BB648" i="1"/>
  <c r="BB734" i="1"/>
  <c r="AX1386" i="1"/>
  <c r="AX930" i="1"/>
  <c r="AX1385" i="1"/>
  <c r="AX164" i="1"/>
  <c r="BB458" i="1"/>
  <c r="AX416" i="1"/>
  <c r="BB1123" i="1"/>
  <c r="AX679" i="1"/>
  <c r="BB581" i="1"/>
  <c r="BB285" i="1"/>
  <c r="BB1461" i="1"/>
  <c r="BB1456" i="1"/>
  <c r="AX263" i="1"/>
  <c r="AX1475" i="1"/>
  <c r="AX667" i="1"/>
  <c r="AX693" i="1"/>
  <c r="BB568" i="1"/>
  <c r="AX1296" i="1"/>
  <c r="BB918" i="1"/>
  <c r="BB1297" i="1"/>
  <c r="AX1066" i="1"/>
  <c r="BB715" i="1"/>
  <c r="BB1192" i="1"/>
  <c r="BB1045" i="1"/>
  <c r="AX555" i="1"/>
  <c r="BB402" i="1"/>
  <c r="BB946" i="1"/>
  <c r="BB869" i="1"/>
  <c r="AX687" i="1"/>
  <c r="BB886" i="1"/>
  <c r="AX671" i="1"/>
  <c r="AX707" i="1"/>
  <c r="AX610" i="1"/>
  <c r="BB138" i="1"/>
  <c r="BB100" i="1"/>
  <c r="BB1241" i="1"/>
  <c r="BB1175" i="1"/>
  <c r="AX1390" i="1"/>
  <c r="AX815" i="1"/>
  <c r="AX1235" i="1"/>
  <c r="BB864" i="1"/>
  <c r="AX768" i="1"/>
  <c r="AX623" i="1"/>
  <c r="BB220" i="1"/>
  <c r="AX1485" i="1"/>
  <c r="AX1415" i="1"/>
  <c r="BB1044" i="1"/>
  <c r="AX1056" i="1"/>
  <c r="AX284" i="1"/>
  <c r="AX127" i="1"/>
  <c r="BB778" i="1"/>
  <c r="AX158" i="1"/>
  <c r="AX1008" i="1"/>
  <c r="AX1241" i="1"/>
  <c r="AX301" i="1"/>
  <c r="AX408" i="1"/>
  <c r="BB684" i="1"/>
  <c r="AX1315" i="1"/>
  <c r="BB541" i="1"/>
  <c r="BB1198" i="1"/>
  <c r="BB514" i="1"/>
  <c r="AX362" i="1"/>
  <c r="BB818" i="1"/>
  <c r="BB934" i="1"/>
  <c r="BB446" i="1"/>
  <c r="AX956" i="1"/>
  <c r="BB317" i="1"/>
  <c r="BB354" i="1"/>
  <c r="BB724" i="1"/>
  <c r="AX837" i="1"/>
  <c r="AX863" i="1"/>
  <c r="AX718" i="1"/>
  <c r="BB1444" i="1"/>
  <c r="AX1464" i="1"/>
  <c r="AX1127" i="1"/>
  <c r="AX393" i="1"/>
  <c r="AX691" i="1"/>
  <c r="AX923" i="1"/>
  <c r="BB1322" i="1"/>
  <c r="AX349" i="1"/>
  <c r="BB542" i="1"/>
  <c r="AX133" i="1"/>
  <c r="BB1261" i="1"/>
  <c r="BB1390" i="1"/>
  <c r="AX235" i="1"/>
  <c r="BB225" i="1"/>
  <c r="AX1081" i="1"/>
  <c r="AX460" i="1"/>
  <c r="AX673" i="1"/>
  <c r="BB1308" i="1"/>
  <c r="AX697" i="1"/>
  <c r="BB1317" i="1"/>
  <c r="AX44" i="1"/>
  <c r="AX348" i="1"/>
  <c r="AX878" i="1"/>
  <c r="BB667" i="1"/>
  <c r="AX394" i="1"/>
  <c r="BB1430" i="1"/>
  <c r="BB1078" i="1"/>
  <c r="AX84" i="1"/>
  <c r="AX631" i="1"/>
  <c r="AX731" i="1"/>
  <c r="BB429" i="1"/>
  <c r="BB877" i="1"/>
  <c r="BB1097" i="1"/>
  <c r="BB1084" i="1"/>
  <c r="BB943" i="1"/>
  <c r="BB414" i="1"/>
  <c r="BB735" i="1"/>
  <c r="AX1286" i="1"/>
  <c r="AX689" i="1"/>
  <c r="BB1071" i="1"/>
  <c r="BB72" i="1"/>
  <c r="BB871" i="1"/>
  <c r="BB1418" i="1"/>
  <c r="AX799" i="1"/>
  <c r="BB1063" i="1"/>
  <c r="BB739" i="1"/>
  <c r="BB212" i="1"/>
  <c r="AX92" i="1"/>
  <c r="BB79" i="1"/>
  <c r="BB164" i="1"/>
  <c r="BB247" i="1"/>
  <c r="BB949" i="1"/>
  <c r="AX218" i="1"/>
  <c r="AX55" i="1"/>
  <c r="AX128" i="1"/>
  <c r="AX81" i="1"/>
  <c r="AX933" i="1"/>
  <c r="BB1458" i="1"/>
  <c r="AX1169" i="1"/>
  <c r="BB419" i="1"/>
  <c r="BB899" i="1"/>
  <c r="BB887" i="1"/>
  <c r="BB747" i="1"/>
  <c r="AX410" i="1"/>
  <c r="BB794" i="1"/>
  <c r="AX400" i="1"/>
  <c r="BB696" i="1"/>
  <c r="BB1432" i="1"/>
  <c r="BB498" i="1"/>
  <c r="AX318" i="1"/>
  <c r="BB895" i="1"/>
  <c r="BB505" i="1"/>
  <c r="AX142" i="1"/>
  <c r="AX73" i="1"/>
  <c r="AX335" i="1"/>
  <c r="BB123" i="1"/>
  <c r="AX146" i="1"/>
  <c r="BB59" i="1"/>
  <c r="BB74" i="1"/>
  <c r="BB136" i="1"/>
  <c r="AX69" i="1"/>
  <c r="BB346" i="1"/>
  <c r="AX1421" i="1"/>
  <c r="AX1433" i="1"/>
  <c r="BB1162" i="1"/>
  <c r="AX1212" i="1"/>
  <c r="BB483" i="1"/>
  <c r="BB435" i="1"/>
  <c r="AX1293" i="1"/>
  <c r="AX856" i="1"/>
  <c r="BB1117" i="1"/>
  <c r="AX926" i="1"/>
  <c r="BB902" i="1"/>
  <c r="BB742" i="1"/>
  <c r="AX1237" i="1"/>
  <c r="AX562" i="1"/>
  <c r="AX1408" i="1"/>
  <c r="AX1504" i="1"/>
  <c r="AX608" i="1"/>
  <c r="BB232" i="1"/>
  <c r="BB246" i="1"/>
  <c r="AX536" i="1"/>
  <c r="AX136" i="1"/>
  <c r="AX129" i="1"/>
  <c r="AX138" i="1"/>
  <c r="BB44" i="1"/>
  <c r="BB94" i="1"/>
  <c r="BB644" i="1"/>
  <c r="BB1464" i="1"/>
  <c r="AX559" i="1"/>
  <c r="AX1062" i="1"/>
  <c r="BB705" i="1"/>
  <c r="BB727" i="1"/>
  <c r="BB244" i="1"/>
  <c r="BB403" i="1"/>
  <c r="BB601" i="1"/>
  <c r="AX1005" i="1"/>
  <c r="BB231" i="1"/>
  <c r="AX474" i="1"/>
  <c r="BB1373" i="1"/>
  <c r="BB331" i="1"/>
  <c r="AX315" i="1"/>
  <c r="AX1395" i="1"/>
  <c r="BB48" i="1"/>
  <c r="AX26" i="1"/>
  <c r="BB131" i="1"/>
  <c r="AX137" i="1"/>
  <c r="BB128" i="1"/>
  <c r="BB23" i="1"/>
  <c r="BB1462" i="1"/>
  <c r="BB1414" i="1"/>
  <c r="AX651" i="1"/>
  <c r="AX1158" i="1"/>
  <c r="BB440" i="1"/>
  <c r="BB1356" i="1"/>
  <c r="AX351" i="1"/>
  <c r="AX887" i="1"/>
  <c r="BB810" i="1"/>
  <c r="AX819" i="1"/>
  <c r="BB1055" i="1"/>
  <c r="AX749" i="1"/>
  <c r="BB1109" i="1"/>
  <c r="AX712" i="1"/>
  <c r="AX1247" i="1"/>
  <c r="AX1416" i="1"/>
  <c r="AX703" i="1"/>
  <c r="BB768" i="1"/>
  <c r="AX821" i="1"/>
  <c r="AX171" i="1"/>
  <c r="AX153" i="1"/>
  <c r="BB1141" i="1"/>
  <c r="AX523" i="1"/>
  <c r="BB1491" i="1"/>
  <c r="BB287" i="1"/>
  <c r="BB645" i="1"/>
  <c r="AX1262" i="1"/>
  <c r="AX886" i="1"/>
  <c r="BB327" i="1"/>
  <c r="BB1066" i="1"/>
  <c r="AX577" i="1"/>
  <c r="AX628" i="1"/>
  <c r="BB480" i="1"/>
  <c r="AX366" i="1"/>
  <c r="BB1114" i="1"/>
  <c r="BB226" i="1"/>
  <c r="AX294" i="1"/>
  <c r="AX382" i="1"/>
  <c r="BB997" i="1"/>
  <c r="AX189" i="1"/>
  <c r="AX487" i="1"/>
  <c r="AX952" i="1"/>
  <c r="BB1037" i="1"/>
  <c r="AX1199" i="1"/>
  <c r="AX1309" i="1"/>
  <c r="AX228" i="1"/>
  <c r="BB1339" i="1"/>
  <c r="BB564" i="1"/>
  <c r="AX1139" i="1"/>
  <c r="AX326" i="1"/>
  <c r="BB325" i="1"/>
  <c r="BB925" i="1"/>
  <c r="AX1317" i="1"/>
  <c r="BB1413" i="1"/>
  <c r="AX778" i="1"/>
  <c r="AX1325" i="1"/>
  <c r="BB315" i="1"/>
  <c r="AX1203" i="1"/>
  <c r="BB843" i="1"/>
  <c r="AX1009" i="1"/>
  <c r="AX1400" i="1"/>
  <c r="AX392" i="1"/>
  <c r="AX626" i="1"/>
  <c r="BB261" i="1"/>
  <c r="AX1022" i="1"/>
  <c r="AX231" i="1"/>
  <c r="BB1266" i="1"/>
  <c r="AX1397" i="1"/>
  <c r="BB96" i="1"/>
  <c r="AX1478" i="1"/>
  <c r="BB180" i="1"/>
  <c r="AX183" i="1"/>
  <c r="AX897" i="1"/>
  <c r="AX1222" i="1"/>
  <c r="AX486" i="1"/>
  <c r="AX666" i="1"/>
  <c r="AX1466" i="1"/>
  <c r="BB828" i="1"/>
  <c r="BB652" i="1"/>
  <c r="BB1035" i="1"/>
  <c r="BB1068" i="1"/>
  <c r="BB1419" i="1"/>
  <c r="BB213" i="1"/>
  <c r="BB945" i="1"/>
  <c r="AX732" i="1"/>
  <c r="AX828" i="1"/>
  <c r="AX415" i="1"/>
  <c r="BB761" i="1"/>
  <c r="BB875" i="1"/>
  <c r="AX1050" i="1"/>
  <c r="BB775" i="1"/>
  <c r="AX364" i="1"/>
  <c r="BB1152" i="1"/>
  <c r="BB1256" i="1"/>
  <c r="AX1389" i="1"/>
  <c r="BB81" i="1"/>
  <c r="BB580" i="1"/>
  <c r="BB1283" i="1"/>
  <c r="AX266" i="1"/>
  <c r="AX997" i="1"/>
  <c r="BB649" i="1"/>
  <c r="AX1001" i="1"/>
  <c r="AX446" i="1"/>
  <c r="AX1198" i="1"/>
  <c r="BB256" i="1"/>
  <c r="BB1096" i="1"/>
  <c r="BB897" i="1"/>
  <c r="AX625" i="1"/>
  <c r="BB1227" i="1"/>
  <c r="BB623" i="1"/>
  <c r="BB700" i="1"/>
  <c r="AX789" i="1"/>
  <c r="BB1233" i="1"/>
  <c r="AX1323" i="1"/>
  <c r="AX538" i="1"/>
  <c r="BB525" i="1"/>
  <c r="BB1216" i="1"/>
  <c r="BB666" i="1"/>
  <c r="AX750" i="1"/>
  <c r="AX1099" i="1"/>
  <c r="BB47" i="1"/>
  <c r="BB108" i="1"/>
  <c r="AX1217" i="1"/>
  <c r="BB1105" i="1"/>
  <c r="BB201" i="1"/>
  <c r="AX1035" i="1"/>
  <c r="AX1148" i="1"/>
  <c r="BB741" i="1"/>
  <c r="BB737" i="1"/>
  <c r="BB1484" i="1"/>
  <c r="BB1388" i="1"/>
  <c r="BB906" i="1"/>
  <c r="BB461" i="1"/>
  <c r="AX1182" i="1"/>
  <c r="AX597" i="1"/>
  <c r="BB1220" i="1"/>
  <c r="BB1348" i="1"/>
  <c r="AX1105" i="1"/>
  <c r="BB592" i="1"/>
  <c r="BB102" i="1"/>
  <c r="AX48" i="1"/>
  <c r="BB1186" i="1"/>
  <c r="BB603" i="1"/>
  <c r="AX241" i="1"/>
  <c r="BB1358" i="1"/>
  <c r="AX535" i="1"/>
  <c r="AX181" i="1"/>
  <c r="AX552" i="1"/>
  <c r="AX1113" i="1"/>
  <c r="AX742" i="1"/>
  <c r="BB634" i="1"/>
  <c r="BB41" i="1"/>
  <c r="BB501" i="1"/>
  <c r="BB599" i="1"/>
  <c r="BB515" i="1"/>
  <c r="AX265" i="1"/>
  <c r="AX773" i="1"/>
  <c r="BB1333" i="1"/>
  <c r="AX1418" i="1"/>
  <c r="AX1443" i="1"/>
  <c r="AX1150" i="1"/>
  <c r="AX60" i="1"/>
  <c r="BB678" i="1"/>
  <c r="BB942" i="1"/>
  <c r="AX1490" i="1"/>
  <c r="BB784" i="1"/>
  <c r="AX1343" i="1"/>
  <c r="BB657" i="1"/>
  <c r="BB941" i="1"/>
  <c r="AX599" i="1"/>
  <c r="BB144" i="1"/>
  <c r="BB93" i="1"/>
  <c r="AX281" i="1"/>
  <c r="AX252" i="1"/>
  <c r="AX916" i="1"/>
  <c r="AX208" i="1"/>
  <c r="AX223" i="1"/>
  <c r="BB1042" i="1"/>
  <c r="BB146" i="1"/>
  <c r="AX684" i="1"/>
  <c r="BB1248" i="1"/>
  <c r="AX1501" i="1"/>
  <c r="BD15" i="1"/>
  <c r="E16" i="1"/>
  <c r="AU215" i="1"/>
  <c r="BH13" i="1"/>
  <c r="BH14" i="1"/>
  <c r="BH24" i="1"/>
  <c r="BH21" i="1"/>
  <c r="BH16" i="1"/>
  <c r="BH18" i="1"/>
  <c r="BH11" i="1"/>
  <c r="BH20" i="1"/>
  <c r="BH15" i="1"/>
  <c r="BH23" i="1"/>
  <c r="BH19" i="1"/>
  <c r="BH12" i="1"/>
  <c r="BH22" i="1"/>
  <c r="BH17" i="1"/>
  <c r="BH25" i="1"/>
  <c r="Q66" i="1" l="1"/>
  <c r="H15" i="1"/>
  <c r="BL14" i="1"/>
  <c r="BA25" i="1"/>
  <c r="AW33" i="1"/>
  <c r="AW36" i="1"/>
  <c r="BA26" i="1"/>
  <c r="BA29" i="1"/>
  <c r="BA27" i="1"/>
  <c r="BA24" i="1"/>
  <c r="AW35" i="1"/>
  <c r="BA21" i="1"/>
  <c r="AW32" i="1"/>
  <c r="AW28" i="1"/>
  <c r="BA28" i="1"/>
  <c r="BA30" i="1"/>
  <c r="AW31" i="1"/>
  <c r="BA1195" i="1"/>
  <c r="BA1081" i="1"/>
  <c r="BA22" i="1"/>
  <c r="BA258" i="1"/>
  <c r="BA710" i="1"/>
  <c r="BA394" i="1"/>
  <c r="BA960" i="1"/>
  <c r="BA88" i="1"/>
  <c r="AW1440" i="1"/>
  <c r="BA1336" i="1"/>
  <c r="BA1172" i="1"/>
  <c r="BA1374" i="1"/>
  <c r="BA1337" i="1"/>
  <c r="BA1423" i="1"/>
  <c r="BA420" i="1"/>
  <c r="BA586" i="1"/>
  <c r="BA1470" i="1"/>
  <c r="AW30" i="1"/>
  <c r="BA1215" i="1"/>
  <c r="BA1400" i="1"/>
  <c r="BA18" i="1"/>
  <c r="BA180" i="1"/>
  <c r="BA458" i="1"/>
  <c r="AW894" i="1"/>
  <c r="AW762" i="1"/>
  <c r="BA508" i="1"/>
  <c r="BA1136" i="1"/>
  <c r="BA362" i="1"/>
  <c r="BA1286" i="1"/>
  <c r="BA283" i="1"/>
  <c r="BA1064" i="1"/>
  <c r="BA513" i="1"/>
  <c r="BA106" i="1"/>
  <c r="AW1199" i="1"/>
  <c r="AW914" i="1"/>
  <c r="BA70" i="1"/>
  <c r="AW142" i="1"/>
  <c r="BA1034" i="1"/>
  <c r="AW326" i="1"/>
  <c r="BA905" i="1"/>
  <c r="BA887" i="1"/>
  <c r="BA1261" i="1"/>
  <c r="BA686" i="1"/>
  <c r="BA627" i="1"/>
  <c r="BA1503" i="1"/>
  <c r="AW1268" i="1"/>
  <c r="BA875" i="1"/>
  <c r="BA123" i="1"/>
  <c r="AW53" i="1"/>
  <c r="BA548" i="1"/>
  <c r="AW401" i="1"/>
  <c r="AW796" i="1"/>
  <c r="AW540" i="1"/>
  <c r="AW929" i="1"/>
  <c r="BA744" i="1"/>
  <c r="BA1432" i="1"/>
  <c r="AW546" i="1"/>
  <c r="BA888" i="1"/>
  <c r="BA756" i="1"/>
  <c r="AW106" i="1"/>
  <c r="BA269" i="1"/>
  <c r="BA1050" i="1"/>
  <c r="BA1382" i="1"/>
  <c r="BA39" i="1"/>
  <c r="BA823" i="1"/>
  <c r="AW1086" i="1"/>
  <c r="BA1355" i="1"/>
  <c r="BA474" i="1"/>
  <c r="BA156" i="1"/>
  <c r="BA800" i="1"/>
  <c r="AW336" i="1"/>
  <c r="AW1413" i="1"/>
  <c r="BA1446" i="1"/>
  <c r="BA805" i="1"/>
  <c r="BA1094" i="1"/>
  <c r="BA1239" i="1"/>
  <c r="BA190" i="1"/>
  <c r="AW276" i="1"/>
  <c r="AW599" i="1"/>
  <c r="BA852" i="1"/>
  <c r="BA1004" i="1"/>
  <c r="AW486" i="1"/>
  <c r="BA308" i="1"/>
  <c r="BA723" i="1"/>
  <c r="BA352" i="1"/>
  <c r="BA1464" i="1"/>
  <c r="BA318" i="1"/>
  <c r="BA1223" i="1"/>
  <c r="BA974" i="1"/>
  <c r="BA321" i="1"/>
  <c r="BA773" i="1"/>
  <c r="BA863" i="1"/>
  <c r="AW855" i="1"/>
  <c r="AW1066" i="1"/>
  <c r="AW1472" i="1"/>
  <c r="AW1252" i="1"/>
  <c r="AW471" i="1"/>
  <c r="BA432" i="1"/>
  <c r="AW481" i="1"/>
  <c r="AW820" i="1"/>
  <c r="BA1126" i="1"/>
  <c r="AW1393" i="1"/>
  <c r="BA1252" i="1"/>
  <c r="BA32" i="1"/>
  <c r="AW139" i="1"/>
  <c r="AW68" i="1"/>
  <c r="AW683" i="1"/>
  <c r="BA1149" i="1"/>
  <c r="AW994" i="1"/>
  <c r="AW351" i="1"/>
  <c r="AW536" i="1"/>
  <c r="AW49" i="1"/>
  <c r="BA230" i="1"/>
  <c r="AW1016" i="1"/>
  <c r="AW1510" i="1"/>
  <c r="BA1488" i="1"/>
  <c r="AW1359" i="1"/>
  <c r="BA303" i="1"/>
  <c r="AW520" i="1"/>
  <c r="AW265" i="1"/>
  <c r="BA794" i="1"/>
  <c r="BA1105" i="1"/>
  <c r="AW373" i="1"/>
  <c r="AW1248" i="1"/>
  <c r="BA1110" i="1"/>
  <c r="BA59" i="1"/>
  <c r="AW1344" i="1"/>
  <c r="BA580" i="1"/>
  <c r="AW75" i="1"/>
  <c r="AW646" i="1"/>
  <c r="BA1079" i="1"/>
  <c r="BA563" i="1"/>
  <c r="BA1017" i="1"/>
  <c r="BA1091" i="1"/>
  <c r="AW570" i="1"/>
  <c r="BA1322" i="1"/>
  <c r="BA338" i="1"/>
  <c r="AW88" i="1"/>
  <c r="BA278" i="1"/>
  <c r="BA165" i="1"/>
  <c r="AW1150" i="1"/>
  <c r="BA835" i="1"/>
  <c r="AW1490" i="1"/>
  <c r="BA989" i="1"/>
  <c r="BA1417" i="1"/>
  <c r="AW710" i="1"/>
  <c r="AW182" i="1"/>
  <c r="BA402" i="1"/>
  <c r="BA249" i="1"/>
  <c r="BA1265" i="1"/>
  <c r="BA1304" i="1"/>
  <c r="BA130" i="1"/>
  <c r="BA476" i="1"/>
  <c r="BA494" i="1"/>
  <c r="BA135" i="1"/>
  <c r="BA404" i="1"/>
  <c r="BA598" i="1"/>
  <c r="BA510" i="1"/>
  <c r="BA369" i="1"/>
  <c r="BA1406" i="1"/>
  <c r="AW1301" i="1"/>
  <c r="BA233" i="1"/>
  <c r="BA655" i="1"/>
  <c r="AW1459" i="1"/>
  <c r="AW947" i="1"/>
  <c r="BA1058" i="1"/>
  <c r="AW949" i="1"/>
  <c r="BA645" i="1"/>
  <c r="BA769" i="1"/>
  <c r="BA1114" i="1"/>
  <c r="BA114" i="1"/>
  <c r="AW25" i="1"/>
  <c r="BA19" i="1"/>
  <c r="BA468" i="1"/>
  <c r="AW515" i="1"/>
  <c r="AW461" i="1"/>
  <c r="AW1133" i="1"/>
  <c r="AW838" i="1"/>
  <c r="AW639" i="1"/>
  <c r="AW587" i="1"/>
  <c r="BA951" i="1"/>
  <c r="BA248" i="1"/>
  <c r="AW1143" i="1"/>
  <c r="BA667" i="1"/>
  <c r="BA1433" i="1"/>
  <c r="BA668" i="1"/>
  <c r="BA305" i="1"/>
  <c r="AW1184" i="1"/>
  <c r="BA973" i="1"/>
  <c r="BA615" i="1"/>
  <c r="AW1217" i="1"/>
  <c r="BA1159" i="1"/>
  <c r="BA447" i="1"/>
  <c r="BA635" i="1"/>
  <c r="BA1459" i="1"/>
  <c r="BA1222" i="1"/>
  <c r="BA42" i="1"/>
  <c r="BA329" i="1"/>
  <c r="BA1018" i="1"/>
  <c r="BA1095" i="1"/>
  <c r="BA485" i="1"/>
  <c r="BA1019" i="1"/>
  <c r="AW34" i="1"/>
  <c r="AW27" i="1"/>
  <c r="BA904" i="1"/>
  <c r="AW672" i="1"/>
  <c r="BA388" i="1"/>
  <c r="BA441" i="1"/>
  <c r="AW121" i="1"/>
  <c r="AW167" i="1"/>
  <c r="BA1452" i="1"/>
  <c r="BA748" i="1"/>
  <c r="BA671" i="1"/>
  <c r="AW1054" i="1"/>
  <c r="AW1165" i="1"/>
  <c r="BA1274" i="1"/>
  <c r="BA1294" i="1"/>
  <c r="AW712" i="1"/>
  <c r="BA46" i="1"/>
  <c r="BA138" i="1"/>
  <c r="BA1465" i="1"/>
  <c r="BA484" i="1"/>
  <c r="AW37" i="1"/>
  <c r="AW912" i="1"/>
  <c r="AW621" i="1"/>
  <c r="BA624" i="1"/>
  <c r="BA1188" i="1"/>
  <c r="BA968" i="1"/>
  <c r="BA1177" i="1"/>
  <c r="AW698" i="1"/>
  <c r="BA972" i="1"/>
  <c r="BA1325" i="1"/>
  <c r="AW1405" i="1"/>
  <c r="AW434" i="1"/>
  <c r="AW1360" i="1"/>
  <c r="AW197" i="1"/>
  <c r="AW1233" i="1"/>
  <c r="BA871" i="1"/>
  <c r="AW462" i="1"/>
  <c r="AW944" i="1"/>
  <c r="BA541" i="1"/>
  <c r="AW1156" i="1"/>
  <c r="AW1112" i="1"/>
  <c r="AW387" i="1"/>
  <c r="BA935" i="1"/>
  <c r="BA795" i="1"/>
  <c r="BA583" i="1"/>
  <c r="BA919" i="1"/>
  <c r="AW1288" i="1"/>
  <c r="AW212" i="1"/>
  <c r="AW1272" i="1"/>
  <c r="BA1127" i="1"/>
  <c r="BA1357" i="1"/>
  <c r="BA427" i="1"/>
  <c r="BA345" i="1"/>
  <c r="BA927" i="1"/>
  <c r="AW89" i="1"/>
  <c r="BA999" i="1"/>
  <c r="AW1036" i="1"/>
  <c r="BA349" i="1"/>
  <c r="AW147" i="1"/>
  <c r="BA767" i="1"/>
  <c r="BA848" i="1"/>
  <c r="AW818" i="1"/>
  <c r="BA939" i="1"/>
  <c r="BA1285" i="1"/>
  <c r="BA270" i="1"/>
  <c r="BA1059" i="1"/>
  <c r="AW284" i="1"/>
  <c r="BA781" i="1"/>
  <c r="BA1287" i="1"/>
  <c r="BA311" i="1"/>
  <c r="BA1164" i="1"/>
  <c r="BA1117" i="1"/>
  <c r="BA371" i="1"/>
  <c r="AW38" i="1"/>
  <c r="AW39" i="1"/>
  <c r="BA23" i="1"/>
  <c r="AW634" i="1"/>
  <c r="AW675" i="1"/>
  <c r="BA223" i="1"/>
  <c r="BA216" i="1"/>
  <c r="AW743" i="1"/>
  <c r="AW909" i="1"/>
  <c r="BA902" i="1"/>
  <c r="BA682" i="1"/>
  <c r="AW1316" i="1"/>
  <c r="BA1181" i="1"/>
  <c r="BA1135" i="1"/>
  <c r="AW1117" i="1"/>
  <c r="AW1098" i="1"/>
  <c r="BA68" i="1"/>
  <c r="AW978" i="1"/>
  <c r="BA1251" i="1"/>
  <c r="BA958" i="1"/>
  <c r="AW780" i="1"/>
  <c r="AW790" i="1"/>
  <c r="AW388" i="1"/>
  <c r="AW207" i="1"/>
  <c r="AW348" i="1"/>
  <c r="AW1325" i="1"/>
  <c r="BA895" i="1"/>
  <c r="AW450" i="1"/>
  <c r="BA419" i="1"/>
  <c r="AW354" i="1"/>
  <c r="AW508" i="1"/>
  <c r="AW1010" i="1"/>
  <c r="AW1336" i="1"/>
  <c r="BA1089" i="1"/>
  <c r="BA962" i="1"/>
  <c r="AW870" i="1"/>
  <c r="BA573" i="1"/>
  <c r="BA149" i="1"/>
  <c r="AW69" i="1"/>
  <c r="BA297" i="1"/>
  <c r="BA697" i="1"/>
  <c r="AW255" i="1"/>
  <c r="BA439" i="1"/>
  <c r="BA791" i="1"/>
  <c r="BA705" i="1"/>
  <c r="BA175" i="1"/>
  <c r="BA217" i="1"/>
  <c r="AW328" i="1"/>
  <c r="AW1322" i="1"/>
  <c r="AW173" i="1"/>
  <c r="BA1365" i="1"/>
  <c r="BA58" i="1"/>
  <c r="AW1142" i="1"/>
  <c r="BA860" i="1"/>
  <c r="AW160" i="1"/>
  <c r="BA1493" i="1"/>
  <c r="AW384" i="1"/>
  <c r="BA850" i="1"/>
  <c r="BA906" i="1"/>
  <c r="BA153" i="1"/>
  <c r="AW171" i="1"/>
  <c r="AW444" i="1"/>
  <c r="AW1430" i="1"/>
  <c r="AW386" i="1"/>
  <c r="AW308" i="1"/>
  <c r="AW642" i="1"/>
  <c r="AW1299" i="1"/>
  <c r="BA34" i="1"/>
  <c r="BA702" i="1"/>
  <c r="BA1093" i="1"/>
  <c r="AW501" i="1"/>
  <c r="AW957" i="1"/>
  <c r="AW935" i="1"/>
  <c r="AW1498" i="1"/>
  <c r="BA1334" i="1"/>
  <c r="BA928" i="1"/>
  <c r="AW1293" i="1"/>
  <c r="AW1126" i="1"/>
  <c r="BA1418" i="1"/>
  <c r="AW1506" i="1"/>
  <c r="BA310" i="1"/>
  <c r="AW1374" i="1"/>
  <c r="AW56" i="1"/>
  <c r="AW134" i="1"/>
  <c r="AW1390" i="1"/>
  <c r="AW1495" i="1"/>
  <c r="BA210" i="1"/>
  <c r="AW977" i="1"/>
  <c r="AW140" i="1"/>
  <c r="BA831" i="1"/>
  <c r="BA529" i="1"/>
  <c r="AW624" i="1"/>
  <c r="AW208" i="1"/>
  <c r="AW523" i="1"/>
  <c r="AW795" i="1"/>
  <c r="AW528" i="1"/>
  <c r="BA841" i="1"/>
  <c r="AW475" i="1"/>
  <c r="AW703" i="1"/>
  <c r="AW334" i="1"/>
  <c r="AW468" i="1"/>
  <c r="AW1239" i="1"/>
  <c r="BA614" i="1"/>
  <c r="AW651" i="1"/>
  <c r="AW590" i="1"/>
  <c r="BA977" i="1"/>
  <c r="AW848" i="1"/>
  <c r="AW825" i="1"/>
  <c r="AW946" i="1"/>
  <c r="BA1392" i="1"/>
  <c r="BA1250" i="1"/>
  <c r="BA816" i="1"/>
  <c r="BA793" i="1"/>
  <c r="BA567" i="1"/>
  <c r="AW636" i="1"/>
  <c r="BA629" i="1"/>
  <c r="AW512" i="1"/>
  <c r="AW1311" i="1"/>
  <c r="BA1351" i="1"/>
  <c r="BA736" i="1"/>
  <c r="AW549" i="1"/>
  <c r="AW149" i="1"/>
  <c r="BA340" i="1"/>
  <c r="AW889" i="1"/>
  <c r="AW292" i="1"/>
  <c r="AW844" i="1"/>
  <c r="AW66" i="1"/>
  <c r="AW1137" i="1"/>
  <c r="AW913" i="1"/>
  <c r="BA732" i="1"/>
  <c r="AW803" i="1"/>
  <c r="AW759" i="1"/>
  <c r="BA195" i="1"/>
  <c r="BA451" i="1"/>
  <c r="BA457" i="1"/>
  <c r="BA892" i="1"/>
  <c r="BA881" i="1"/>
  <c r="AW965" i="1"/>
  <c r="AW1179" i="1"/>
  <c r="AW277" i="1"/>
  <c r="BA811" i="1"/>
  <c r="AW888" i="1"/>
  <c r="BA1052" i="1"/>
  <c r="AW979" i="1"/>
  <c r="AW352" i="1"/>
  <c r="BA498" i="1"/>
  <c r="AW117" i="1"/>
  <c r="BA1372" i="1"/>
  <c r="BA551" i="1"/>
  <c r="BA1152" i="1"/>
  <c r="AW1434" i="1"/>
  <c r="AW558" i="1"/>
  <c r="AW105" i="1"/>
  <c r="BA1199" i="1"/>
  <c r="AW437" i="1"/>
  <c r="BA1416" i="1"/>
  <c r="BA879" i="1"/>
  <c r="BA982" i="1"/>
  <c r="AW551" i="1"/>
  <c r="AW1488" i="1"/>
  <c r="AW602" i="1"/>
  <c r="AW997" i="1"/>
  <c r="BA455" i="1"/>
  <c r="AW1356" i="1"/>
  <c r="AW548" i="1"/>
  <c r="AW989" i="1"/>
  <c r="BA126" i="1"/>
  <c r="BA1283" i="1"/>
  <c r="BA896" i="1"/>
  <c r="BA202" i="1"/>
  <c r="BA1353" i="1"/>
  <c r="AW442" i="1"/>
  <c r="BA602" i="1"/>
  <c r="BA1410" i="1"/>
  <c r="AW1149" i="1"/>
  <c r="AW158" i="1"/>
  <c r="BA398" i="1"/>
  <c r="BA818" i="1"/>
  <c r="BA212" i="1"/>
  <c r="AW584" i="1"/>
  <c r="BA696" i="1"/>
  <c r="AW1109" i="1"/>
  <c r="AW181" i="1"/>
  <c r="AW792" i="1"/>
  <c r="BA685" i="1"/>
  <c r="BA1102" i="1"/>
  <c r="BA1166" i="1"/>
  <c r="BA884" i="1"/>
  <c r="BA632" i="1"/>
  <c r="BA1156" i="1"/>
  <c r="AW343" i="1"/>
  <c r="AW1353" i="1"/>
  <c r="AW910" i="1"/>
  <c r="AW1034" i="1"/>
  <c r="AW246" i="1"/>
  <c r="BA1352" i="1"/>
  <c r="BA897" i="1"/>
  <c r="BA174" i="1"/>
  <c r="AW290" i="1"/>
  <c r="BA618" i="1"/>
  <c r="BA136" i="1"/>
  <c r="BA1151" i="1"/>
  <c r="AW713" i="1"/>
  <c r="BA1099" i="1"/>
  <c r="AW310" i="1"/>
  <c r="BA218" i="1"/>
  <c r="BA1486" i="1"/>
  <c r="BA1412" i="1"/>
  <c r="AW479" i="1"/>
  <c r="AW61" i="1"/>
  <c r="BA377" i="1"/>
  <c r="BA799" i="1"/>
  <c r="AW164" i="1"/>
  <c r="AW454" i="1"/>
  <c r="BA742" i="1"/>
  <c r="BA1118" i="1"/>
  <c r="AW1134" i="1"/>
  <c r="BA105" i="1"/>
  <c r="AW505" i="1"/>
  <c r="AW1287" i="1"/>
  <c r="BA200" i="1"/>
  <c r="BA157" i="1"/>
  <c r="BA1054" i="1"/>
  <c r="AW1185" i="1"/>
  <c r="BA959" i="1"/>
  <c r="AW600" i="1"/>
  <c r="BA830" i="1"/>
  <c r="AW1329" i="1"/>
  <c r="AW1110" i="1"/>
  <c r="AW1206" i="1"/>
  <c r="BA279" i="1"/>
  <c r="BA932" i="1"/>
  <c r="BA1463" i="1"/>
  <c r="BA1021" i="1"/>
  <c r="AW1309" i="1"/>
  <c r="BA1394" i="1"/>
  <c r="BA1453" i="1"/>
  <c r="BA1111" i="1"/>
  <c r="AW586" i="1"/>
  <c r="AW94" i="1"/>
  <c r="AW808" i="1"/>
  <c r="BA1326" i="1"/>
  <c r="BA1116" i="1"/>
  <c r="BA1440" i="1"/>
  <c r="BA255" i="1"/>
  <c r="AW1192" i="1"/>
  <c r="BA211" i="1"/>
  <c r="AW688" i="1"/>
  <c r="AW311" i="1"/>
  <c r="BA616" i="1"/>
  <c r="AW1027" i="1"/>
  <c r="AW1275" i="1"/>
  <c r="AW526" i="1"/>
  <c r="AW1468" i="1"/>
  <c r="BA1271" i="1"/>
  <c r="AW1383" i="1"/>
  <c r="AW1223" i="1"/>
  <c r="BA729" i="1"/>
  <c r="AW102" i="1"/>
  <c r="BA949" i="1"/>
  <c r="BA681" i="1"/>
  <c r="BA761" i="1"/>
  <c r="AW404" i="1"/>
  <c r="AW1285" i="1"/>
  <c r="BA1310" i="1"/>
  <c r="AW1084" i="1"/>
  <c r="AW1019" i="1"/>
  <c r="BA120" i="1"/>
  <c r="BA690" i="1"/>
  <c r="AW627" i="1"/>
  <c r="BA638" i="1"/>
  <c r="AW157" i="1"/>
  <c r="BA1020" i="1"/>
  <c r="BA1038" i="1"/>
  <c r="AW940" i="1"/>
  <c r="BA1198" i="1"/>
  <c r="AW571" i="1"/>
  <c r="BA778" i="1"/>
  <c r="AW567" i="1"/>
  <c r="BA965" i="1"/>
  <c r="AW824" i="1"/>
  <c r="AW361" i="1"/>
  <c r="BA926" i="1"/>
  <c r="BA985" i="1"/>
  <c r="AW565" i="1"/>
  <c r="AW476" i="1"/>
  <c r="BA215" i="1"/>
  <c r="BA400" i="1"/>
  <c r="BA1492" i="1"/>
  <c r="BA64" i="1"/>
  <c r="AW1189" i="1"/>
  <c r="AW1044" i="1"/>
  <c r="BA605" i="1"/>
  <c r="BA726" i="1"/>
  <c r="AW378" i="1"/>
  <c r="BA994" i="1"/>
  <c r="BA933" i="1"/>
  <c r="AW817" i="1"/>
  <c r="BA330" i="1"/>
  <c r="AW1169" i="1"/>
  <c r="BA555" i="1"/>
  <c r="AW261" i="1"/>
  <c r="BA564" i="1"/>
  <c r="AW785" i="1"/>
  <c r="AW578" i="1"/>
  <c r="BA809" i="1"/>
  <c r="BA376" i="1"/>
  <c r="BA334" i="1"/>
  <c r="BA95" i="1"/>
  <c r="AW1162" i="1"/>
  <c r="BA322" i="1"/>
  <c r="AW428" i="1"/>
  <c r="BA1447" i="1"/>
  <c r="BA1411" i="1"/>
  <c r="AW122" i="1"/>
  <c r="BA1184" i="1"/>
  <c r="BA209" i="1"/>
  <c r="BA1012" i="1"/>
  <c r="AW1433" i="1"/>
  <c r="AW1111" i="1"/>
  <c r="AW1469" i="1"/>
  <c r="BA776" i="1"/>
  <c r="BA1096" i="1"/>
  <c r="AW1177" i="1"/>
  <c r="AW953" i="1"/>
  <c r="AW71" i="1"/>
  <c r="AW915" i="1"/>
  <c r="BA326" i="1"/>
  <c r="BA1279" i="1"/>
  <c r="AW1018" i="1"/>
  <c r="AW1104" i="1"/>
  <c r="AW327" i="1"/>
  <c r="BA407" i="1"/>
  <c r="AW1214" i="1"/>
  <c r="AW1053" i="1"/>
  <c r="BA1138" i="1"/>
  <c r="BA324" i="1"/>
  <c r="AW210" i="1"/>
  <c r="AW1333" i="1"/>
  <c r="AW324" i="1"/>
  <c r="BA1268" i="1"/>
  <c r="BA1025" i="1"/>
  <c r="AW657" i="1"/>
  <c r="AW262" i="1"/>
  <c r="AW1002" i="1"/>
  <c r="BA648" i="1"/>
  <c r="BA997" i="1"/>
  <c r="BA139" i="1"/>
  <c r="AW569" i="1"/>
  <c r="BA1048" i="1"/>
  <c r="AW103" i="1"/>
  <c r="AW1368" i="1"/>
  <c r="BA1061" i="1"/>
  <c r="AW660" i="1"/>
  <c r="BA855" i="1"/>
  <c r="BA941" i="1"/>
  <c r="AW1221" i="1"/>
  <c r="BA1077" i="1"/>
  <c r="BA1229" i="1"/>
  <c r="AW961" i="1"/>
  <c r="BA359" i="1"/>
  <c r="BA885" i="1"/>
  <c r="BA1201" i="1"/>
  <c r="AW694" i="1"/>
  <c r="BA660" i="1"/>
  <c r="BA1168" i="1"/>
  <c r="BA50" i="1"/>
  <c r="AW136" i="1"/>
  <c r="BA313" i="1"/>
  <c r="AW358" i="1"/>
  <c r="AW289" i="1"/>
  <c r="AW1266" i="1"/>
  <c r="AW306" i="1"/>
  <c r="BA76" i="1"/>
  <c r="AW42" i="1"/>
  <c r="BA483" i="1"/>
  <c r="AW364" i="1"/>
  <c r="BA998" i="1"/>
  <c r="BA768" i="1"/>
  <c r="AW982" i="1"/>
  <c r="BA191" i="1"/>
  <c r="AW300" i="1"/>
  <c r="BA1303" i="1"/>
  <c r="BA704" i="1"/>
  <c r="AW809" i="1"/>
  <c r="BA607" i="1"/>
  <c r="AW718" i="1"/>
  <c r="BA1370" i="1"/>
  <c r="BA578" i="1"/>
  <c r="BA1046" i="1"/>
  <c r="AW168" i="1"/>
  <c r="AW1083" i="1"/>
  <c r="BA893" i="1"/>
  <c r="AW916" i="1"/>
  <c r="AW44" i="1"/>
  <c r="AW1175" i="1"/>
  <c r="AW1347" i="1"/>
  <c r="AW976" i="1"/>
  <c r="AW50" i="1"/>
  <c r="AW1132" i="1"/>
  <c r="BA1253" i="1"/>
  <c r="BA865" i="1"/>
  <c r="BA503" i="1"/>
  <c r="BA374" i="1"/>
  <c r="AW244" i="1"/>
  <c r="AW1351" i="1"/>
  <c r="BA328" i="1"/>
  <c r="BA1010" i="1"/>
  <c r="BA777" i="1"/>
  <c r="AW846" i="1"/>
  <c r="AW896" i="1"/>
  <c r="AW295" i="1"/>
  <c r="AW198" i="1"/>
  <c r="BA287" i="1"/>
  <c r="AW185" i="1"/>
  <c r="AW1182" i="1"/>
  <c r="BA452" i="1"/>
  <c r="BA775" i="1"/>
  <c r="BA620" i="1"/>
  <c r="AW1373" i="1"/>
  <c r="AW489" i="1"/>
  <c r="AW58" i="1"/>
  <c r="AW503" i="1"/>
  <c r="AW190" i="1"/>
  <c r="BA1409" i="1"/>
  <c r="AW1196" i="1"/>
  <c r="BA754" i="1"/>
  <c r="AW78" i="1"/>
  <c r="BA199" i="1"/>
  <c r="BA1087" i="1"/>
  <c r="BA48" i="1"/>
  <c r="AW971" i="1"/>
  <c r="BA861" i="1"/>
  <c r="BA282" i="1"/>
  <c r="BA916" i="1"/>
  <c r="BA880" i="1"/>
  <c r="AW488" i="1"/>
  <c r="AW203" i="1"/>
  <c r="AW199" i="1"/>
  <c r="AW658" i="1"/>
  <c r="BA433" i="1"/>
  <c r="BA1154" i="1"/>
  <c r="BA350" i="1"/>
  <c r="AW1448" i="1"/>
  <c r="BA1462" i="1"/>
  <c r="BA1366" i="1"/>
  <c r="AW614" i="1"/>
  <c r="AW313" i="1"/>
  <c r="BA51" i="1"/>
  <c r="AW1208" i="1"/>
  <c r="AW1263" i="1"/>
  <c r="AW699" i="1"/>
  <c r="BA509" i="1"/>
  <c r="AW705" i="1"/>
  <c r="BA1244" i="1"/>
  <c r="BA1413" i="1"/>
  <c r="BA964" i="1"/>
  <c r="AW1247" i="1"/>
  <c r="AW1260" i="1"/>
  <c r="AW1237" i="1"/>
  <c r="AW1432" i="1"/>
  <c r="AW872" i="1"/>
  <c r="BA276" i="1"/>
  <c r="AW1302" i="1"/>
  <c r="BA231" i="1"/>
  <c r="BA237" i="1"/>
  <c r="BA1080" i="1"/>
  <c r="BA168" i="1"/>
  <c r="BA403" i="1"/>
  <c r="AW40" i="1"/>
  <c r="BA584" i="1"/>
  <c r="BA1356" i="1"/>
  <c r="AW1241" i="1"/>
  <c r="BA1051" i="1"/>
  <c r="AW1197" i="1"/>
  <c r="AW1064" i="1"/>
  <c r="AW595" i="1"/>
  <c r="AW784" i="1"/>
  <c r="AW1000" i="1"/>
  <c r="AW756" i="1"/>
  <c r="BA633" i="1"/>
  <c r="BA609" i="1"/>
  <c r="AW852" i="1"/>
  <c r="AW596" i="1"/>
  <c r="BA613" i="1"/>
  <c r="BA491" i="1"/>
  <c r="AW1008" i="1"/>
  <c r="AW1457" i="1"/>
  <c r="AW983" i="1"/>
  <c r="AW355" i="1"/>
  <c r="BA1042" i="1"/>
  <c r="AW96" i="1"/>
  <c r="BA612" i="1"/>
  <c r="BA963" i="1"/>
  <c r="AW1218" i="1"/>
  <c r="AW963" i="1"/>
  <c r="AW1397" i="1"/>
  <c r="AW188" i="1"/>
  <c r="BA118" i="1"/>
  <c r="AW436" i="1"/>
  <c r="AW189" i="1"/>
  <c r="AW1324" i="1"/>
  <c r="BA746" i="1"/>
  <c r="BA246" i="1"/>
  <c r="BA47" i="1"/>
  <c r="AW1062" i="1"/>
  <c r="BA188" i="1"/>
  <c r="BA786" i="1"/>
  <c r="BA121" i="1"/>
  <c r="BA988" i="1"/>
  <c r="BA173" i="1"/>
  <c r="AW547" i="1"/>
  <c r="AW498" i="1"/>
  <c r="BA1338" i="1"/>
  <c r="AW1148" i="1"/>
  <c r="BA229" i="1"/>
  <c r="AW349" i="1"/>
  <c r="AW1105" i="1"/>
  <c r="BA1218" i="1"/>
  <c r="BA112" i="1"/>
  <c r="AW606" i="1"/>
  <c r="BA294" i="1"/>
  <c r="AW1303" i="1"/>
  <c r="BA1157" i="1"/>
  <c r="BA1390" i="1"/>
  <c r="AW115" i="1"/>
  <c r="BA250" i="1"/>
  <c r="BA694" i="1"/>
  <c r="AW514" i="1"/>
  <c r="BA961" i="1"/>
  <c r="AW1082" i="1"/>
  <c r="AW531" i="1"/>
  <c r="AW950" i="1"/>
  <c r="AW617" i="1"/>
  <c r="AW1428" i="1"/>
  <c r="AW537" i="1"/>
  <c r="BA923" i="1"/>
  <c r="AW986" i="1"/>
  <c r="AW922" i="1"/>
  <c r="BA67" i="1"/>
  <c r="AW1210" i="1"/>
  <c r="BA422" i="1"/>
  <c r="AW858" i="1"/>
  <c r="AW335" i="1"/>
  <c r="BA1500" i="1"/>
  <c r="AW473" i="1"/>
  <c r="BA980" i="1"/>
  <c r="AW633" i="1"/>
  <c r="BA1438" i="1"/>
  <c r="BA894" i="1"/>
  <c r="BA749" i="1"/>
  <c r="BA1282" i="1"/>
  <c r="AW1160" i="1"/>
  <c r="BA1133" i="1"/>
  <c r="AW524" i="1"/>
  <c r="BA589" i="1"/>
  <c r="BA1115" i="1"/>
  <c r="BA515" i="1"/>
  <c r="BA1451" i="1"/>
  <c r="BA765" i="1"/>
  <c r="BA477" i="1"/>
  <c r="BA1141" i="1"/>
  <c r="AW1291" i="1"/>
  <c r="BA207" i="1"/>
  <c r="BA1407" i="1"/>
  <c r="BA1260" i="1"/>
  <c r="AW864" i="1"/>
  <c r="AW125" i="1"/>
  <c r="BA465" i="1"/>
  <c r="BA1408" i="1"/>
  <c r="AW527" i="1"/>
  <c r="BA1221" i="1"/>
  <c r="BA94" i="1"/>
  <c r="AW832" i="1"/>
  <c r="AW128" i="1"/>
  <c r="BA670" i="1"/>
  <c r="AW1033" i="1"/>
  <c r="AW1361" i="1"/>
  <c r="BA44" i="1"/>
  <c r="BA886" i="1"/>
  <c r="BA936" i="1"/>
  <c r="BA1203" i="1"/>
  <c r="AW495" i="1"/>
  <c r="AW936" i="1"/>
  <c r="AW52" i="1"/>
  <c r="AW1249" i="1"/>
  <c r="BA459" i="1"/>
  <c r="BA460" i="1"/>
  <c r="BA219" i="1"/>
  <c r="AW1140" i="1"/>
  <c r="BA517" i="1"/>
  <c r="AW76" i="1"/>
  <c r="AW1323" i="1"/>
  <c r="BA538" i="1"/>
  <c r="AW1478" i="1"/>
  <c r="AW598" i="1"/>
  <c r="AW236" i="1"/>
  <c r="AW278" i="1"/>
  <c r="AW1115" i="1"/>
  <c r="AW301" i="1"/>
  <c r="AW509" i="1"/>
  <c r="BA181" i="1"/>
  <c r="AW100" i="1"/>
  <c r="BA384" i="1"/>
  <c r="AW999" i="1"/>
  <c r="BA198" i="1"/>
  <c r="AW968" i="1"/>
  <c r="BA1085" i="1"/>
  <c r="AW415" i="1"/>
  <c r="BA1389" i="1"/>
  <c r="AW1300" i="1"/>
  <c r="BA490" i="1"/>
  <c r="BA720" i="1"/>
  <c r="AW1078" i="1"/>
  <c r="BA1312" i="1"/>
  <c r="BA1026" i="1"/>
  <c r="BA314" i="1"/>
  <c r="BA1474" i="1"/>
  <c r="AW123" i="1"/>
  <c r="AW875" i="1"/>
  <c r="BA574" i="1"/>
  <c r="BA737" i="1"/>
  <c r="AW1481" i="1"/>
  <c r="AW135" i="1"/>
  <c r="BA1246" i="1"/>
  <c r="BA224" i="1"/>
  <c r="BA309" i="1"/>
  <c r="AW919" i="1"/>
  <c r="BA603" i="1"/>
  <c r="AW460" i="1"/>
  <c r="AW581" i="1"/>
  <c r="AW744" i="1"/>
  <c r="BA937" i="1"/>
  <c r="AW1295" i="1"/>
  <c r="BA521" i="1"/>
  <c r="BA79" i="1"/>
  <c r="AW111" i="1"/>
  <c r="AW1012" i="1"/>
  <c r="AW241" i="1"/>
  <c r="BA220" i="1"/>
  <c r="BA1419" i="1"/>
  <c r="BA1264" i="1"/>
  <c r="AW732" i="1"/>
  <c r="BA722" i="1"/>
  <c r="Q67" i="1"/>
  <c r="BA247" i="1"/>
  <c r="AW748" i="1"/>
  <c r="BA225" i="1"/>
  <c r="AW755" i="1"/>
  <c r="BA1142" i="1"/>
  <c r="BA903" i="1"/>
  <c r="AW1505" i="1"/>
  <c r="AW882" i="1"/>
  <c r="AW678" i="1"/>
  <c r="AW757" i="1"/>
  <c r="AW1330" i="1"/>
  <c r="AW452" i="1"/>
  <c r="AW1338" i="1"/>
  <c r="BA950" i="1"/>
  <c r="BA1212" i="1"/>
  <c r="BA300" i="1"/>
  <c r="BA1318" i="1"/>
  <c r="AW842" i="1"/>
  <c r="AW663" i="1"/>
  <c r="AW837" i="1"/>
  <c r="AW1343" i="1"/>
  <c r="BA295" i="1"/>
  <c r="AW573" i="1"/>
  <c r="BA1373" i="1"/>
  <c r="BA1015" i="1"/>
  <c r="BA1145" i="1"/>
  <c r="BA1313" i="1"/>
  <c r="AW312" i="1"/>
  <c r="BA1369" i="1"/>
  <c r="AW72" i="1"/>
  <c r="BA505" i="1"/>
  <c r="AW1125" i="1"/>
  <c r="BA706" i="1"/>
  <c r="AW369" i="1"/>
  <c r="AW194" i="1"/>
  <c r="AW46" i="1"/>
  <c r="AW560" i="1"/>
  <c r="BA1330" i="1"/>
  <c r="AW984" i="1"/>
  <c r="AW1011" i="1"/>
  <c r="AW1259" i="1"/>
  <c r="BA1205" i="1"/>
  <c r="AW451" i="1"/>
  <c r="BA1210" i="1"/>
  <c r="AW789" i="1"/>
  <c r="AW707" i="1"/>
  <c r="BA1132" i="1"/>
  <c r="BA535" i="1"/>
  <c r="BA1103" i="1"/>
  <c r="BA700" i="1"/>
  <c r="AW745" i="1"/>
  <c r="AW137" i="1"/>
  <c r="AW359" i="1"/>
  <c r="BA869" i="1"/>
  <c r="AW1379" i="1"/>
  <c r="AW426" i="1"/>
  <c r="BA341" i="1"/>
  <c r="AW325" i="1"/>
  <c r="BA241" i="1"/>
  <c r="BA577" i="1"/>
  <c r="AW209" i="1"/>
  <c r="BA1508" i="1"/>
  <c r="AW506" i="1"/>
  <c r="AW421" i="1"/>
  <c r="BA1144" i="1"/>
  <c r="AW67" i="1"/>
  <c r="BA1314" i="1"/>
  <c r="BA122" i="1"/>
  <c r="AW319" i="1"/>
  <c r="AW1096" i="1"/>
  <c r="BA1481" i="1"/>
  <c r="AW77" i="1"/>
  <c r="AW302" i="1"/>
  <c r="AW637" i="1"/>
  <c r="AW942" i="1"/>
  <c r="AW409" i="1"/>
  <c r="AW1102" i="1"/>
  <c r="BA133" i="1"/>
  <c r="BA1047" i="1"/>
  <c r="BA296" i="1"/>
  <c r="AW564" i="1"/>
  <c r="AW859" i="1"/>
  <c r="BA1315" i="1"/>
  <c r="AW735" i="1"/>
  <c r="BA1232" i="1"/>
  <c r="AW240" i="1"/>
  <c r="BA1130" i="1"/>
  <c r="AW263" i="1"/>
  <c r="BA913" i="1"/>
  <c r="AW554" i="1"/>
  <c r="AW274" i="1"/>
  <c r="BA187" i="1"/>
  <c r="BA867" i="1"/>
  <c r="AW252" i="1"/>
  <c r="BA536" i="1"/>
  <c r="AW1376" i="1"/>
  <c r="AW356" i="1"/>
  <c r="AW438" i="1"/>
  <c r="AW1446" i="1"/>
  <c r="AW399" i="1"/>
  <c r="BA542" i="1"/>
  <c r="BA301" i="1"/>
  <c r="AW1436" i="1"/>
  <c r="BA1491" i="1"/>
  <c r="BA547" i="1"/>
  <c r="BA472" i="1"/>
  <c r="BA1245" i="1"/>
  <c r="BA385" i="1"/>
  <c r="BA430" i="1"/>
  <c r="AW1482" i="1"/>
  <c r="AW1243" i="1"/>
  <c r="BA392" i="1"/>
  <c r="AW592" i="1"/>
  <c r="AW1406" i="1"/>
  <c r="AW1080" i="1"/>
  <c r="AW1466" i="1"/>
  <c r="BA854" i="1"/>
  <c r="BA1275" i="1"/>
  <c r="AW1492" i="1"/>
  <c r="AW213" i="1"/>
  <c r="BA1427" i="1"/>
  <c r="AW1127" i="1"/>
  <c r="AW169" i="1"/>
  <c r="BA576" i="1"/>
  <c r="BA1192" i="1"/>
  <c r="AW1401" i="1"/>
  <c r="BA387" i="1"/>
  <c r="AW1491" i="1"/>
  <c r="AW886" i="1"/>
  <c r="BA1362" i="1"/>
  <c r="AW1151" i="1"/>
  <c r="BA226" i="1"/>
  <c r="BA499" i="1"/>
  <c r="BA201" i="1"/>
  <c r="AW1035" i="1"/>
  <c r="BA957" i="1"/>
  <c r="AW849" i="1"/>
  <c r="BA827" i="1"/>
  <c r="AW1321" i="1"/>
  <c r="BA595" i="1"/>
  <c r="AW411" i="1"/>
  <c r="BA1107" i="1"/>
  <c r="BA291" i="1"/>
  <c r="BA608" i="1"/>
  <c r="BA146" i="1"/>
  <c r="BA1009" i="1"/>
  <c r="BA644" i="1"/>
  <c r="BA495" i="1"/>
  <c r="BA242" i="1"/>
  <c r="AW470" i="1"/>
  <c r="AW566" i="1"/>
  <c r="AW544" i="1"/>
  <c r="BA66" i="1"/>
  <c r="BA983" i="1"/>
  <c r="AW625" i="1"/>
  <c r="AW931" i="1"/>
  <c r="BA367" i="1"/>
  <c r="AW543" i="1"/>
  <c r="AW465" i="1"/>
  <c r="BA252" i="1"/>
  <c r="AW1238" i="1"/>
  <c r="AW1195" i="1"/>
  <c r="BA924" i="1"/>
  <c r="BA662" i="1"/>
  <c r="AW1292" i="1"/>
  <c r="AW563" i="1"/>
  <c r="BA1231" i="1"/>
  <c r="BA743" i="1"/>
  <c r="AW1294" i="1"/>
  <c r="BA464" i="1"/>
  <c r="BA782" i="1"/>
  <c r="BA266" i="1"/>
  <c r="AW749" i="1"/>
  <c r="BA444" i="1"/>
  <c r="AW350" i="1"/>
  <c r="AW62" i="1"/>
  <c r="BA1043" i="1"/>
  <c r="AW202" i="1"/>
  <c r="AW1493" i="1"/>
  <c r="AW145" i="1"/>
  <c r="AW1470" i="1"/>
  <c r="AW1147" i="1"/>
  <c r="BA971" i="1"/>
  <c r="AW1120" i="1"/>
  <c r="AW1332" i="1"/>
  <c r="AW112" i="1"/>
  <c r="AW1362" i="1"/>
  <c r="AW1028" i="1"/>
  <c r="AW1453" i="1"/>
  <c r="BA343" i="1"/>
  <c r="AW876" i="1"/>
  <c r="AW925" i="1"/>
  <c r="AW1139" i="1"/>
  <c r="BA1174" i="1"/>
  <c r="BA1289" i="1"/>
  <c r="AW1282" i="1"/>
  <c r="AW704" i="1"/>
  <c r="BA251" i="1"/>
  <c r="AW967" i="1"/>
  <c r="AW969" i="1"/>
  <c r="AW607" i="1"/>
  <c r="BA766" i="1"/>
  <c r="BA1037" i="1"/>
  <c r="BA571" i="1"/>
  <c r="AW1007" i="1"/>
  <c r="BA641" i="1"/>
  <c r="AW496" i="1"/>
  <c r="AW1038" i="1"/>
  <c r="BA150" i="1"/>
  <c r="AW331" i="1"/>
  <c r="AW799" i="1"/>
  <c r="BA1049" i="1"/>
  <c r="BA560" i="1"/>
  <c r="BA389" i="1"/>
  <c r="AW1168" i="1"/>
  <c r="BA221" i="1"/>
  <c r="AW1342" i="1"/>
  <c r="BA688" i="1"/>
  <c r="AW309" i="1"/>
  <c r="BA421" i="1"/>
  <c r="BA337" i="1"/>
  <c r="BA763" i="1"/>
  <c r="AW47" i="1"/>
  <c r="BA1502" i="1"/>
  <c r="AW1334" i="1"/>
  <c r="BA1384" i="1"/>
  <c r="AW338" i="1"/>
  <c r="BA877" i="1"/>
  <c r="AW1375" i="1"/>
  <c r="BA780" i="1"/>
  <c r="BA693" i="1"/>
  <c r="BA257" i="1"/>
  <c r="BA1376" i="1"/>
  <c r="BA1324" i="1"/>
  <c r="BA1112" i="1"/>
  <c r="BA1361" i="1"/>
  <c r="AW1476" i="1"/>
  <c r="BA653" i="1"/>
  <c r="AW948" i="1"/>
  <c r="BA575" i="1"/>
  <c r="AW1298" i="1"/>
  <c r="BA1067" i="1"/>
  <c r="BA659" i="1"/>
  <c r="BA731" i="1"/>
  <c r="BA856" i="1"/>
  <c r="AW1485" i="1"/>
  <c r="AW109" i="1"/>
  <c r="AW1015" i="1"/>
  <c r="BA413" i="1"/>
  <c r="AW1030" i="1"/>
  <c r="AW723" i="1"/>
  <c r="AW884" i="1"/>
  <c r="AW1326" i="1"/>
  <c r="BA107" i="1"/>
  <c r="AW1124" i="1"/>
  <c r="BA866" i="1"/>
  <c r="BA859" i="1"/>
  <c r="AW1447" i="1"/>
  <c r="BA1501" i="1"/>
  <c r="BA519" i="1"/>
  <c r="BA84" i="1"/>
  <c r="BA1000" i="1"/>
  <c r="BA908" i="1"/>
  <c r="AW110" i="1"/>
  <c r="AW972" i="1"/>
  <c r="AW1119" i="1"/>
  <c r="AW323" i="1"/>
  <c r="BA1254" i="1"/>
  <c r="BA1507" i="1"/>
  <c r="BA817" i="1"/>
  <c r="BA1031" i="1"/>
  <c r="BA397" i="1"/>
  <c r="AW344" i="1"/>
  <c r="AW959" i="1"/>
  <c r="AW656" i="1"/>
  <c r="AW1317" i="1"/>
  <c r="BA622" i="1"/>
  <c r="BA253" i="1"/>
  <c r="AW1144" i="1"/>
  <c r="AW1504" i="1"/>
  <c r="AW612" i="1"/>
  <c r="BA558" i="1"/>
  <c r="BA646" i="1"/>
  <c r="AW734" i="1"/>
  <c r="BA317" i="1"/>
  <c r="BA194" i="1"/>
  <c r="AW655" i="1"/>
  <c r="BA214" i="1"/>
  <c r="BA96" i="1"/>
  <c r="AW196" i="1"/>
  <c r="BA828" i="1"/>
  <c r="AW447" i="1"/>
  <c r="BA554" i="1"/>
  <c r="AW992" i="1"/>
  <c r="AW1395" i="1"/>
  <c r="AW666" i="1"/>
  <c r="BA821" i="1"/>
  <c r="AW1045" i="1"/>
  <c r="BA801" i="1"/>
  <c r="BA1478" i="1"/>
  <c r="BA946" i="1"/>
  <c r="BA1442" i="1"/>
  <c r="BA100" i="1"/>
  <c r="BA1023" i="1"/>
  <c r="AW1508" i="1"/>
  <c r="BA838" i="1"/>
  <c r="AW264" i="1"/>
  <c r="AW1331" i="1"/>
  <c r="AW396" i="1"/>
  <c r="BA1216" i="1"/>
  <c r="AW695" i="1"/>
  <c r="AW601" i="1"/>
  <c r="BA304" i="1"/>
  <c r="BA1469" i="1"/>
  <c r="AW766" i="1"/>
  <c r="BA1422" i="1"/>
  <c r="AW1191" i="1"/>
  <c r="BA290" i="1"/>
  <c r="AW382" i="1"/>
  <c r="BA1040" i="1"/>
  <c r="AW905" i="1"/>
  <c r="AW833" i="1"/>
  <c r="AW408" i="1"/>
  <c r="AW900" i="1"/>
  <c r="BA41" i="1"/>
  <c r="AW680" i="1"/>
  <c r="AW654" i="1"/>
  <c r="BA698" i="1"/>
  <c r="AW1501" i="1"/>
  <c r="AW1085" i="1"/>
  <c r="BA1240" i="1"/>
  <c r="BA1197" i="1"/>
  <c r="AW155" i="1"/>
  <c r="AW1095" i="1"/>
  <c r="AW1141" i="1"/>
  <c r="AW557" i="1"/>
  <c r="AW381" i="1"/>
  <c r="AW419" i="1"/>
  <c r="BA1311" i="1"/>
  <c r="AW90" i="1"/>
  <c r="AW726" i="1"/>
  <c r="AW810" i="1"/>
  <c r="AW819" i="1"/>
  <c r="BA1147" i="1"/>
  <c r="BA522" i="1"/>
  <c r="BA375" i="1"/>
  <c r="BA307" i="1"/>
  <c r="BA514" i="1"/>
  <c r="AW360" i="1"/>
  <c r="BA822" i="1"/>
  <c r="BA771" i="1"/>
  <c r="BA596" i="1"/>
  <c r="BA264" i="1"/>
  <c r="BA1068" i="1"/>
  <c r="BA482" i="1"/>
  <c r="AW532" i="1"/>
  <c r="BA1497" i="1"/>
  <c r="AW45" i="1"/>
  <c r="AW1157" i="1"/>
  <c r="AW141" i="1"/>
  <c r="BA424" i="1"/>
  <c r="AW1187" i="1"/>
  <c r="AW1099" i="1"/>
  <c r="BA137" i="1"/>
  <c r="BA92" i="1"/>
  <c r="BA147" i="1"/>
  <c r="AW1420" i="1"/>
  <c r="BA86" i="1"/>
  <c r="BA1258" i="1"/>
  <c r="AW1073" i="1"/>
  <c r="AW887" i="1"/>
  <c r="AW283" i="1"/>
  <c r="BA1295" i="1"/>
  <c r="BA1063" i="1"/>
  <c r="BA481" i="1"/>
  <c r="BA196" i="1"/>
  <c r="AW467" i="1"/>
  <c r="BA1457" i="1"/>
  <c r="AW775" i="1"/>
  <c r="BA396" i="1"/>
  <c r="BA975" i="1"/>
  <c r="AW414" i="1"/>
  <c r="BA293" i="1"/>
  <c r="BA339" i="1"/>
  <c r="AW1486" i="1"/>
  <c r="BA1104" i="1"/>
  <c r="AW1245" i="1"/>
  <c r="BA1207" i="1"/>
  <c r="AW1306" i="1"/>
  <c r="BA1455" i="1"/>
  <c r="BA898" i="1"/>
  <c r="AW645" i="1"/>
  <c r="BA711" i="1"/>
  <c r="AW1377" i="1"/>
  <c r="AW1075" i="1"/>
  <c r="BA222" i="1"/>
  <c r="BA525" i="1"/>
  <c r="BA1167" i="1"/>
  <c r="AW431" i="1"/>
  <c r="BA909" i="1"/>
  <c r="BA709" i="1"/>
  <c r="BA1180" i="1"/>
  <c r="BA1090" i="1"/>
  <c r="BA1494" i="1"/>
  <c r="BA1078" i="1"/>
  <c r="BA36" i="1"/>
  <c r="AW945" i="1"/>
  <c r="BA1139" i="1"/>
  <c r="AW742" i="1"/>
  <c r="BA1125" i="1"/>
  <c r="BA57" i="1"/>
  <c r="BA148" i="1"/>
  <c r="AW576" i="1"/>
  <c r="BA550" i="1"/>
  <c r="AW691" i="1"/>
  <c r="AW1354" i="1"/>
  <c r="AW482" i="1"/>
  <c r="AW433" i="1"/>
  <c r="BA1290" i="1"/>
  <c r="AW1394" i="1"/>
  <c r="AW170" i="1"/>
  <c r="AW1310" i="1"/>
  <c r="AW459" i="1"/>
  <c r="AW97" i="1"/>
  <c r="AW829" i="1"/>
  <c r="AW1462" i="1"/>
  <c r="BA772" i="1"/>
  <c r="BA1476" i="1"/>
  <c r="BA1030" i="1"/>
  <c r="AW1060" i="1"/>
  <c r="AW1174" i="1"/>
  <c r="BA401" i="1"/>
  <c r="AW48" i="1"/>
  <c r="BA721" i="1"/>
  <c r="BA853" i="1"/>
  <c r="AW1220" i="1"/>
  <c r="BA1092" i="1"/>
  <c r="AW151" i="1"/>
  <c r="BA938" i="1"/>
  <c r="AW1276" i="1"/>
  <c r="AW499" i="1"/>
  <c r="AW1204" i="1"/>
  <c r="BA1134" i="1"/>
  <c r="BA684" i="1"/>
  <c r="BA1259" i="1"/>
  <c r="BA299" i="1"/>
  <c r="AW1318" i="1"/>
  <c r="BA1204" i="1"/>
  <c r="AW943" i="1"/>
  <c r="BA929" i="1"/>
  <c r="BA626" i="1"/>
  <c r="BA642" i="1"/>
  <c r="AW638" i="1"/>
  <c r="AW1370" i="1"/>
  <c r="BA847" i="1"/>
  <c r="BA1220" i="1"/>
  <c r="AW797" i="1"/>
  <c r="AW291" i="1"/>
  <c r="AW466" i="1"/>
  <c r="AW1411" i="1"/>
  <c r="AW901" i="1"/>
  <c r="AW175" i="1"/>
  <c r="BA478" i="1"/>
  <c r="BA1101" i="1"/>
  <c r="AW522" i="1"/>
  <c r="BA154" i="1"/>
  <c r="BA1228" i="1"/>
  <c r="BA654" i="1"/>
  <c r="BA1098" i="1"/>
  <c r="BA271" i="1"/>
  <c r="BA1082" i="1"/>
  <c r="BA599" i="1"/>
  <c r="BA418" i="1"/>
  <c r="BA857" i="1"/>
  <c r="AW865" i="1"/>
  <c r="AW82" i="1"/>
  <c r="AW124" i="1"/>
  <c r="AW1463" i="1"/>
  <c r="AW701" i="1"/>
  <c r="BA1473" i="1"/>
  <c r="BA699" i="1"/>
  <c r="BA355" i="1"/>
  <c r="BA143" i="1"/>
  <c r="AW1183" i="1"/>
  <c r="AW101" i="1"/>
  <c r="BA825" i="1"/>
  <c r="BA448" i="1"/>
  <c r="BA797" i="1"/>
  <c r="AW1013" i="1"/>
  <c r="BA868" i="1"/>
  <c r="BA815" i="1"/>
  <c r="BA1045" i="1"/>
  <c r="AW772" i="1"/>
  <c r="BA1450" i="1"/>
  <c r="AW417" i="1"/>
  <c r="AW1049" i="1"/>
  <c r="BA89" i="1"/>
  <c r="BA1187" i="1"/>
  <c r="BA545" i="1"/>
  <c r="BA504" i="1"/>
  <c r="BA1401" i="1"/>
  <c r="AW1267" i="1"/>
  <c r="AW1021" i="1"/>
  <c r="BA1086" i="1"/>
  <c r="AW472" i="1"/>
  <c r="BA1506" i="1"/>
  <c r="BA1235" i="1"/>
  <c r="BA520" i="1"/>
  <c r="BA1297" i="1"/>
  <c r="AW54" i="1"/>
  <c r="AW804" i="1"/>
  <c r="AW1357" i="1"/>
  <c r="BA235" i="1"/>
  <c r="AW270" i="1"/>
  <c r="AW1070" i="1"/>
  <c r="BA409" i="1"/>
  <c r="BA395" i="1"/>
  <c r="BA899" i="1"/>
  <c r="AW1048" i="1"/>
  <c r="AW474" i="1"/>
  <c r="AW1315" i="1"/>
  <c r="AW1227" i="1"/>
  <c r="AW322" i="1"/>
  <c r="AW469" i="1"/>
  <c r="AW1209" i="1"/>
  <c r="BA839" i="1"/>
  <c r="BA192" i="1"/>
  <c r="AW616" i="1"/>
  <c r="BA1062" i="1"/>
  <c r="BA552" i="1"/>
  <c r="AW1108" i="1"/>
  <c r="AW1297" i="1"/>
  <c r="BA1200" i="1"/>
  <c r="BA679" i="1"/>
  <c r="BA712" i="1"/>
  <c r="AW661" i="1"/>
  <c r="BA1490" i="1"/>
  <c r="AW552" i="1"/>
  <c r="AW970" i="1"/>
  <c r="BA1211" i="1"/>
  <c r="BA1014" i="1"/>
  <c r="AW1340" i="1"/>
  <c r="BA182" i="1"/>
  <c r="AW435" i="1"/>
  <c r="BA1359" i="1"/>
  <c r="BA833" i="1"/>
  <c r="AW1130" i="1"/>
  <c r="BA717" i="1"/>
  <c r="AW86" i="1"/>
  <c r="AW497" i="1"/>
  <c r="BA1321" i="1"/>
  <c r="BA240" i="1"/>
  <c r="BA1005" i="1"/>
  <c r="BA930" i="1"/>
  <c r="AW1271" i="1"/>
  <c r="AW649" i="1"/>
  <c r="AW416" i="1"/>
  <c r="AW429" i="1"/>
  <c r="BA851" i="1"/>
  <c r="AW490" i="1"/>
  <c r="AW1507" i="1"/>
  <c r="BA1041" i="1"/>
  <c r="BA588" i="1"/>
  <c r="BA680" i="1"/>
  <c r="BA275" i="1"/>
  <c r="BA1263" i="1"/>
  <c r="AW1069" i="1"/>
  <c r="BA883" i="1"/>
  <c r="AW299" i="1"/>
  <c r="BA1065" i="1"/>
  <c r="BA1001" i="1"/>
  <c r="AW1009" i="1"/>
  <c r="AW1367" i="1"/>
  <c r="AW686" i="1"/>
  <c r="BA1284" i="1"/>
  <c r="AW214" i="1"/>
  <c r="AW1089" i="1"/>
  <c r="BA634" i="1"/>
  <c r="BA1296" i="1"/>
  <c r="BA75" i="1"/>
  <c r="BA1342" i="1"/>
  <c r="AW973" i="1"/>
  <c r="AW1384" i="1"/>
  <c r="BA1393" i="1"/>
  <c r="AW1242" i="1"/>
  <c r="AW1452" i="1"/>
  <c r="BA1075" i="1"/>
  <c r="AW850" i="1"/>
  <c r="BA784" i="1"/>
  <c r="AW316" i="1"/>
  <c r="AW677" i="1"/>
  <c r="AW330" i="1"/>
  <c r="BA1196" i="1"/>
  <c r="BA1320" i="1"/>
  <c r="BA1458" i="1"/>
  <c r="BA948" i="1"/>
  <c r="BA434" i="1"/>
  <c r="AW379" i="1"/>
  <c r="BA234" i="1"/>
  <c r="BA824" i="1"/>
  <c r="BA1124" i="1"/>
  <c r="AW676" i="1"/>
  <c r="AW822" i="1"/>
  <c r="BA934" i="1"/>
  <c r="AW445" i="1"/>
  <c r="AW1279" i="1"/>
  <c r="BA281" i="1"/>
  <c r="AW1131" i="1"/>
  <c r="BA72" i="1"/>
  <c r="AW1412" i="1"/>
  <c r="AW893" i="1"/>
  <c r="BA1395" i="1"/>
  <c r="BA1121" i="1"/>
  <c r="BA579" i="1"/>
  <c r="BA454" i="1"/>
  <c r="BA610" i="1"/>
  <c r="BA1293" i="1"/>
  <c r="AW478" i="1"/>
  <c r="AW1203" i="1"/>
  <c r="AW1327" i="1"/>
  <c r="AW1090" i="1"/>
  <c r="BA819" i="1"/>
  <c r="AW247" i="1"/>
  <c r="BA128" i="1"/>
  <c r="AW1277" i="1"/>
  <c r="AW1253" i="1"/>
  <c r="BA197" i="1"/>
  <c r="BA636" i="1"/>
  <c r="BA1405" i="1"/>
  <c r="BA987" i="1"/>
  <c r="AW517" i="1"/>
  <c r="AW26" i="1"/>
  <c r="AW29" i="1"/>
  <c r="BA20" i="1"/>
  <c r="BA31" i="1"/>
  <c r="BA755" i="1"/>
  <c r="AW1025" i="1"/>
  <c r="AW1118" i="1"/>
  <c r="AW463" i="1"/>
  <c r="BA151" i="1"/>
  <c r="BA864" i="1"/>
  <c r="BA186" i="1"/>
  <c r="BA665" i="1"/>
  <c r="AW243" i="1"/>
  <c r="AW1065" i="1"/>
  <c r="AW85" i="1"/>
  <c r="BA1489" i="1"/>
  <c r="BA676" i="1"/>
  <c r="AW1234" i="1"/>
  <c r="BA870" i="1"/>
  <c r="BA1328" i="1"/>
  <c r="BA1131" i="1"/>
  <c r="AW1006" i="1"/>
  <c r="AW964" i="1"/>
  <c r="AW1057" i="1"/>
  <c r="AW693" i="1"/>
  <c r="BA1281" i="1"/>
  <c r="AW1256" i="1"/>
  <c r="AW1399" i="1"/>
  <c r="AW739" i="1"/>
  <c r="BA701" i="1"/>
  <c r="BA437" i="1"/>
  <c r="BA1431" i="1"/>
  <c r="BA379" i="1"/>
  <c r="AW1439" i="1"/>
  <c r="AW593" i="1"/>
  <c r="BA267" i="1"/>
  <c r="BA243" i="1"/>
  <c r="AW304" i="1"/>
  <c r="BA274" i="1"/>
  <c r="AW1229" i="1"/>
  <c r="BA99" i="1"/>
  <c r="AW1100" i="1"/>
  <c r="AW1264" i="1"/>
  <c r="AW1274" i="1"/>
  <c r="AW1059" i="1"/>
  <c r="BA206" i="1"/>
  <c r="BA1027" i="1"/>
  <c r="AW730" i="1"/>
  <c r="AW483" i="1"/>
  <c r="AW690" i="1"/>
  <c r="BA813" i="1"/>
  <c r="AW273" i="1"/>
  <c r="AW1061" i="1"/>
  <c r="AW318" i="1"/>
  <c r="AW268" i="1"/>
  <c r="BA751" i="1"/>
  <c r="AW159" i="1"/>
  <c r="AW1425" i="1"/>
  <c r="AW392" i="1"/>
  <c r="AW988" i="1"/>
  <c r="BA446" i="1"/>
  <c r="AW861" i="1"/>
  <c r="AW1170" i="1"/>
  <c r="AW172" i="1"/>
  <c r="AW847" i="1"/>
  <c r="AW1079" i="1"/>
  <c r="AW1423" i="1"/>
  <c r="AW1407" i="1"/>
  <c r="BA1398" i="1"/>
  <c r="AW939" i="1"/>
  <c r="AW800" i="1"/>
  <c r="AW368" i="1"/>
  <c r="AW1424" i="1"/>
  <c r="BA1028" i="1"/>
  <c r="AW1026" i="1"/>
  <c r="AW233" i="1"/>
  <c r="BA1301" i="1"/>
  <c r="AW339" i="1"/>
  <c r="BA1003" i="1"/>
  <c r="AW717" i="1"/>
  <c r="BA414" i="1"/>
  <c r="AW981" i="1"/>
  <c r="BA82" i="1"/>
  <c r="AW303" i="1"/>
  <c r="AW249" i="1"/>
  <c r="BA1249" i="1"/>
  <c r="AW812" i="1"/>
  <c r="AW555" i="1"/>
  <c r="AW609" i="1"/>
  <c r="BA245" i="1"/>
  <c r="AW1106" i="1"/>
  <c r="AW1337" i="1"/>
  <c r="AW256" i="1"/>
  <c r="AW504" i="1"/>
  <c r="AW692" i="1"/>
  <c r="AW507" i="1"/>
  <c r="AW1355" i="1"/>
  <c r="AW1107" i="1"/>
  <c r="AW298" i="1"/>
  <c r="BA1386" i="1"/>
  <c r="AW1186" i="1"/>
  <c r="BA1257" i="1"/>
  <c r="BA539" i="1"/>
  <c r="AW1409" i="1"/>
  <c r="BA658" i="1"/>
  <c r="BA463" i="1"/>
  <c r="AW907" i="1"/>
  <c r="BA1056" i="1"/>
  <c r="AW1258" i="1"/>
  <c r="AW1173" i="1"/>
  <c r="BA53" i="1"/>
  <c r="BA925" i="1"/>
  <c r="AW767" i="1"/>
  <c r="AW530" i="1"/>
  <c r="AW924" i="1"/>
  <c r="BA1358" i="1"/>
  <c r="AW1244" i="1"/>
  <c r="AW1063" i="1"/>
  <c r="AW443" i="1"/>
  <c r="AW827" i="1"/>
  <c r="AW899" i="1"/>
  <c r="AW1372" i="1"/>
  <c r="AW927" i="1"/>
  <c r="BA164" i="1"/>
  <c r="AW374" i="1"/>
  <c r="AW966" i="1"/>
  <c r="BA1499" i="1"/>
  <c r="AW709" i="1"/>
  <c r="BA533" i="1"/>
  <c r="BA1510" i="1"/>
  <c r="AW1474" i="1"/>
  <c r="AW430" i="1"/>
  <c r="BA534" i="1"/>
  <c r="BA753" i="1"/>
  <c r="BA1236" i="1"/>
  <c r="BA1113" i="1"/>
  <c r="AW1181" i="1"/>
  <c r="AW781" i="1"/>
  <c r="BA1483" i="1"/>
  <c r="BA1485" i="1"/>
  <c r="AW248" i="1"/>
  <c r="BA445" i="1"/>
  <c r="BA783" i="1"/>
  <c r="AW934" i="1"/>
  <c r="AW883" i="1"/>
  <c r="BA312" i="1"/>
  <c r="BA1349" i="1"/>
  <c r="AW1402" i="1"/>
  <c r="BA849" i="1"/>
  <c r="AW422" i="1"/>
  <c r="BA1209" i="1"/>
  <c r="AW533" i="1"/>
  <c r="BA528" i="1"/>
  <c r="AW754" i="1"/>
  <c r="BA449" i="1"/>
  <c r="BA1460" i="1"/>
  <c r="BA907" i="1"/>
  <c r="AW794" i="1"/>
  <c r="AW798" i="1"/>
  <c r="AW1369" i="1"/>
  <c r="BA78" i="1"/>
  <c r="BA789" i="1"/>
  <c r="AW1158" i="1"/>
  <c r="BA750" i="1"/>
  <c r="AW1138" i="1"/>
  <c r="BA785" i="1"/>
  <c r="BA1227" i="1"/>
  <c r="AW143" i="1"/>
  <c r="BA1309" i="1"/>
  <c r="AW1022" i="1"/>
  <c r="AW1421" i="1"/>
  <c r="AW1071" i="1"/>
  <c r="AW920" i="1"/>
  <c r="AW1385" i="1"/>
  <c r="AW685" i="1"/>
  <c r="BA677" i="1"/>
  <c r="BA319" i="1"/>
  <c r="BA760" i="1"/>
  <c r="BA1477" i="1"/>
  <c r="BA205" i="1"/>
  <c r="BA119" i="1"/>
  <c r="AW237" i="1"/>
  <c r="BA169" i="1"/>
  <c r="AW395" i="1"/>
  <c r="AW65" i="1"/>
  <c r="BA657" i="1"/>
  <c r="AW126" i="1"/>
  <c r="AW1389" i="1"/>
  <c r="BA796" i="1"/>
  <c r="AW1496" i="1"/>
  <c r="BA142" i="1"/>
  <c r="AW1350" i="1"/>
  <c r="AW60" i="1"/>
  <c r="AW763" i="1"/>
  <c r="AW774" i="1"/>
  <c r="AW1167" i="1"/>
  <c r="BA1160" i="1"/>
  <c r="BA52" i="1"/>
  <c r="AW1024" i="1"/>
  <c r="BA1266" i="1"/>
  <c r="AW397" i="1"/>
  <c r="BA125" i="1"/>
  <c r="BA1163" i="1"/>
  <c r="AW176" i="1"/>
  <c r="AW1273" i="1"/>
  <c r="BA390" i="1"/>
  <c r="AW132" i="1"/>
  <c r="BA1504" i="1"/>
  <c r="BA585" i="1"/>
  <c r="AW1410" i="1"/>
  <c r="BA840" i="1"/>
  <c r="BA1467" i="1"/>
  <c r="AW307" i="1"/>
  <c r="BA1302" i="1"/>
  <c r="AW1386" i="1"/>
  <c r="BA77" i="1"/>
  <c r="BA110" i="1"/>
  <c r="AW650" i="1"/>
  <c r="BA1367" i="1"/>
  <c r="AW494" i="1"/>
  <c r="BA918" i="1"/>
  <c r="BA1178" i="1"/>
  <c r="BA1415" i="1"/>
  <c r="AW232" i="1"/>
  <c r="AW776" i="1"/>
  <c r="BA132" i="1"/>
  <c r="BA61" i="1"/>
  <c r="AW1128" i="1"/>
  <c r="BA361" i="1"/>
  <c r="AW1460" i="1"/>
  <c r="AW1121" i="1"/>
  <c r="AW1283" i="1"/>
  <c r="AW258" i="1"/>
  <c r="BA501" i="1"/>
  <c r="AW1216" i="1"/>
  <c r="BA910" i="1"/>
  <c r="AW996" i="1"/>
  <c r="AW662" i="1"/>
  <c r="AW456" i="1"/>
  <c r="AW839" i="1"/>
  <c r="BA1173" i="1"/>
  <c r="BA882" i="1"/>
  <c r="BA160" i="1"/>
  <c r="AW631" i="1"/>
  <c r="AW1202" i="1"/>
  <c r="BA1378" i="1"/>
  <c r="AW801" i="1"/>
  <c r="AW1456" i="1"/>
  <c r="AW605" i="1"/>
  <c r="AW958" i="1"/>
  <c r="BA630" i="1"/>
  <c r="BA500" i="1"/>
  <c r="AW674" i="1"/>
  <c r="AW73" i="1"/>
  <c r="BA837" i="1"/>
  <c r="BA728" i="1"/>
  <c r="AW1081" i="1"/>
  <c r="BA556" i="1"/>
  <c r="AW750" i="1"/>
  <c r="BA1345" i="1"/>
  <c r="BA836" i="1"/>
  <c r="AW553" i="1"/>
  <c r="AW715" i="1"/>
  <c r="AW834" i="1"/>
  <c r="AW1358" i="1"/>
  <c r="AW281" i="1"/>
  <c r="BA942" i="1"/>
  <c r="BA259" i="1"/>
  <c r="AW1163" i="1"/>
  <c r="BA1348" i="1"/>
  <c r="AW990" i="1"/>
  <c r="BA155" i="1"/>
  <c r="BA1292" i="1"/>
  <c r="BA1280" i="1"/>
  <c r="AW1050" i="1"/>
  <c r="AW542" i="1"/>
  <c r="AW1255" i="1"/>
  <c r="AW427" i="1"/>
  <c r="BA1248" i="1"/>
  <c r="BA1475" i="1"/>
  <c r="AW464" i="1"/>
  <c r="BA285" i="1"/>
  <c r="BA553" i="1"/>
  <c r="AW541" i="1"/>
  <c r="AW1341" i="1"/>
  <c r="BA718" i="1"/>
  <c r="BA981" i="1"/>
  <c r="AW63" i="1"/>
  <c r="AW491" i="1"/>
  <c r="BA423" i="1"/>
  <c r="BA1429" i="1"/>
  <c r="BA124" i="1"/>
  <c r="BA49" i="1"/>
  <c r="AW1171" i="1"/>
  <c r="BA1072" i="1"/>
  <c r="BA1073" i="1"/>
  <c r="AW84" i="1"/>
  <c r="BA984" i="1"/>
  <c r="AW991" i="1"/>
  <c r="BA604" i="1"/>
  <c r="AW714" i="1"/>
  <c r="AW116" i="1"/>
  <c r="BA1013" i="1"/>
  <c r="BA990" i="1"/>
  <c r="BA344" i="1"/>
  <c r="AW1290" i="1"/>
  <c r="BA807" i="1"/>
  <c r="BA808" i="1"/>
  <c r="AW420" i="1"/>
  <c r="BA921" i="1"/>
  <c r="BA470" i="1"/>
  <c r="AW1056" i="1"/>
  <c r="AW956" i="1"/>
  <c r="BA204" i="1"/>
  <c r="BA759" i="1"/>
  <c r="BA674" i="1"/>
  <c r="AW821" i="1"/>
  <c r="AW836" i="1"/>
  <c r="AW568" i="1"/>
  <c r="AW816" i="1"/>
  <c r="AW234" i="1"/>
  <c r="BA715" i="1"/>
  <c r="AW398" i="1"/>
  <c r="AW648" i="1"/>
  <c r="AW1475" i="1"/>
  <c r="AW1261" i="1"/>
  <c r="BA594" i="1"/>
  <c r="BA489" i="1"/>
  <c r="AW1454" i="1"/>
  <c r="AW1193" i="1"/>
  <c r="BA730" i="1"/>
  <c r="BA115" i="1"/>
  <c r="AW635" i="1"/>
  <c r="AW1005" i="1"/>
  <c r="BA1039" i="1"/>
  <c r="AW440" i="1"/>
  <c r="BA734" i="1"/>
  <c r="BA1441" i="1"/>
  <c r="AW275" i="1"/>
  <c r="AW585" i="1"/>
  <c r="BA113" i="1"/>
  <c r="BA425" i="1"/>
  <c r="AW828" i="1"/>
  <c r="AW873" i="1"/>
  <c r="AW1032" i="1"/>
  <c r="AW332" i="1"/>
  <c r="AW1494" i="1"/>
  <c r="AW1313" i="1"/>
  <c r="AW293" i="1"/>
  <c r="AW329" i="1"/>
  <c r="AW1418" i="1"/>
  <c r="AW1043" i="1"/>
  <c r="AW778" i="1"/>
  <c r="AW1103" i="1"/>
  <c r="BA1035" i="1"/>
  <c r="BA1443" i="1"/>
  <c r="BA1397" i="1"/>
  <c r="BA1032" i="1"/>
  <c r="BA757" i="1"/>
  <c r="BA810" i="1"/>
  <c r="AW337" i="1"/>
  <c r="AW562" i="1"/>
  <c r="AW432" i="1"/>
  <c r="BA203" i="1"/>
  <c r="AW235" i="1"/>
  <c r="AW1403" i="1"/>
  <c r="AW773" i="1"/>
  <c r="AW1404" i="1"/>
  <c r="AW869" i="1"/>
  <c r="BA1182" i="1"/>
  <c r="BA382" i="1"/>
  <c r="AW201" i="1"/>
  <c r="AW1176" i="1"/>
  <c r="AW1262" i="1"/>
  <c r="AW393" i="1"/>
  <c r="BA1306" i="1"/>
  <c r="BA1468" i="1"/>
  <c r="BA562" i="1"/>
  <c r="AW1441" i="1"/>
  <c r="BA145" i="1"/>
  <c r="BA1129" i="1"/>
  <c r="BA1385" i="1"/>
  <c r="BA1186" i="1"/>
  <c r="BA1305" i="1"/>
  <c r="BA1444" i="1"/>
  <c r="AW771" i="1"/>
  <c r="AW782" i="1"/>
  <c r="BA1430" i="1"/>
  <c r="AW561" i="1"/>
  <c r="AW918" i="1"/>
  <c r="AW738" i="1"/>
  <c r="BA978" i="1"/>
  <c r="BA1461" i="1"/>
  <c r="BA103" i="1"/>
  <c r="BA391" i="1"/>
  <c r="BA480" i="1"/>
  <c r="BA378" i="1"/>
  <c r="AW629" i="1"/>
  <c r="AW297" i="1"/>
  <c r="BA183" i="1"/>
  <c r="BA1319" i="1"/>
  <c r="AW1042" i="1"/>
  <c r="AW863" i="1"/>
  <c r="AW407" i="1"/>
  <c r="AW1123" i="1"/>
  <c r="AW681" i="1"/>
  <c r="AW70" i="1"/>
  <c r="AW477" i="1"/>
  <c r="BA1487" i="1"/>
  <c r="AW406" i="1"/>
  <c r="BA227" i="1"/>
  <c r="AW722" i="1"/>
  <c r="BA611" i="1"/>
  <c r="BA316" i="1"/>
  <c r="BA1011" i="1"/>
  <c r="BA1155" i="1"/>
  <c r="BA302" i="1"/>
  <c r="AW211" i="1"/>
  <c r="AW1136" i="1"/>
  <c r="BA1193" i="1"/>
  <c r="BA952" i="1"/>
  <c r="BA354" i="1"/>
  <c r="AW1461" i="1"/>
  <c r="AW403" i="1"/>
  <c r="BA1291" i="1"/>
  <c r="AW811" i="1"/>
  <c r="AW1077" i="1"/>
  <c r="AW1416" i="1"/>
  <c r="BA1076" i="1"/>
  <c r="BA689" i="1"/>
  <c r="AW860" i="1"/>
  <c r="BA144" i="1"/>
  <c r="BA969" i="1"/>
  <c r="BA1269" i="1"/>
  <c r="AW1146" i="1"/>
  <c r="AW148" i="1"/>
  <c r="AW245" i="1"/>
  <c r="BA85" i="1"/>
  <c r="BA569" i="1"/>
  <c r="BA1066" i="1"/>
  <c r="BA549" i="1"/>
  <c r="AW881" i="1"/>
  <c r="BA1347" i="1"/>
  <c r="AW628" i="1"/>
  <c r="AW673" i="1"/>
  <c r="BA1165" i="1"/>
  <c r="AW1284" i="1"/>
  <c r="BA651" i="1"/>
  <c r="BA954" i="1"/>
  <c r="BA1387" i="1"/>
  <c r="BA178" i="1"/>
  <c r="BA1175" i="1"/>
  <c r="BA1479" i="1"/>
  <c r="AW752" i="1"/>
  <c r="BA1238" i="1"/>
  <c r="BA1299" i="1"/>
  <c r="AW1442" i="1"/>
  <c r="AW1003" i="1"/>
  <c r="AW342" i="1"/>
  <c r="BA664" i="1"/>
  <c r="AW1437" i="1"/>
  <c r="BA1189" i="1"/>
  <c r="AW667" i="1"/>
  <c r="AW728" i="1"/>
  <c r="AW206" i="1"/>
  <c r="BA262" i="1"/>
  <c r="BA758" i="1"/>
  <c r="AW1094" i="1"/>
  <c r="AW55" i="1"/>
  <c r="BA931" i="1"/>
  <c r="AW577" i="1"/>
  <c r="BA492" i="1"/>
  <c r="BA238" i="1"/>
  <c r="BA619" i="1"/>
  <c r="BA1436" i="1"/>
  <c r="BA621" i="1"/>
  <c r="BA475" i="1"/>
  <c r="AW372" i="1"/>
  <c r="BA518" i="1"/>
  <c r="BA184" i="1"/>
  <c r="BA167" i="1"/>
  <c r="BA1404" i="1"/>
  <c r="AW1091" i="1"/>
  <c r="BA1316" i="1"/>
  <c r="BA803" i="1"/>
  <c r="AW260" i="1"/>
  <c r="BA812" i="1"/>
  <c r="BA1277" i="1"/>
  <c r="BA713" i="1"/>
  <c r="AW1509" i="1"/>
  <c r="AW127" i="1"/>
  <c r="AW371" i="1"/>
  <c r="BA163" i="1"/>
  <c r="BA1036" i="1"/>
  <c r="AW933" i="1"/>
  <c r="AW779" i="1"/>
  <c r="AW1483" i="1"/>
  <c r="AW603" i="1"/>
  <c r="AW271" i="1"/>
  <c r="AW1037" i="1"/>
  <c r="BA335" i="1"/>
  <c r="AW671" i="1"/>
  <c r="AW783" i="1"/>
  <c r="BA161" i="1"/>
  <c r="BA1150" i="1"/>
  <c r="AW534" i="1"/>
  <c r="BA1256" i="1"/>
  <c r="BA692" i="1"/>
  <c r="AW516" i="1"/>
  <c r="AW144" i="1"/>
  <c r="AW765" i="1"/>
  <c r="AW1251" i="1"/>
  <c r="BA358" i="1"/>
  <c r="BA129" i="1"/>
  <c r="BA891" i="1"/>
  <c r="AW1378" i="1"/>
  <c r="AW320" i="1"/>
  <c r="BA1230" i="1"/>
  <c r="AW1487" i="1"/>
  <c r="AW1382" i="1"/>
  <c r="AW83" i="1"/>
  <c r="BA365" i="1"/>
  <c r="BA565" i="1"/>
  <c r="BA1308" i="1"/>
  <c r="AW687" i="1"/>
  <c r="AW559" i="1"/>
  <c r="BA764" i="1"/>
  <c r="AW480" i="1"/>
  <c r="BA804" i="1"/>
  <c r="AW697" i="1"/>
  <c r="AW711" i="1"/>
  <c r="BA353" i="1"/>
  <c r="BA996" i="1"/>
  <c r="BA268" i="1"/>
  <c r="BA1243" i="1"/>
  <c r="AW962" i="1"/>
  <c r="BA496" i="1"/>
  <c r="AW1067" i="1"/>
  <c r="BA71" i="1"/>
  <c r="AW57" i="1"/>
  <c r="AW898" i="1"/>
  <c r="AW1265" i="1"/>
  <c r="AW1231" i="1"/>
  <c r="BA412" i="1"/>
  <c r="AW1443" i="1"/>
  <c r="BA298" i="1"/>
  <c r="BA284" i="1"/>
  <c r="AW138" i="1"/>
  <c r="BA360" i="1"/>
  <c r="BA1482" i="1"/>
  <c r="AW402" i="1"/>
  <c r="BA466" i="1"/>
  <c r="AW174" i="1"/>
  <c r="AW1479" i="1"/>
  <c r="BA1242" i="1"/>
  <c r="AW1155" i="1"/>
  <c r="BA357" i="1"/>
  <c r="AW921" i="1"/>
  <c r="BA462" i="1"/>
  <c r="AW1289" i="1"/>
  <c r="BA1153" i="1"/>
  <c r="AW272" i="1"/>
  <c r="BA411" i="1"/>
  <c r="BA1208" i="1"/>
  <c r="BA590" i="1"/>
  <c r="BA405" i="1"/>
  <c r="AW630" i="1"/>
  <c r="AW731" i="1"/>
  <c r="AW296" i="1"/>
  <c r="AW519" i="1"/>
  <c r="AW1225" i="1"/>
  <c r="AW119" i="1"/>
  <c r="AW1408" i="1"/>
  <c r="BA280" i="1"/>
  <c r="BA672" i="1"/>
  <c r="AW1349" i="1"/>
  <c r="AW1415" i="1"/>
  <c r="BA507" i="1"/>
  <c r="AW177" i="1"/>
  <c r="AW841" i="1"/>
  <c r="AW993" i="1"/>
  <c r="BA890" i="1"/>
  <c r="AW826" i="1"/>
  <c r="AW613" i="1"/>
  <c r="AW545" i="1"/>
  <c r="AW740" i="1"/>
  <c r="AW1207" i="1"/>
  <c r="BA591" i="1"/>
  <c r="BA976" i="1"/>
  <c r="AW1348" i="1"/>
  <c r="AW719" i="1"/>
  <c r="BA945" i="1"/>
  <c r="BA416" i="1"/>
  <c r="BA1108" i="1"/>
  <c r="AW641" i="1"/>
  <c r="AW287" i="1"/>
  <c r="BA858" i="1"/>
  <c r="AW267" i="1"/>
  <c r="BA93" i="1"/>
  <c r="AW1240" i="1"/>
  <c r="BA428" i="1"/>
  <c r="AW1366" i="1"/>
  <c r="BA1445" i="1"/>
  <c r="BA834" i="1"/>
  <c r="BA986" i="1"/>
  <c r="BA1055" i="1"/>
  <c r="AW184" i="1"/>
  <c r="AW1396" i="1"/>
  <c r="BA1424" i="1"/>
  <c r="AW513" i="1"/>
  <c r="BA1437" i="1"/>
  <c r="BA73" i="1"/>
  <c r="BA739" i="1"/>
  <c r="BA1272" i="1"/>
  <c r="AW951" i="1"/>
  <c r="AW908" i="1"/>
  <c r="BA1466" i="1"/>
  <c r="BA83" i="1"/>
  <c r="AW367" i="1"/>
  <c r="AW880" i="1"/>
  <c r="BA1332" i="1"/>
  <c r="AW1029" i="1"/>
  <c r="AW1058" i="1"/>
  <c r="AW608" i="1"/>
  <c r="BA844" i="1"/>
  <c r="AW282" i="1"/>
  <c r="AW640" i="1"/>
  <c r="BA69" i="1"/>
  <c r="AW890" i="1"/>
  <c r="AW1052" i="1"/>
  <c r="BA1069" i="1"/>
  <c r="BA623" i="1"/>
  <c r="BA724" i="1"/>
  <c r="AW375" i="1"/>
  <c r="AW1435" i="1"/>
  <c r="BA356" i="1"/>
  <c r="AW644" i="1"/>
  <c r="BA1183" i="1"/>
  <c r="BA117" i="1"/>
  <c r="BA1377" i="1"/>
  <c r="AW257" i="1"/>
  <c r="AW253" i="1"/>
  <c r="AW362" i="1"/>
  <c r="BA1176" i="1"/>
  <c r="BA943" i="1"/>
  <c r="BA843" i="1"/>
  <c r="BA1217" i="1"/>
  <c r="AW80" i="1"/>
  <c r="AW441" i="1"/>
  <c r="AW288" i="1"/>
  <c r="BA1344" i="1"/>
  <c r="AW1489" i="1"/>
  <c r="BA33" i="1"/>
  <c r="AW305" i="1"/>
  <c r="AW588" i="1"/>
  <c r="AW1339" i="1"/>
  <c r="BA1022" i="1"/>
  <c r="BA467" i="1"/>
  <c r="BA601" i="1"/>
  <c r="AW1172" i="1"/>
  <c r="AW1226" i="1"/>
  <c r="BA315" i="1"/>
  <c r="AW1445" i="1"/>
  <c r="AW1464" i="1"/>
  <c r="BA265" i="1"/>
  <c r="AW418" i="1"/>
  <c r="AW620" i="1"/>
  <c r="AW597" i="1"/>
  <c r="AW1458" i="1"/>
  <c r="AW1345" i="1"/>
  <c r="AW161" i="1"/>
  <c r="AW484" i="1"/>
  <c r="BA348" i="1"/>
  <c r="BA368" i="1"/>
  <c r="AW1497" i="1"/>
  <c r="AW952" i="1"/>
  <c r="AW670" i="1"/>
  <c r="AW425" i="1"/>
  <c r="AW679" i="1"/>
  <c r="BA1333" i="1"/>
  <c r="BA108" i="1"/>
  <c r="AW1093" i="1"/>
  <c r="BA429" i="1"/>
  <c r="BA1317" i="1"/>
  <c r="AW753" i="1"/>
  <c r="AW1480" i="1"/>
  <c r="AW706" i="1"/>
  <c r="AW150" i="1"/>
  <c r="BA625" i="1"/>
  <c r="BA524" i="1"/>
  <c r="AW1503" i="1"/>
  <c r="BA1191" i="1"/>
  <c r="BA471" i="1"/>
  <c r="AW610" i="1"/>
  <c r="BA1350" i="1"/>
  <c r="AW659" i="1"/>
  <c r="AW1135" i="1"/>
  <c r="BA1354" i="1"/>
  <c r="BA438" i="1"/>
  <c r="AW51" i="1"/>
  <c r="AW79" i="1"/>
  <c r="BA453" i="1"/>
  <c r="BA901" i="1"/>
  <c r="AW594" i="1"/>
  <c r="BA74" i="1"/>
  <c r="AW98" i="1"/>
  <c r="AW643" i="1"/>
  <c r="AW1031" i="1"/>
  <c r="BA878" i="1"/>
  <c r="BA333" i="1"/>
  <c r="AW156" i="1"/>
  <c r="BA600" i="1"/>
  <c r="BA787" i="1"/>
  <c r="AW1230" i="1"/>
  <c r="BA60" i="1"/>
  <c r="AW1444" i="1"/>
  <c r="BA323" i="1"/>
  <c r="AW897" i="1"/>
  <c r="AW1328" i="1"/>
  <c r="AW791" i="1"/>
  <c r="BA530" i="1"/>
  <c r="AW180" i="1"/>
  <c r="BA372" i="1"/>
  <c r="BA91" i="1"/>
  <c r="BA540" i="1"/>
  <c r="BA669" i="1"/>
  <c r="AW885" i="1"/>
  <c r="AW500" i="1"/>
  <c r="BA493" i="1"/>
  <c r="BA346" i="1"/>
  <c r="AW502" i="1"/>
  <c r="AW664" i="1"/>
  <c r="AW751" i="1"/>
  <c r="AW669" i="1"/>
  <c r="BA1498" i="1"/>
  <c r="AW250" i="1"/>
  <c r="AW153" i="1"/>
  <c r="AW413" i="1"/>
  <c r="AW446" i="1"/>
  <c r="AW622" i="1"/>
  <c r="BA65" i="1"/>
  <c r="BA546" i="1"/>
  <c r="BA708" i="1"/>
  <c r="AW877" i="1"/>
  <c r="AW130" i="1"/>
  <c r="AW874" i="1"/>
  <c r="BA1439" i="1"/>
  <c r="AW708" i="1"/>
  <c r="BA239" i="1"/>
  <c r="BA691" i="1"/>
  <c r="AW975" i="1"/>
  <c r="AW1371" i="1"/>
  <c r="BA820" i="1"/>
  <c r="AW857" i="1"/>
  <c r="AW178" i="1"/>
  <c r="BA152" i="1"/>
  <c r="BA543" i="1"/>
  <c r="BA1206" i="1"/>
  <c r="AW807" i="1"/>
  <c r="AW1364" i="1"/>
  <c r="AW200" i="1"/>
  <c r="BA707" i="1"/>
  <c r="BA213" i="1"/>
  <c r="AW1422" i="1"/>
  <c r="AW1471" i="1"/>
  <c r="BA347" i="1"/>
  <c r="AW458" i="1"/>
  <c r="AW652" i="1"/>
  <c r="AW317" i="1"/>
  <c r="AW684" i="1"/>
  <c r="AW230" i="1"/>
  <c r="AW113" i="1"/>
  <c r="AW1467" i="1"/>
  <c r="BA788" i="1"/>
  <c r="BA1276" i="1"/>
  <c r="BA678" i="1"/>
  <c r="BA947" i="1"/>
  <c r="AW580" i="1"/>
  <c r="AW903" i="1"/>
  <c r="BA62" i="1"/>
  <c r="AW814" i="1"/>
  <c r="AW856" i="1"/>
  <c r="AW878" i="1"/>
  <c r="BA1495" i="1"/>
  <c r="BA557" i="1"/>
  <c r="BA1241" i="1"/>
  <c r="BA232" i="1"/>
  <c r="AW926" i="1"/>
  <c r="AW266" i="1"/>
  <c r="BA922" i="1"/>
  <c r="BA940" i="1"/>
  <c r="AW179" i="1"/>
  <c r="BA1420" i="1"/>
  <c r="AW95" i="1"/>
  <c r="AW1438" i="1"/>
  <c r="BA172" i="1"/>
  <c r="AW615" i="1"/>
  <c r="AW689" i="1"/>
  <c r="BA363" i="1"/>
  <c r="BA166" i="1"/>
  <c r="BA1158" i="1"/>
  <c r="AW1281" i="1"/>
  <c r="AW1222" i="1"/>
  <c r="BA277" i="1"/>
  <c r="BA1033" i="1"/>
  <c r="BA920" i="1"/>
  <c r="BA1300" i="1"/>
  <c r="BA1074" i="1"/>
  <c r="BA461" i="1"/>
  <c r="BA900" i="1"/>
  <c r="AW1212" i="1"/>
  <c r="AW904" i="1"/>
  <c r="AW665" i="1"/>
  <c r="AW1152" i="1"/>
  <c r="AW1040" i="1"/>
  <c r="BA806" i="1"/>
  <c r="AW788" i="1"/>
  <c r="BA846" i="1"/>
  <c r="AW1219" i="1"/>
  <c r="BA1323" i="1"/>
  <c r="AW163" i="1"/>
  <c r="AW758" i="1"/>
  <c r="BA81" i="1"/>
  <c r="AW843" i="1"/>
  <c r="AW1116" i="1"/>
  <c r="AW377" i="1"/>
  <c r="AW1020" i="1"/>
  <c r="AW1213" i="1"/>
  <c r="BA1143" i="1"/>
  <c r="BA381" i="1"/>
  <c r="AW41" i="1"/>
  <c r="AW345" i="1"/>
  <c r="AW1166" i="1"/>
  <c r="AW1014" i="1"/>
  <c r="AW725" i="1"/>
  <c r="BA127" i="1"/>
  <c r="BA1399" i="1"/>
  <c r="AW813" i="1"/>
  <c r="AW1159" i="1"/>
  <c r="AW760" i="1"/>
  <c r="AW550" i="1"/>
  <c r="BA617" i="1"/>
  <c r="BA1484" i="1"/>
  <c r="BA1288" i="1"/>
  <c r="AW376" i="1"/>
  <c r="AW583" i="1"/>
  <c r="BA435" i="1"/>
  <c r="AW1041" i="1"/>
  <c r="AW1246" i="1"/>
  <c r="BA876" i="1"/>
  <c r="BA415" i="1"/>
  <c r="BA332" i="1"/>
  <c r="BA566" i="1"/>
  <c r="BA970" i="1"/>
  <c r="AW823" i="1"/>
  <c r="AW1101" i="1"/>
  <c r="BA1449" i="1"/>
  <c r="BA1414" i="1"/>
  <c r="BA1237" i="1"/>
  <c r="AW87" i="1"/>
  <c r="AW535" i="1"/>
  <c r="BA832" i="1"/>
  <c r="AW1427" i="1"/>
  <c r="AW166" i="1"/>
  <c r="BA917" i="1"/>
  <c r="BA741" i="1"/>
  <c r="BA523" i="1"/>
  <c r="AW457" i="1"/>
  <c r="AW980" i="1"/>
  <c r="AW315" i="1"/>
  <c r="BA80" i="1"/>
  <c r="BA380" i="1"/>
  <c r="AW193" i="1"/>
  <c r="AW347" i="1"/>
  <c r="AW1417" i="1"/>
  <c r="AW259" i="1"/>
  <c r="AW1114" i="1"/>
  <c r="AW162" i="1"/>
  <c r="BA1448" i="1"/>
  <c r="BA1267" i="1"/>
  <c r="BA236" i="1"/>
  <c r="AW867" i="1"/>
  <c r="BA1346" i="1"/>
  <c r="AW1455" i="1"/>
  <c r="BA159" i="1"/>
  <c r="BA559" i="1"/>
  <c r="AW1180" i="1"/>
  <c r="BA703" i="1"/>
  <c r="BA256" i="1"/>
  <c r="BA366" i="1"/>
  <c r="BA675" i="1"/>
  <c r="AW747" i="1"/>
  <c r="BA1109" i="1"/>
  <c r="AW1398" i="1"/>
  <c r="BA479" i="1"/>
  <c r="AW424" i="1"/>
  <c r="AW1307" i="1"/>
  <c r="BA261" i="1"/>
  <c r="BA740" i="1"/>
  <c r="BA1298" i="1"/>
  <c r="AW59" i="1"/>
  <c r="AW830" i="1"/>
  <c r="BA1119" i="1"/>
  <c r="AW131" i="1"/>
  <c r="BA643" i="1"/>
  <c r="BA1379" i="1"/>
  <c r="BA56" i="1"/>
  <c r="BA436" i="1"/>
  <c r="BA1391" i="1"/>
  <c r="AW285" i="1"/>
  <c r="AW448" i="1"/>
  <c r="BA1007" i="1"/>
  <c r="BA487" i="1"/>
  <c r="BA1120" i="1"/>
  <c r="BA1509" i="1"/>
  <c r="BA683" i="1"/>
  <c r="AW286" i="1"/>
  <c r="BA656" i="1"/>
  <c r="AW1308" i="1"/>
  <c r="AW394" i="1"/>
  <c r="AW871" i="1"/>
  <c r="AW911" i="1"/>
  <c r="AW1320" i="1"/>
  <c r="AW254" i="1"/>
  <c r="AW133" i="1"/>
  <c r="AW1380" i="1"/>
  <c r="AW1381" i="1"/>
  <c r="AW954" i="1"/>
  <c r="BA544" i="1"/>
  <c r="BA526" i="1"/>
  <c r="AW239" i="1"/>
  <c r="AW129" i="1"/>
  <c r="BA1505" i="1"/>
  <c r="BA592" i="1"/>
  <c r="AW1484" i="1"/>
  <c r="BA336" i="1"/>
  <c r="BA162" i="1"/>
  <c r="AW1477" i="1"/>
  <c r="BA537" i="1"/>
  <c r="BA770" i="1"/>
  <c r="AW405" i="1"/>
  <c r="AW1502" i="1"/>
  <c r="BA327" i="1"/>
  <c r="BA406" i="1"/>
  <c r="BA497" i="1"/>
  <c r="AW802" i="1"/>
  <c r="BA842" i="1"/>
  <c r="BA1343" i="1"/>
  <c r="AW806" i="1"/>
  <c r="AW1188" i="1"/>
  <c r="BA450" i="1"/>
  <c r="BA140" i="1"/>
  <c r="AW777" i="1"/>
  <c r="AW1335" i="1"/>
  <c r="BA752" i="1"/>
  <c r="AW853" i="1"/>
  <c r="BA1402" i="1"/>
  <c r="AW1365" i="1"/>
  <c r="AW370" i="1"/>
  <c r="AW1500" i="1"/>
  <c r="BA1029" i="1"/>
  <c r="BA1179" i="1"/>
  <c r="AW895" i="1"/>
  <c r="AW932" i="1"/>
  <c r="AW891" i="1"/>
  <c r="AW1257" i="1"/>
  <c r="BA171" i="1"/>
  <c r="BA55" i="1"/>
  <c r="AW1305" i="1"/>
  <c r="BA1331" i="1"/>
  <c r="BA1100" i="1"/>
  <c r="BA54" i="1"/>
  <c r="BA593" i="1"/>
  <c r="AW1352" i="1"/>
  <c r="AW682" i="1"/>
  <c r="BA417" i="1"/>
  <c r="BA431" i="1"/>
  <c r="BA738" i="1"/>
  <c r="BA193" i="1"/>
  <c r="AW492" i="1"/>
  <c r="AW611" i="1"/>
  <c r="BA639" i="1"/>
  <c r="BA1140" i="1"/>
  <c r="BA1383" i="1"/>
  <c r="BA370" i="1"/>
  <c r="BA1403" i="1"/>
  <c r="BA774" i="1"/>
  <c r="BA98" i="1"/>
  <c r="AW453" i="1"/>
  <c r="AW1296" i="1"/>
  <c r="BA109" i="1"/>
  <c r="AW1419" i="1"/>
  <c r="BA1364" i="1"/>
  <c r="AW439" i="1"/>
  <c r="AW902" i="1"/>
  <c r="BA443" i="1"/>
  <c r="BA747" i="1"/>
  <c r="BA516" i="1"/>
  <c r="AW1088" i="1"/>
  <c r="AW187" i="1"/>
  <c r="AW574" i="1"/>
  <c r="BA469" i="1"/>
  <c r="AW1280" i="1"/>
  <c r="AW1278" i="1"/>
  <c r="BA995" i="1"/>
  <c r="AW383" i="1"/>
  <c r="BA1335" i="1"/>
  <c r="BA1434" i="1"/>
  <c r="AW1392" i="1"/>
  <c r="BA228" i="1"/>
  <c r="AW589" i="1"/>
  <c r="AW845" i="1"/>
  <c r="BA63" i="1"/>
  <c r="AW91" i="1"/>
  <c r="AW333" i="1"/>
  <c r="AW1004" i="1"/>
  <c r="AW1286" i="1"/>
  <c r="AW152" i="1"/>
  <c r="BA640" i="1"/>
  <c r="AW385" i="1"/>
  <c r="AW1312" i="1"/>
  <c r="BA1454" i="1"/>
  <c r="AW1236" i="1"/>
  <c r="AW1451" i="1"/>
  <c r="BA288" i="1"/>
  <c r="AW314" i="1"/>
  <c r="BA1339" i="1"/>
  <c r="AW165" i="1"/>
  <c r="AW1450" i="1"/>
  <c r="AW1449" i="1"/>
  <c r="AW107" i="1"/>
  <c r="BA814" i="1"/>
  <c r="BA386" i="1"/>
  <c r="BA714" i="1"/>
  <c r="AW1068" i="1"/>
  <c r="BA1214" i="1"/>
  <c r="AW770" i="1"/>
  <c r="BA745" i="1"/>
  <c r="BA1388" i="1"/>
  <c r="AW114" i="1"/>
  <c r="AW390" i="1"/>
  <c r="BA1273" i="1"/>
  <c r="AW866" i="1"/>
  <c r="AW985" i="1"/>
  <c r="AW1074" i="1"/>
  <c r="BA1368" i="1"/>
  <c r="BA1170" i="1"/>
  <c r="AW815" i="1"/>
  <c r="AW653" i="1"/>
  <c r="AW1039" i="1"/>
  <c r="AW764" i="1"/>
  <c r="AW1499" i="1"/>
  <c r="BA1008" i="1"/>
  <c r="BA582" i="1"/>
  <c r="AW928" i="1"/>
  <c r="BA792" i="1"/>
  <c r="BA650" i="1"/>
  <c r="BA399" i="1"/>
  <c r="AW618" i="1"/>
  <c r="AW721" i="1"/>
  <c r="BA1161" i="1"/>
  <c r="AW146" i="1"/>
  <c r="AW493" i="1"/>
  <c r="AW1055" i="1"/>
  <c r="BA373" i="1"/>
  <c r="AW647" i="1"/>
  <c r="BA189" i="1"/>
  <c r="AW862" i="1"/>
  <c r="BA1278" i="1"/>
  <c r="AW1429" i="1"/>
  <c r="AW582" i="1"/>
  <c r="BA40" i="1"/>
  <c r="AW974" i="1"/>
  <c r="AW529" i="1"/>
  <c r="BA1435" i="1"/>
  <c r="AW1145" i="1"/>
  <c r="AW1001" i="1"/>
  <c r="BA862" i="1"/>
  <c r="AW389" i="1"/>
  <c r="BA829" i="1"/>
  <c r="AW341" i="1"/>
  <c r="BA486" i="1"/>
  <c r="AW380" i="1"/>
  <c r="AW1200" i="1"/>
  <c r="AW1051" i="1"/>
  <c r="BA111" i="1"/>
  <c r="BA185" i="1"/>
  <c r="AW400" i="1"/>
  <c r="BA531" i="1"/>
  <c r="BA955" i="1"/>
  <c r="BA716" i="1"/>
  <c r="BA158" i="1"/>
  <c r="BA911" i="1"/>
  <c r="BA1396" i="1"/>
  <c r="BA383" i="1"/>
  <c r="AW733" i="1"/>
  <c r="BA102" i="1"/>
  <c r="BA727" i="1"/>
  <c r="AW787" i="1"/>
  <c r="AW1205" i="1"/>
  <c r="BA1162" i="1"/>
  <c r="AW700" i="1"/>
  <c r="BA254" i="1"/>
  <c r="BA325" i="1"/>
  <c r="BA1169" i="1"/>
  <c r="BA1255" i="1"/>
  <c r="BA561" i="1"/>
  <c r="BA1185" i="1"/>
  <c r="AW736" i="1"/>
  <c r="AW487" i="1"/>
  <c r="BA286" i="1"/>
  <c r="AW768" i="1"/>
  <c r="AW623" i="1"/>
  <c r="BA1097" i="1"/>
  <c r="AW737" i="1"/>
  <c r="BA649" i="1"/>
  <c r="BA1044" i="1"/>
  <c r="BA628" i="1"/>
  <c r="AW118" i="1"/>
  <c r="BA320" i="1"/>
  <c r="AW1154" i="1"/>
  <c r="AW720" i="1"/>
  <c r="BA798" i="1"/>
  <c r="AW1201" i="1"/>
  <c r="BA1060" i="1"/>
  <c r="BA37" i="1"/>
  <c r="BA1213" i="1"/>
  <c r="AW269" i="1"/>
  <c r="AW251" i="1"/>
  <c r="BA695" i="1"/>
  <c r="AW154" i="1"/>
  <c r="AW365" i="1"/>
  <c r="AW93" i="1"/>
  <c r="BA570" i="1"/>
  <c r="AW626" i="1"/>
  <c r="AW1388" i="1"/>
  <c r="AW579" i="1"/>
  <c r="BA1016" i="1"/>
  <c r="AW279" i="1"/>
  <c r="AW1087" i="1"/>
  <c r="BA1380" i="1"/>
  <c r="AW1270" i="1"/>
  <c r="BA967" i="1"/>
  <c r="BA1247" i="1"/>
  <c r="BA393" i="1"/>
  <c r="AW294" i="1"/>
  <c r="BA208" i="1"/>
  <c r="AW346" i="1"/>
  <c r="BA364" i="1"/>
  <c r="AW1161" i="1"/>
  <c r="AW668" i="1"/>
  <c r="BA90" i="1"/>
  <c r="AW357" i="1"/>
  <c r="BA991" i="1"/>
  <c r="AW538" i="1"/>
  <c r="BA306" i="1"/>
  <c r="BA1194" i="1"/>
  <c r="AW1346" i="1"/>
  <c r="AW575" i="1"/>
  <c r="BA826" i="1"/>
  <c r="BA687" i="1"/>
  <c r="AW761" i="1"/>
  <c r="AW696" i="1"/>
  <c r="AW716" i="1"/>
  <c r="AW186" i="1"/>
  <c r="AW702" i="1"/>
  <c r="AW43" i="1"/>
  <c r="BA735" i="1"/>
  <c r="AW868" i="1"/>
  <c r="AW64" i="1"/>
  <c r="BA1425" i="1"/>
  <c r="AW923" i="1"/>
  <c r="BA572" i="1"/>
  <c r="BA1224" i="1"/>
  <c r="AW238" i="1"/>
  <c r="AW1023" i="1"/>
  <c r="BA272" i="1"/>
  <c r="BA35" i="1"/>
  <c r="BA915" i="1"/>
  <c r="AW74" i="1"/>
  <c r="AW906" i="1"/>
  <c r="BA914" i="1"/>
  <c r="BA779" i="1"/>
  <c r="AW1215" i="1"/>
  <c r="AW192" i="1"/>
  <c r="AW1046" i="1"/>
  <c r="BA1426" i="1"/>
  <c r="AW835" i="1"/>
  <c r="AW1254" i="1"/>
  <c r="AW741" i="1"/>
  <c r="BA473" i="1"/>
  <c r="AW1047" i="1"/>
  <c r="BA802" i="1"/>
  <c r="AW1391" i="1"/>
  <c r="AW1250" i="1"/>
  <c r="AW1178" i="1"/>
  <c r="BA1070" i="1"/>
  <c r="BA331" i="1"/>
  <c r="BA1053" i="1"/>
  <c r="BA38" i="1"/>
  <c r="BA134" i="1"/>
  <c r="BA673" i="1"/>
  <c r="BA647" i="1"/>
  <c r="BA244" i="1"/>
  <c r="BA43" i="1"/>
  <c r="AW938" i="1"/>
  <c r="AW1129" i="1"/>
  <c r="BA141" i="1"/>
  <c r="BA351" i="1"/>
  <c r="BA1088" i="1"/>
  <c r="BA1381" i="1"/>
  <c r="AW510" i="1"/>
  <c r="BA874" i="1"/>
  <c r="BA979" i="1"/>
  <c r="AW1473" i="1"/>
  <c r="AW1211" i="1"/>
  <c r="AW987" i="1"/>
  <c r="BA993" i="1"/>
  <c r="BA762" i="1"/>
  <c r="AW366" i="1"/>
  <c r="BA661" i="1"/>
  <c r="AW521" i="1"/>
  <c r="BA440" i="1"/>
  <c r="AW805" i="1"/>
  <c r="BA1327" i="1"/>
  <c r="AW998" i="1"/>
  <c r="BA1137" i="1"/>
  <c r="BA1171" i="1"/>
  <c r="AW120" i="1"/>
  <c r="BA568" i="1"/>
  <c r="AW892" i="1"/>
  <c r="BA527" i="1"/>
  <c r="AW1097" i="1"/>
  <c r="BA179" i="1"/>
  <c r="AW99" i="1"/>
  <c r="BA1340" i="1"/>
  <c r="BA1122" i="1"/>
  <c r="BA1371" i="1"/>
  <c r="AW92" i="1"/>
  <c r="BA1480" i="1"/>
  <c r="BA1375" i="1"/>
  <c r="AW556" i="1"/>
  <c r="BA666" i="1"/>
  <c r="BA873" i="1"/>
  <c r="BA631" i="1"/>
  <c r="BA1148" i="1"/>
  <c r="AW1314" i="1"/>
  <c r="AW572" i="1"/>
  <c r="BA581" i="1"/>
  <c r="BA45" i="1"/>
  <c r="AW1017" i="1"/>
  <c r="BA426" i="1"/>
  <c r="AW786" i="1"/>
  <c r="AW851" i="1"/>
  <c r="AW769" i="1"/>
  <c r="AW410" i="1"/>
  <c r="BA889" i="1"/>
  <c r="BA733" i="1"/>
  <c r="BA1471" i="1"/>
  <c r="AW604" i="1"/>
  <c r="BA410" i="1"/>
  <c r="BA1146" i="1"/>
  <c r="AW511" i="1"/>
  <c r="BA1428" i="1"/>
  <c r="BA502" i="1"/>
  <c r="AW363" i="1"/>
  <c r="BA176" i="1"/>
  <c r="BA260" i="1"/>
  <c r="BA966" i="1"/>
  <c r="BA1233" i="1"/>
  <c r="AW1400" i="1"/>
  <c r="AW1304" i="1"/>
  <c r="AW1228" i="1"/>
  <c r="AW960" i="1"/>
  <c r="BA1262" i="1"/>
  <c r="AW632" i="1"/>
  <c r="BA1123" i="1"/>
  <c r="BA1496" i="1"/>
  <c r="BA872" i="1"/>
  <c r="AW1465" i="1"/>
  <c r="AW941" i="1"/>
  <c r="AW1113" i="1"/>
  <c r="AW340" i="1"/>
  <c r="AW1076" i="1"/>
  <c r="BA1002" i="1"/>
  <c r="BA1360" i="1"/>
  <c r="BA512" i="1"/>
  <c r="BA442" i="1"/>
  <c r="AW1414" i="1"/>
  <c r="AW539" i="1"/>
  <c r="BA956" i="1"/>
  <c r="BA637" i="1"/>
  <c r="AW1190" i="1"/>
  <c r="AW391" i="1"/>
  <c r="BA992" i="1"/>
  <c r="BA1456" i="1"/>
  <c r="AW840" i="1"/>
  <c r="BA953" i="1"/>
  <c r="AW1092" i="1"/>
  <c r="BA408" i="1"/>
  <c r="AW455" i="1"/>
  <c r="AW1198" i="1"/>
  <c r="AW724" i="1"/>
  <c r="AW1319" i="1"/>
  <c r="AW1426" i="1"/>
  <c r="AW525" i="1"/>
  <c r="BA719" i="1"/>
  <c r="AW191" i="1"/>
  <c r="BA488" i="1"/>
  <c r="AW591" i="1"/>
  <c r="BA1219" i="1"/>
  <c r="BA1057" i="1"/>
  <c r="BA131" i="1"/>
  <c r="BA1084" i="1"/>
  <c r="BA845" i="1"/>
  <c r="BA292" i="1"/>
  <c r="AW1072" i="1"/>
  <c r="BA597" i="1"/>
  <c r="AW1235" i="1"/>
  <c r="AW1153" i="1"/>
  <c r="BA342" i="1"/>
  <c r="AW1194" i="1"/>
  <c r="BA663" i="1"/>
  <c r="AW1164" i="1"/>
  <c r="AW205" i="1"/>
  <c r="AW1269" i="1"/>
  <c r="BA177" i="1"/>
  <c r="AW1431" i="1"/>
  <c r="BA506" i="1"/>
  <c r="BA1083" i="1"/>
  <c r="BA1225" i="1"/>
  <c r="AW831" i="1"/>
  <c r="BA912" i="1"/>
  <c r="AW104" i="1"/>
  <c r="AW1363" i="1"/>
  <c r="BA1234" i="1"/>
  <c r="BA1363" i="1"/>
  <c r="AW854" i="1"/>
  <c r="BA1472" i="1"/>
  <c r="BA790" i="1"/>
  <c r="BA1190" i="1"/>
  <c r="AW1387" i="1"/>
  <c r="BA1202" i="1"/>
  <c r="BA1307" i="1"/>
  <c r="AW485" i="1"/>
  <c r="AW1122" i="1"/>
  <c r="AW412" i="1"/>
  <c r="BA1341" i="1"/>
  <c r="BA289" i="1"/>
  <c r="AW449" i="1"/>
  <c r="AW619" i="1"/>
  <c r="AW423" i="1"/>
  <c r="BA532" i="1"/>
  <c r="AW183" i="1"/>
  <c r="BA170" i="1"/>
  <c r="AW195" i="1"/>
  <c r="AW793" i="1"/>
  <c r="AW879" i="1"/>
  <c r="AW727" i="1"/>
  <c r="BA652" i="1"/>
  <c r="BA1071" i="1"/>
  <c r="BA1128" i="1"/>
  <c r="BA1024" i="1"/>
  <c r="BA1421" i="1"/>
  <c r="AW1224" i="1"/>
  <c r="BA104" i="1"/>
  <c r="AW518" i="1"/>
  <c r="BA273" i="1"/>
  <c r="AW746" i="1"/>
  <c r="AW108" i="1"/>
  <c r="BA587" i="1"/>
  <c r="AW81" i="1"/>
  <c r="AW204" i="1"/>
  <c r="BA1106" i="1"/>
  <c r="AW353" i="1"/>
  <c r="BA101" i="1"/>
  <c r="BA1270" i="1"/>
  <c r="BA263" i="1"/>
  <c r="AW937" i="1"/>
  <c r="AW930" i="1"/>
  <c r="BA97" i="1"/>
  <c r="BA725" i="1"/>
  <c r="BA87" i="1"/>
  <c r="AW729" i="1"/>
  <c r="BA456" i="1"/>
  <c r="AW917" i="1"/>
  <c r="BA1329" i="1"/>
  <c r="AW995" i="1"/>
  <c r="BA1006" i="1"/>
  <c r="AW242" i="1"/>
  <c r="BA511" i="1"/>
  <c r="AW280" i="1"/>
  <c r="AW321" i="1"/>
  <c r="AW955" i="1"/>
  <c r="AW1232" i="1"/>
  <c r="BA116" i="1"/>
  <c r="AW231" i="1"/>
  <c r="BA606" i="1"/>
  <c r="BA944" i="1"/>
  <c r="BA1226" i="1"/>
  <c r="AW229" i="1"/>
  <c r="AW222" i="1"/>
  <c r="AW226" i="1"/>
  <c r="AW227" i="1"/>
  <c r="AW225" i="1"/>
  <c r="AW224" i="1"/>
  <c r="AW221" i="1"/>
  <c r="AW219" i="1"/>
  <c r="AW228" i="1"/>
  <c r="AW218" i="1"/>
  <c r="AW215" i="1"/>
  <c r="AW216" i="1"/>
  <c r="AW217" i="1"/>
  <c r="AW223" i="1"/>
  <c r="AW220" i="1"/>
  <c r="BD16" i="1"/>
  <c r="E17" i="1"/>
  <c r="P66" i="1" l="1"/>
  <c r="BL15" i="1"/>
  <c r="H16" i="1"/>
  <c r="P67" i="1"/>
  <c r="BD17" i="1"/>
  <c r="E18" i="1"/>
  <c r="H17" i="1" l="1"/>
  <c r="BL16" i="1"/>
  <c r="BD18" i="1"/>
  <c r="E19" i="1"/>
  <c r="BL17" i="1" l="1"/>
  <c r="H18" i="1"/>
  <c r="BD19" i="1"/>
  <c r="E20" i="1"/>
  <c r="BL18" i="1" l="1"/>
  <c r="H19" i="1"/>
  <c r="BD20" i="1"/>
  <c r="E21" i="1"/>
  <c r="BL19" i="1" l="1"/>
  <c r="H20" i="1"/>
  <c r="BD21" i="1"/>
  <c r="E22" i="1"/>
  <c r="BL20" i="1" l="1"/>
  <c r="H21" i="1"/>
  <c r="BD22" i="1"/>
  <c r="E23" i="1"/>
  <c r="BL21" i="1" l="1"/>
  <c r="H22" i="1"/>
  <c r="BD23" i="1"/>
  <c r="E24" i="1"/>
  <c r="BL22" i="1" l="1"/>
  <c r="H23" i="1"/>
  <c r="BD24" i="1"/>
  <c r="E25" i="1"/>
  <c r="BL23" i="1" l="1"/>
  <c r="H24" i="1"/>
  <c r="BD25" i="1"/>
  <c r="E26" i="1"/>
  <c r="BL24" i="1" l="1"/>
  <c r="H25" i="1"/>
  <c r="BD26" i="1"/>
  <c r="E27" i="1"/>
  <c r="BL25" i="1" l="1"/>
  <c r="H26" i="1"/>
  <c r="BD27" i="1"/>
  <c r="E28" i="1"/>
  <c r="BL26" i="1" l="1"/>
  <c r="H27" i="1"/>
  <c r="BD28" i="1"/>
  <c r="E29" i="1"/>
  <c r="BL27" i="1" l="1"/>
  <c r="H28" i="1"/>
  <c r="BD29" i="1"/>
  <c r="E30" i="1"/>
  <c r="BL28" i="1" l="1"/>
  <c r="H29" i="1"/>
  <c r="BD30" i="1"/>
  <c r="E31" i="1"/>
  <c r="BL29" i="1" l="1"/>
  <c r="H30" i="1"/>
  <c r="BD31" i="1"/>
  <c r="E32" i="1"/>
  <c r="BL30" i="1" l="1"/>
  <c r="H31" i="1"/>
  <c r="BD32" i="1"/>
  <c r="E33" i="1"/>
  <c r="H32" i="1" l="1"/>
  <c r="BL31" i="1"/>
  <c r="BD33" i="1"/>
  <c r="E34" i="1"/>
  <c r="BL32" i="1" l="1"/>
  <c r="H33" i="1"/>
  <c r="BD34" i="1"/>
  <c r="E35" i="1"/>
  <c r="BL33" i="1" l="1"/>
  <c r="H34" i="1"/>
  <c r="BD35" i="1"/>
  <c r="E36" i="1"/>
  <c r="BL34" i="1" l="1"/>
  <c r="H35" i="1"/>
  <c r="BD36" i="1"/>
  <c r="E37" i="1"/>
  <c r="BL35" i="1" l="1"/>
  <c r="H36" i="1"/>
  <c r="BD37" i="1"/>
  <c r="E38" i="1"/>
  <c r="H37" i="1" l="1"/>
  <c r="BL36" i="1"/>
  <c r="BD38" i="1"/>
  <c r="E39" i="1"/>
  <c r="BL37" i="1" l="1"/>
  <c r="H38" i="1"/>
  <c r="BD39" i="1"/>
  <c r="E40" i="1"/>
  <c r="BL38" i="1" l="1"/>
  <c r="H39" i="1"/>
  <c r="BD40" i="1"/>
  <c r="E41" i="1"/>
  <c r="BL39" i="1" l="1"/>
  <c r="H40" i="1"/>
  <c r="BD41" i="1"/>
  <c r="E42" i="1"/>
  <c r="BL40" i="1" l="1"/>
  <c r="H41" i="1"/>
  <c r="BD42" i="1"/>
  <c r="E43" i="1"/>
  <c r="BL41" i="1" l="1"/>
  <c r="H42" i="1"/>
  <c r="BD43" i="1"/>
  <c r="E44" i="1"/>
  <c r="BL42" i="1" l="1"/>
  <c r="H43" i="1"/>
  <c r="BD44" i="1"/>
  <c r="E45" i="1"/>
  <c r="BL43" i="1" l="1"/>
  <c r="H44" i="1"/>
  <c r="BD45" i="1"/>
  <c r="E46" i="1"/>
  <c r="BL44" i="1" l="1"/>
  <c r="H45" i="1"/>
  <c r="BD46" i="1"/>
  <c r="E47" i="1"/>
  <c r="BL45" i="1" l="1"/>
  <c r="H46" i="1"/>
  <c r="BD47" i="1"/>
  <c r="E48" i="1"/>
  <c r="BL46" i="1" l="1"/>
  <c r="H47" i="1"/>
  <c r="BD48" i="1"/>
  <c r="E49" i="1"/>
  <c r="BL47" i="1" l="1"/>
  <c r="H48" i="1"/>
  <c r="BD49" i="1"/>
  <c r="E50" i="1"/>
  <c r="BL48" i="1" l="1"/>
  <c r="H49" i="1"/>
  <c r="BD50" i="1"/>
  <c r="E51" i="1"/>
  <c r="BL49" i="1" l="1"/>
  <c r="H50" i="1"/>
  <c r="BD51" i="1"/>
  <c r="E52" i="1"/>
  <c r="BL50" i="1" l="1"/>
  <c r="H51" i="1"/>
  <c r="BD52" i="1"/>
  <c r="E53" i="1"/>
  <c r="BL51" i="1" l="1"/>
  <c r="H52" i="1"/>
  <c r="BD53" i="1"/>
  <c r="E54" i="1"/>
  <c r="BL52" i="1" l="1"/>
  <c r="H53" i="1"/>
  <c r="BD54" i="1"/>
  <c r="E55" i="1"/>
  <c r="BL53" i="1" l="1"/>
  <c r="H54" i="1"/>
  <c r="BD55" i="1"/>
  <c r="E56" i="1"/>
  <c r="BL54" i="1" l="1"/>
  <c r="H55" i="1"/>
  <c r="BD56" i="1"/>
  <c r="E57" i="1"/>
  <c r="BL55" i="1" l="1"/>
  <c r="H56" i="1"/>
  <c r="BD57" i="1"/>
  <c r="E58" i="1"/>
  <c r="BL56" i="1" l="1"/>
  <c r="H57" i="1"/>
  <c r="BD58" i="1"/>
  <c r="E59" i="1"/>
  <c r="BL57" i="1" l="1"/>
  <c r="H58" i="1"/>
  <c r="BD59" i="1"/>
  <c r="E60" i="1"/>
  <c r="BL58" i="1" l="1"/>
  <c r="H59" i="1"/>
  <c r="BD60" i="1"/>
  <c r="E61" i="1"/>
  <c r="BL59" i="1" l="1"/>
  <c r="H60" i="1"/>
  <c r="BD61" i="1"/>
  <c r="E62" i="1"/>
  <c r="BL60" i="1" l="1"/>
  <c r="H61" i="1"/>
  <c r="BD62" i="1"/>
  <c r="E63" i="1"/>
  <c r="BL61" i="1" l="1"/>
  <c r="H62" i="1"/>
  <c r="BD63" i="1"/>
  <c r="E64" i="1"/>
  <c r="BL62" i="1" l="1"/>
  <c r="H63" i="1"/>
  <c r="BD64" i="1"/>
  <c r="E65" i="1"/>
  <c r="BL63" i="1" l="1"/>
  <c r="H64" i="1"/>
  <c r="BD65" i="1"/>
  <c r="E66" i="1"/>
  <c r="BL64" i="1" l="1"/>
  <c r="H65" i="1"/>
  <c r="BD66" i="1"/>
  <c r="E67" i="1"/>
  <c r="BL65" i="1" l="1"/>
  <c r="H66" i="1"/>
  <c r="BD67" i="1"/>
  <c r="E68" i="1"/>
  <c r="BL66" i="1" l="1"/>
  <c r="H67" i="1"/>
  <c r="BD68" i="1"/>
  <c r="E69" i="1"/>
  <c r="BL67" i="1" l="1"/>
  <c r="H68" i="1"/>
  <c r="BD69" i="1"/>
  <c r="E70" i="1"/>
  <c r="BL68" i="1" l="1"/>
  <c r="H69" i="1"/>
  <c r="BD70" i="1"/>
  <c r="E71" i="1"/>
  <c r="BL69" i="1" l="1"/>
  <c r="H70" i="1"/>
  <c r="BD71" i="1"/>
  <c r="E72" i="1"/>
  <c r="BL70" i="1" l="1"/>
  <c r="H71" i="1"/>
  <c r="BD72" i="1"/>
  <c r="E73" i="1"/>
  <c r="BL71" i="1" l="1"/>
  <c r="H72" i="1"/>
  <c r="BD73" i="1"/>
  <c r="E74" i="1"/>
  <c r="BL72" i="1" l="1"/>
  <c r="H73" i="1"/>
  <c r="BD74" i="1"/>
  <c r="E75" i="1"/>
  <c r="BL73" i="1" l="1"/>
  <c r="H74" i="1"/>
  <c r="BD75" i="1"/>
  <c r="E76" i="1"/>
  <c r="BL74" i="1" l="1"/>
  <c r="H75" i="1"/>
  <c r="BD76" i="1"/>
  <c r="E77" i="1"/>
  <c r="BL75" i="1" l="1"/>
  <c r="H76" i="1"/>
  <c r="BD77" i="1"/>
  <c r="E78" i="1"/>
  <c r="BL76" i="1" l="1"/>
  <c r="H77" i="1"/>
  <c r="BD78" i="1"/>
  <c r="E79" i="1"/>
  <c r="BL77" i="1" l="1"/>
  <c r="H78" i="1"/>
  <c r="BD79" i="1"/>
  <c r="E80" i="1"/>
  <c r="BL78" i="1" l="1"/>
  <c r="H79" i="1"/>
  <c r="BD80" i="1"/>
  <c r="E81" i="1"/>
  <c r="BL79" i="1" l="1"/>
  <c r="H80" i="1"/>
  <c r="BD81" i="1"/>
  <c r="E82" i="1"/>
  <c r="BL80" i="1" l="1"/>
  <c r="H81" i="1"/>
  <c r="BD82" i="1"/>
  <c r="E83" i="1"/>
  <c r="BL81" i="1" l="1"/>
  <c r="H82" i="1"/>
  <c r="BD83" i="1"/>
  <c r="E84" i="1"/>
  <c r="BL82" i="1" l="1"/>
  <c r="H83" i="1"/>
  <c r="BD84" i="1"/>
  <c r="E85" i="1"/>
  <c r="BL83" i="1" l="1"/>
  <c r="H84" i="1"/>
  <c r="BD85" i="1"/>
  <c r="E86" i="1"/>
  <c r="BL84" i="1" l="1"/>
  <c r="H85" i="1"/>
  <c r="BD86" i="1"/>
  <c r="E87" i="1"/>
  <c r="BL85" i="1" l="1"/>
  <c r="H86" i="1"/>
  <c r="BD87" i="1"/>
  <c r="E88" i="1"/>
  <c r="BL86" i="1" l="1"/>
  <c r="H87" i="1"/>
  <c r="BD88" i="1"/>
  <c r="E89" i="1"/>
  <c r="BL87" i="1" l="1"/>
  <c r="H88" i="1"/>
  <c r="BD89" i="1"/>
  <c r="E90" i="1"/>
  <c r="BL88" i="1" l="1"/>
  <c r="H89" i="1"/>
  <c r="BD90" i="1"/>
  <c r="E91" i="1"/>
  <c r="BL89" i="1" l="1"/>
  <c r="H90" i="1"/>
  <c r="BD91" i="1"/>
  <c r="E92" i="1"/>
  <c r="H91" i="1" l="1"/>
  <c r="BL90" i="1"/>
  <c r="BD92" i="1"/>
  <c r="E93" i="1"/>
  <c r="BL91" i="1" l="1"/>
  <c r="H92" i="1"/>
  <c r="BD93" i="1"/>
  <c r="E94" i="1"/>
  <c r="BL92" i="1" l="1"/>
  <c r="H93" i="1"/>
  <c r="BD94" i="1"/>
  <c r="E95" i="1"/>
  <c r="BL93" i="1" l="1"/>
  <c r="H94" i="1"/>
  <c r="BD95" i="1"/>
  <c r="E96" i="1"/>
  <c r="BL94" i="1" l="1"/>
  <c r="H95" i="1"/>
  <c r="BD96" i="1"/>
  <c r="E97" i="1"/>
  <c r="BL95" i="1" l="1"/>
  <c r="H96" i="1"/>
  <c r="BD97" i="1"/>
  <c r="E98" i="1"/>
  <c r="BL96" i="1" l="1"/>
  <c r="H97" i="1"/>
  <c r="BD98" i="1"/>
  <c r="E99" i="1"/>
  <c r="BL97" i="1" l="1"/>
  <c r="H98" i="1"/>
  <c r="BD99" i="1"/>
  <c r="E100" i="1"/>
  <c r="BL98" i="1" l="1"/>
  <c r="H99" i="1"/>
  <c r="BD100" i="1"/>
  <c r="E101" i="1"/>
  <c r="BL99" i="1" l="1"/>
  <c r="H100" i="1"/>
  <c r="BD101" i="1"/>
  <c r="E102" i="1"/>
  <c r="BL100" i="1" l="1"/>
  <c r="H101" i="1"/>
  <c r="BD102" i="1"/>
  <c r="E103" i="1"/>
  <c r="BL101" i="1" l="1"/>
  <c r="H102" i="1"/>
  <c r="BD103" i="1"/>
  <c r="E104" i="1"/>
  <c r="BL102" i="1" l="1"/>
  <c r="H103" i="1"/>
  <c r="BD104" i="1"/>
  <c r="E105" i="1"/>
  <c r="BL103" i="1" l="1"/>
  <c r="H104" i="1"/>
  <c r="BD105" i="1"/>
  <c r="E106" i="1"/>
  <c r="BL104" i="1" l="1"/>
  <c r="H105" i="1"/>
  <c r="BD106" i="1"/>
  <c r="E107" i="1"/>
  <c r="BL105" i="1" l="1"/>
  <c r="H106" i="1"/>
  <c r="BD107" i="1"/>
  <c r="E108" i="1"/>
  <c r="BL106" i="1" l="1"/>
  <c r="H107" i="1"/>
  <c r="BD108" i="1"/>
  <c r="E109" i="1"/>
  <c r="BL107" i="1" l="1"/>
  <c r="H108" i="1"/>
  <c r="BD109" i="1"/>
  <c r="E110" i="1"/>
  <c r="BL108" i="1" l="1"/>
  <c r="H109" i="1"/>
  <c r="BD110" i="1"/>
  <c r="E111" i="1"/>
  <c r="BL109" i="1" l="1"/>
  <c r="H110" i="1"/>
  <c r="BD111" i="1"/>
  <c r="E112" i="1"/>
  <c r="BL110" i="1" l="1"/>
  <c r="H111" i="1"/>
  <c r="BD112" i="1"/>
  <c r="E113" i="1"/>
  <c r="BL111" i="1" l="1"/>
  <c r="H112" i="1"/>
  <c r="BD113" i="1"/>
  <c r="E114" i="1"/>
  <c r="BL112" i="1" l="1"/>
  <c r="H113" i="1"/>
  <c r="BD114" i="1"/>
  <c r="E115" i="1"/>
  <c r="BL113" i="1" l="1"/>
  <c r="H114" i="1"/>
  <c r="BD115" i="1"/>
  <c r="E116" i="1"/>
  <c r="BL114" i="1" l="1"/>
  <c r="H115" i="1"/>
  <c r="BD116" i="1"/>
  <c r="E117" i="1"/>
  <c r="BL115" i="1" l="1"/>
  <c r="H116" i="1"/>
  <c r="BD117" i="1"/>
  <c r="E118" i="1"/>
  <c r="BL116" i="1" l="1"/>
  <c r="H117" i="1"/>
  <c r="BD118" i="1"/>
  <c r="E119" i="1"/>
  <c r="BL117" i="1" l="1"/>
  <c r="H118" i="1"/>
  <c r="BD119" i="1"/>
  <c r="E120" i="1"/>
  <c r="BL118" i="1" l="1"/>
  <c r="H119" i="1"/>
  <c r="BD120" i="1"/>
  <c r="E121" i="1"/>
  <c r="BL119" i="1" l="1"/>
  <c r="H120" i="1"/>
  <c r="BD121" i="1"/>
  <c r="E122" i="1"/>
  <c r="BL120" i="1" l="1"/>
  <c r="H121" i="1"/>
  <c r="BD122" i="1"/>
  <c r="E123" i="1"/>
  <c r="BL121" i="1" l="1"/>
  <c r="H122" i="1"/>
  <c r="BD123" i="1"/>
  <c r="E124" i="1"/>
  <c r="BL122" i="1" l="1"/>
  <c r="H123" i="1"/>
  <c r="BD124" i="1"/>
  <c r="E125" i="1"/>
  <c r="BL123" i="1" l="1"/>
  <c r="H124" i="1"/>
  <c r="BD125" i="1"/>
  <c r="E126" i="1"/>
  <c r="BL124" i="1" l="1"/>
  <c r="H125" i="1"/>
  <c r="BD126" i="1"/>
  <c r="E127" i="1"/>
  <c r="BL125" i="1" l="1"/>
  <c r="H126" i="1"/>
  <c r="BD127" i="1"/>
  <c r="E128" i="1"/>
  <c r="BL126" i="1" l="1"/>
  <c r="H127" i="1"/>
  <c r="BD128" i="1"/>
  <c r="E129" i="1"/>
  <c r="BL127" i="1" l="1"/>
  <c r="H128" i="1"/>
  <c r="BD129" i="1"/>
  <c r="E130" i="1"/>
  <c r="BL128" i="1" l="1"/>
  <c r="H129" i="1"/>
  <c r="BD130" i="1"/>
  <c r="E131" i="1"/>
  <c r="BL129" i="1" l="1"/>
  <c r="H130" i="1"/>
  <c r="BD131" i="1"/>
  <c r="E132" i="1"/>
  <c r="BL130" i="1" l="1"/>
  <c r="H131" i="1"/>
  <c r="BD132" i="1"/>
  <c r="E133" i="1"/>
  <c r="BL131" i="1" l="1"/>
  <c r="H132" i="1"/>
  <c r="BD133" i="1"/>
  <c r="E134" i="1"/>
  <c r="BL132" i="1" l="1"/>
  <c r="H133" i="1"/>
  <c r="BD134" i="1"/>
  <c r="E135" i="1"/>
  <c r="BL133" i="1" l="1"/>
  <c r="H134" i="1"/>
  <c r="BD135" i="1"/>
  <c r="E136" i="1"/>
  <c r="BL134" i="1" l="1"/>
  <c r="H135" i="1"/>
  <c r="BD136" i="1"/>
  <c r="E137" i="1"/>
  <c r="BL135" i="1" l="1"/>
  <c r="H136" i="1"/>
  <c r="BD137" i="1"/>
  <c r="E138" i="1"/>
  <c r="BL136" i="1" l="1"/>
  <c r="H137" i="1"/>
  <c r="BD138" i="1"/>
  <c r="E139" i="1"/>
  <c r="BL137" i="1" l="1"/>
  <c r="H138" i="1"/>
  <c r="BD139" i="1"/>
  <c r="E140" i="1"/>
  <c r="BL138" i="1" l="1"/>
  <c r="H139" i="1"/>
  <c r="BD140" i="1"/>
  <c r="E141" i="1"/>
  <c r="BL139" i="1" l="1"/>
  <c r="H140" i="1"/>
  <c r="BD141" i="1"/>
  <c r="E142" i="1"/>
  <c r="BL140" i="1" l="1"/>
  <c r="H141" i="1"/>
  <c r="BD142" i="1"/>
  <c r="E143" i="1"/>
  <c r="BL141" i="1" l="1"/>
  <c r="H142" i="1"/>
  <c r="BD143" i="1"/>
  <c r="E144" i="1"/>
  <c r="BL142" i="1" l="1"/>
  <c r="H143" i="1"/>
  <c r="BD144" i="1"/>
  <c r="E145" i="1"/>
  <c r="BL143" i="1" l="1"/>
  <c r="H144" i="1"/>
  <c r="BD145" i="1"/>
  <c r="E146" i="1"/>
  <c r="BL144" i="1" l="1"/>
  <c r="H145" i="1"/>
  <c r="BD146" i="1"/>
  <c r="E147" i="1"/>
  <c r="BL145" i="1" l="1"/>
  <c r="H146" i="1"/>
  <c r="BD147" i="1"/>
  <c r="E148" i="1"/>
  <c r="BL146" i="1" l="1"/>
  <c r="H147" i="1"/>
  <c r="BD148" i="1"/>
  <c r="E149" i="1"/>
  <c r="BL147" i="1" l="1"/>
  <c r="H148" i="1"/>
  <c r="BD149" i="1"/>
  <c r="E150" i="1"/>
  <c r="BL148" i="1" l="1"/>
  <c r="H149" i="1"/>
  <c r="BD150" i="1"/>
  <c r="E151" i="1"/>
  <c r="BL149" i="1" l="1"/>
  <c r="H150" i="1"/>
  <c r="BD151" i="1"/>
  <c r="E152" i="1"/>
  <c r="BL150" i="1" l="1"/>
  <c r="H151" i="1"/>
  <c r="BD152" i="1"/>
  <c r="E153" i="1"/>
  <c r="BL151" i="1" l="1"/>
  <c r="H152" i="1"/>
  <c r="BD153" i="1"/>
  <c r="E154" i="1"/>
  <c r="BL152" i="1" l="1"/>
  <c r="H153" i="1"/>
  <c r="BD154" i="1"/>
  <c r="E155" i="1"/>
  <c r="BL153" i="1" l="1"/>
  <c r="H154" i="1"/>
  <c r="BD155" i="1"/>
  <c r="E156" i="1"/>
  <c r="BL154" i="1" l="1"/>
  <c r="H155" i="1"/>
  <c r="BD156" i="1"/>
  <c r="E157" i="1"/>
  <c r="BL155" i="1" l="1"/>
  <c r="H156" i="1"/>
  <c r="BD157" i="1"/>
  <c r="E158" i="1"/>
  <c r="BL156" i="1" l="1"/>
  <c r="H157" i="1"/>
  <c r="BD158" i="1"/>
  <c r="E159" i="1"/>
  <c r="BL157" i="1" l="1"/>
  <c r="H158" i="1"/>
  <c r="BD159" i="1"/>
  <c r="E160" i="1"/>
  <c r="BL158" i="1" l="1"/>
  <c r="H159" i="1"/>
  <c r="BD160" i="1"/>
  <c r="E161" i="1"/>
  <c r="BL159" i="1" l="1"/>
  <c r="H160" i="1"/>
  <c r="BD161" i="1"/>
  <c r="E162" i="1"/>
  <c r="BL160" i="1" l="1"/>
  <c r="H161" i="1"/>
  <c r="BD162" i="1"/>
  <c r="E163" i="1"/>
  <c r="BL161" i="1" l="1"/>
  <c r="H162" i="1"/>
  <c r="BD163" i="1"/>
  <c r="E164" i="1"/>
  <c r="BL162" i="1" l="1"/>
  <c r="H163" i="1"/>
  <c r="BD164" i="1"/>
  <c r="E165" i="1"/>
  <c r="BL163" i="1" l="1"/>
  <c r="H164" i="1"/>
  <c r="BD165" i="1"/>
  <c r="E166" i="1"/>
  <c r="BL164" i="1" l="1"/>
  <c r="H165" i="1"/>
  <c r="BD166" i="1"/>
  <c r="E167" i="1"/>
  <c r="BL165" i="1" l="1"/>
  <c r="H166" i="1"/>
  <c r="BD167" i="1"/>
  <c r="E168" i="1"/>
  <c r="BL166" i="1" l="1"/>
  <c r="H167" i="1"/>
  <c r="BD168" i="1"/>
  <c r="E169" i="1"/>
  <c r="BL167" i="1" l="1"/>
  <c r="H168" i="1"/>
  <c r="BD169" i="1"/>
  <c r="E170" i="1"/>
  <c r="BL168" i="1" l="1"/>
  <c r="H169" i="1"/>
  <c r="BD170" i="1"/>
  <c r="E171" i="1"/>
  <c r="BL169" i="1" l="1"/>
  <c r="H170" i="1"/>
  <c r="BD171" i="1"/>
  <c r="E172" i="1"/>
  <c r="BL170" i="1" l="1"/>
  <c r="H171" i="1"/>
  <c r="BD172" i="1"/>
  <c r="E173" i="1"/>
  <c r="BL171" i="1" l="1"/>
  <c r="H172" i="1"/>
  <c r="BD173" i="1"/>
  <c r="E174" i="1"/>
  <c r="BL172" i="1" l="1"/>
  <c r="H173" i="1"/>
  <c r="BD174" i="1"/>
  <c r="E175" i="1"/>
  <c r="BL173" i="1" l="1"/>
  <c r="H174" i="1"/>
  <c r="BD175" i="1"/>
  <c r="E176" i="1"/>
  <c r="BL174" i="1" l="1"/>
  <c r="H175" i="1"/>
  <c r="BD176" i="1"/>
  <c r="E177" i="1"/>
  <c r="BL175" i="1" l="1"/>
  <c r="H176" i="1"/>
  <c r="BD177" i="1"/>
  <c r="E178" i="1"/>
  <c r="BL176" i="1" l="1"/>
  <c r="H177" i="1"/>
  <c r="BD178" i="1"/>
  <c r="E179" i="1"/>
  <c r="BL177" i="1" l="1"/>
  <c r="H178" i="1"/>
  <c r="BD179" i="1"/>
  <c r="E180" i="1"/>
  <c r="BL178" i="1" l="1"/>
  <c r="H179" i="1"/>
  <c r="BD180" i="1"/>
  <c r="E181" i="1"/>
  <c r="BL179" i="1" l="1"/>
  <c r="H180" i="1"/>
  <c r="BD181" i="1"/>
  <c r="E182" i="1"/>
  <c r="BL180" i="1" l="1"/>
  <c r="H181" i="1"/>
  <c r="BD182" i="1"/>
  <c r="E183" i="1"/>
  <c r="BL181" i="1" l="1"/>
  <c r="H182" i="1"/>
  <c r="BD183" i="1"/>
  <c r="E184" i="1"/>
  <c r="BL182" i="1" l="1"/>
  <c r="H183" i="1"/>
  <c r="BD184" i="1"/>
  <c r="E185" i="1"/>
  <c r="BL183" i="1" l="1"/>
  <c r="H184" i="1"/>
  <c r="BD185" i="1"/>
  <c r="E186" i="1"/>
  <c r="BL184" i="1" l="1"/>
  <c r="H185" i="1"/>
  <c r="BD186" i="1"/>
  <c r="E187" i="1"/>
  <c r="BL185" i="1" l="1"/>
  <c r="H186" i="1"/>
  <c r="BD187" i="1"/>
  <c r="E188" i="1"/>
  <c r="BL186" i="1" l="1"/>
  <c r="H187" i="1"/>
  <c r="BD188" i="1"/>
  <c r="E189" i="1"/>
  <c r="BL187" i="1" l="1"/>
  <c r="H188" i="1"/>
  <c r="BD189" i="1"/>
  <c r="E190" i="1"/>
  <c r="BL188" i="1" l="1"/>
  <c r="H189" i="1"/>
  <c r="BD190" i="1"/>
  <c r="E191" i="1"/>
  <c r="BL189" i="1" l="1"/>
  <c r="H190" i="1"/>
  <c r="BD191" i="1"/>
  <c r="E192" i="1"/>
  <c r="BL190" i="1" l="1"/>
  <c r="H191" i="1"/>
  <c r="BD192" i="1"/>
  <c r="E193" i="1"/>
  <c r="BL191" i="1" l="1"/>
  <c r="H192" i="1"/>
  <c r="BD193" i="1"/>
  <c r="E194" i="1"/>
  <c r="BL192" i="1" l="1"/>
  <c r="H193" i="1"/>
  <c r="BD194" i="1"/>
  <c r="E195" i="1"/>
  <c r="BL193" i="1" l="1"/>
  <c r="H194" i="1"/>
  <c r="BD195" i="1"/>
  <c r="E196" i="1"/>
  <c r="H195" i="1" l="1"/>
  <c r="BL194" i="1"/>
  <c r="BD196" i="1"/>
  <c r="E197" i="1"/>
  <c r="BL195" i="1" l="1"/>
  <c r="H196" i="1"/>
  <c r="BD197" i="1"/>
  <c r="E198" i="1"/>
  <c r="BL196" i="1" l="1"/>
  <c r="H197" i="1"/>
  <c r="BD198" i="1"/>
  <c r="E199" i="1"/>
  <c r="BL197" i="1" l="1"/>
  <c r="H198" i="1"/>
  <c r="BD199" i="1"/>
  <c r="E200" i="1"/>
  <c r="BL198" i="1" l="1"/>
  <c r="H199" i="1"/>
  <c r="BD200" i="1"/>
  <c r="E201" i="1"/>
  <c r="BL199" i="1" l="1"/>
  <c r="H200" i="1"/>
  <c r="BD201" i="1"/>
  <c r="E202" i="1"/>
  <c r="BL200" i="1" l="1"/>
  <c r="H201" i="1"/>
  <c r="BD202" i="1"/>
  <c r="E203" i="1"/>
  <c r="BL201" i="1" l="1"/>
  <c r="H202" i="1"/>
  <c r="BD203" i="1"/>
  <c r="E204" i="1"/>
  <c r="BL202" i="1" l="1"/>
  <c r="H203" i="1"/>
  <c r="BD204" i="1"/>
  <c r="E205" i="1"/>
  <c r="BL203" i="1" l="1"/>
  <c r="H204" i="1"/>
  <c r="BD205" i="1"/>
  <c r="E206" i="1"/>
  <c r="BL204" i="1" l="1"/>
  <c r="H205" i="1"/>
  <c r="BD206" i="1"/>
  <c r="E207" i="1"/>
  <c r="BL205" i="1" l="1"/>
  <c r="H206" i="1"/>
  <c r="BD207" i="1"/>
  <c r="E208" i="1"/>
  <c r="BL206" i="1" l="1"/>
  <c r="H207" i="1"/>
  <c r="BD208" i="1"/>
  <c r="E209" i="1"/>
  <c r="BL207" i="1" l="1"/>
  <c r="H208" i="1"/>
  <c r="BD209" i="1"/>
  <c r="E210" i="1"/>
  <c r="BL208" i="1" l="1"/>
  <c r="H209" i="1"/>
  <c r="BD210" i="1"/>
  <c r="E211" i="1"/>
  <c r="BL209" i="1" l="1"/>
  <c r="H210" i="1"/>
  <c r="BD211" i="1"/>
  <c r="E212" i="1"/>
  <c r="BL210" i="1" l="1"/>
  <c r="H211" i="1"/>
  <c r="BD212" i="1"/>
  <c r="E213" i="1"/>
  <c r="BL211" i="1" l="1"/>
  <c r="H212" i="1"/>
  <c r="BD213" i="1"/>
  <c r="E214" i="1"/>
  <c r="BL212" i="1" l="1"/>
  <c r="H213" i="1"/>
  <c r="BD214" i="1"/>
  <c r="E215" i="1"/>
  <c r="BL213" i="1" l="1"/>
  <c r="H214" i="1"/>
  <c r="BD215" i="1"/>
  <c r="E216" i="1"/>
  <c r="BL214" i="1" l="1"/>
  <c r="H215" i="1"/>
  <c r="BD216" i="1"/>
  <c r="E217" i="1"/>
  <c r="BL215" i="1" l="1"/>
  <c r="H216" i="1"/>
  <c r="BD217" i="1"/>
  <c r="E218" i="1"/>
  <c r="BL216" i="1" l="1"/>
  <c r="H217" i="1"/>
  <c r="BD218" i="1"/>
  <c r="E219" i="1"/>
  <c r="BL217" i="1" l="1"/>
  <c r="H218" i="1"/>
  <c r="BD219" i="1"/>
  <c r="E220" i="1"/>
  <c r="H219" i="1" l="1"/>
  <c r="BL218" i="1"/>
  <c r="BD220" i="1"/>
  <c r="E221" i="1"/>
  <c r="BL219" i="1" l="1"/>
  <c r="H220" i="1"/>
  <c r="BD221" i="1"/>
  <c r="E222" i="1"/>
  <c r="H221" i="1" l="1"/>
  <c r="BL220" i="1"/>
  <c r="BD222" i="1"/>
  <c r="E223" i="1"/>
  <c r="BL221" i="1" l="1"/>
  <c r="H222" i="1"/>
  <c r="BD223" i="1"/>
  <c r="E224" i="1"/>
  <c r="H223" i="1" l="1"/>
  <c r="BL222" i="1"/>
  <c r="BD224" i="1"/>
  <c r="E225" i="1"/>
  <c r="H224" i="1" l="1"/>
  <c r="BL223" i="1"/>
  <c r="BD225" i="1"/>
  <c r="E226" i="1"/>
  <c r="BL224" i="1" l="1"/>
  <c r="H225" i="1"/>
  <c r="BD226" i="1"/>
  <c r="E227" i="1"/>
  <c r="BL225" i="1" l="1"/>
  <c r="H226" i="1"/>
  <c r="BD227" i="1"/>
  <c r="E228" i="1"/>
  <c r="BL226" i="1" l="1"/>
  <c r="H227" i="1"/>
  <c r="BD228" i="1"/>
  <c r="E229" i="1"/>
  <c r="BL227" i="1" l="1"/>
  <c r="H228" i="1"/>
  <c r="BD229" i="1"/>
  <c r="E230" i="1"/>
  <c r="BL228" i="1" l="1"/>
  <c r="H229" i="1"/>
  <c r="BD230" i="1"/>
  <c r="E231" i="1"/>
  <c r="BL229" i="1" l="1"/>
  <c r="H230" i="1"/>
  <c r="BD231" i="1"/>
  <c r="E232" i="1"/>
  <c r="BL230" i="1" l="1"/>
  <c r="H231" i="1"/>
  <c r="BD232" i="1"/>
  <c r="E233" i="1"/>
  <c r="BL231" i="1" l="1"/>
  <c r="H232" i="1"/>
  <c r="BD233" i="1"/>
  <c r="E234" i="1"/>
  <c r="BL232" i="1" l="1"/>
  <c r="H233" i="1"/>
  <c r="BD234" i="1"/>
  <c r="E235" i="1"/>
  <c r="BL233" i="1" l="1"/>
  <c r="H234" i="1"/>
  <c r="BD235" i="1"/>
  <c r="E236" i="1"/>
  <c r="BL234" i="1" l="1"/>
  <c r="H235" i="1"/>
  <c r="BD236" i="1"/>
  <c r="E237" i="1"/>
  <c r="BL235" i="1" l="1"/>
  <c r="H236" i="1"/>
  <c r="BD237" i="1"/>
  <c r="E238" i="1"/>
  <c r="BL236" i="1" l="1"/>
  <c r="H237" i="1"/>
  <c r="BD238" i="1"/>
  <c r="E239" i="1"/>
  <c r="BL237" i="1" l="1"/>
  <c r="H238" i="1"/>
  <c r="BD239" i="1"/>
  <c r="E240" i="1"/>
  <c r="BL238" i="1" l="1"/>
  <c r="H239" i="1"/>
  <c r="BD240" i="1"/>
  <c r="E241" i="1"/>
  <c r="BL239" i="1" l="1"/>
  <c r="H240" i="1"/>
  <c r="BD241" i="1"/>
  <c r="E242" i="1"/>
  <c r="BL240" i="1" l="1"/>
  <c r="H241" i="1"/>
  <c r="BD242" i="1"/>
  <c r="E243" i="1"/>
  <c r="BL241" i="1" l="1"/>
  <c r="H242" i="1"/>
  <c r="BD243" i="1"/>
  <c r="E244" i="1"/>
  <c r="BL242" i="1" l="1"/>
  <c r="H243" i="1"/>
  <c r="BD244" i="1"/>
  <c r="E245" i="1"/>
  <c r="H244" i="1" l="1"/>
  <c r="BL243" i="1"/>
  <c r="BD245" i="1"/>
  <c r="E246" i="1"/>
  <c r="BL244" i="1" l="1"/>
  <c r="H245" i="1"/>
  <c r="BD246" i="1"/>
  <c r="E247" i="1"/>
  <c r="H246" i="1" l="1"/>
  <c r="BL245" i="1"/>
  <c r="BD247" i="1"/>
  <c r="E248" i="1"/>
  <c r="BL246" i="1" l="1"/>
  <c r="H247" i="1"/>
  <c r="BD248" i="1"/>
  <c r="E249" i="1"/>
  <c r="BL247" i="1" l="1"/>
  <c r="H248" i="1"/>
  <c r="BD249" i="1"/>
  <c r="E250" i="1"/>
  <c r="BL248" i="1" l="1"/>
  <c r="H249" i="1"/>
  <c r="BD250" i="1"/>
  <c r="E251" i="1"/>
  <c r="BL249" i="1" l="1"/>
  <c r="H250" i="1"/>
  <c r="BD251" i="1"/>
  <c r="E252" i="1"/>
  <c r="BL250" i="1" l="1"/>
  <c r="H251" i="1"/>
  <c r="BD252" i="1"/>
  <c r="E253" i="1"/>
  <c r="BL251" i="1" l="1"/>
  <c r="H252" i="1"/>
  <c r="BD253" i="1"/>
  <c r="E254" i="1"/>
  <c r="H253" i="1" l="1"/>
  <c r="BL252" i="1"/>
  <c r="BD254" i="1"/>
  <c r="E255" i="1"/>
  <c r="BL253" i="1" l="1"/>
  <c r="H254" i="1"/>
  <c r="BD255" i="1"/>
  <c r="E256" i="1"/>
  <c r="BL254" i="1" l="1"/>
  <c r="H255" i="1"/>
  <c r="BD256" i="1"/>
  <c r="E257" i="1"/>
  <c r="BL255" i="1" l="1"/>
  <c r="H256" i="1"/>
  <c r="BD257" i="1"/>
  <c r="E258" i="1"/>
  <c r="BL256" i="1" l="1"/>
  <c r="H257" i="1"/>
  <c r="BD258" i="1"/>
  <c r="E259" i="1"/>
  <c r="BL257" i="1" l="1"/>
  <c r="H258" i="1"/>
  <c r="BD259" i="1"/>
  <c r="E260" i="1"/>
  <c r="BL258" i="1" l="1"/>
  <c r="H259" i="1"/>
  <c r="BD260" i="1"/>
  <c r="E261" i="1"/>
  <c r="BL259" i="1" l="1"/>
  <c r="H260" i="1"/>
  <c r="BD261" i="1"/>
  <c r="E262" i="1"/>
  <c r="BL260" i="1" l="1"/>
  <c r="H261" i="1"/>
  <c r="BD262" i="1"/>
  <c r="E263" i="1"/>
  <c r="BL261" i="1" l="1"/>
  <c r="H262" i="1"/>
  <c r="BD263" i="1"/>
  <c r="E264" i="1"/>
  <c r="BL262" i="1" l="1"/>
  <c r="H263" i="1"/>
  <c r="BD264" i="1"/>
  <c r="E265" i="1"/>
  <c r="BL263" i="1" l="1"/>
  <c r="H264" i="1"/>
  <c r="BD265" i="1"/>
  <c r="E266" i="1"/>
  <c r="BL264" i="1" l="1"/>
  <c r="H265" i="1"/>
  <c r="BD266" i="1"/>
  <c r="E267" i="1"/>
  <c r="BL265" i="1" l="1"/>
  <c r="H266" i="1"/>
  <c r="BD267" i="1"/>
  <c r="E268" i="1"/>
  <c r="H267" i="1" l="1"/>
  <c r="BL266" i="1"/>
  <c r="BD268" i="1"/>
  <c r="E269" i="1"/>
  <c r="BL267" i="1" l="1"/>
  <c r="H268" i="1"/>
  <c r="BD269" i="1"/>
  <c r="E270" i="1"/>
  <c r="BL268" i="1" l="1"/>
  <c r="H269" i="1"/>
  <c r="BD270" i="1"/>
  <c r="E271" i="1"/>
  <c r="H270" i="1" l="1"/>
  <c r="BL269" i="1"/>
  <c r="BD271" i="1"/>
  <c r="E272" i="1"/>
  <c r="BL270" i="1" l="1"/>
  <c r="H271" i="1"/>
  <c r="BD272" i="1"/>
  <c r="E273" i="1"/>
  <c r="BL271" i="1" l="1"/>
  <c r="H272" i="1"/>
  <c r="BD273" i="1"/>
  <c r="E274" i="1"/>
  <c r="BL272" i="1" l="1"/>
  <c r="H273" i="1"/>
  <c r="BD274" i="1"/>
  <c r="E275" i="1"/>
  <c r="BL273" i="1" l="1"/>
  <c r="H274" i="1"/>
  <c r="BD275" i="1"/>
  <c r="E276" i="1"/>
  <c r="BL274" i="1" l="1"/>
  <c r="H275" i="1"/>
  <c r="BD276" i="1"/>
  <c r="E277" i="1"/>
  <c r="H276" i="1" l="1"/>
  <c r="BL275" i="1"/>
  <c r="BD277" i="1"/>
  <c r="E278" i="1"/>
  <c r="H277" i="1" l="1"/>
  <c r="BL276" i="1"/>
  <c r="BD278" i="1"/>
  <c r="E279" i="1"/>
  <c r="BL277" i="1" l="1"/>
  <c r="H278" i="1"/>
  <c r="BD279" i="1"/>
  <c r="E280" i="1"/>
  <c r="BL278" i="1" l="1"/>
  <c r="H279" i="1"/>
  <c r="BD280" i="1"/>
  <c r="E281" i="1"/>
  <c r="H280" i="1" l="1"/>
  <c r="BL279" i="1"/>
  <c r="BD281" i="1"/>
  <c r="E282" i="1"/>
  <c r="BL280" i="1" l="1"/>
  <c r="H281" i="1"/>
  <c r="BD282" i="1"/>
  <c r="E283" i="1"/>
  <c r="BL281" i="1" l="1"/>
  <c r="H282" i="1"/>
  <c r="BD283" i="1"/>
  <c r="E284" i="1"/>
  <c r="BL282" i="1" l="1"/>
  <c r="H283" i="1"/>
  <c r="BD284" i="1"/>
  <c r="E285" i="1"/>
  <c r="BL283" i="1" l="1"/>
  <c r="H284" i="1"/>
  <c r="BD285" i="1"/>
  <c r="E286" i="1"/>
  <c r="BL284" i="1" l="1"/>
  <c r="H285" i="1"/>
  <c r="BD286" i="1"/>
  <c r="E287" i="1"/>
  <c r="BL285" i="1" l="1"/>
  <c r="H286" i="1"/>
  <c r="BD287" i="1"/>
  <c r="E288" i="1"/>
  <c r="BL286" i="1" l="1"/>
  <c r="H287" i="1"/>
  <c r="BD288" i="1"/>
  <c r="E289" i="1"/>
  <c r="H288" i="1" l="1"/>
  <c r="BL287" i="1"/>
  <c r="BD289" i="1"/>
  <c r="E290" i="1"/>
  <c r="BL288" i="1" l="1"/>
  <c r="H289" i="1"/>
  <c r="BD290" i="1"/>
  <c r="E291" i="1"/>
  <c r="BL289" i="1" l="1"/>
  <c r="H290" i="1"/>
  <c r="BD291" i="1"/>
  <c r="E292" i="1"/>
  <c r="BL290" i="1" l="1"/>
  <c r="H291" i="1"/>
  <c r="BD292" i="1"/>
  <c r="E293" i="1"/>
  <c r="BL291" i="1" l="1"/>
  <c r="H292" i="1"/>
  <c r="BD293" i="1"/>
  <c r="E294" i="1"/>
  <c r="BL292" i="1" l="1"/>
  <c r="H293" i="1"/>
  <c r="BD294" i="1"/>
  <c r="E295" i="1"/>
  <c r="BL293" i="1" l="1"/>
  <c r="H294" i="1"/>
  <c r="BD295" i="1"/>
  <c r="E296" i="1"/>
  <c r="BL294" i="1" l="1"/>
  <c r="H295" i="1"/>
  <c r="BD296" i="1"/>
  <c r="E297" i="1"/>
  <c r="BL295" i="1" l="1"/>
  <c r="H296" i="1"/>
  <c r="BD297" i="1"/>
  <c r="E298" i="1"/>
  <c r="H297" i="1" l="1"/>
  <c r="BL296" i="1"/>
  <c r="BD298" i="1"/>
  <c r="E299" i="1"/>
  <c r="BL297" i="1" l="1"/>
  <c r="H298" i="1"/>
  <c r="BD299" i="1"/>
  <c r="E300" i="1"/>
  <c r="H299" i="1" l="1"/>
  <c r="BL298" i="1"/>
  <c r="BD300" i="1"/>
  <c r="E301" i="1"/>
  <c r="BL299" i="1" l="1"/>
  <c r="H300" i="1"/>
  <c r="BD301" i="1"/>
  <c r="E302" i="1"/>
  <c r="BL300" i="1" l="1"/>
  <c r="H301" i="1"/>
  <c r="BD302" i="1"/>
  <c r="E303" i="1"/>
  <c r="BL301" i="1" l="1"/>
  <c r="H302" i="1"/>
  <c r="BD303" i="1"/>
  <c r="E304" i="1"/>
  <c r="BL302" i="1" l="1"/>
  <c r="H303" i="1"/>
  <c r="BD304" i="1"/>
  <c r="E305" i="1"/>
  <c r="H304" i="1" l="1"/>
  <c r="BL303" i="1"/>
  <c r="BD305" i="1"/>
  <c r="E306" i="1"/>
  <c r="BL304" i="1" l="1"/>
  <c r="H305" i="1"/>
  <c r="BD306" i="1"/>
  <c r="E307" i="1"/>
  <c r="BL305" i="1" l="1"/>
  <c r="H306" i="1"/>
  <c r="BD307" i="1"/>
  <c r="E308" i="1"/>
  <c r="H307" i="1" l="1"/>
  <c r="BL306" i="1"/>
  <c r="BD308" i="1"/>
  <c r="E309" i="1"/>
  <c r="BL307" i="1" l="1"/>
  <c r="H308" i="1"/>
  <c r="BD309" i="1"/>
  <c r="E310" i="1"/>
  <c r="H309" i="1" l="1"/>
  <c r="BL308" i="1"/>
  <c r="BD310" i="1"/>
  <c r="E311" i="1"/>
  <c r="H310" i="1" l="1"/>
  <c r="BL309" i="1"/>
  <c r="BD311" i="1"/>
  <c r="E312" i="1"/>
  <c r="BL310" i="1" l="1"/>
  <c r="H311" i="1"/>
  <c r="BD312" i="1"/>
  <c r="E313" i="1"/>
  <c r="BL311" i="1" l="1"/>
  <c r="H312" i="1"/>
  <c r="BD313" i="1"/>
  <c r="E314" i="1"/>
  <c r="BL312" i="1" l="1"/>
  <c r="H313" i="1"/>
  <c r="BD314" i="1"/>
  <c r="E315" i="1"/>
  <c r="BL313" i="1" l="1"/>
  <c r="H314" i="1"/>
  <c r="BD315" i="1"/>
  <c r="E316" i="1"/>
  <c r="BL314" i="1" l="1"/>
  <c r="H315" i="1"/>
  <c r="BD316" i="1"/>
  <c r="E317" i="1"/>
  <c r="BL315" i="1" l="1"/>
  <c r="H316" i="1"/>
  <c r="BD317" i="1"/>
  <c r="E318" i="1"/>
  <c r="BL316" i="1" l="1"/>
  <c r="H317" i="1"/>
  <c r="BD318" i="1"/>
  <c r="E319" i="1"/>
  <c r="BL317" i="1" l="1"/>
  <c r="H318" i="1"/>
  <c r="BD319" i="1"/>
  <c r="E320" i="1"/>
  <c r="BL318" i="1" l="1"/>
  <c r="H319" i="1"/>
  <c r="BD320" i="1"/>
  <c r="E321" i="1"/>
  <c r="BL319" i="1" l="1"/>
  <c r="H320" i="1"/>
  <c r="BD321" i="1"/>
  <c r="E322" i="1"/>
  <c r="BL320" i="1" l="1"/>
  <c r="H321" i="1"/>
  <c r="BD322" i="1"/>
  <c r="E323" i="1"/>
  <c r="BL321" i="1" l="1"/>
  <c r="H322" i="1"/>
  <c r="BD323" i="1"/>
  <c r="E324" i="1"/>
  <c r="BL322" i="1" l="1"/>
  <c r="H323" i="1"/>
  <c r="BD324" i="1"/>
  <c r="E325" i="1"/>
  <c r="BL323" i="1" l="1"/>
  <c r="H324" i="1"/>
  <c r="BD325" i="1"/>
  <c r="E326" i="1"/>
  <c r="BL324" i="1" l="1"/>
  <c r="H325" i="1"/>
  <c r="BD326" i="1"/>
  <c r="E327" i="1"/>
  <c r="BL325" i="1" l="1"/>
  <c r="H326" i="1"/>
  <c r="BD327" i="1"/>
  <c r="E328" i="1"/>
  <c r="H327" i="1" l="1"/>
  <c r="BL326" i="1"/>
  <c r="BD328" i="1"/>
  <c r="E329" i="1"/>
  <c r="BL327" i="1" l="1"/>
  <c r="H328" i="1"/>
  <c r="BD329" i="1"/>
  <c r="E330" i="1"/>
  <c r="BL328" i="1" l="1"/>
  <c r="H329" i="1"/>
  <c r="BD330" i="1"/>
  <c r="E331" i="1"/>
  <c r="BL329" i="1" l="1"/>
  <c r="H330" i="1"/>
  <c r="BD331" i="1"/>
  <c r="E332" i="1"/>
  <c r="BL330" i="1" l="1"/>
  <c r="H331" i="1"/>
  <c r="BD332" i="1"/>
  <c r="E333" i="1"/>
  <c r="BL331" i="1" l="1"/>
  <c r="H332" i="1"/>
  <c r="BD333" i="1"/>
  <c r="E334" i="1"/>
  <c r="BL332" i="1" l="1"/>
  <c r="H333" i="1"/>
  <c r="BD334" i="1"/>
  <c r="E335" i="1"/>
  <c r="H334" i="1" l="1"/>
  <c r="BL333" i="1"/>
  <c r="BD335" i="1"/>
  <c r="E336" i="1"/>
  <c r="BL334" i="1" l="1"/>
  <c r="H335" i="1"/>
  <c r="BD336" i="1"/>
  <c r="E337" i="1"/>
  <c r="BL335" i="1" l="1"/>
  <c r="H336" i="1"/>
  <c r="BD337" i="1"/>
  <c r="E338" i="1"/>
  <c r="BL336" i="1" l="1"/>
  <c r="H337" i="1"/>
  <c r="BD338" i="1"/>
  <c r="E339" i="1"/>
  <c r="BL337" i="1" l="1"/>
  <c r="H338" i="1"/>
  <c r="BD339" i="1"/>
  <c r="E340" i="1"/>
  <c r="BL338" i="1" l="1"/>
  <c r="H339" i="1"/>
  <c r="BD340" i="1"/>
  <c r="E341" i="1"/>
  <c r="BL339" i="1" l="1"/>
  <c r="H340" i="1"/>
  <c r="BD341" i="1"/>
  <c r="E342" i="1"/>
  <c r="BL340" i="1" l="1"/>
  <c r="H341" i="1"/>
  <c r="BD342" i="1"/>
  <c r="E343" i="1"/>
  <c r="BL341" i="1" l="1"/>
  <c r="H342" i="1"/>
  <c r="BD343" i="1"/>
  <c r="E344" i="1"/>
  <c r="BL342" i="1" l="1"/>
  <c r="H343" i="1"/>
  <c r="BD344" i="1"/>
  <c r="E345" i="1"/>
  <c r="BL343" i="1" l="1"/>
  <c r="H344" i="1"/>
  <c r="BD345" i="1"/>
  <c r="E346" i="1"/>
  <c r="BL344" i="1" l="1"/>
  <c r="H345" i="1"/>
  <c r="BD346" i="1"/>
  <c r="E347" i="1"/>
  <c r="BL345" i="1" l="1"/>
  <c r="H346" i="1"/>
  <c r="BD347" i="1"/>
  <c r="E348" i="1"/>
  <c r="H347" i="1" l="1"/>
  <c r="BL346" i="1"/>
  <c r="BD348" i="1"/>
  <c r="E349" i="1"/>
  <c r="BL347" i="1" l="1"/>
  <c r="H348" i="1"/>
  <c r="BD349" i="1"/>
  <c r="E350" i="1"/>
  <c r="BL348" i="1" l="1"/>
  <c r="H349" i="1"/>
  <c r="BD350" i="1"/>
  <c r="E351" i="1"/>
  <c r="BL349" i="1" l="1"/>
  <c r="H350" i="1"/>
  <c r="BD351" i="1"/>
  <c r="E352" i="1"/>
  <c r="BL350" i="1" l="1"/>
  <c r="H351" i="1"/>
  <c r="BD352" i="1"/>
  <c r="E353" i="1"/>
  <c r="H352" i="1" l="1"/>
  <c r="BL351" i="1"/>
  <c r="BD353" i="1"/>
  <c r="E354" i="1"/>
  <c r="BL352" i="1" l="1"/>
  <c r="H353" i="1"/>
  <c r="BD354" i="1"/>
  <c r="E355" i="1"/>
  <c r="BL353" i="1" l="1"/>
  <c r="H354" i="1"/>
  <c r="BD355" i="1"/>
  <c r="E356" i="1"/>
  <c r="BL354" i="1" l="1"/>
  <c r="H355" i="1"/>
  <c r="BD356" i="1"/>
  <c r="E357" i="1"/>
  <c r="BL355" i="1" l="1"/>
  <c r="H356" i="1"/>
  <c r="BD357" i="1"/>
  <c r="E358" i="1"/>
  <c r="BL356" i="1" l="1"/>
  <c r="H357" i="1"/>
  <c r="BD358" i="1"/>
  <c r="E359" i="1"/>
  <c r="BL357" i="1" l="1"/>
  <c r="H358" i="1"/>
  <c r="BD359" i="1"/>
  <c r="E360" i="1"/>
  <c r="BL358" i="1" l="1"/>
  <c r="H359" i="1"/>
  <c r="BD360" i="1"/>
  <c r="E361" i="1"/>
  <c r="BL359" i="1" l="1"/>
  <c r="H360" i="1"/>
  <c r="BD361" i="1"/>
  <c r="E362" i="1"/>
  <c r="BL360" i="1" l="1"/>
  <c r="H361" i="1"/>
  <c r="BD362" i="1"/>
  <c r="E363" i="1"/>
  <c r="H362" i="1" l="1"/>
  <c r="BL361" i="1"/>
  <c r="BD363" i="1"/>
  <c r="E364" i="1"/>
  <c r="BL362" i="1" l="1"/>
  <c r="H363" i="1"/>
  <c r="BD364" i="1"/>
  <c r="E365" i="1"/>
  <c r="BL363" i="1" l="1"/>
  <c r="H364" i="1"/>
  <c r="BD365" i="1"/>
  <c r="E366" i="1"/>
  <c r="BL364" i="1" l="1"/>
  <c r="H365" i="1"/>
  <c r="BD366" i="1"/>
  <c r="E367" i="1"/>
  <c r="BL365" i="1" l="1"/>
  <c r="H366" i="1"/>
  <c r="BD367" i="1"/>
  <c r="E368" i="1"/>
  <c r="BL366" i="1" l="1"/>
  <c r="H367" i="1"/>
  <c r="BD368" i="1"/>
  <c r="E369" i="1"/>
  <c r="H368" i="1" l="1"/>
  <c r="BL367" i="1"/>
  <c r="BD369" i="1"/>
  <c r="E370" i="1"/>
  <c r="BL368" i="1" l="1"/>
  <c r="H369" i="1"/>
  <c r="BD370" i="1"/>
  <c r="E371" i="1"/>
  <c r="BL369" i="1" l="1"/>
  <c r="H370" i="1"/>
  <c r="BD371" i="1"/>
  <c r="E372" i="1"/>
  <c r="BL370" i="1" l="1"/>
  <c r="H371" i="1"/>
  <c r="BD372" i="1"/>
  <c r="E373" i="1"/>
  <c r="BL371" i="1" l="1"/>
  <c r="H372" i="1"/>
  <c r="BD373" i="1"/>
  <c r="E374" i="1"/>
  <c r="BL372" i="1" l="1"/>
  <c r="H373" i="1"/>
  <c r="BD374" i="1"/>
  <c r="E375" i="1"/>
  <c r="BL373" i="1" l="1"/>
  <c r="H374" i="1"/>
  <c r="BD375" i="1"/>
  <c r="E376" i="1"/>
  <c r="BL374" i="1" l="1"/>
  <c r="H375" i="1"/>
  <c r="BD376" i="1"/>
  <c r="E377" i="1"/>
  <c r="H376" i="1" l="1"/>
  <c r="BL375" i="1"/>
  <c r="BD377" i="1"/>
  <c r="E378" i="1"/>
  <c r="BL376" i="1" l="1"/>
  <c r="H377" i="1"/>
  <c r="BD378" i="1"/>
  <c r="E379" i="1"/>
  <c r="BL377" i="1" l="1"/>
  <c r="H378" i="1"/>
  <c r="BD379" i="1"/>
  <c r="E380" i="1"/>
  <c r="BL378" i="1" l="1"/>
  <c r="H379" i="1"/>
  <c r="BD380" i="1"/>
  <c r="E381" i="1"/>
  <c r="H380" i="1" l="1"/>
  <c r="BL379" i="1"/>
  <c r="BD381" i="1"/>
  <c r="E382" i="1"/>
  <c r="H381" i="1" l="1"/>
  <c r="BL380" i="1"/>
  <c r="BD382" i="1"/>
  <c r="E383" i="1"/>
  <c r="H382" i="1" l="1"/>
  <c r="BL381" i="1"/>
  <c r="BD383" i="1"/>
  <c r="E384" i="1"/>
  <c r="BL382" i="1" l="1"/>
  <c r="H383" i="1"/>
  <c r="BD384" i="1"/>
  <c r="E385" i="1"/>
  <c r="BL383" i="1" l="1"/>
  <c r="H384" i="1"/>
  <c r="BD385" i="1"/>
  <c r="E386" i="1"/>
  <c r="BL384" i="1" l="1"/>
  <c r="H385" i="1"/>
  <c r="BD386" i="1"/>
  <c r="E387" i="1"/>
  <c r="BL385" i="1" l="1"/>
  <c r="H386" i="1"/>
  <c r="BD387" i="1"/>
  <c r="E388" i="1"/>
  <c r="BL386" i="1" l="1"/>
  <c r="H387" i="1"/>
  <c r="BD388" i="1"/>
  <c r="E389" i="1"/>
  <c r="H388" i="1" l="1"/>
  <c r="BL387" i="1"/>
  <c r="BD389" i="1"/>
  <c r="E390" i="1"/>
  <c r="H389" i="1" l="1"/>
  <c r="BL388" i="1"/>
  <c r="BD390" i="1"/>
  <c r="E391" i="1"/>
  <c r="H390" i="1" l="1"/>
  <c r="BL389" i="1"/>
  <c r="BD391" i="1"/>
  <c r="E392" i="1"/>
  <c r="BL390" i="1" l="1"/>
  <c r="H391" i="1"/>
  <c r="BD392" i="1"/>
  <c r="E393" i="1"/>
  <c r="BL391" i="1" l="1"/>
  <c r="H392" i="1"/>
  <c r="BD393" i="1"/>
  <c r="E394" i="1"/>
  <c r="H393" i="1" l="1"/>
  <c r="BL392" i="1"/>
  <c r="BD394" i="1"/>
  <c r="E395" i="1"/>
  <c r="BL393" i="1" l="1"/>
  <c r="H394" i="1"/>
  <c r="BD395" i="1"/>
  <c r="E396" i="1"/>
  <c r="BL394" i="1" l="1"/>
  <c r="H395" i="1"/>
  <c r="BD396" i="1"/>
  <c r="E397" i="1"/>
  <c r="BL395" i="1" l="1"/>
  <c r="H396" i="1"/>
  <c r="BD397" i="1"/>
  <c r="E398" i="1"/>
  <c r="BL396" i="1" l="1"/>
  <c r="H397" i="1"/>
  <c r="BD398" i="1"/>
  <c r="E399" i="1"/>
  <c r="BL397" i="1" l="1"/>
  <c r="H398" i="1"/>
  <c r="BD399" i="1"/>
  <c r="E400" i="1"/>
  <c r="BL398" i="1" l="1"/>
  <c r="H399" i="1"/>
  <c r="BD400" i="1"/>
  <c r="E401" i="1"/>
  <c r="BL399" i="1" l="1"/>
  <c r="H400" i="1"/>
  <c r="BD401" i="1"/>
  <c r="E402" i="1"/>
  <c r="BL400" i="1" l="1"/>
  <c r="H401" i="1"/>
  <c r="BD402" i="1"/>
  <c r="E403" i="1"/>
  <c r="BL401" i="1" l="1"/>
  <c r="H402" i="1"/>
  <c r="BD403" i="1"/>
  <c r="E404" i="1"/>
  <c r="BL402" i="1" l="1"/>
  <c r="H403" i="1"/>
  <c r="BD404" i="1"/>
  <c r="E405" i="1"/>
  <c r="BL403" i="1" l="1"/>
  <c r="H404" i="1"/>
  <c r="BD405" i="1"/>
  <c r="E406" i="1"/>
  <c r="H405" i="1" l="1"/>
  <c r="BL404" i="1"/>
  <c r="BD406" i="1"/>
  <c r="E407" i="1"/>
  <c r="BL405" i="1" l="1"/>
  <c r="H406" i="1"/>
  <c r="BD407" i="1"/>
  <c r="E408" i="1"/>
  <c r="BL406" i="1" l="1"/>
  <c r="H407" i="1"/>
  <c r="BD408" i="1"/>
  <c r="E409" i="1"/>
  <c r="BL407" i="1" l="1"/>
  <c r="H408" i="1"/>
  <c r="BD409" i="1"/>
  <c r="E410" i="1"/>
  <c r="BL408" i="1" l="1"/>
  <c r="H409" i="1"/>
  <c r="BD410" i="1"/>
  <c r="E411" i="1"/>
  <c r="BL409" i="1" l="1"/>
  <c r="H410" i="1"/>
  <c r="BD411" i="1"/>
  <c r="E412" i="1"/>
  <c r="BL410" i="1" l="1"/>
  <c r="H411" i="1"/>
  <c r="BD412" i="1"/>
  <c r="E413" i="1"/>
  <c r="BL411" i="1" l="1"/>
  <c r="H412" i="1"/>
  <c r="BD413" i="1"/>
  <c r="E414" i="1"/>
  <c r="BL412" i="1" l="1"/>
  <c r="H413" i="1"/>
  <c r="BD414" i="1"/>
  <c r="E415" i="1"/>
  <c r="BL413" i="1" l="1"/>
  <c r="H414" i="1"/>
  <c r="BD415" i="1"/>
  <c r="E416" i="1"/>
  <c r="BL414" i="1" l="1"/>
  <c r="H415" i="1"/>
  <c r="BD416" i="1"/>
  <c r="E417" i="1"/>
  <c r="BL415" i="1" l="1"/>
  <c r="H416" i="1"/>
  <c r="BD417" i="1"/>
  <c r="E418" i="1"/>
  <c r="BL416" i="1" l="1"/>
  <c r="H417" i="1"/>
  <c r="BD418" i="1"/>
  <c r="E419" i="1"/>
  <c r="BL417" i="1" l="1"/>
  <c r="H418" i="1"/>
  <c r="BD419" i="1"/>
  <c r="E420" i="1"/>
  <c r="H419" i="1" l="1"/>
  <c r="BL418" i="1"/>
  <c r="BD420" i="1"/>
  <c r="E421" i="1"/>
  <c r="BL419" i="1" l="1"/>
  <c r="H420" i="1"/>
  <c r="BD421" i="1"/>
  <c r="E422" i="1"/>
  <c r="BL420" i="1" l="1"/>
  <c r="H421" i="1"/>
  <c r="BD422" i="1"/>
  <c r="E423" i="1"/>
  <c r="BL421" i="1" l="1"/>
  <c r="H422" i="1"/>
  <c r="BD423" i="1"/>
  <c r="E424" i="1"/>
  <c r="BL422" i="1" l="1"/>
  <c r="H423" i="1"/>
  <c r="BD424" i="1"/>
  <c r="E425" i="1"/>
  <c r="BL423" i="1" l="1"/>
  <c r="H424" i="1"/>
  <c r="BD425" i="1"/>
  <c r="E426" i="1"/>
  <c r="BL424" i="1" l="1"/>
  <c r="H425" i="1"/>
  <c r="BD426" i="1"/>
  <c r="E427" i="1"/>
  <c r="BL425" i="1" l="1"/>
  <c r="H426" i="1"/>
  <c r="BD427" i="1"/>
  <c r="E428" i="1"/>
  <c r="BL426" i="1" l="1"/>
  <c r="H427" i="1"/>
  <c r="BD428" i="1"/>
  <c r="E429" i="1"/>
  <c r="BL427" i="1" l="1"/>
  <c r="H428" i="1"/>
  <c r="BD429" i="1"/>
  <c r="E430" i="1"/>
  <c r="BL428" i="1" l="1"/>
  <c r="H429" i="1"/>
  <c r="BD430" i="1"/>
  <c r="E431" i="1"/>
  <c r="BL429" i="1" l="1"/>
  <c r="H430" i="1"/>
  <c r="BD431" i="1"/>
  <c r="E432" i="1"/>
  <c r="BL430" i="1" l="1"/>
  <c r="H431" i="1"/>
  <c r="BD432" i="1"/>
  <c r="E433" i="1"/>
  <c r="BL431" i="1" l="1"/>
  <c r="H432" i="1"/>
  <c r="BD433" i="1"/>
  <c r="E434" i="1"/>
  <c r="BL432" i="1" l="1"/>
  <c r="H433" i="1"/>
  <c r="BD434" i="1"/>
  <c r="E435" i="1"/>
  <c r="BL433" i="1" l="1"/>
  <c r="H434" i="1"/>
  <c r="BD435" i="1"/>
  <c r="E436" i="1"/>
  <c r="BL434" i="1" l="1"/>
  <c r="H435" i="1"/>
  <c r="BD436" i="1"/>
  <c r="E437" i="1"/>
  <c r="BL435" i="1" l="1"/>
  <c r="H436" i="1"/>
  <c r="BD437" i="1"/>
  <c r="E438" i="1"/>
  <c r="BL436" i="1" l="1"/>
  <c r="H437" i="1"/>
  <c r="BD438" i="1"/>
  <c r="E439" i="1"/>
  <c r="BL437" i="1" l="1"/>
  <c r="H438" i="1"/>
  <c r="BD439" i="1"/>
  <c r="E440" i="1"/>
  <c r="H439" i="1" l="1"/>
  <c r="BL438" i="1"/>
  <c r="BD440" i="1"/>
  <c r="E441" i="1"/>
  <c r="BL439" i="1" l="1"/>
  <c r="H440" i="1"/>
  <c r="BD441" i="1"/>
  <c r="E442" i="1"/>
  <c r="BL440" i="1" l="1"/>
  <c r="H441" i="1"/>
  <c r="BD442" i="1"/>
  <c r="E443" i="1"/>
  <c r="BL441" i="1" l="1"/>
  <c r="H442" i="1"/>
  <c r="BD443" i="1"/>
  <c r="E444" i="1"/>
  <c r="BL442" i="1" l="1"/>
  <c r="H443" i="1"/>
  <c r="BD444" i="1"/>
  <c r="E445" i="1"/>
  <c r="BL443" i="1" l="1"/>
  <c r="H444" i="1"/>
  <c r="BD445" i="1"/>
  <c r="E446" i="1"/>
  <c r="BL444" i="1" l="1"/>
  <c r="H445" i="1"/>
  <c r="BD446" i="1"/>
  <c r="E447" i="1"/>
  <c r="BL445" i="1" l="1"/>
  <c r="H446" i="1"/>
  <c r="BD447" i="1"/>
  <c r="E448" i="1"/>
  <c r="BL446" i="1" l="1"/>
  <c r="H447" i="1"/>
  <c r="BD448" i="1"/>
  <c r="E449" i="1"/>
  <c r="BL447" i="1" l="1"/>
  <c r="H448" i="1"/>
  <c r="BD449" i="1"/>
  <c r="E450" i="1"/>
  <c r="BL448" i="1" l="1"/>
  <c r="H449" i="1"/>
  <c r="BD450" i="1"/>
  <c r="E451" i="1"/>
  <c r="BL449" i="1" l="1"/>
  <c r="H450" i="1"/>
  <c r="BD451" i="1"/>
  <c r="E452" i="1"/>
  <c r="BL450" i="1" l="1"/>
  <c r="H451" i="1"/>
  <c r="BD452" i="1"/>
  <c r="E453" i="1"/>
  <c r="BL451" i="1" l="1"/>
  <c r="H452" i="1"/>
  <c r="BD453" i="1"/>
  <c r="E454" i="1"/>
  <c r="BL452" i="1" l="1"/>
  <c r="H453" i="1"/>
  <c r="BD454" i="1"/>
  <c r="E455" i="1"/>
  <c r="BL453" i="1" l="1"/>
  <c r="H454" i="1"/>
  <c r="BD455" i="1"/>
  <c r="E456" i="1"/>
  <c r="BL454" i="1" l="1"/>
  <c r="H455" i="1"/>
  <c r="BD456" i="1"/>
  <c r="E457" i="1"/>
  <c r="BL455" i="1" l="1"/>
  <c r="H456" i="1"/>
  <c r="BD457" i="1"/>
  <c r="E458" i="1"/>
  <c r="BL456" i="1" l="1"/>
  <c r="H457" i="1"/>
  <c r="BD458" i="1"/>
  <c r="E459" i="1"/>
  <c r="BL457" i="1" l="1"/>
  <c r="H458" i="1"/>
  <c r="BD459" i="1"/>
  <c r="E460" i="1"/>
  <c r="BL458" i="1" l="1"/>
  <c r="H459" i="1"/>
  <c r="BD460" i="1"/>
  <c r="E461" i="1"/>
  <c r="BL459" i="1" l="1"/>
  <c r="H460" i="1"/>
  <c r="BD461" i="1"/>
  <c r="E462" i="1"/>
  <c r="BL460" i="1" l="1"/>
  <c r="H461" i="1"/>
  <c r="BD462" i="1"/>
  <c r="E463" i="1"/>
  <c r="BL461" i="1" l="1"/>
  <c r="H462" i="1"/>
  <c r="BD463" i="1"/>
  <c r="E464" i="1"/>
  <c r="BL462" i="1" l="1"/>
  <c r="H463" i="1"/>
  <c r="BD464" i="1"/>
  <c r="E465" i="1"/>
  <c r="BL463" i="1" l="1"/>
  <c r="H464" i="1"/>
  <c r="BD465" i="1"/>
  <c r="E466" i="1"/>
  <c r="BL464" i="1" l="1"/>
  <c r="H465" i="1"/>
  <c r="BD466" i="1"/>
  <c r="E467" i="1"/>
  <c r="BL465" i="1" l="1"/>
  <c r="H466" i="1"/>
  <c r="BD467" i="1"/>
  <c r="E468" i="1"/>
  <c r="BL466" i="1" l="1"/>
  <c r="H467" i="1"/>
  <c r="BD468" i="1"/>
  <c r="E469" i="1"/>
  <c r="H468" i="1" l="1"/>
  <c r="BL467" i="1"/>
  <c r="BD469" i="1"/>
  <c r="E470" i="1"/>
  <c r="BL468" i="1" l="1"/>
  <c r="H469" i="1"/>
  <c r="BD470" i="1"/>
  <c r="E471" i="1"/>
  <c r="BL469" i="1" l="1"/>
  <c r="H470" i="1"/>
  <c r="BD471" i="1"/>
  <c r="E472" i="1"/>
  <c r="BL470" i="1" l="1"/>
  <c r="H471" i="1"/>
  <c r="BD472" i="1"/>
  <c r="E473" i="1"/>
  <c r="BL471" i="1" l="1"/>
  <c r="H472" i="1"/>
  <c r="BD473" i="1"/>
  <c r="E474" i="1"/>
  <c r="BL472" i="1" l="1"/>
  <c r="H473" i="1"/>
  <c r="BD474" i="1"/>
  <c r="E475" i="1"/>
  <c r="BL473" i="1" l="1"/>
  <c r="H474" i="1"/>
  <c r="BD475" i="1"/>
  <c r="E476" i="1"/>
  <c r="BL474" i="1" l="1"/>
  <c r="H475" i="1"/>
  <c r="BD476" i="1"/>
  <c r="E477" i="1"/>
  <c r="BL475" i="1" l="1"/>
  <c r="H476" i="1"/>
  <c r="BD477" i="1"/>
  <c r="E478" i="1"/>
  <c r="BL476" i="1" l="1"/>
  <c r="H477" i="1"/>
  <c r="BD478" i="1"/>
  <c r="E479" i="1"/>
  <c r="BL477" i="1" l="1"/>
  <c r="H478" i="1"/>
  <c r="BD479" i="1"/>
  <c r="E480" i="1"/>
  <c r="BL478" i="1" l="1"/>
  <c r="H479" i="1"/>
  <c r="BD480" i="1"/>
  <c r="E481" i="1"/>
  <c r="BL479" i="1" l="1"/>
  <c r="H480" i="1"/>
  <c r="BD481" i="1"/>
  <c r="E482" i="1"/>
  <c r="BL480" i="1" l="1"/>
  <c r="H481" i="1"/>
  <c r="BD482" i="1"/>
  <c r="E483" i="1"/>
  <c r="BL481" i="1" l="1"/>
  <c r="H482" i="1"/>
  <c r="BD483" i="1"/>
  <c r="E484" i="1"/>
  <c r="BL482" i="1" l="1"/>
  <c r="H483" i="1"/>
  <c r="BD484" i="1"/>
  <c r="E485" i="1"/>
  <c r="BL483" i="1" l="1"/>
  <c r="H484" i="1"/>
  <c r="BD485" i="1"/>
  <c r="E486" i="1"/>
  <c r="BL484" i="1" l="1"/>
  <c r="H485" i="1"/>
  <c r="BD486" i="1"/>
  <c r="E487" i="1"/>
  <c r="BL485" i="1" l="1"/>
  <c r="H486" i="1"/>
  <c r="BD487" i="1"/>
  <c r="E488" i="1"/>
  <c r="BL486" i="1" l="1"/>
  <c r="H487" i="1"/>
  <c r="BD488" i="1"/>
  <c r="E489" i="1"/>
  <c r="BL487" i="1" l="1"/>
  <c r="H488" i="1"/>
  <c r="BD489" i="1"/>
  <c r="E490" i="1"/>
  <c r="BL488" i="1" l="1"/>
  <c r="H489" i="1"/>
  <c r="BD490" i="1"/>
  <c r="E491" i="1"/>
  <c r="BL489" i="1" l="1"/>
  <c r="H490" i="1"/>
  <c r="BD491" i="1"/>
  <c r="E492" i="1"/>
  <c r="BL490" i="1" l="1"/>
  <c r="H491" i="1"/>
  <c r="BD492" i="1"/>
  <c r="E493" i="1"/>
  <c r="BL491" i="1" l="1"/>
  <c r="H492" i="1"/>
  <c r="BD493" i="1"/>
  <c r="E494" i="1"/>
  <c r="BL492" i="1" l="1"/>
  <c r="H493" i="1"/>
  <c r="BD494" i="1"/>
  <c r="E495" i="1"/>
  <c r="BL493" i="1" l="1"/>
  <c r="H494" i="1"/>
  <c r="BD495" i="1"/>
  <c r="E496" i="1"/>
  <c r="BL494" i="1" l="1"/>
  <c r="H495" i="1"/>
  <c r="BD496" i="1"/>
  <c r="E497" i="1"/>
  <c r="BL495" i="1" l="1"/>
  <c r="H496" i="1"/>
  <c r="BD497" i="1"/>
  <c r="E498" i="1"/>
  <c r="BL496" i="1" l="1"/>
  <c r="H497" i="1"/>
  <c r="BD498" i="1"/>
  <c r="E499" i="1"/>
  <c r="BL497" i="1" l="1"/>
  <c r="H498" i="1"/>
  <c r="BD499" i="1"/>
  <c r="E500" i="1"/>
  <c r="BL498" i="1" l="1"/>
  <c r="H499" i="1"/>
  <c r="BD500" i="1"/>
  <c r="E501" i="1"/>
  <c r="BL499" i="1" l="1"/>
  <c r="H500" i="1"/>
  <c r="BD501" i="1"/>
  <c r="E502" i="1"/>
  <c r="BL500" i="1" l="1"/>
  <c r="H501" i="1"/>
  <c r="BD502" i="1"/>
  <c r="E503" i="1"/>
  <c r="BL501" i="1" l="1"/>
  <c r="H502" i="1"/>
  <c r="BD503" i="1"/>
  <c r="E504" i="1"/>
  <c r="BL502" i="1" l="1"/>
  <c r="H503" i="1"/>
  <c r="BD504" i="1"/>
  <c r="E505" i="1"/>
  <c r="BL503" i="1" l="1"/>
  <c r="H504" i="1"/>
  <c r="BD505" i="1"/>
  <c r="E506" i="1"/>
  <c r="BL504" i="1" l="1"/>
  <c r="H505" i="1"/>
  <c r="BD506" i="1"/>
  <c r="E507" i="1"/>
  <c r="BL505" i="1" l="1"/>
  <c r="H506" i="1"/>
  <c r="BD507" i="1"/>
  <c r="E508" i="1"/>
  <c r="BL506" i="1" l="1"/>
  <c r="H507" i="1"/>
  <c r="BD508" i="1"/>
  <c r="E509" i="1"/>
  <c r="BL507" i="1" l="1"/>
  <c r="H508" i="1"/>
  <c r="BD509" i="1"/>
  <c r="E510" i="1"/>
  <c r="BL508" i="1" l="1"/>
  <c r="H509" i="1"/>
  <c r="BD510" i="1"/>
  <c r="E511" i="1"/>
  <c r="BL509" i="1" l="1"/>
  <c r="H510" i="1"/>
  <c r="BD511" i="1"/>
  <c r="E512" i="1"/>
  <c r="BL510" i="1" l="1"/>
  <c r="H511" i="1"/>
  <c r="BD512" i="1"/>
  <c r="E513" i="1"/>
  <c r="BL511" i="1" l="1"/>
  <c r="H512" i="1"/>
  <c r="BD513" i="1"/>
  <c r="E514" i="1"/>
  <c r="BL512" i="1" l="1"/>
  <c r="H513" i="1"/>
  <c r="BD514" i="1"/>
  <c r="E515" i="1"/>
  <c r="BL513" i="1" l="1"/>
  <c r="H514" i="1"/>
  <c r="BD515" i="1"/>
  <c r="E516" i="1"/>
  <c r="BL514" i="1" l="1"/>
  <c r="H515" i="1"/>
  <c r="BD516" i="1"/>
  <c r="E517" i="1"/>
  <c r="BL515" i="1" l="1"/>
  <c r="H516" i="1"/>
  <c r="BD517" i="1"/>
  <c r="E518" i="1"/>
  <c r="BL516" i="1" l="1"/>
  <c r="H517" i="1"/>
  <c r="BD518" i="1"/>
  <c r="E519" i="1"/>
  <c r="BL517" i="1" l="1"/>
  <c r="H518" i="1"/>
  <c r="BD519" i="1"/>
  <c r="E520" i="1"/>
  <c r="BL518" i="1" l="1"/>
  <c r="H519" i="1"/>
  <c r="BD520" i="1"/>
  <c r="E521" i="1"/>
  <c r="H520" i="1" l="1"/>
  <c r="BL519" i="1"/>
  <c r="BD521" i="1"/>
  <c r="E522" i="1"/>
  <c r="BL520" i="1" l="1"/>
  <c r="H521" i="1"/>
  <c r="BD522" i="1"/>
  <c r="E523" i="1"/>
  <c r="BL521" i="1" l="1"/>
  <c r="H522" i="1"/>
  <c r="BD523" i="1"/>
  <c r="E524" i="1"/>
  <c r="BL522" i="1" l="1"/>
  <c r="H523" i="1"/>
  <c r="BD524" i="1"/>
  <c r="E525" i="1"/>
  <c r="BL523" i="1" l="1"/>
  <c r="H524" i="1"/>
  <c r="BD525" i="1"/>
  <c r="E526" i="1"/>
  <c r="BL524" i="1" l="1"/>
  <c r="H525" i="1"/>
  <c r="BD526" i="1"/>
  <c r="E527" i="1"/>
  <c r="BL525" i="1" l="1"/>
  <c r="H526" i="1"/>
  <c r="BD527" i="1"/>
  <c r="E528" i="1"/>
  <c r="BL526" i="1" l="1"/>
  <c r="H527" i="1"/>
  <c r="BD528" i="1"/>
  <c r="E529" i="1"/>
  <c r="BL527" i="1" l="1"/>
  <c r="H528" i="1"/>
  <c r="BD529" i="1"/>
  <c r="E530" i="1"/>
  <c r="BL528" i="1" l="1"/>
  <c r="H529" i="1"/>
  <c r="BD530" i="1"/>
  <c r="E531" i="1"/>
  <c r="BL529" i="1" l="1"/>
  <c r="H530" i="1"/>
  <c r="BD531" i="1"/>
  <c r="E532" i="1"/>
  <c r="BL530" i="1" l="1"/>
  <c r="H531" i="1"/>
  <c r="BD532" i="1"/>
  <c r="E533" i="1"/>
  <c r="BL531" i="1" l="1"/>
  <c r="H532" i="1"/>
  <c r="BD533" i="1"/>
  <c r="E534" i="1"/>
  <c r="BL532" i="1" l="1"/>
  <c r="H533" i="1"/>
  <c r="BD534" i="1"/>
  <c r="E535" i="1"/>
  <c r="BL533" i="1" l="1"/>
  <c r="H534" i="1"/>
  <c r="BD535" i="1"/>
  <c r="E536" i="1"/>
  <c r="BL534" i="1" l="1"/>
  <c r="H535" i="1"/>
  <c r="BD536" i="1"/>
  <c r="E537" i="1"/>
  <c r="BL535" i="1" l="1"/>
  <c r="H536" i="1"/>
  <c r="BD537" i="1"/>
  <c r="E538" i="1"/>
  <c r="BL536" i="1" l="1"/>
  <c r="H537" i="1"/>
  <c r="BD538" i="1"/>
  <c r="E539" i="1"/>
  <c r="BL537" i="1" l="1"/>
  <c r="H538" i="1"/>
  <c r="BD539" i="1"/>
  <c r="E540" i="1"/>
  <c r="BL538" i="1" l="1"/>
  <c r="H539" i="1"/>
  <c r="BD540" i="1"/>
  <c r="E541" i="1"/>
  <c r="BL539" i="1" l="1"/>
  <c r="H540" i="1"/>
  <c r="BD541" i="1"/>
  <c r="E542" i="1"/>
  <c r="BL540" i="1" l="1"/>
  <c r="H541" i="1"/>
  <c r="BD542" i="1"/>
  <c r="E543" i="1"/>
  <c r="BL541" i="1" l="1"/>
  <c r="H542" i="1"/>
  <c r="BD543" i="1"/>
  <c r="E544" i="1"/>
  <c r="BL542" i="1" l="1"/>
  <c r="H543" i="1"/>
  <c r="BD544" i="1"/>
  <c r="E545" i="1"/>
  <c r="BL543" i="1" l="1"/>
  <c r="H544" i="1"/>
  <c r="BD545" i="1"/>
  <c r="E546" i="1"/>
  <c r="BL544" i="1" l="1"/>
  <c r="H545" i="1"/>
  <c r="BD546" i="1"/>
  <c r="E547" i="1"/>
  <c r="BL545" i="1" l="1"/>
  <c r="H546" i="1"/>
  <c r="BD547" i="1"/>
  <c r="E548" i="1"/>
  <c r="BL546" i="1" l="1"/>
  <c r="H547" i="1"/>
  <c r="BD548" i="1"/>
  <c r="E549" i="1"/>
  <c r="BL547" i="1" l="1"/>
  <c r="H548" i="1"/>
  <c r="BD549" i="1"/>
  <c r="E550" i="1"/>
  <c r="BL548" i="1" l="1"/>
  <c r="H549" i="1"/>
  <c r="BD550" i="1"/>
  <c r="E551" i="1"/>
  <c r="BL549" i="1" l="1"/>
  <c r="H550" i="1"/>
  <c r="BD551" i="1"/>
  <c r="E552" i="1"/>
  <c r="BL550" i="1" l="1"/>
  <c r="H551" i="1"/>
  <c r="BD552" i="1"/>
  <c r="E553" i="1"/>
  <c r="BL551" i="1" l="1"/>
  <c r="H552" i="1"/>
  <c r="BD553" i="1"/>
  <c r="E554" i="1"/>
  <c r="BL552" i="1" l="1"/>
  <c r="H553" i="1"/>
  <c r="BD554" i="1"/>
  <c r="E555" i="1"/>
  <c r="BL553" i="1" l="1"/>
  <c r="H554" i="1"/>
  <c r="BD555" i="1"/>
  <c r="E556" i="1"/>
  <c r="BL554" i="1" l="1"/>
  <c r="H555" i="1"/>
  <c r="BD556" i="1"/>
  <c r="E557" i="1"/>
  <c r="BL555" i="1" l="1"/>
  <c r="H556" i="1"/>
  <c r="BD557" i="1"/>
  <c r="E558" i="1"/>
  <c r="BL556" i="1" l="1"/>
  <c r="H557" i="1"/>
  <c r="BD558" i="1"/>
  <c r="E559" i="1"/>
  <c r="BL557" i="1" l="1"/>
  <c r="H558" i="1"/>
  <c r="BD559" i="1"/>
  <c r="E560" i="1"/>
  <c r="BL558" i="1" l="1"/>
  <c r="H559" i="1"/>
  <c r="BD560" i="1"/>
  <c r="E561" i="1"/>
  <c r="BL559" i="1" l="1"/>
  <c r="H560" i="1"/>
  <c r="BD561" i="1"/>
  <c r="E562" i="1"/>
  <c r="BL560" i="1" l="1"/>
  <c r="H561" i="1"/>
  <c r="BD562" i="1"/>
  <c r="E563" i="1"/>
  <c r="BL561" i="1" l="1"/>
  <c r="H562" i="1"/>
  <c r="BD563" i="1"/>
  <c r="E564" i="1"/>
  <c r="BL562" i="1" l="1"/>
  <c r="H563" i="1"/>
  <c r="BD564" i="1"/>
  <c r="E565" i="1"/>
  <c r="BL563" i="1" l="1"/>
  <c r="H564" i="1"/>
  <c r="BD565" i="1"/>
  <c r="E566" i="1"/>
  <c r="BL564" i="1" l="1"/>
  <c r="H565" i="1"/>
  <c r="BD566" i="1"/>
  <c r="E567" i="1"/>
  <c r="BL565" i="1" l="1"/>
  <c r="H566" i="1"/>
  <c r="BD567" i="1"/>
  <c r="E568" i="1"/>
  <c r="BL566" i="1" l="1"/>
  <c r="H567" i="1"/>
  <c r="BD568" i="1"/>
  <c r="E569" i="1"/>
  <c r="BL567" i="1" l="1"/>
  <c r="H568" i="1"/>
  <c r="BD569" i="1"/>
  <c r="E570" i="1"/>
  <c r="BL568" i="1" l="1"/>
  <c r="H569" i="1"/>
  <c r="BD570" i="1"/>
  <c r="E571" i="1"/>
  <c r="BL569" i="1" l="1"/>
  <c r="H570" i="1"/>
  <c r="BD571" i="1"/>
  <c r="E572" i="1"/>
  <c r="BL570" i="1" l="1"/>
  <c r="H571" i="1"/>
  <c r="BD572" i="1"/>
  <c r="E573" i="1"/>
  <c r="BL571" i="1" l="1"/>
  <c r="H572" i="1"/>
  <c r="BD573" i="1"/>
  <c r="E574" i="1"/>
  <c r="BL572" i="1" l="1"/>
  <c r="H573" i="1"/>
  <c r="BD574" i="1"/>
  <c r="E575" i="1"/>
  <c r="BL573" i="1" l="1"/>
  <c r="H574" i="1"/>
  <c r="BD575" i="1"/>
  <c r="E576" i="1"/>
  <c r="BL574" i="1" l="1"/>
  <c r="H575" i="1"/>
  <c r="BD576" i="1"/>
  <c r="E577" i="1"/>
  <c r="BL575" i="1" l="1"/>
  <c r="H576" i="1"/>
  <c r="BD577" i="1"/>
  <c r="E578" i="1"/>
  <c r="BL576" i="1" l="1"/>
  <c r="H577" i="1"/>
  <c r="BD578" i="1"/>
  <c r="E579" i="1"/>
  <c r="BL577" i="1" l="1"/>
  <c r="H578" i="1"/>
  <c r="BD579" i="1"/>
  <c r="E580" i="1"/>
  <c r="BL578" i="1" l="1"/>
  <c r="H579" i="1"/>
  <c r="BD580" i="1"/>
  <c r="E581" i="1"/>
  <c r="BL579" i="1" l="1"/>
  <c r="H580" i="1"/>
  <c r="BD581" i="1"/>
  <c r="E582" i="1"/>
  <c r="BL580" i="1" l="1"/>
  <c r="H581" i="1"/>
  <c r="BD582" i="1"/>
  <c r="E583" i="1"/>
  <c r="BL581" i="1" l="1"/>
  <c r="H582" i="1"/>
  <c r="BD583" i="1"/>
  <c r="E584" i="1"/>
  <c r="BL582" i="1" l="1"/>
  <c r="H583" i="1"/>
  <c r="BD584" i="1"/>
  <c r="E585" i="1"/>
  <c r="BL583" i="1" l="1"/>
  <c r="H584" i="1"/>
  <c r="BD585" i="1"/>
  <c r="E586" i="1"/>
  <c r="BL584" i="1" l="1"/>
  <c r="H585" i="1"/>
  <c r="BD586" i="1"/>
  <c r="E587" i="1"/>
  <c r="BL585" i="1" l="1"/>
  <c r="H586" i="1"/>
  <c r="BD587" i="1"/>
  <c r="E588" i="1"/>
  <c r="BL586" i="1" l="1"/>
  <c r="H587" i="1"/>
  <c r="BD588" i="1"/>
  <c r="E589" i="1"/>
  <c r="BL587" i="1" l="1"/>
  <c r="H588" i="1"/>
  <c r="BD589" i="1"/>
  <c r="E590" i="1"/>
  <c r="BL588" i="1" l="1"/>
  <c r="H589" i="1"/>
  <c r="BD590" i="1"/>
  <c r="E591" i="1"/>
  <c r="H590" i="1" l="1"/>
  <c r="BL589" i="1"/>
  <c r="BD591" i="1"/>
  <c r="E592" i="1"/>
  <c r="BL590" i="1" l="1"/>
  <c r="H591" i="1"/>
  <c r="BD592" i="1"/>
  <c r="E593" i="1"/>
  <c r="BL591" i="1" l="1"/>
  <c r="H592" i="1"/>
  <c r="BD593" i="1"/>
  <c r="E594" i="1"/>
  <c r="BL592" i="1" l="1"/>
  <c r="H593" i="1"/>
  <c r="BD594" i="1"/>
  <c r="E595" i="1"/>
  <c r="BL593" i="1" l="1"/>
  <c r="H594" i="1"/>
  <c r="BD595" i="1"/>
  <c r="E596" i="1"/>
  <c r="BL594" i="1" l="1"/>
  <c r="H595" i="1"/>
  <c r="BD596" i="1"/>
  <c r="E597" i="1"/>
  <c r="BL595" i="1" l="1"/>
  <c r="H596" i="1"/>
  <c r="BD597" i="1"/>
  <c r="E598" i="1"/>
  <c r="BL596" i="1" l="1"/>
  <c r="H597" i="1"/>
  <c r="BD598" i="1"/>
  <c r="E599" i="1"/>
  <c r="BL597" i="1" l="1"/>
  <c r="H598" i="1"/>
  <c r="BD599" i="1"/>
  <c r="E600" i="1"/>
  <c r="BL598" i="1" l="1"/>
  <c r="H599" i="1"/>
  <c r="BD600" i="1"/>
  <c r="E601" i="1"/>
  <c r="BL599" i="1" l="1"/>
  <c r="H600" i="1"/>
  <c r="BD601" i="1"/>
  <c r="E602" i="1"/>
  <c r="BL600" i="1" l="1"/>
  <c r="H601" i="1"/>
  <c r="BD602" i="1"/>
  <c r="E603" i="1"/>
  <c r="BL601" i="1" l="1"/>
  <c r="H602" i="1"/>
  <c r="BD603" i="1"/>
  <c r="E604" i="1"/>
  <c r="BL602" i="1" l="1"/>
  <c r="H603" i="1"/>
  <c r="BD604" i="1"/>
  <c r="E605" i="1"/>
  <c r="BL603" i="1" l="1"/>
  <c r="H604" i="1"/>
  <c r="BD605" i="1"/>
  <c r="E606" i="1"/>
  <c r="BL604" i="1" l="1"/>
  <c r="H605" i="1"/>
  <c r="BD606" i="1"/>
  <c r="E607" i="1"/>
  <c r="BL605" i="1" l="1"/>
  <c r="H606" i="1"/>
  <c r="BD607" i="1"/>
  <c r="E608" i="1"/>
  <c r="BL606" i="1" l="1"/>
  <c r="H607" i="1"/>
  <c r="BD608" i="1"/>
  <c r="E609" i="1"/>
  <c r="BL607" i="1" l="1"/>
  <c r="H608" i="1"/>
  <c r="BD609" i="1"/>
  <c r="E610" i="1"/>
  <c r="BL608" i="1" l="1"/>
  <c r="H609" i="1"/>
  <c r="BD610" i="1"/>
  <c r="E611" i="1"/>
  <c r="BL609" i="1" l="1"/>
  <c r="H610" i="1"/>
  <c r="BD611" i="1"/>
  <c r="E612" i="1"/>
  <c r="BL610" i="1" l="1"/>
  <c r="H611" i="1"/>
  <c r="BD612" i="1"/>
  <c r="E613" i="1"/>
  <c r="BL611" i="1" l="1"/>
  <c r="H612" i="1"/>
  <c r="BD613" i="1"/>
  <c r="E614" i="1"/>
  <c r="BL612" i="1" l="1"/>
  <c r="H613" i="1"/>
  <c r="BD614" i="1"/>
  <c r="E615" i="1"/>
  <c r="BL613" i="1" l="1"/>
  <c r="H614" i="1"/>
  <c r="BD615" i="1"/>
  <c r="E616" i="1"/>
  <c r="BL614" i="1" l="1"/>
  <c r="H615" i="1"/>
  <c r="BD616" i="1"/>
  <c r="E617" i="1"/>
  <c r="BL615" i="1" l="1"/>
  <c r="H616" i="1"/>
  <c r="BD617" i="1"/>
  <c r="E618" i="1"/>
  <c r="BL616" i="1" l="1"/>
  <c r="H617" i="1"/>
  <c r="BD618" i="1"/>
  <c r="E619" i="1"/>
  <c r="BL617" i="1" l="1"/>
  <c r="H618" i="1"/>
  <c r="BD619" i="1"/>
  <c r="E620" i="1"/>
  <c r="BL618" i="1" l="1"/>
  <c r="H619" i="1"/>
  <c r="BD620" i="1"/>
  <c r="E621" i="1"/>
  <c r="H620" i="1" l="1"/>
  <c r="BL619" i="1"/>
  <c r="BD621" i="1"/>
  <c r="E622" i="1"/>
  <c r="BL620" i="1" l="1"/>
  <c r="H621" i="1"/>
  <c r="BD622" i="1"/>
  <c r="E623" i="1"/>
  <c r="BL621" i="1" l="1"/>
  <c r="H622" i="1"/>
  <c r="BD623" i="1"/>
  <c r="E624" i="1"/>
  <c r="BL622" i="1" l="1"/>
  <c r="H623" i="1"/>
  <c r="BD624" i="1"/>
  <c r="E625" i="1"/>
  <c r="BL623" i="1" l="1"/>
  <c r="H624" i="1"/>
  <c r="BD625" i="1"/>
  <c r="E626" i="1"/>
  <c r="BL624" i="1" l="1"/>
  <c r="H625" i="1"/>
  <c r="BD626" i="1"/>
  <c r="E627" i="1"/>
  <c r="BL625" i="1" l="1"/>
  <c r="H626" i="1"/>
  <c r="BD627" i="1"/>
  <c r="E628" i="1"/>
  <c r="BL626" i="1" l="1"/>
  <c r="H627" i="1"/>
  <c r="BD628" i="1"/>
  <c r="E629" i="1"/>
  <c r="BL627" i="1" l="1"/>
  <c r="H628" i="1"/>
  <c r="BD629" i="1"/>
  <c r="E630" i="1"/>
  <c r="BL628" i="1" l="1"/>
  <c r="H629" i="1"/>
  <c r="BD630" i="1"/>
  <c r="E631" i="1"/>
  <c r="BL629" i="1" l="1"/>
  <c r="H630" i="1"/>
  <c r="BD631" i="1"/>
  <c r="E632" i="1"/>
  <c r="BL630" i="1" l="1"/>
  <c r="H631" i="1"/>
  <c r="BD632" i="1"/>
  <c r="E633" i="1"/>
  <c r="BL631" i="1" l="1"/>
  <c r="H632" i="1"/>
  <c r="BD633" i="1"/>
  <c r="E634" i="1"/>
  <c r="BL632" i="1" l="1"/>
  <c r="H633" i="1"/>
  <c r="BD634" i="1"/>
  <c r="E635" i="1"/>
  <c r="BL633" i="1" l="1"/>
  <c r="H634" i="1"/>
  <c r="BD635" i="1"/>
  <c r="E636" i="1"/>
  <c r="BL634" i="1" l="1"/>
  <c r="H635" i="1"/>
  <c r="BD636" i="1"/>
  <c r="E637" i="1"/>
  <c r="BL635" i="1" l="1"/>
  <c r="H636" i="1"/>
  <c r="BD637" i="1"/>
  <c r="E638" i="1"/>
  <c r="BL636" i="1" l="1"/>
  <c r="H637" i="1"/>
  <c r="BD638" i="1"/>
  <c r="E639" i="1"/>
  <c r="BL637" i="1" l="1"/>
  <c r="H638" i="1"/>
  <c r="BD639" i="1"/>
  <c r="E640" i="1"/>
  <c r="BL638" i="1" l="1"/>
  <c r="H639" i="1"/>
  <c r="BD640" i="1"/>
  <c r="E641" i="1"/>
  <c r="BL639" i="1" l="1"/>
  <c r="H640" i="1"/>
  <c r="BD641" i="1"/>
  <c r="E642" i="1"/>
  <c r="BL640" i="1" l="1"/>
  <c r="H641" i="1"/>
  <c r="BD642" i="1"/>
  <c r="E643" i="1"/>
  <c r="BL641" i="1" l="1"/>
  <c r="H642" i="1"/>
  <c r="BD643" i="1"/>
  <c r="E644" i="1"/>
  <c r="H643" i="1" l="1"/>
  <c r="BL642" i="1"/>
  <c r="BD644" i="1"/>
  <c r="E645" i="1"/>
  <c r="BL643" i="1" l="1"/>
  <c r="H644" i="1"/>
  <c r="BD645" i="1"/>
  <c r="E646" i="1"/>
  <c r="BL644" i="1" l="1"/>
  <c r="H645" i="1"/>
  <c r="BD646" i="1"/>
  <c r="E647" i="1"/>
  <c r="BL645" i="1" l="1"/>
  <c r="H646" i="1"/>
  <c r="BD647" i="1"/>
  <c r="E648" i="1"/>
  <c r="BL646" i="1" l="1"/>
  <c r="H647" i="1"/>
  <c r="BD648" i="1"/>
  <c r="E649" i="1"/>
  <c r="BL647" i="1" l="1"/>
  <c r="H648" i="1"/>
  <c r="BD649" i="1"/>
  <c r="E650" i="1"/>
  <c r="BL648" i="1" l="1"/>
  <c r="H649" i="1"/>
  <c r="BD650" i="1"/>
  <c r="E651" i="1"/>
  <c r="BL649" i="1" l="1"/>
  <c r="H650" i="1"/>
  <c r="BD651" i="1"/>
  <c r="E652" i="1"/>
  <c r="BL650" i="1" l="1"/>
  <c r="H651" i="1"/>
  <c r="BD652" i="1"/>
  <c r="E653" i="1"/>
  <c r="BL651" i="1" l="1"/>
  <c r="H652" i="1"/>
  <c r="BD653" i="1"/>
  <c r="E654" i="1"/>
  <c r="BL652" i="1" l="1"/>
  <c r="H653" i="1"/>
  <c r="BD654" i="1"/>
  <c r="E655" i="1"/>
  <c r="BL653" i="1" l="1"/>
  <c r="H654" i="1"/>
  <c r="BD655" i="1"/>
  <c r="E656" i="1"/>
  <c r="BL654" i="1" l="1"/>
  <c r="H655" i="1"/>
  <c r="BD656" i="1"/>
  <c r="E657" i="1"/>
  <c r="BL655" i="1" l="1"/>
  <c r="H656" i="1"/>
  <c r="BD657" i="1"/>
  <c r="E658" i="1"/>
  <c r="BL656" i="1" l="1"/>
  <c r="H657" i="1"/>
  <c r="BD658" i="1"/>
  <c r="E659" i="1"/>
  <c r="BL657" i="1" l="1"/>
  <c r="H658" i="1"/>
  <c r="BD659" i="1"/>
  <c r="E660" i="1"/>
  <c r="BL658" i="1" l="1"/>
  <c r="H659" i="1"/>
  <c r="BD660" i="1"/>
  <c r="E661" i="1"/>
  <c r="BL659" i="1" l="1"/>
  <c r="H660" i="1"/>
  <c r="BD661" i="1"/>
  <c r="E662" i="1"/>
  <c r="H661" i="1" l="1"/>
  <c r="BL660" i="1"/>
  <c r="BD662" i="1"/>
  <c r="E663" i="1"/>
  <c r="BL661" i="1" l="1"/>
  <c r="H662" i="1"/>
  <c r="BD663" i="1"/>
  <c r="E664" i="1"/>
  <c r="BL662" i="1" l="1"/>
  <c r="H663" i="1"/>
  <c r="BD664" i="1"/>
  <c r="E665" i="1"/>
  <c r="BL663" i="1" l="1"/>
  <c r="H664" i="1"/>
  <c r="BD665" i="1"/>
  <c r="E666" i="1"/>
  <c r="BL664" i="1" l="1"/>
  <c r="H665" i="1"/>
  <c r="BD666" i="1"/>
  <c r="E667" i="1"/>
  <c r="BL665" i="1" l="1"/>
  <c r="H666" i="1"/>
  <c r="BD667" i="1"/>
  <c r="E668" i="1"/>
  <c r="BL666" i="1" l="1"/>
  <c r="H667" i="1"/>
  <c r="BD668" i="1"/>
  <c r="E669" i="1"/>
  <c r="BL667" i="1" l="1"/>
  <c r="H668" i="1"/>
  <c r="BD669" i="1"/>
  <c r="E670" i="1"/>
  <c r="BL668" i="1" l="1"/>
  <c r="H669" i="1"/>
  <c r="BD670" i="1"/>
  <c r="E671" i="1"/>
  <c r="BL669" i="1" l="1"/>
  <c r="H670" i="1"/>
  <c r="BD671" i="1"/>
  <c r="E672" i="1"/>
  <c r="BL670" i="1" l="1"/>
  <c r="H671" i="1"/>
  <c r="BD672" i="1"/>
  <c r="E673" i="1"/>
  <c r="BL671" i="1" l="1"/>
  <c r="H672" i="1"/>
  <c r="BD673" i="1"/>
  <c r="E674" i="1"/>
  <c r="BL672" i="1" l="1"/>
  <c r="H673" i="1"/>
  <c r="BD674" i="1"/>
  <c r="E675" i="1"/>
  <c r="BL673" i="1" l="1"/>
  <c r="H674" i="1"/>
  <c r="BD675" i="1"/>
  <c r="E676" i="1"/>
  <c r="BL674" i="1" l="1"/>
  <c r="H675" i="1"/>
  <c r="BD676" i="1"/>
  <c r="E677" i="1"/>
  <c r="BL675" i="1" l="1"/>
  <c r="H676" i="1"/>
  <c r="BD677" i="1"/>
  <c r="E678" i="1"/>
  <c r="BL676" i="1" l="1"/>
  <c r="H677" i="1"/>
  <c r="BD678" i="1"/>
  <c r="E679" i="1"/>
  <c r="BL677" i="1" l="1"/>
  <c r="H678" i="1"/>
  <c r="BD679" i="1"/>
  <c r="E680" i="1"/>
  <c r="BL678" i="1" l="1"/>
  <c r="H679" i="1"/>
  <c r="BD680" i="1"/>
  <c r="E681" i="1"/>
  <c r="BL679" i="1" l="1"/>
  <c r="H680" i="1"/>
  <c r="BD681" i="1"/>
  <c r="E682" i="1"/>
  <c r="BL680" i="1" l="1"/>
  <c r="H681" i="1"/>
  <c r="BD682" i="1"/>
  <c r="E683" i="1"/>
  <c r="BL681" i="1" l="1"/>
  <c r="H682" i="1"/>
  <c r="BD683" i="1"/>
  <c r="E684" i="1"/>
  <c r="BL682" i="1" l="1"/>
  <c r="H683" i="1"/>
  <c r="BD684" i="1"/>
  <c r="E685" i="1"/>
  <c r="BL683" i="1" l="1"/>
  <c r="H684" i="1"/>
  <c r="BD685" i="1"/>
  <c r="E686" i="1"/>
  <c r="BL684" i="1" l="1"/>
  <c r="H685" i="1"/>
  <c r="BD686" i="1"/>
  <c r="E687" i="1"/>
  <c r="H686" i="1" l="1"/>
  <c r="BL685" i="1"/>
  <c r="BD687" i="1"/>
  <c r="E688" i="1"/>
  <c r="H687" i="1" l="1"/>
  <c r="BL686" i="1"/>
  <c r="BD688" i="1"/>
  <c r="E689" i="1"/>
  <c r="BL687" i="1" l="1"/>
  <c r="H688" i="1"/>
  <c r="BD689" i="1"/>
  <c r="E690" i="1"/>
  <c r="BL688" i="1" l="1"/>
  <c r="H689" i="1"/>
  <c r="BD690" i="1"/>
  <c r="E691" i="1"/>
  <c r="BL689" i="1" l="1"/>
  <c r="H690" i="1"/>
  <c r="BD691" i="1"/>
  <c r="E692" i="1"/>
  <c r="BL690" i="1" l="1"/>
  <c r="H691" i="1"/>
  <c r="BD692" i="1"/>
  <c r="E693" i="1"/>
  <c r="BL691" i="1" l="1"/>
  <c r="H692" i="1"/>
  <c r="BD693" i="1"/>
  <c r="E694" i="1"/>
  <c r="BL692" i="1" l="1"/>
  <c r="H693" i="1"/>
  <c r="BD694" i="1"/>
  <c r="E695" i="1"/>
  <c r="BL693" i="1" l="1"/>
  <c r="H694" i="1"/>
  <c r="BD695" i="1"/>
  <c r="E696" i="1"/>
  <c r="BL694" i="1" l="1"/>
  <c r="H695" i="1"/>
  <c r="BD696" i="1"/>
  <c r="E697" i="1"/>
  <c r="BL695" i="1" l="1"/>
  <c r="H696" i="1"/>
  <c r="BD697" i="1"/>
  <c r="E698" i="1"/>
  <c r="BL696" i="1" l="1"/>
  <c r="H697" i="1"/>
  <c r="BD698" i="1"/>
  <c r="E699" i="1"/>
  <c r="BL697" i="1" l="1"/>
  <c r="H698" i="1"/>
  <c r="BD699" i="1"/>
  <c r="E700" i="1"/>
  <c r="BL698" i="1" l="1"/>
  <c r="H699" i="1"/>
  <c r="BD700" i="1"/>
  <c r="E701" i="1"/>
  <c r="BL699" i="1" l="1"/>
  <c r="H700" i="1"/>
  <c r="BD701" i="1"/>
  <c r="E702" i="1"/>
  <c r="BL700" i="1" l="1"/>
  <c r="H701" i="1"/>
  <c r="BD702" i="1"/>
  <c r="E703" i="1"/>
  <c r="BL701" i="1" l="1"/>
  <c r="H702" i="1"/>
  <c r="BD703" i="1"/>
  <c r="E704" i="1"/>
  <c r="BL702" i="1" l="1"/>
  <c r="H703" i="1"/>
  <c r="BD704" i="1"/>
  <c r="E705" i="1"/>
  <c r="BL703" i="1" l="1"/>
  <c r="H704" i="1"/>
  <c r="BD705" i="1"/>
  <c r="E706" i="1"/>
  <c r="BL704" i="1" l="1"/>
  <c r="H705" i="1"/>
  <c r="BD706" i="1"/>
  <c r="E707" i="1"/>
  <c r="BL705" i="1" l="1"/>
  <c r="H706" i="1"/>
  <c r="BD707" i="1"/>
  <c r="E708" i="1"/>
  <c r="BL706" i="1" l="1"/>
  <c r="H707" i="1"/>
  <c r="BD708" i="1"/>
  <c r="E709" i="1"/>
  <c r="BL707" i="1" l="1"/>
  <c r="H708" i="1"/>
  <c r="BD709" i="1"/>
  <c r="E710" i="1"/>
  <c r="BL708" i="1" l="1"/>
  <c r="H709" i="1"/>
  <c r="BD710" i="1"/>
  <c r="E711" i="1"/>
  <c r="BL709" i="1" l="1"/>
  <c r="H710" i="1"/>
  <c r="BD711" i="1"/>
  <c r="E712" i="1"/>
  <c r="BL710" i="1" l="1"/>
  <c r="H711" i="1"/>
  <c r="BD712" i="1"/>
  <c r="E713" i="1"/>
  <c r="BL711" i="1" l="1"/>
  <c r="H712" i="1"/>
  <c r="BD713" i="1"/>
  <c r="E714" i="1"/>
  <c r="BL712" i="1" l="1"/>
  <c r="H713" i="1"/>
  <c r="BD714" i="1"/>
  <c r="E715" i="1"/>
  <c r="BL713" i="1" l="1"/>
  <c r="H714" i="1"/>
  <c r="BD715" i="1"/>
  <c r="E716" i="1"/>
  <c r="BL714" i="1" l="1"/>
  <c r="H715" i="1"/>
  <c r="BD716" i="1"/>
  <c r="E717" i="1"/>
  <c r="BL715" i="1" l="1"/>
  <c r="H716" i="1"/>
  <c r="BD717" i="1"/>
  <c r="E718" i="1"/>
  <c r="BL716" i="1" l="1"/>
  <c r="H717" i="1"/>
  <c r="BD718" i="1"/>
  <c r="E719" i="1"/>
  <c r="BL717" i="1" l="1"/>
  <c r="H718" i="1"/>
  <c r="BD719" i="1"/>
  <c r="E720" i="1"/>
  <c r="BL718" i="1" l="1"/>
  <c r="H719" i="1"/>
  <c r="BD720" i="1"/>
  <c r="E721" i="1"/>
  <c r="BL719" i="1" l="1"/>
  <c r="H720" i="1"/>
  <c r="BD721" i="1"/>
  <c r="E722" i="1"/>
  <c r="BL720" i="1" l="1"/>
  <c r="H721" i="1"/>
  <c r="BD722" i="1"/>
  <c r="E723" i="1"/>
  <c r="BL721" i="1" l="1"/>
  <c r="H722" i="1"/>
  <c r="BD723" i="1"/>
  <c r="E724" i="1"/>
  <c r="BL722" i="1" l="1"/>
  <c r="H723" i="1"/>
  <c r="BD724" i="1"/>
  <c r="E725" i="1"/>
  <c r="BL723" i="1" l="1"/>
  <c r="H724" i="1"/>
  <c r="BD725" i="1"/>
  <c r="E726" i="1"/>
  <c r="BL724" i="1" l="1"/>
  <c r="H725" i="1"/>
  <c r="BD726" i="1"/>
  <c r="E727" i="1"/>
  <c r="BL725" i="1" l="1"/>
  <c r="H726" i="1"/>
  <c r="BD727" i="1"/>
  <c r="E728" i="1"/>
  <c r="BL726" i="1" l="1"/>
  <c r="H727" i="1"/>
  <c r="BD728" i="1"/>
  <c r="E729" i="1"/>
  <c r="BL727" i="1" l="1"/>
  <c r="H728" i="1"/>
  <c r="BD729" i="1"/>
  <c r="E730" i="1"/>
  <c r="BL728" i="1" l="1"/>
  <c r="H729" i="1"/>
  <c r="BD730" i="1"/>
  <c r="E731" i="1"/>
  <c r="BL729" i="1" l="1"/>
  <c r="H730" i="1"/>
  <c r="BD731" i="1"/>
  <c r="E732" i="1"/>
  <c r="BL730" i="1" l="1"/>
  <c r="H731" i="1"/>
  <c r="BD732" i="1"/>
  <c r="E733" i="1"/>
  <c r="BL731" i="1" l="1"/>
  <c r="H732" i="1"/>
  <c r="BD733" i="1"/>
  <c r="E734" i="1"/>
  <c r="BL732" i="1" l="1"/>
  <c r="H733" i="1"/>
  <c r="BD734" i="1"/>
  <c r="E735" i="1"/>
  <c r="BL733" i="1" l="1"/>
  <c r="H734" i="1"/>
  <c r="BD735" i="1"/>
  <c r="E736" i="1"/>
  <c r="BL734" i="1" l="1"/>
  <c r="H735" i="1"/>
  <c r="BD736" i="1"/>
  <c r="E737" i="1"/>
  <c r="BL735" i="1" l="1"/>
  <c r="H736" i="1"/>
  <c r="BD737" i="1"/>
  <c r="E738" i="1"/>
  <c r="BL736" i="1" l="1"/>
  <c r="H737" i="1"/>
  <c r="BD738" i="1"/>
  <c r="E739" i="1"/>
  <c r="BL737" i="1" l="1"/>
  <c r="H738" i="1"/>
  <c r="BD739" i="1"/>
  <c r="E740" i="1"/>
  <c r="BL738" i="1" l="1"/>
  <c r="H739" i="1"/>
  <c r="BD740" i="1"/>
  <c r="E741" i="1"/>
  <c r="BL739" i="1" l="1"/>
  <c r="H740" i="1"/>
  <c r="BD741" i="1"/>
  <c r="E742" i="1"/>
  <c r="BL740" i="1" l="1"/>
  <c r="H741" i="1"/>
  <c r="BD742" i="1"/>
  <c r="E743" i="1"/>
  <c r="BL741" i="1" l="1"/>
  <c r="H742" i="1"/>
  <c r="BD743" i="1"/>
  <c r="E744" i="1"/>
  <c r="BL742" i="1" l="1"/>
  <c r="H743" i="1"/>
  <c r="BD744" i="1"/>
  <c r="E745" i="1"/>
  <c r="BL743" i="1" l="1"/>
  <c r="H744" i="1"/>
  <c r="BD745" i="1"/>
  <c r="E746" i="1"/>
  <c r="BL744" i="1" l="1"/>
  <c r="H745" i="1"/>
  <c r="BD746" i="1"/>
  <c r="E747" i="1"/>
  <c r="BL745" i="1" l="1"/>
  <c r="H746" i="1"/>
  <c r="BD747" i="1"/>
  <c r="E748" i="1"/>
  <c r="BL746" i="1" l="1"/>
  <c r="H747" i="1"/>
  <c r="BD748" i="1"/>
  <c r="E749" i="1"/>
  <c r="BL747" i="1" l="1"/>
  <c r="H748" i="1"/>
  <c r="BD749" i="1"/>
  <c r="E750" i="1"/>
  <c r="BL748" i="1" l="1"/>
  <c r="H749" i="1"/>
  <c r="BD750" i="1"/>
  <c r="E751" i="1"/>
  <c r="BL749" i="1" l="1"/>
  <c r="H750" i="1"/>
  <c r="BD751" i="1"/>
  <c r="E752" i="1"/>
  <c r="BL750" i="1" l="1"/>
  <c r="H751" i="1"/>
  <c r="BD752" i="1"/>
  <c r="E753" i="1"/>
  <c r="BL751" i="1" l="1"/>
  <c r="H752" i="1"/>
  <c r="BD753" i="1"/>
  <c r="E754" i="1"/>
  <c r="BL752" i="1" l="1"/>
  <c r="H753" i="1"/>
  <c r="BD754" i="1"/>
  <c r="E755" i="1"/>
  <c r="BL753" i="1" l="1"/>
  <c r="H754" i="1"/>
  <c r="BD755" i="1"/>
  <c r="E756" i="1"/>
  <c r="BL754" i="1" l="1"/>
  <c r="H755" i="1"/>
  <c r="BD756" i="1"/>
  <c r="E757" i="1"/>
  <c r="BL755" i="1" l="1"/>
  <c r="H756" i="1"/>
  <c r="BD757" i="1"/>
  <c r="E758" i="1"/>
  <c r="BL756" i="1" l="1"/>
  <c r="H757" i="1"/>
  <c r="BD758" i="1"/>
  <c r="E759" i="1"/>
  <c r="BL757" i="1" l="1"/>
  <c r="H758" i="1"/>
  <c r="BD759" i="1"/>
  <c r="E760" i="1"/>
  <c r="BL758" i="1" l="1"/>
  <c r="H759" i="1"/>
  <c r="BD760" i="1"/>
  <c r="E761" i="1"/>
  <c r="BL759" i="1" l="1"/>
  <c r="H760" i="1"/>
  <c r="BD761" i="1"/>
  <c r="E762" i="1"/>
  <c r="BL760" i="1" l="1"/>
  <c r="H761" i="1"/>
  <c r="BD762" i="1"/>
  <c r="E763" i="1"/>
  <c r="BL761" i="1" l="1"/>
  <c r="H762" i="1"/>
  <c r="BD763" i="1"/>
  <c r="E764" i="1"/>
  <c r="BL762" i="1" l="1"/>
  <c r="H763" i="1"/>
  <c r="BD764" i="1"/>
  <c r="E765" i="1"/>
  <c r="BL763" i="1" l="1"/>
  <c r="H764" i="1"/>
  <c r="BD765" i="1"/>
  <c r="E766" i="1"/>
  <c r="BL764" i="1" l="1"/>
  <c r="H765" i="1"/>
  <c r="BD766" i="1"/>
  <c r="E767" i="1"/>
  <c r="BL765" i="1" l="1"/>
  <c r="H766" i="1"/>
  <c r="BD767" i="1"/>
  <c r="E768" i="1"/>
  <c r="BL766" i="1" l="1"/>
  <c r="H767" i="1"/>
  <c r="BD768" i="1"/>
  <c r="E769" i="1"/>
  <c r="BL767" i="1" l="1"/>
  <c r="H768" i="1"/>
  <c r="BD769" i="1"/>
  <c r="E770" i="1"/>
  <c r="BL768" i="1" l="1"/>
  <c r="H769" i="1"/>
  <c r="BD770" i="1"/>
  <c r="E771" i="1"/>
  <c r="BL769" i="1" l="1"/>
  <c r="H770" i="1"/>
  <c r="BD771" i="1"/>
  <c r="E772" i="1"/>
  <c r="BL770" i="1" l="1"/>
  <c r="H771" i="1"/>
  <c r="BD772" i="1"/>
  <c r="E773" i="1"/>
  <c r="BL771" i="1" l="1"/>
  <c r="H772" i="1"/>
  <c r="BD773" i="1"/>
  <c r="E774" i="1"/>
  <c r="BL772" i="1" l="1"/>
  <c r="H773" i="1"/>
  <c r="BD774" i="1"/>
  <c r="E775" i="1"/>
  <c r="BL773" i="1" l="1"/>
  <c r="H774" i="1"/>
  <c r="BD775" i="1"/>
  <c r="E776" i="1"/>
  <c r="BL774" i="1" l="1"/>
  <c r="H775" i="1"/>
  <c r="BD776" i="1"/>
  <c r="E777" i="1"/>
  <c r="BL775" i="1" l="1"/>
  <c r="H776" i="1"/>
  <c r="BD777" i="1"/>
  <c r="E778" i="1"/>
  <c r="BL776" i="1" l="1"/>
  <c r="H777" i="1"/>
  <c r="BD778" i="1"/>
  <c r="E779" i="1"/>
  <c r="BL777" i="1" l="1"/>
  <c r="H778" i="1"/>
  <c r="BD779" i="1"/>
  <c r="E780" i="1"/>
  <c r="BL778" i="1" l="1"/>
  <c r="H779" i="1"/>
  <c r="BD780" i="1"/>
  <c r="E781" i="1"/>
  <c r="BL779" i="1" l="1"/>
  <c r="H780" i="1"/>
  <c r="BD781" i="1"/>
  <c r="E782" i="1"/>
  <c r="BL780" i="1" l="1"/>
  <c r="H781" i="1"/>
  <c r="BD782" i="1"/>
  <c r="E783" i="1"/>
  <c r="BL781" i="1" l="1"/>
  <c r="H782" i="1"/>
  <c r="BD783" i="1"/>
  <c r="E784" i="1"/>
  <c r="BL782" i="1" l="1"/>
  <c r="H783" i="1"/>
  <c r="BD784" i="1"/>
  <c r="E785" i="1"/>
  <c r="BL783" i="1" l="1"/>
  <c r="H784" i="1"/>
  <c r="BD785" i="1"/>
  <c r="E786" i="1"/>
  <c r="BL784" i="1" l="1"/>
  <c r="H785" i="1"/>
  <c r="BD786" i="1"/>
  <c r="E787" i="1"/>
  <c r="BL785" i="1" l="1"/>
  <c r="H786" i="1"/>
  <c r="BD787" i="1"/>
  <c r="E788" i="1"/>
  <c r="BL786" i="1" l="1"/>
  <c r="H787" i="1"/>
  <c r="BD788" i="1"/>
  <c r="E789" i="1"/>
  <c r="BL787" i="1" l="1"/>
  <c r="H788" i="1"/>
  <c r="BD789" i="1"/>
  <c r="E790" i="1"/>
  <c r="BL788" i="1" l="1"/>
  <c r="H789" i="1"/>
  <c r="BD790" i="1"/>
  <c r="E791" i="1"/>
  <c r="BL789" i="1" l="1"/>
  <c r="H790" i="1"/>
  <c r="BD791" i="1"/>
  <c r="E792" i="1"/>
  <c r="BL790" i="1" l="1"/>
  <c r="H791" i="1"/>
  <c r="BD792" i="1"/>
  <c r="E793" i="1"/>
  <c r="BL791" i="1" l="1"/>
  <c r="H792" i="1"/>
  <c r="BD793" i="1"/>
  <c r="E794" i="1"/>
  <c r="BL792" i="1" l="1"/>
  <c r="H793" i="1"/>
  <c r="BD794" i="1"/>
  <c r="E795" i="1"/>
  <c r="BL793" i="1" l="1"/>
  <c r="H794" i="1"/>
  <c r="BD795" i="1"/>
  <c r="E796" i="1"/>
  <c r="BL794" i="1" l="1"/>
  <c r="H795" i="1"/>
  <c r="BD796" i="1"/>
  <c r="E797" i="1"/>
  <c r="BL795" i="1" l="1"/>
  <c r="H796" i="1"/>
  <c r="BD797" i="1"/>
  <c r="E798" i="1"/>
  <c r="BL796" i="1" l="1"/>
  <c r="H797" i="1"/>
  <c r="BD798" i="1"/>
  <c r="E799" i="1"/>
  <c r="BL797" i="1" l="1"/>
  <c r="H798" i="1"/>
  <c r="BD799" i="1"/>
  <c r="E800" i="1"/>
  <c r="BL798" i="1" l="1"/>
  <c r="H799" i="1"/>
  <c r="BD800" i="1"/>
  <c r="E801" i="1"/>
  <c r="BL799" i="1" l="1"/>
  <c r="H800" i="1"/>
  <c r="BD801" i="1"/>
  <c r="E802" i="1"/>
  <c r="BL800" i="1" l="1"/>
  <c r="H801" i="1"/>
  <c r="BD802" i="1"/>
  <c r="E803" i="1"/>
  <c r="BL801" i="1" l="1"/>
  <c r="H802" i="1"/>
  <c r="BD803" i="1"/>
  <c r="E804" i="1"/>
  <c r="BL802" i="1" l="1"/>
  <c r="H803" i="1"/>
  <c r="BD804" i="1"/>
  <c r="E805" i="1"/>
  <c r="BL803" i="1" l="1"/>
  <c r="H804" i="1"/>
  <c r="BD805" i="1"/>
  <c r="E806" i="1"/>
  <c r="BL804" i="1" l="1"/>
  <c r="H805" i="1"/>
  <c r="BD806" i="1"/>
  <c r="E807" i="1"/>
  <c r="BL805" i="1" l="1"/>
  <c r="H806" i="1"/>
  <c r="BD807" i="1"/>
  <c r="E808" i="1"/>
  <c r="BL806" i="1" l="1"/>
  <c r="H807" i="1"/>
  <c r="BD808" i="1"/>
  <c r="E809" i="1"/>
  <c r="BL807" i="1" l="1"/>
  <c r="H808" i="1"/>
  <c r="BD809" i="1"/>
  <c r="E810" i="1"/>
  <c r="BL808" i="1" l="1"/>
  <c r="H809" i="1"/>
  <c r="BD810" i="1"/>
  <c r="E811" i="1"/>
  <c r="BL809" i="1" l="1"/>
  <c r="H810" i="1"/>
  <c r="BD811" i="1"/>
  <c r="E812" i="1"/>
  <c r="BL810" i="1" l="1"/>
  <c r="H811" i="1"/>
  <c r="BD812" i="1"/>
  <c r="E813" i="1"/>
  <c r="BL811" i="1" l="1"/>
  <c r="H812" i="1"/>
  <c r="BD813" i="1"/>
  <c r="E814" i="1"/>
  <c r="BL812" i="1" l="1"/>
  <c r="H813" i="1"/>
  <c r="BD814" i="1"/>
  <c r="E815" i="1"/>
  <c r="BL813" i="1" l="1"/>
  <c r="H814" i="1"/>
  <c r="BD815" i="1"/>
  <c r="E816" i="1"/>
  <c r="BL814" i="1" l="1"/>
  <c r="H815" i="1"/>
  <c r="BD816" i="1"/>
  <c r="E817" i="1"/>
  <c r="BL815" i="1" l="1"/>
  <c r="H816" i="1"/>
  <c r="BD817" i="1"/>
  <c r="E818" i="1"/>
  <c r="BL816" i="1" l="1"/>
  <c r="H817" i="1"/>
  <c r="BD818" i="1"/>
  <c r="E819" i="1"/>
  <c r="BL817" i="1" l="1"/>
  <c r="H818" i="1"/>
  <c r="BD819" i="1"/>
  <c r="E820" i="1"/>
  <c r="BL818" i="1" l="1"/>
  <c r="H819" i="1"/>
  <c r="BD820" i="1"/>
  <c r="E821" i="1"/>
  <c r="BL819" i="1" l="1"/>
  <c r="H820" i="1"/>
  <c r="BD821" i="1"/>
  <c r="E822" i="1"/>
  <c r="BL820" i="1" l="1"/>
  <c r="H821" i="1"/>
  <c r="BD822" i="1"/>
  <c r="E823" i="1"/>
  <c r="BL821" i="1" l="1"/>
  <c r="H822" i="1"/>
  <c r="BD823" i="1"/>
  <c r="E824" i="1"/>
  <c r="BL822" i="1" l="1"/>
  <c r="H823" i="1"/>
  <c r="BD824" i="1"/>
  <c r="E825" i="1"/>
  <c r="BL823" i="1" l="1"/>
  <c r="H824" i="1"/>
  <c r="BD825" i="1"/>
  <c r="E826" i="1"/>
  <c r="BL824" i="1" l="1"/>
  <c r="H825" i="1"/>
  <c r="BD826" i="1"/>
  <c r="E827" i="1"/>
  <c r="BL825" i="1" l="1"/>
  <c r="H826" i="1"/>
  <c r="BD827" i="1"/>
  <c r="E828" i="1"/>
  <c r="BL826" i="1" l="1"/>
  <c r="H827" i="1"/>
  <c r="BD828" i="1"/>
  <c r="E829" i="1"/>
  <c r="BL827" i="1" l="1"/>
  <c r="H828" i="1"/>
  <c r="BD829" i="1"/>
  <c r="E830" i="1"/>
  <c r="BL828" i="1" l="1"/>
  <c r="H829" i="1"/>
  <c r="BD830" i="1"/>
  <c r="E831" i="1"/>
  <c r="BL829" i="1" l="1"/>
  <c r="H830" i="1"/>
  <c r="BD831" i="1"/>
  <c r="E832" i="1"/>
  <c r="BL830" i="1" l="1"/>
  <c r="H831" i="1"/>
  <c r="BD832" i="1"/>
  <c r="E833" i="1"/>
  <c r="BL831" i="1" l="1"/>
  <c r="H832" i="1"/>
  <c r="BD833" i="1"/>
  <c r="E834" i="1"/>
  <c r="BL832" i="1" l="1"/>
  <c r="H833" i="1"/>
  <c r="BD834" i="1"/>
  <c r="E835" i="1"/>
  <c r="BL833" i="1" l="1"/>
  <c r="H834" i="1"/>
  <c r="BD835" i="1"/>
  <c r="E836" i="1"/>
  <c r="BL834" i="1" l="1"/>
  <c r="H835" i="1"/>
  <c r="BD836" i="1"/>
  <c r="E837" i="1"/>
  <c r="BL835" i="1" l="1"/>
  <c r="H836" i="1"/>
  <c r="BD837" i="1"/>
  <c r="E838" i="1"/>
  <c r="BL836" i="1" l="1"/>
  <c r="H837" i="1"/>
  <c r="BD838" i="1"/>
  <c r="E839" i="1"/>
  <c r="BL837" i="1" l="1"/>
  <c r="H838" i="1"/>
  <c r="BD839" i="1"/>
  <c r="E840" i="1"/>
  <c r="BL838" i="1" l="1"/>
  <c r="H839" i="1"/>
  <c r="BD840" i="1"/>
  <c r="E841" i="1"/>
  <c r="H840" i="1" l="1"/>
  <c r="BL839" i="1"/>
  <c r="BD841" i="1"/>
  <c r="E842" i="1"/>
  <c r="BL840" i="1" l="1"/>
  <c r="H841" i="1"/>
  <c r="BD842" i="1"/>
  <c r="E843" i="1"/>
  <c r="BL841" i="1" l="1"/>
  <c r="H842" i="1"/>
  <c r="BD843" i="1"/>
  <c r="E844" i="1"/>
  <c r="H843" i="1" l="1"/>
  <c r="BL842" i="1"/>
  <c r="BD844" i="1"/>
  <c r="E845" i="1"/>
  <c r="BL843" i="1" l="1"/>
  <c r="H844" i="1"/>
  <c r="BD845" i="1"/>
  <c r="E846" i="1"/>
  <c r="H845" i="1" l="1"/>
  <c r="BL844" i="1"/>
  <c r="BD846" i="1"/>
  <c r="E847" i="1"/>
  <c r="BL845" i="1" l="1"/>
  <c r="H846" i="1"/>
  <c r="BD847" i="1"/>
  <c r="E848" i="1"/>
  <c r="BL846" i="1" l="1"/>
  <c r="H847" i="1"/>
  <c r="BD848" i="1"/>
  <c r="E849" i="1"/>
  <c r="H848" i="1" l="1"/>
  <c r="BL847" i="1"/>
  <c r="BD849" i="1"/>
  <c r="E850" i="1"/>
  <c r="BL848" i="1" l="1"/>
  <c r="H849" i="1"/>
  <c r="BD850" i="1"/>
  <c r="E851" i="1"/>
  <c r="H850" i="1" l="1"/>
  <c r="BL849" i="1"/>
  <c r="BD851" i="1"/>
  <c r="E852" i="1"/>
  <c r="BL850" i="1" l="1"/>
  <c r="H851" i="1"/>
  <c r="BD852" i="1"/>
  <c r="E853" i="1"/>
  <c r="BL851" i="1" l="1"/>
  <c r="H852" i="1"/>
  <c r="BD853" i="1"/>
  <c r="E854" i="1"/>
  <c r="BL852" i="1" l="1"/>
  <c r="H853" i="1"/>
  <c r="BD854" i="1"/>
  <c r="E855" i="1"/>
  <c r="BL853" i="1" l="1"/>
  <c r="H854" i="1"/>
  <c r="BD855" i="1"/>
  <c r="E856" i="1"/>
  <c r="BL854" i="1" l="1"/>
  <c r="H855" i="1"/>
  <c r="BD856" i="1"/>
  <c r="E857" i="1"/>
  <c r="BL855" i="1" l="1"/>
  <c r="H856" i="1"/>
  <c r="BD857" i="1"/>
  <c r="E858" i="1"/>
  <c r="BL856" i="1" l="1"/>
  <c r="H857" i="1"/>
  <c r="BD858" i="1"/>
  <c r="E859" i="1"/>
  <c r="BL857" i="1" l="1"/>
  <c r="H858" i="1"/>
  <c r="BD859" i="1"/>
  <c r="E860" i="1"/>
  <c r="BL858" i="1" l="1"/>
  <c r="H859" i="1"/>
  <c r="BD860" i="1"/>
  <c r="E861" i="1"/>
  <c r="BL859" i="1" l="1"/>
  <c r="H860" i="1"/>
  <c r="BD861" i="1"/>
  <c r="E862" i="1"/>
  <c r="BL860" i="1" l="1"/>
  <c r="H861" i="1"/>
  <c r="BD862" i="1"/>
  <c r="E863" i="1"/>
  <c r="BL861" i="1" l="1"/>
  <c r="H862" i="1"/>
  <c r="BD863" i="1"/>
  <c r="E864" i="1"/>
  <c r="BL862" i="1" l="1"/>
  <c r="H863" i="1"/>
  <c r="BD864" i="1"/>
  <c r="E865" i="1"/>
  <c r="BL863" i="1" l="1"/>
  <c r="H864" i="1"/>
  <c r="BD865" i="1"/>
  <c r="E866" i="1"/>
  <c r="BL864" i="1" l="1"/>
  <c r="H865" i="1"/>
  <c r="BD866" i="1"/>
  <c r="E867" i="1"/>
  <c r="BL865" i="1" l="1"/>
  <c r="H866" i="1"/>
  <c r="BD867" i="1"/>
  <c r="E868" i="1"/>
  <c r="BL866" i="1" l="1"/>
  <c r="H867" i="1"/>
  <c r="BD868" i="1"/>
  <c r="E869" i="1"/>
  <c r="BL867" i="1" l="1"/>
  <c r="H868" i="1"/>
  <c r="BD869" i="1"/>
  <c r="E870" i="1"/>
  <c r="H869" i="1" l="1"/>
  <c r="BL868" i="1"/>
  <c r="BD870" i="1"/>
  <c r="E871" i="1"/>
  <c r="BL869" i="1" l="1"/>
  <c r="H870" i="1"/>
  <c r="BD871" i="1"/>
  <c r="E872" i="1"/>
  <c r="BL870" i="1" l="1"/>
  <c r="H871" i="1"/>
  <c r="BD872" i="1"/>
  <c r="E873" i="1"/>
  <c r="BL871" i="1" l="1"/>
  <c r="H872" i="1"/>
  <c r="BD873" i="1"/>
  <c r="E874" i="1"/>
  <c r="BL872" i="1" l="1"/>
  <c r="H873" i="1"/>
  <c r="BD874" i="1"/>
  <c r="E875" i="1"/>
  <c r="BL873" i="1" l="1"/>
  <c r="H874" i="1"/>
  <c r="BD875" i="1"/>
  <c r="E876" i="1"/>
  <c r="H875" i="1" l="1"/>
  <c r="BL874" i="1"/>
  <c r="BD876" i="1"/>
  <c r="E877" i="1"/>
  <c r="BL875" i="1" l="1"/>
  <c r="H876" i="1"/>
  <c r="BD877" i="1"/>
  <c r="E878" i="1"/>
  <c r="BL876" i="1" l="1"/>
  <c r="H877" i="1"/>
  <c r="BD878" i="1"/>
  <c r="E879" i="1"/>
  <c r="BL877" i="1" l="1"/>
  <c r="H878" i="1"/>
  <c r="BD879" i="1"/>
  <c r="E880" i="1"/>
  <c r="BL878" i="1" l="1"/>
  <c r="H879" i="1"/>
  <c r="BD880" i="1"/>
  <c r="E881" i="1"/>
  <c r="BL879" i="1" l="1"/>
  <c r="H880" i="1"/>
  <c r="BD881" i="1"/>
  <c r="E882" i="1"/>
  <c r="BL880" i="1" l="1"/>
  <c r="H881" i="1"/>
  <c r="BD882" i="1"/>
  <c r="E883" i="1"/>
  <c r="H882" i="1" l="1"/>
  <c r="BL881" i="1"/>
  <c r="BD883" i="1"/>
  <c r="E884" i="1"/>
  <c r="BL882" i="1" l="1"/>
  <c r="H883" i="1"/>
  <c r="BD884" i="1"/>
  <c r="E885" i="1"/>
  <c r="BL883" i="1" l="1"/>
  <c r="H884" i="1"/>
  <c r="BD885" i="1"/>
  <c r="E886" i="1"/>
  <c r="H885" i="1" l="1"/>
  <c r="BL884" i="1"/>
  <c r="BD886" i="1"/>
  <c r="E887" i="1"/>
  <c r="H886" i="1" l="1"/>
  <c r="BL885" i="1"/>
  <c r="BD887" i="1"/>
  <c r="E888" i="1"/>
  <c r="BL886" i="1" l="1"/>
  <c r="H887" i="1"/>
  <c r="BD888" i="1"/>
  <c r="E889" i="1"/>
  <c r="BL887" i="1" l="1"/>
  <c r="H888" i="1"/>
  <c r="BD889" i="1"/>
  <c r="E890" i="1"/>
  <c r="BL888" i="1" l="1"/>
  <c r="H889" i="1"/>
  <c r="BD890" i="1"/>
  <c r="E891" i="1"/>
  <c r="BL889" i="1" l="1"/>
  <c r="H890" i="1"/>
  <c r="BD891" i="1"/>
  <c r="E892" i="1"/>
  <c r="BL890" i="1" l="1"/>
  <c r="H891" i="1"/>
  <c r="BD892" i="1"/>
  <c r="E893" i="1"/>
  <c r="BL891" i="1" l="1"/>
  <c r="H892" i="1"/>
  <c r="BD893" i="1"/>
  <c r="E894" i="1"/>
  <c r="BL892" i="1" l="1"/>
  <c r="H893" i="1"/>
  <c r="BD894" i="1"/>
  <c r="E895" i="1"/>
  <c r="BL893" i="1" l="1"/>
  <c r="H894" i="1"/>
  <c r="BD895" i="1"/>
  <c r="E896" i="1"/>
  <c r="BL894" i="1" l="1"/>
  <c r="H895" i="1"/>
  <c r="BD896" i="1"/>
  <c r="E897" i="1"/>
  <c r="BL895" i="1" l="1"/>
  <c r="H896" i="1"/>
  <c r="BD897" i="1"/>
  <c r="E898" i="1"/>
  <c r="BL896" i="1" l="1"/>
  <c r="H897" i="1"/>
  <c r="BD898" i="1"/>
  <c r="E899" i="1"/>
  <c r="BL897" i="1" l="1"/>
  <c r="H898" i="1"/>
  <c r="BD899" i="1"/>
  <c r="E900" i="1"/>
  <c r="BL898" i="1" l="1"/>
  <c r="H899" i="1"/>
  <c r="BD900" i="1"/>
  <c r="E901" i="1"/>
  <c r="BL899" i="1" l="1"/>
  <c r="H900" i="1"/>
  <c r="BD901" i="1"/>
  <c r="E902" i="1"/>
  <c r="BL900" i="1" l="1"/>
  <c r="H901" i="1"/>
  <c r="BD902" i="1"/>
  <c r="E903" i="1"/>
  <c r="H902" i="1" l="1"/>
  <c r="BL901" i="1"/>
  <c r="BD903" i="1"/>
  <c r="E904" i="1"/>
  <c r="BL902" i="1" l="1"/>
  <c r="H903" i="1"/>
  <c r="BD904" i="1"/>
  <c r="E905" i="1"/>
  <c r="BL903" i="1" l="1"/>
  <c r="H904" i="1"/>
  <c r="BD905" i="1"/>
  <c r="E906" i="1"/>
  <c r="BL904" i="1" l="1"/>
  <c r="H905" i="1"/>
  <c r="BD906" i="1"/>
  <c r="E907" i="1"/>
  <c r="H906" i="1" l="1"/>
  <c r="BL905" i="1"/>
  <c r="BD907" i="1"/>
  <c r="E908" i="1"/>
  <c r="BL906" i="1" l="1"/>
  <c r="H907" i="1"/>
  <c r="BD908" i="1"/>
  <c r="E909" i="1"/>
  <c r="H908" i="1" l="1"/>
  <c r="BL907" i="1"/>
  <c r="BD909" i="1"/>
  <c r="E910" i="1"/>
  <c r="BL908" i="1" l="1"/>
  <c r="H909" i="1"/>
  <c r="BD910" i="1"/>
  <c r="E911" i="1"/>
  <c r="BL909" i="1" l="1"/>
  <c r="H910" i="1"/>
  <c r="BD911" i="1"/>
  <c r="E912" i="1"/>
  <c r="BL910" i="1" l="1"/>
  <c r="H911" i="1"/>
  <c r="BD912" i="1"/>
  <c r="E913" i="1"/>
  <c r="H912" i="1" l="1"/>
  <c r="BL911" i="1"/>
  <c r="BD913" i="1"/>
  <c r="E914" i="1"/>
  <c r="BL912" i="1" l="1"/>
  <c r="H913" i="1"/>
  <c r="BD914" i="1"/>
  <c r="E915" i="1"/>
  <c r="H914" i="1" l="1"/>
  <c r="BL913" i="1"/>
  <c r="BD915" i="1"/>
  <c r="E916" i="1"/>
  <c r="BL914" i="1" l="1"/>
  <c r="H915" i="1"/>
  <c r="BD916" i="1"/>
  <c r="E917" i="1"/>
  <c r="BL915" i="1" l="1"/>
  <c r="H916" i="1"/>
  <c r="BD917" i="1"/>
  <c r="E918" i="1"/>
  <c r="H917" i="1" l="1"/>
  <c r="BL916" i="1"/>
  <c r="BD918" i="1"/>
  <c r="E919" i="1"/>
  <c r="BL917" i="1" l="1"/>
  <c r="H918" i="1"/>
  <c r="BD919" i="1"/>
  <c r="E920" i="1"/>
  <c r="BL918" i="1" l="1"/>
  <c r="H919" i="1"/>
  <c r="BD920" i="1"/>
  <c r="E921" i="1"/>
  <c r="BL919" i="1" l="1"/>
  <c r="H920" i="1"/>
  <c r="BD921" i="1"/>
  <c r="E922" i="1"/>
  <c r="BL920" i="1" l="1"/>
  <c r="H921" i="1"/>
  <c r="BD922" i="1"/>
  <c r="E923" i="1"/>
  <c r="BL921" i="1" l="1"/>
  <c r="H922" i="1"/>
  <c r="BD923" i="1"/>
  <c r="E924" i="1"/>
  <c r="BL922" i="1" l="1"/>
  <c r="H923" i="1"/>
  <c r="BD924" i="1"/>
  <c r="E925" i="1"/>
  <c r="BL923" i="1" l="1"/>
  <c r="H924" i="1"/>
  <c r="BD925" i="1"/>
  <c r="E926" i="1"/>
  <c r="BL924" i="1" l="1"/>
  <c r="H925" i="1"/>
  <c r="BD926" i="1"/>
  <c r="E927" i="1"/>
  <c r="BL925" i="1" l="1"/>
  <c r="H926" i="1"/>
  <c r="BD927" i="1"/>
  <c r="E928" i="1"/>
  <c r="BL926" i="1" l="1"/>
  <c r="H927" i="1"/>
  <c r="BD928" i="1"/>
  <c r="E929" i="1"/>
  <c r="BL927" i="1" l="1"/>
  <c r="H928" i="1"/>
  <c r="BD929" i="1"/>
  <c r="E930" i="1"/>
  <c r="BL928" i="1" l="1"/>
  <c r="H929" i="1"/>
  <c r="BD930" i="1"/>
  <c r="E931" i="1"/>
  <c r="H930" i="1" l="1"/>
  <c r="BL929" i="1"/>
  <c r="BD931" i="1"/>
  <c r="E932" i="1"/>
  <c r="BL930" i="1" l="1"/>
  <c r="H931" i="1"/>
  <c r="BD932" i="1"/>
  <c r="E933" i="1"/>
  <c r="H932" i="1" l="1"/>
  <c r="BL931" i="1"/>
  <c r="BD933" i="1"/>
  <c r="E934" i="1"/>
  <c r="H933" i="1" l="1"/>
  <c r="BL932" i="1"/>
  <c r="BD934" i="1"/>
  <c r="E935" i="1"/>
  <c r="BL933" i="1" l="1"/>
  <c r="H934" i="1"/>
  <c r="BD935" i="1"/>
  <c r="E936" i="1"/>
  <c r="H935" i="1" l="1"/>
  <c r="BL934" i="1"/>
  <c r="BD936" i="1"/>
  <c r="E937" i="1"/>
  <c r="BL935" i="1" l="1"/>
  <c r="H936" i="1"/>
  <c r="BD937" i="1"/>
  <c r="E938" i="1"/>
  <c r="H937" i="1" l="1"/>
  <c r="BL936" i="1"/>
  <c r="BD938" i="1"/>
  <c r="E939" i="1"/>
  <c r="BL937" i="1" l="1"/>
  <c r="H938" i="1"/>
  <c r="BD939" i="1"/>
  <c r="E940" i="1"/>
  <c r="BL938" i="1" l="1"/>
  <c r="H939" i="1"/>
  <c r="BD940" i="1"/>
  <c r="E941" i="1"/>
  <c r="BL939" i="1" l="1"/>
  <c r="H940" i="1"/>
  <c r="BD941" i="1"/>
  <c r="E942" i="1"/>
  <c r="BL940" i="1" l="1"/>
  <c r="H941" i="1"/>
  <c r="BD942" i="1"/>
  <c r="E943" i="1"/>
  <c r="BL941" i="1" l="1"/>
  <c r="H942" i="1"/>
  <c r="BD943" i="1"/>
  <c r="E944" i="1"/>
  <c r="BL942" i="1" l="1"/>
  <c r="H943" i="1"/>
  <c r="BD944" i="1"/>
  <c r="E945" i="1"/>
  <c r="BL943" i="1" l="1"/>
  <c r="H944" i="1"/>
  <c r="BD945" i="1"/>
  <c r="E946" i="1"/>
  <c r="BL944" i="1" l="1"/>
  <c r="H945" i="1"/>
  <c r="BD946" i="1"/>
  <c r="E947" i="1"/>
  <c r="BL945" i="1" l="1"/>
  <c r="H946" i="1"/>
  <c r="BD947" i="1"/>
  <c r="E948" i="1"/>
  <c r="BL946" i="1" l="1"/>
  <c r="H947" i="1"/>
  <c r="BD948" i="1"/>
  <c r="E949" i="1"/>
  <c r="BL947" i="1" l="1"/>
  <c r="H948" i="1"/>
  <c r="BD949" i="1"/>
  <c r="E950" i="1"/>
  <c r="BL948" i="1" l="1"/>
  <c r="H949" i="1"/>
  <c r="BD950" i="1"/>
  <c r="E951" i="1"/>
  <c r="BL949" i="1" l="1"/>
  <c r="H950" i="1"/>
  <c r="BD951" i="1"/>
  <c r="E952" i="1"/>
  <c r="H951" i="1" l="1"/>
  <c r="BL950" i="1"/>
  <c r="BD952" i="1"/>
  <c r="E953" i="1"/>
  <c r="BL951" i="1" l="1"/>
  <c r="H952" i="1"/>
  <c r="BD953" i="1"/>
  <c r="E954" i="1"/>
  <c r="BL952" i="1" l="1"/>
  <c r="H953" i="1"/>
  <c r="BD954" i="1"/>
  <c r="E955" i="1"/>
  <c r="BL953" i="1" l="1"/>
  <c r="H954" i="1"/>
  <c r="BD955" i="1"/>
  <c r="E956" i="1"/>
  <c r="H955" i="1" l="1"/>
  <c r="BL954" i="1"/>
  <c r="BD956" i="1"/>
  <c r="E957" i="1"/>
  <c r="BL955" i="1" l="1"/>
  <c r="H956" i="1"/>
  <c r="BD957" i="1"/>
  <c r="E958" i="1"/>
  <c r="H957" i="1" l="1"/>
  <c r="BL956" i="1"/>
  <c r="BD958" i="1"/>
  <c r="E959" i="1"/>
  <c r="BL957" i="1" l="1"/>
  <c r="H958" i="1"/>
  <c r="BD959" i="1"/>
  <c r="E960" i="1"/>
  <c r="BL958" i="1" l="1"/>
  <c r="H959" i="1"/>
  <c r="BD960" i="1"/>
  <c r="E961" i="1"/>
  <c r="H960" i="1" l="1"/>
  <c r="BL959" i="1"/>
  <c r="BD961" i="1"/>
  <c r="E962" i="1"/>
  <c r="BL960" i="1" l="1"/>
  <c r="H961" i="1"/>
  <c r="BD962" i="1"/>
  <c r="E963" i="1"/>
  <c r="H962" i="1" l="1"/>
  <c r="BL961" i="1"/>
  <c r="BD963" i="1"/>
  <c r="E964" i="1"/>
  <c r="BL962" i="1" l="1"/>
  <c r="H963" i="1"/>
  <c r="BD964" i="1"/>
  <c r="E965" i="1"/>
  <c r="BL963" i="1" l="1"/>
  <c r="H964" i="1"/>
  <c r="BD965" i="1"/>
  <c r="E966" i="1"/>
  <c r="BL964" i="1" l="1"/>
  <c r="H965" i="1"/>
  <c r="BD966" i="1"/>
  <c r="E967" i="1"/>
  <c r="BL965" i="1" l="1"/>
  <c r="H966" i="1"/>
  <c r="BD967" i="1"/>
  <c r="E968" i="1"/>
  <c r="BL966" i="1" l="1"/>
  <c r="H967" i="1"/>
  <c r="BD968" i="1"/>
  <c r="E969" i="1"/>
  <c r="H968" i="1" l="1"/>
  <c r="BL967" i="1"/>
  <c r="BD969" i="1"/>
  <c r="E970" i="1"/>
  <c r="BL968" i="1" l="1"/>
  <c r="H969" i="1"/>
  <c r="BD970" i="1"/>
  <c r="E971" i="1"/>
  <c r="BL969" i="1" l="1"/>
  <c r="H970" i="1"/>
  <c r="BD971" i="1"/>
  <c r="E972" i="1"/>
  <c r="BL970" i="1" l="1"/>
  <c r="H971" i="1"/>
  <c r="BD972" i="1"/>
  <c r="E973" i="1"/>
  <c r="BL971" i="1" l="1"/>
  <c r="H972" i="1"/>
  <c r="BD973" i="1"/>
  <c r="E974" i="1"/>
  <c r="BL972" i="1" l="1"/>
  <c r="H973" i="1"/>
  <c r="BD974" i="1"/>
  <c r="E975" i="1"/>
  <c r="BL973" i="1" l="1"/>
  <c r="H974" i="1"/>
  <c r="BD975" i="1"/>
  <c r="E976" i="1"/>
  <c r="BL974" i="1" l="1"/>
  <c r="H975" i="1"/>
  <c r="BD976" i="1"/>
  <c r="E977" i="1"/>
  <c r="H976" i="1" l="1"/>
  <c r="BL975" i="1"/>
  <c r="BD977" i="1"/>
  <c r="E978" i="1"/>
  <c r="H977" i="1" l="1"/>
  <c r="BL976" i="1"/>
  <c r="BD978" i="1"/>
  <c r="E979" i="1"/>
  <c r="BL977" i="1" l="1"/>
  <c r="H978" i="1"/>
  <c r="BD979" i="1"/>
  <c r="E980" i="1"/>
  <c r="BL978" i="1" l="1"/>
  <c r="H979" i="1"/>
  <c r="BD980" i="1"/>
  <c r="E981" i="1"/>
  <c r="BL979" i="1" l="1"/>
  <c r="H980" i="1"/>
  <c r="BD981" i="1"/>
  <c r="E982" i="1"/>
  <c r="BL980" i="1" l="1"/>
  <c r="H981" i="1"/>
  <c r="BD982" i="1"/>
  <c r="E983" i="1"/>
  <c r="BL981" i="1" l="1"/>
  <c r="H982" i="1"/>
  <c r="BD983" i="1"/>
  <c r="E984" i="1"/>
  <c r="BL982" i="1" l="1"/>
  <c r="H983" i="1"/>
  <c r="BD984" i="1"/>
  <c r="E985" i="1"/>
  <c r="BL983" i="1" l="1"/>
  <c r="H984" i="1"/>
  <c r="BD985" i="1"/>
  <c r="E986" i="1"/>
  <c r="H985" i="1" l="1"/>
  <c r="BL984" i="1"/>
  <c r="BD986" i="1"/>
  <c r="E987" i="1"/>
  <c r="BL985" i="1" l="1"/>
  <c r="H986" i="1"/>
  <c r="BD987" i="1"/>
  <c r="E988" i="1"/>
  <c r="BL986" i="1" l="1"/>
  <c r="H987" i="1"/>
  <c r="BD988" i="1"/>
  <c r="E989" i="1"/>
  <c r="BL987" i="1" l="1"/>
  <c r="H988" i="1"/>
  <c r="BD989" i="1"/>
  <c r="E990" i="1"/>
  <c r="BL988" i="1" l="1"/>
  <c r="H989" i="1"/>
  <c r="BD990" i="1"/>
  <c r="E991" i="1"/>
  <c r="H990" i="1" l="1"/>
  <c r="BL989" i="1"/>
  <c r="BD991" i="1"/>
  <c r="E992" i="1"/>
  <c r="BL990" i="1" l="1"/>
  <c r="H991" i="1"/>
  <c r="BD992" i="1"/>
  <c r="E993" i="1"/>
  <c r="H992" i="1" l="1"/>
  <c r="BL991" i="1"/>
  <c r="BD993" i="1"/>
  <c r="E994" i="1"/>
  <c r="BL992" i="1" l="1"/>
  <c r="H993" i="1"/>
  <c r="BD994" i="1"/>
  <c r="E995" i="1"/>
  <c r="BL993" i="1" l="1"/>
  <c r="H994" i="1"/>
  <c r="BD995" i="1"/>
  <c r="E996" i="1"/>
  <c r="BL994" i="1" l="1"/>
  <c r="H995" i="1"/>
  <c r="BD996" i="1"/>
  <c r="E997" i="1"/>
  <c r="H996" i="1" l="1"/>
  <c r="BL995" i="1"/>
  <c r="BD997" i="1"/>
  <c r="E998" i="1"/>
  <c r="H997" i="1" l="1"/>
  <c r="BL996" i="1"/>
  <c r="BD998" i="1"/>
  <c r="E999" i="1"/>
  <c r="BL997" i="1" l="1"/>
  <c r="H998" i="1"/>
  <c r="BD999" i="1"/>
  <c r="E1000" i="1"/>
  <c r="BL998" i="1" l="1"/>
  <c r="H999" i="1"/>
  <c r="BD1000" i="1"/>
  <c r="E1001" i="1"/>
  <c r="BL999" i="1" l="1"/>
  <c r="H1000" i="1"/>
  <c r="BD1001" i="1"/>
  <c r="E1002" i="1"/>
  <c r="H1001" i="1" l="1"/>
  <c r="BL1000" i="1"/>
  <c r="BD1002" i="1"/>
  <c r="E1003" i="1"/>
  <c r="H1002" i="1" l="1"/>
  <c r="BL1001" i="1"/>
  <c r="BD1003" i="1"/>
  <c r="E1004" i="1"/>
  <c r="BL1002" i="1" l="1"/>
  <c r="H1003" i="1"/>
  <c r="BD1004" i="1"/>
  <c r="E1005" i="1"/>
  <c r="BL1003" i="1" l="1"/>
  <c r="H1004" i="1"/>
  <c r="BD1005" i="1"/>
  <c r="E1006" i="1"/>
  <c r="BL1004" i="1" l="1"/>
  <c r="H1005" i="1"/>
  <c r="BD1006" i="1"/>
  <c r="E1007" i="1"/>
  <c r="BL1005" i="1" l="1"/>
  <c r="H1006" i="1"/>
  <c r="BD1007" i="1"/>
  <c r="E1008" i="1"/>
  <c r="BL1006" i="1" l="1"/>
  <c r="H1007" i="1"/>
  <c r="BD1008" i="1"/>
  <c r="E1009" i="1"/>
  <c r="BL1007" i="1" l="1"/>
  <c r="H1008" i="1"/>
  <c r="BD1009" i="1"/>
  <c r="E1010" i="1"/>
  <c r="BL1008" i="1" l="1"/>
  <c r="H1009" i="1"/>
  <c r="BD1010" i="1"/>
  <c r="E1011" i="1"/>
  <c r="BL1009" i="1" l="1"/>
  <c r="H1010" i="1"/>
  <c r="BD1011" i="1"/>
  <c r="E1012" i="1"/>
  <c r="BL1010" i="1" l="1"/>
  <c r="H1011" i="1"/>
  <c r="BD1012" i="1"/>
  <c r="E1013" i="1"/>
  <c r="BL1011" i="1" l="1"/>
  <c r="H1012" i="1"/>
  <c r="BD1013" i="1"/>
  <c r="E1014" i="1"/>
  <c r="BL1012" i="1" l="1"/>
  <c r="H1013" i="1"/>
  <c r="BD1014" i="1"/>
  <c r="E1015" i="1"/>
  <c r="BL1013" i="1" l="1"/>
  <c r="H1014" i="1"/>
  <c r="BD1015" i="1"/>
  <c r="E1016" i="1"/>
  <c r="BL1014" i="1" l="1"/>
  <c r="H1015" i="1"/>
  <c r="BD1016" i="1"/>
  <c r="E1017" i="1"/>
  <c r="BL1015" i="1" l="1"/>
  <c r="H1016" i="1"/>
  <c r="BD1017" i="1"/>
  <c r="E1018" i="1"/>
  <c r="BL1016" i="1" l="1"/>
  <c r="H1017" i="1"/>
  <c r="BD1018" i="1"/>
  <c r="E1019" i="1"/>
  <c r="BL1017" i="1" l="1"/>
  <c r="H1018" i="1"/>
  <c r="BD1019" i="1"/>
  <c r="E1020" i="1"/>
  <c r="BL1018" i="1" l="1"/>
  <c r="H1019" i="1"/>
  <c r="BD1020" i="1"/>
  <c r="E1021" i="1"/>
  <c r="BL1019" i="1" l="1"/>
  <c r="H1020" i="1"/>
  <c r="BD1021" i="1"/>
  <c r="E1022" i="1"/>
  <c r="BL1020" i="1" l="1"/>
  <c r="H1021" i="1"/>
  <c r="BD1022" i="1"/>
  <c r="E1023" i="1"/>
  <c r="BL1021" i="1" l="1"/>
  <c r="H1022" i="1"/>
  <c r="BD1023" i="1"/>
  <c r="E1024" i="1"/>
  <c r="BL1022" i="1" l="1"/>
  <c r="H1023" i="1"/>
  <c r="BD1024" i="1"/>
  <c r="E1025" i="1"/>
  <c r="BL1023" i="1" l="1"/>
  <c r="H1024" i="1"/>
  <c r="BD1025" i="1"/>
  <c r="E1026" i="1"/>
  <c r="BL1024" i="1" l="1"/>
  <c r="H1025" i="1"/>
  <c r="BD1026" i="1"/>
  <c r="E1027" i="1"/>
  <c r="BL1025" i="1" l="1"/>
  <c r="H1026" i="1"/>
  <c r="BD1027" i="1"/>
  <c r="E1028" i="1"/>
  <c r="BL1026" i="1" l="1"/>
  <c r="H1027" i="1"/>
  <c r="BD1028" i="1"/>
  <c r="E1029" i="1"/>
  <c r="BL1027" i="1" l="1"/>
  <c r="H1028" i="1"/>
  <c r="BD1029" i="1"/>
  <c r="E1030" i="1"/>
  <c r="BL1028" i="1" l="1"/>
  <c r="H1029" i="1"/>
  <c r="BD1030" i="1"/>
  <c r="E1031" i="1"/>
  <c r="BL1029" i="1" l="1"/>
  <c r="H1030" i="1"/>
  <c r="BD1031" i="1"/>
  <c r="E1032" i="1"/>
  <c r="BL1030" i="1" l="1"/>
  <c r="H1031" i="1"/>
  <c r="BD1032" i="1"/>
  <c r="E1033" i="1"/>
  <c r="BL1031" i="1" l="1"/>
  <c r="H1032" i="1"/>
  <c r="BD1033" i="1"/>
  <c r="E1034" i="1"/>
  <c r="BL1032" i="1" l="1"/>
  <c r="H1033" i="1"/>
  <c r="BD1034" i="1"/>
  <c r="E1035" i="1"/>
  <c r="BL1033" i="1" l="1"/>
  <c r="H1034" i="1"/>
  <c r="BD1035" i="1"/>
  <c r="E1036" i="1"/>
  <c r="BL1034" i="1" l="1"/>
  <c r="H1035" i="1"/>
  <c r="BD1036" i="1"/>
  <c r="E1037" i="1"/>
  <c r="BL1035" i="1" l="1"/>
  <c r="H1036" i="1"/>
  <c r="BD1037" i="1"/>
  <c r="E1038" i="1"/>
  <c r="BL1036" i="1" l="1"/>
  <c r="H1037" i="1"/>
  <c r="BD1038" i="1"/>
  <c r="E1039" i="1"/>
  <c r="BL1037" i="1" l="1"/>
  <c r="H1038" i="1"/>
  <c r="BD1039" i="1"/>
  <c r="E1040" i="1"/>
  <c r="BL1038" i="1" l="1"/>
  <c r="H1039" i="1"/>
  <c r="BD1040" i="1"/>
  <c r="E1041" i="1"/>
  <c r="BL1039" i="1" l="1"/>
  <c r="H1040" i="1"/>
  <c r="BD1041" i="1"/>
  <c r="E1042" i="1"/>
  <c r="BL1040" i="1" l="1"/>
  <c r="H1041" i="1"/>
  <c r="BD1042" i="1"/>
  <c r="E1043" i="1"/>
  <c r="BL1041" i="1" l="1"/>
  <c r="H1042" i="1"/>
  <c r="BD1043" i="1"/>
  <c r="E1044" i="1"/>
  <c r="BL1042" i="1" l="1"/>
  <c r="H1043" i="1"/>
  <c r="BD1044" i="1"/>
  <c r="E1045" i="1"/>
  <c r="BL1043" i="1" l="1"/>
  <c r="H1044" i="1"/>
  <c r="BD1045" i="1"/>
  <c r="E1046" i="1"/>
  <c r="BL1044" i="1" l="1"/>
  <c r="H1045" i="1"/>
  <c r="BD1046" i="1"/>
  <c r="E1047" i="1"/>
  <c r="BL1045" i="1" l="1"/>
  <c r="H1046" i="1"/>
  <c r="BD1047" i="1"/>
  <c r="E1048" i="1"/>
  <c r="BL1046" i="1" l="1"/>
  <c r="H1047" i="1"/>
  <c r="BD1048" i="1"/>
  <c r="E1049" i="1"/>
  <c r="BL1047" i="1" l="1"/>
  <c r="H1048" i="1"/>
  <c r="BD1049" i="1"/>
  <c r="E1050" i="1"/>
  <c r="BL1048" i="1" l="1"/>
  <c r="H1049" i="1"/>
  <c r="BD1050" i="1"/>
  <c r="E1051" i="1"/>
  <c r="BL1049" i="1" l="1"/>
  <c r="H1050" i="1"/>
  <c r="BD1051" i="1"/>
  <c r="E1052" i="1"/>
  <c r="BL1050" i="1" l="1"/>
  <c r="H1051" i="1"/>
  <c r="BD1052" i="1"/>
  <c r="E1053" i="1"/>
  <c r="BL1051" i="1" l="1"/>
  <c r="H1052" i="1"/>
  <c r="BD1053" i="1"/>
  <c r="E1054" i="1"/>
  <c r="BL1052" i="1" l="1"/>
  <c r="H1053" i="1"/>
  <c r="BD1054" i="1"/>
  <c r="E1055" i="1"/>
  <c r="BL1053" i="1" l="1"/>
  <c r="H1054" i="1"/>
  <c r="BD1055" i="1"/>
  <c r="E1056" i="1"/>
  <c r="BL1054" i="1" l="1"/>
  <c r="H1055" i="1"/>
  <c r="BD1056" i="1"/>
  <c r="E1057" i="1"/>
  <c r="BL1055" i="1" l="1"/>
  <c r="H1056" i="1"/>
  <c r="BD1057" i="1"/>
  <c r="E1058" i="1"/>
  <c r="BL1056" i="1" l="1"/>
  <c r="H1057" i="1"/>
  <c r="BD1058" i="1"/>
  <c r="E1059" i="1"/>
  <c r="BL1057" i="1" l="1"/>
  <c r="H1058" i="1"/>
  <c r="BD1059" i="1"/>
  <c r="E1060" i="1"/>
  <c r="BL1058" i="1" l="1"/>
  <c r="H1059" i="1"/>
  <c r="BD1060" i="1"/>
  <c r="E1061" i="1"/>
  <c r="BL1059" i="1" l="1"/>
  <c r="H1060" i="1"/>
  <c r="BD1061" i="1"/>
  <c r="E1062" i="1"/>
  <c r="BL1060" i="1" l="1"/>
  <c r="H1061" i="1"/>
  <c r="BD1062" i="1"/>
  <c r="E1063" i="1"/>
  <c r="BL1061" i="1" l="1"/>
  <c r="H1062" i="1"/>
  <c r="BD1063" i="1"/>
  <c r="E1064" i="1"/>
  <c r="BL1062" i="1" l="1"/>
  <c r="H1063" i="1"/>
  <c r="BD1064" i="1"/>
  <c r="E1065" i="1"/>
  <c r="BL1063" i="1" l="1"/>
  <c r="H1064" i="1"/>
  <c r="BD1065" i="1"/>
  <c r="E1066" i="1"/>
  <c r="BL1064" i="1" l="1"/>
  <c r="H1065" i="1"/>
  <c r="BD1066" i="1"/>
  <c r="E1067" i="1"/>
  <c r="BL1065" i="1" l="1"/>
  <c r="H1066" i="1"/>
  <c r="BD1067" i="1"/>
  <c r="E1068" i="1"/>
  <c r="BL1066" i="1" l="1"/>
  <c r="H1067" i="1"/>
  <c r="BD1068" i="1"/>
  <c r="E1069" i="1"/>
  <c r="BL1067" i="1" l="1"/>
  <c r="H1068" i="1"/>
  <c r="BD1069" i="1"/>
  <c r="E1070" i="1"/>
  <c r="BL1068" i="1" l="1"/>
  <c r="H1069" i="1"/>
  <c r="BD1070" i="1"/>
  <c r="E1071" i="1"/>
  <c r="BL1069" i="1" l="1"/>
  <c r="H1070" i="1"/>
  <c r="BD1071" i="1"/>
  <c r="E1072" i="1"/>
  <c r="BL1070" i="1" l="1"/>
  <c r="H1071" i="1"/>
  <c r="BD1072" i="1"/>
  <c r="E1073" i="1"/>
  <c r="BL1071" i="1" l="1"/>
  <c r="H1072" i="1"/>
  <c r="BD1073" i="1"/>
  <c r="E1074" i="1"/>
  <c r="BL1072" i="1" l="1"/>
  <c r="H1073" i="1"/>
  <c r="BD1074" i="1"/>
  <c r="E1075" i="1"/>
  <c r="BL1073" i="1" l="1"/>
  <c r="H1074" i="1"/>
  <c r="BD1075" i="1"/>
  <c r="E1076" i="1"/>
  <c r="BL1074" i="1" l="1"/>
  <c r="H1075" i="1"/>
  <c r="BD1076" i="1"/>
  <c r="E1077" i="1"/>
  <c r="BL1075" i="1" l="1"/>
  <c r="H1076" i="1"/>
  <c r="BD1077" i="1"/>
  <c r="E1078" i="1"/>
  <c r="BL1076" i="1" l="1"/>
  <c r="H1077" i="1"/>
  <c r="BD1078" i="1"/>
  <c r="E1079" i="1"/>
  <c r="BL1077" i="1" l="1"/>
  <c r="H1078" i="1"/>
  <c r="BD1079" i="1"/>
  <c r="E1080" i="1"/>
  <c r="BL1078" i="1" l="1"/>
  <c r="H1079" i="1"/>
  <c r="BD1080" i="1"/>
  <c r="E1081" i="1"/>
  <c r="BL1079" i="1" l="1"/>
  <c r="H1080" i="1"/>
  <c r="BD1081" i="1"/>
  <c r="E1082" i="1"/>
  <c r="BL1080" i="1" l="1"/>
  <c r="H1081" i="1"/>
  <c r="BD1082" i="1"/>
  <c r="E1083" i="1"/>
  <c r="BL1081" i="1" l="1"/>
  <c r="H1082" i="1"/>
  <c r="BD1083" i="1"/>
  <c r="E1084" i="1"/>
  <c r="BL1082" i="1" l="1"/>
  <c r="H1083" i="1"/>
  <c r="BD1084" i="1"/>
  <c r="E1085" i="1"/>
  <c r="BL1083" i="1" l="1"/>
  <c r="H1084" i="1"/>
  <c r="BD1085" i="1"/>
  <c r="E1086" i="1"/>
  <c r="BL1084" i="1" l="1"/>
  <c r="H1085" i="1"/>
  <c r="BD1086" i="1"/>
  <c r="E1087" i="1"/>
  <c r="BL1085" i="1" l="1"/>
  <c r="H1086" i="1"/>
  <c r="BD1087" i="1"/>
  <c r="E1088" i="1"/>
  <c r="BL1086" i="1" l="1"/>
  <c r="H1087" i="1"/>
  <c r="BD1088" i="1"/>
  <c r="E1089" i="1"/>
  <c r="BL1087" i="1" l="1"/>
  <c r="H1088" i="1"/>
  <c r="BD1089" i="1"/>
  <c r="E1090" i="1"/>
  <c r="BL1088" i="1" l="1"/>
  <c r="H1089" i="1"/>
  <c r="BD1090" i="1"/>
  <c r="E1091" i="1"/>
  <c r="BL1089" i="1" l="1"/>
  <c r="H1090" i="1"/>
  <c r="BD1091" i="1"/>
  <c r="E1092" i="1"/>
  <c r="BL1090" i="1" l="1"/>
  <c r="H1091" i="1"/>
  <c r="BD1092" i="1"/>
  <c r="E1093" i="1"/>
  <c r="BL1091" i="1" l="1"/>
  <c r="H1092" i="1"/>
  <c r="BD1093" i="1"/>
  <c r="E1094" i="1"/>
  <c r="BL1092" i="1" l="1"/>
  <c r="H1093" i="1"/>
  <c r="BD1094" i="1"/>
  <c r="E1095" i="1"/>
  <c r="BL1093" i="1" l="1"/>
  <c r="H1094" i="1"/>
  <c r="BD1095" i="1"/>
  <c r="E1096" i="1"/>
  <c r="BL1094" i="1" l="1"/>
  <c r="H1095" i="1"/>
  <c r="BD1096" i="1"/>
  <c r="E1097" i="1"/>
  <c r="BL1095" i="1" l="1"/>
  <c r="H1096" i="1"/>
  <c r="BD1097" i="1"/>
  <c r="E1098" i="1"/>
  <c r="BL1096" i="1" l="1"/>
  <c r="H1097" i="1"/>
  <c r="BD1098" i="1"/>
  <c r="E1099" i="1"/>
  <c r="BL1097" i="1" l="1"/>
  <c r="H1098" i="1"/>
  <c r="BD1099" i="1"/>
  <c r="E1100" i="1"/>
  <c r="BL1098" i="1" l="1"/>
  <c r="H1099" i="1"/>
  <c r="BD1100" i="1"/>
  <c r="E1101" i="1"/>
  <c r="BL1099" i="1" l="1"/>
  <c r="H1100" i="1"/>
  <c r="BD1101" i="1"/>
  <c r="E1102" i="1"/>
  <c r="BL1100" i="1" l="1"/>
  <c r="H1101" i="1"/>
  <c r="BD1102" i="1"/>
  <c r="E1103" i="1"/>
  <c r="BL1101" i="1" l="1"/>
  <c r="H1102" i="1"/>
  <c r="BD1103" i="1"/>
  <c r="E1104" i="1"/>
  <c r="BL1102" i="1" l="1"/>
  <c r="H1103" i="1"/>
  <c r="BD1104" i="1"/>
  <c r="E1105" i="1"/>
  <c r="BL1103" i="1" l="1"/>
  <c r="H1104" i="1"/>
  <c r="BD1105" i="1"/>
  <c r="E1106" i="1"/>
  <c r="BL1104" i="1" l="1"/>
  <c r="H1105" i="1"/>
  <c r="BD1106" i="1"/>
  <c r="E1107" i="1"/>
  <c r="BL1105" i="1" l="1"/>
  <c r="H1106" i="1"/>
  <c r="BD1107" i="1"/>
  <c r="E1108" i="1"/>
  <c r="BL1106" i="1" l="1"/>
  <c r="H1107" i="1"/>
  <c r="BD1108" i="1"/>
  <c r="E1109" i="1"/>
  <c r="BL1107" i="1" l="1"/>
  <c r="H1108" i="1"/>
  <c r="BD1109" i="1"/>
  <c r="E1110" i="1"/>
  <c r="BL1108" i="1" l="1"/>
  <c r="H1109" i="1"/>
  <c r="BD1110" i="1"/>
  <c r="E1111" i="1"/>
  <c r="BL1109" i="1" l="1"/>
  <c r="H1110" i="1"/>
  <c r="BD1111" i="1"/>
  <c r="E1112" i="1"/>
  <c r="BL1110" i="1" l="1"/>
  <c r="H1111" i="1"/>
  <c r="BD1112" i="1"/>
  <c r="E1113" i="1"/>
  <c r="BL1111" i="1" l="1"/>
  <c r="H1112" i="1"/>
  <c r="BD1113" i="1"/>
  <c r="E1114" i="1"/>
  <c r="BL1112" i="1" l="1"/>
  <c r="H1113" i="1"/>
  <c r="BD1114" i="1"/>
  <c r="E1115" i="1"/>
  <c r="BL1113" i="1" l="1"/>
  <c r="H1114" i="1"/>
  <c r="BD1115" i="1"/>
  <c r="E1116" i="1"/>
  <c r="BL1114" i="1" l="1"/>
  <c r="H1115" i="1"/>
  <c r="BD1116" i="1"/>
  <c r="E1117" i="1"/>
  <c r="BL1115" i="1" l="1"/>
  <c r="H1116" i="1"/>
  <c r="BD1117" i="1"/>
  <c r="E1118" i="1"/>
  <c r="BL1116" i="1" l="1"/>
  <c r="H1117" i="1"/>
  <c r="BD1118" i="1"/>
  <c r="E1119" i="1"/>
  <c r="BL1117" i="1" l="1"/>
  <c r="H1118" i="1"/>
  <c r="BD1119" i="1"/>
  <c r="E1120" i="1"/>
  <c r="BL1118" i="1" l="1"/>
  <c r="H1119" i="1"/>
  <c r="BD1120" i="1"/>
  <c r="E1121" i="1"/>
  <c r="BL1119" i="1" l="1"/>
  <c r="H1120" i="1"/>
  <c r="BD1121" i="1"/>
  <c r="E1122" i="1"/>
  <c r="BL1120" i="1" l="1"/>
  <c r="H1121" i="1"/>
  <c r="BD1122" i="1"/>
  <c r="E1123" i="1"/>
  <c r="BL1121" i="1" l="1"/>
  <c r="H1122" i="1"/>
  <c r="BD1123" i="1"/>
  <c r="E1124" i="1"/>
  <c r="BL1122" i="1" l="1"/>
  <c r="H1123" i="1"/>
  <c r="BD1124" i="1"/>
  <c r="E1125" i="1"/>
  <c r="BL1123" i="1" l="1"/>
  <c r="H1124" i="1"/>
  <c r="BD1125" i="1"/>
  <c r="E1126" i="1"/>
  <c r="BL1124" i="1" l="1"/>
  <c r="H1125" i="1"/>
  <c r="BD1126" i="1"/>
  <c r="E1127" i="1"/>
  <c r="BL1125" i="1" l="1"/>
  <c r="H1126" i="1"/>
  <c r="BD1127" i="1"/>
  <c r="E1128" i="1"/>
  <c r="BL1126" i="1" l="1"/>
  <c r="H1127" i="1"/>
  <c r="BD1128" i="1"/>
  <c r="E1129" i="1"/>
  <c r="BL1127" i="1" l="1"/>
  <c r="H1128" i="1"/>
  <c r="BD1129" i="1"/>
  <c r="E1130" i="1"/>
  <c r="BL1128" i="1" l="1"/>
  <c r="H1129" i="1"/>
  <c r="BD1130" i="1"/>
  <c r="E1131" i="1"/>
  <c r="BL1129" i="1" l="1"/>
  <c r="H1130" i="1"/>
  <c r="BD1131" i="1"/>
  <c r="E1132" i="1"/>
  <c r="BL1130" i="1" l="1"/>
  <c r="H1131" i="1"/>
  <c r="BD1132" i="1"/>
  <c r="E1133" i="1"/>
  <c r="BL1131" i="1" l="1"/>
  <c r="H1132" i="1"/>
  <c r="BD1133" i="1"/>
  <c r="E1134" i="1"/>
  <c r="BL1132" i="1" l="1"/>
  <c r="H1133" i="1"/>
  <c r="BD1134" i="1"/>
  <c r="E1135" i="1"/>
  <c r="BL1133" i="1" l="1"/>
  <c r="H1134" i="1"/>
  <c r="BD1135" i="1"/>
  <c r="E1136" i="1"/>
  <c r="BL1134" i="1" l="1"/>
  <c r="H1135" i="1"/>
  <c r="BD1136" i="1"/>
  <c r="E1137" i="1"/>
  <c r="BL1135" i="1" l="1"/>
  <c r="H1136" i="1"/>
  <c r="BD1137" i="1"/>
  <c r="E1138" i="1"/>
  <c r="BL1136" i="1" l="1"/>
  <c r="H1137" i="1"/>
  <c r="BD1138" i="1"/>
  <c r="E1139" i="1"/>
  <c r="BL1137" i="1" l="1"/>
  <c r="H1138" i="1"/>
  <c r="BD1139" i="1"/>
  <c r="E1140" i="1"/>
  <c r="BL1138" i="1" l="1"/>
  <c r="H1139" i="1"/>
  <c r="BD1140" i="1"/>
  <c r="E1141" i="1"/>
  <c r="BL1139" i="1" l="1"/>
  <c r="H1140" i="1"/>
  <c r="BD1141" i="1"/>
  <c r="E1142" i="1"/>
  <c r="BL1140" i="1" l="1"/>
  <c r="H1141" i="1"/>
  <c r="BD1142" i="1"/>
  <c r="E1143" i="1"/>
  <c r="BL1141" i="1" l="1"/>
  <c r="H1142" i="1"/>
  <c r="BD1143" i="1"/>
  <c r="E1144" i="1"/>
  <c r="BL1142" i="1" l="1"/>
  <c r="H1143" i="1"/>
  <c r="BD1144" i="1"/>
  <c r="E1145" i="1"/>
  <c r="BL1143" i="1" l="1"/>
  <c r="H1144" i="1"/>
  <c r="BD1145" i="1"/>
  <c r="E1146" i="1"/>
  <c r="BL1144" i="1" l="1"/>
  <c r="H1145" i="1"/>
  <c r="BD1146" i="1"/>
  <c r="E1147" i="1"/>
  <c r="BL1145" i="1" l="1"/>
  <c r="H1146" i="1"/>
  <c r="BD1147" i="1"/>
  <c r="E1148" i="1"/>
  <c r="BL1146" i="1" l="1"/>
  <c r="H1147" i="1"/>
  <c r="BD1148" i="1"/>
  <c r="E1149" i="1"/>
  <c r="BL1147" i="1" l="1"/>
  <c r="H1148" i="1"/>
  <c r="BD1149" i="1"/>
  <c r="E1150" i="1"/>
  <c r="BL1148" i="1" l="1"/>
  <c r="H1149" i="1"/>
  <c r="BD1150" i="1"/>
  <c r="E1151" i="1"/>
  <c r="BL1149" i="1" l="1"/>
  <c r="H1150" i="1"/>
  <c r="BD1151" i="1"/>
  <c r="E1152" i="1"/>
  <c r="BL1150" i="1" l="1"/>
  <c r="H1151" i="1"/>
  <c r="BD1152" i="1"/>
  <c r="E1153" i="1"/>
  <c r="BL1151" i="1" l="1"/>
  <c r="H1152" i="1"/>
  <c r="BD1153" i="1"/>
  <c r="E1154" i="1"/>
  <c r="BL1152" i="1" l="1"/>
  <c r="H1153" i="1"/>
  <c r="BD1154" i="1"/>
  <c r="E1155" i="1"/>
  <c r="BL1153" i="1" l="1"/>
  <c r="H1154" i="1"/>
  <c r="BD1155" i="1"/>
  <c r="E1156" i="1"/>
  <c r="BL1154" i="1" l="1"/>
  <c r="H1155" i="1"/>
  <c r="BD1156" i="1"/>
  <c r="E1157" i="1"/>
  <c r="BL1155" i="1" l="1"/>
  <c r="H1156" i="1"/>
  <c r="BD1157" i="1"/>
  <c r="E1158" i="1"/>
  <c r="BL1156" i="1" l="1"/>
  <c r="H1157" i="1"/>
  <c r="BD1158" i="1"/>
  <c r="E1159" i="1"/>
  <c r="BL1157" i="1" l="1"/>
  <c r="H1158" i="1"/>
  <c r="BD1159" i="1"/>
  <c r="E1160" i="1"/>
  <c r="BL1158" i="1" l="1"/>
  <c r="H1159" i="1"/>
  <c r="BD1160" i="1"/>
  <c r="E1161" i="1"/>
  <c r="BL1159" i="1" l="1"/>
  <c r="H1160" i="1"/>
  <c r="BD1161" i="1"/>
  <c r="E1162" i="1"/>
  <c r="BL1160" i="1" l="1"/>
  <c r="H1161" i="1"/>
  <c r="BD1162" i="1"/>
  <c r="E1163" i="1"/>
  <c r="BL1161" i="1" l="1"/>
  <c r="H1162" i="1"/>
  <c r="BD1163" i="1"/>
  <c r="E1164" i="1"/>
  <c r="BL1162" i="1" l="1"/>
  <c r="H1163" i="1"/>
  <c r="BD1164" i="1"/>
  <c r="E1165" i="1"/>
  <c r="BL1163" i="1" l="1"/>
  <c r="H1164" i="1"/>
  <c r="BD1165" i="1"/>
  <c r="E1166" i="1"/>
  <c r="BL1164" i="1" l="1"/>
  <c r="H1165" i="1"/>
  <c r="BD1166" i="1"/>
  <c r="E1167" i="1"/>
  <c r="BL1165" i="1" l="1"/>
  <c r="H1166" i="1"/>
  <c r="BD1167" i="1"/>
  <c r="E1168" i="1"/>
  <c r="BL1166" i="1" l="1"/>
  <c r="H1167" i="1"/>
  <c r="BD1168" i="1"/>
  <c r="E1169" i="1"/>
  <c r="BL1167" i="1" l="1"/>
  <c r="H1168" i="1"/>
  <c r="BD1169" i="1"/>
  <c r="E1170" i="1"/>
  <c r="BL1168" i="1" l="1"/>
  <c r="H1169" i="1"/>
  <c r="BD1170" i="1"/>
  <c r="E1171" i="1"/>
  <c r="BL1169" i="1" l="1"/>
  <c r="H1170" i="1"/>
  <c r="BD1171" i="1"/>
  <c r="E1172" i="1"/>
  <c r="BL1170" i="1" l="1"/>
  <c r="H1171" i="1"/>
  <c r="BD1172" i="1"/>
  <c r="E1173" i="1"/>
  <c r="BL1171" i="1" l="1"/>
  <c r="H1172" i="1"/>
  <c r="BD1173" i="1"/>
  <c r="E1174" i="1"/>
  <c r="BL1172" i="1" l="1"/>
  <c r="H1173" i="1"/>
  <c r="BD1174" i="1"/>
  <c r="E1175" i="1"/>
  <c r="BL1173" i="1" l="1"/>
  <c r="H1174" i="1"/>
  <c r="BD1175" i="1"/>
  <c r="E1176" i="1"/>
  <c r="BL1174" i="1" l="1"/>
  <c r="H1175" i="1"/>
  <c r="BD1176" i="1"/>
  <c r="E1177" i="1"/>
  <c r="BL1175" i="1" l="1"/>
  <c r="H1176" i="1"/>
  <c r="BD1177" i="1"/>
  <c r="E1178" i="1"/>
  <c r="BL1176" i="1" l="1"/>
  <c r="H1177" i="1"/>
  <c r="BD1178" i="1"/>
  <c r="E1179" i="1"/>
  <c r="BL1177" i="1" l="1"/>
  <c r="H1178" i="1"/>
  <c r="BD1179" i="1"/>
  <c r="E1180" i="1"/>
  <c r="BL1178" i="1" l="1"/>
  <c r="H1179" i="1"/>
  <c r="BD1180" i="1"/>
  <c r="E1181" i="1"/>
  <c r="BL1179" i="1" l="1"/>
  <c r="H1180" i="1"/>
  <c r="BD1181" i="1"/>
  <c r="E1182" i="1"/>
  <c r="BL1180" i="1" l="1"/>
  <c r="H1181" i="1"/>
  <c r="BD1182" i="1"/>
  <c r="E1183" i="1"/>
  <c r="BL1181" i="1" l="1"/>
  <c r="H1182" i="1"/>
  <c r="BD1183" i="1"/>
  <c r="E1184" i="1"/>
  <c r="BL1182" i="1" l="1"/>
  <c r="H1183" i="1"/>
  <c r="BD1184" i="1"/>
  <c r="E1185" i="1"/>
  <c r="BL1183" i="1" l="1"/>
  <c r="H1184" i="1"/>
  <c r="BD1185" i="1"/>
  <c r="E1186" i="1"/>
  <c r="BL1184" i="1" l="1"/>
  <c r="H1185" i="1"/>
  <c r="BD1186" i="1"/>
  <c r="E1187" i="1"/>
  <c r="BL1185" i="1" l="1"/>
  <c r="H1186" i="1"/>
  <c r="BD1187" i="1"/>
  <c r="E1188" i="1"/>
  <c r="BL1186" i="1" l="1"/>
  <c r="H1187" i="1"/>
  <c r="BD1188" i="1"/>
  <c r="E1189" i="1"/>
  <c r="BL1187" i="1" l="1"/>
  <c r="H1188" i="1"/>
  <c r="BD1189" i="1"/>
  <c r="E1190" i="1"/>
  <c r="BL1188" i="1" l="1"/>
  <c r="H1189" i="1"/>
  <c r="BD1190" i="1"/>
  <c r="E1191" i="1"/>
  <c r="BL1189" i="1" l="1"/>
  <c r="H1190" i="1"/>
  <c r="BD1191" i="1"/>
  <c r="E1192" i="1"/>
  <c r="BL1190" i="1" l="1"/>
  <c r="H1191" i="1"/>
  <c r="BD1192" i="1"/>
  <c r="E1193" i="1"/>
  <c r="H1192" i="1" l="1"/>
  <c r="BL1191" i="1"/>
  <c r="BD1193" i="1"/>
  <c r="E1194" i="1"/>
  <c r="BL1192" i="1" l="1"/>
  <c r="H1193" i="1"/>
  <c r="BD1194" i="1"/>
  <c r="E1195" i="1"/>
  <c r="BL1193" i="1" l="1"/>
  <c r="H1194" i="1"/>
  <c r="BD1195" i="1"/>
  <c r="E1196" i="1"/>
  <c r="BL1194" i="1" l="1"/>
  <c r="H1195" i="1"/>
  <c r="BD1196" i="1"/>
  <c r="E1197" i="1"/>
  <c r="BL1195" i="1" l="1"/>
  <c r="H1196" i="1"/>
  <c r="BD1197" i="1"/>
  <c r="E1198" i="1"/>
  <c r="BL1196" i="1" l="1"/>
  <c r="H1197" i="1"/>
  <c r="BD1198" i="1"/>
  <c r="E1199" i="1"/>
  <c r="BL1197" i="1" l="1"/>
  <c r="H1198" i="1"/>
  <c r="BD1199" i="1"/>
  <c r="E1200" i="1"/>
  <c r="BL1198" i="1" l="1"/>
  <c r="H1199" i="1"/>
  <c r="BD1200" i="1"/>
  <c r="E1201" i="1"/>
  <c r="BL1199" i="1" l="1"/>
  <c r="H1200" i="1"/>
  <c r="BD1201" i="1"/>
  <c r="E1202" i="1"/>
  <c r="BL1200" i="1" l="1"/>
  <c r="H1201" i="1"/>
  <c r="BD1202" i="1"/>
  <c r="E1203" i="1"/>
  <c r="BL1201" i="1" l="1"/>
  <c r="H1202" i="1"/>
  <c r="BD1203" i="1"/>
  <c r="E1204" i="1"/>
  <c r="BL1202" i="1" l="1"/>
  <c r="H1203" i="1"/>
  <c r="BD1204" i="1"/>
  <c r="E1205" i="1"/>
  <c r="BL1203" i="1" l="1"/>
  <c r="H1204" i="1"/>
  <c r="BD1205" i="1"/>
  <c r="E1206" i="1"/>
  <c r="BL1204" i="1" l="1"/>
  <c r="H1205" i="1"/>
  <c r="BD1206" i="1"/>
  <c r="E1207" i="1"/>
  <c r="BL1205" i="1" l="1"/>
  <c r="H1206" i="1"/>
  <c r="BD1207" i="1"/>
  <c r="E1208" i="1"/>
  <c r="BL1206" i="1" l="1"/>
  <c r="H1207" i="1"/>
  <c r="BD1208" i="1"/>
  <c r="E1209" i="1"/>
  <c r="BL1207" i="1" l="1"/>
  <c r="H1208" i="1"/>
  <c r="BD1209" i="1"/>
  <c r="E1210" i="1"/>
  <c r="BL1208" i="1" l="1"/>
  <c r="H1209" i="1"/>
  <c r="BD1210" i="1"/>
  <c r="E1211" i="1"/>
  <c r="BL1209" i="1" l="1"/>
  <c r="H1210" i="1"/>
  <c r="BD1211" i="1"/>
  <c r="E1212" i="1"/>
  <c r="BL1210" i="1" l="1"/>
  <c r="H1211" i="1"/>
  <c r="BD1212" i="1"/>
  <c r="E1213" i="1"/>
  <c r="BL1211" i="1" l="1"/>
  <c r="H1212" i="1"/>
  <c r="BD1213" i="1"/>
  <c r="E1214" i="1"/>
  <c r="BL1212" i="1" l="1"/>
  <c r="H1213" i="1"/>
  <c r="BD1214" i="1"/>
  <c r="E1215" i="1"/>
  <c r="BL1213" i="1" l="1"/>
  <c r="H1214" i="1"/>
  <c r="BD1215" i="1"/>
  <c r="E1216" i="1"/>
  <c r="BL1214" i="1" l="1"/>
  <c r="H1215" i="1"/>
  <c r="BD1216" i="1"/>
  <c r="E1217" i="1"/>
  <c r="BL1215" i="1" l="1"/>
  <c r="H1216" i="1"/>
  <c r="BD1217" i="1"/>
  <c r="E1218" i="1"/>
  <c r="BL1216" i="1" l="1"/>
  <c r="H1217" i="1"/>
  <c r="BD1218" i="1"/>
  <c r="E1219" i="1"/>
  <c r="BL1217" i="1" l="1"/>
  <c r="H1218" i="1"/>
  <c r="BD1219" i="1"/>
  <c r="E1220" i="1"/>
  <c r="BL1218" i="1" l="1"/>
  <c r="H1219" i="1"/>
  <c r="BD1220" i="1"/>
  <c r="E1221" i="1"/>
  <c r="BL1219" i="1" l="1"/>
  <c r="H1220" i="1"/>
  <c r="BD1221" i="1"/>
  <c r="E1222" i="1"/>
  <c r="BL1220" i="1" l="1"/>
  <c r="H1221" i="1"/>
  <c r="BD1222" i="1"/>
  <c r="E1223" i="1"/>
  <c r="BL1221" i="1" l="1"/>
  <c r="H1222" i="1"/>
  <c r="BD1223" i="1"/>
  <c r="E1224" i="1"/>
  <c r="BL1222" i="1" l="1"/>
  <c r="H1223" i="1"/>
  <c r="BD1224" i="1"/>
  <c r="E1225" i="1"/>
  <c r="BL1223" i="1" l="1"/>
  <c r="H1224" i="1"/>
  <c r="BD1225" i="1"/>
  <c r="E1226" i="1"/>
  <c r="BL1224" i="1" l="1"/>
  <c r="H1225" i="1"/>
  <c r="BD1226" i="1"/>
  <c r="E1227" i="1"/>
  <c r="BL1225" i="1" l="1"/>
  <c r="H1226" i="1"/>
  <c r="BD1227" i="1"/>
  <c r="E1228" i="1"/>
  <c r="BL1226" i="1" l="1"/>
  <c r="H1227" i="1"/>
  <c r="BD1228" i="1"/>
  <c r="E1229" i="1"/>
  <c r="BL1227" i="1" l="1"/>
  <c r="H1228" i="1"/>
  <c r="BD1229" i="1"/>
  <c r="E1230" i="1"/>
  <c r="BL1228" i="1" l="1"/>
  <c r="H1229" i="1"/>
  <c r="BD1230" i="1"/>
  <c r="E1231" i="1"/>
  <c r="BL1229" i="1" l="1"/>
  <c r="H1230" i="1"/>
  <c r="BD1231" i="1"/>
  <c r="E1232" i="1"/>
  <c r="BL1230" i="1" l="1"/>
  <c r="H1231" i="1"/>
  <c r="BD1232" i="1"/>
  <c r="E1233" i="1"/>
  <c r="BL1231" i="1" l="1"/>
  <c r="H1232" i="1"/>
  <c r="BD1233" i="1"/>
  <c r="E1234" i="1"/>
  <c r="BL1232" i="1" l="1"/>
  <c r="H1233" i="1"/>
  <c r="BD1234" i="1"/>
  <c r="E1235" i="1"/>
  <c r="BL1233" i="1" l="1"/>
  <c r="H1234" i="1"/>
  <c r="BD1235" i="1"/>
  <c r="E1236" i="1"/>
  <c r="BL1234" i="1" l="1"/>
  <c r="H1235" i="1"/>
  <c r="BD1236" i="1"/>
  <c r="E1237" i="1"/>
  <c r="BL1235" i="1" l="1"/>
  <c r="H1236" i="1"/>
  <c r="BD1237" i="1"/>
  <c r="E1238" i="1"/>
  <c r="BL1236" i="1" l="1"/>
  <c r="H1237" i="1"/>
  <c r="BD1238" i="1"/>
  <c r="E1239" i="1"/>
  <c r="BL1237" i="1" l="1"/>
  <c r="H1238" i="1"/>
  <c r="BD1239" i="1"/>
  <c r="E1240" i="1"/>
  <c r="BL1238" i="1" l="1"/>
  <c r="H1239" i="1"/>
  <c r="BD1240" i="1"/>
  <c r="E1241" i="1"/>
  <c r="BL1239" i="1" l="1"/>
  <c r="H1240" i="1"/>
  <c r="BD1241" i="1"/>
  <c r="E1242" i="1"/>
  <c r="BL1240" i="1" l="1"/>
  <c r="H1241" i="1"/>
  <c r="BD1242" i="1"/>
  <c r="E1243" i="1"/>
  <c r="BL1241" i="1" l="1"/>
  <c r="H1242" i="1"/>
  <c r="BD1243" i="1"/>
  <c r="E1244" i="1"/>
  <c r="BL1242" i="1" l="1"/>
  <c r="H1243" i="1"/>
  <c r="BD1244" i="1"/>
  <c r="E1245" i="1"/>
  <c r="BL1243" i="1" l="1"/>
  <c r="H1244" i="1"/>
  <c r="BD1245" i="1"/>
  <c r="E1246" i="1"/>
  <c r="BL1244" i="1" l="1"/>
  <c r="H1245" i="1"/>
  <c r="BD1246" i="1"/>
  <c r="E1247" i="1"/>
  <c r="BL1245" i="1" l="1"/>
  <c r="H1246" i="1"/>
  <c r="BD1247" i="1"/>
  <c r="E1248" i="1"/>
  <c r="BL1246" i="1" l="1"/>
  <c r="H1247" i="1"/>
  <c r="BD1248" i="1"/>
  <c r="E1249" i="1"/>
  <c r="BL1247" i="1" l="1"/>
  <c r="H1248" i="1"/>
  <c r="BD1249" i="1"/>
  <c r="E1250" i="1"/>
  <c r="BL1248" i="1" l="1"/>
  <c r="H1249" i="1"/>
  <c r="BD1250" i="1"/>
  <c r="E1251" i="1"/>
  <c r="BL1249" i="1" l="1"/>
  <c r="H1250" i="1"/>
  <c r="BD1251" i="1"/>
  <c r="E1252" i="1"/>
  <c r="BL1250" i="1" l="1"/>
  <c r="H1251" i="1"/>
  <c r="BD1252" i="1"/>
  <c r="E1253" i="1"/>
  <c r="BL1251" i="1" l="1"/>
  <c r="H1252" i="1"/>
  <c r="BD1253" i="1"/>
  <c r="E1254" i="1"/>
  <c r="BL1252" i="1" l="1"/>
  <c r="H1253" i="1"/>
  <c r="BD1254" i="1"/>
  <c r="E1255" i="1"/>
  <c r="BL1253" i="1" l="1"/>
  <c r="H1254" i="1"/>
  <c r="BD1255" i="1"/>
  <c r="E1256" i="1"/>
  <c r="BL1254" i="1" l="1"/>
  <c r="H1255" i="1"/>
  <c r="BD1256" i="1"/>
  <c r="E1257" i="1"/>
  <c r="BL1255" i="1" l="1"/>
  <c r="H1256" i="1"/>
  <c r="BD1257" i="1"/>
  <c r="E1258" i="1"/>
  <c r="BL1256" i="1" l="1"/>
  <c r="H1257" i="1"/>
  <c r="BD1258" i="1"/>
  <c r="E1259" i="1"/>
  <c r="BL1257" i="1" l="1"/>
  <c r="H1258" i="1"/>
  <c r="BD1259" i="1"/>
  <c r="E1260" i="1"/>
  <c r="BL1258" i="1" l="1"/>
  <c r="H1259" i="1"/>
  <c r="BD1260" i="1"/>
  <c r="E1261" i="1"/>
  <c r="BL1259" i="1" l="1"/>
  <c r="H1260" i="1"/>
  <c r="BD1261" i="1"/>
  <c r="E1262" i="1"/>
  <c r="BL1260" i="1" l="1"/>
  <c r="H1261" i="1"/>
  <c r="BD1262" i="1"/>
  <c r="E1263" i="1"/>
  <c r="BL1261" i="1" l="1"/>
  <c r="H1262" i="1"/>
  <c r="BD1263" i="1"/>
  <c r="E1264" i="1"/>
  <c r="BL1262" i="1" l="1"/>
  <c r="H1263" i="1"/>
  <c r="BD1264" i="1"/>
  <c r="E1265" i="1"/>
  <c r="BL1263" i="1" l="1"/>
  <c r="H1264" i="1"/>
  <c r="BD1265" i="1"/>
  <c r="E1266" i="1"/>
  <c r="BL1264" i="1" l="1"/>
  <c r="H1265" i="1"/>
  <c r="BD1266" i="1"/>
  <c r="E1267" i="1"/>
  <c r="BL1265" i="1" l="1"/>
  <c r="H1266" i="1"/>
  <c r="BD1267" i="1"/>
  <c r="E1268" i="1"/>
  <c r="BL1266" i="1" l="1"/>
  <c r="H1267" i="1"/>
  <c r="BD1268" i="1"/>
  <c r="E1269" i="1"/>
  <c r="BL1267" i="1" l="1"/>
  <c r="H1268" i="1"/>
  <c r="BD1269" i="1"/>
  <c r="E1270" i="1"/>
  <c r="BL1268" i="1" l="1"/>
  <c r="H1269" i="1"/>
  <c r="BD1270" i="1"/>
  <c r="E1271" i="1"/>
  <c r="BL1269" i="1" l="1"/>
  <c r="H1270" i="1"/>
  <c r="BD1271" i="1"/>
  <c r="E1272" i="1"/>
  <c r="BL1270" i="1" l="1"/>
  <c r="H1271" i="1"/>
  <c r="BD1272" i="1"/>
  <c r="E1273" i="1"/>
  <c r="BL1271" i="1" l="1"/>
  <c r="H1272" i="1"/>
  <c r="BD1273" i="1"/>
  <c r="E1274" i="1"/>
  <c r="BL1272" i="1" l="1"/>
  <c r="H1273" i="1"/>
  <c r="BD1274" i="1"/>
  <c r="E1275" i="1"/>
  <c r="BL1273" i="1" l="1"/>
  <c r="H1274" i="1"/>
  <c r="BD1275" i="1"/>
  <c r="E1276" i="1"/>
  <c r="BL1274" i="1" l="1"/>
  <c r="H1275" i="1"/>
  <c r="BD1276" i="1"/>
  <c r="E1277" i="1"/>
  <c r="BL1275" i="1" l="1"/>
  <c r="H1276" i="1"/>
  <c r="BD1277" i="1"/>
  <c r="E1278" i="1"/>
  <c r="BL1276" i="1" l="1"/>
  <c r="H1277" i="1"/>
  <c r="BD1278" i="1"/>
  <c r="E1279" i="1"/>
  <c r="BL1277" i="1" l="1"/>
  <c r="H1278" i="1"/>
  <c r="BD1279" i="1"/>
  <c r="E1280" i="1"/>
  <c r="BL1278" i="1" l="1"/>
  <c r="H1279" i="1"/>
  <c r="BD1280" i="1"/>
  <c r="E1281" i="1"/>
  <c r="BL1279" i="1" l="1"/>
  <c r="H1280" i="1"/>
  <c r="BD1281" i="1"/>
  <c r="E1282" i="1"/>
  <c r="H1281" i="1" l="1"/>
  <c r="BL1280" i="1"/>
  <c r="BD1282" i="1"/>
  <c r="E1283" i="1"/>
  <c r="BL1281" i="1" l="1"/>
  <c r="H1282" i="1"/>
  <c r="BD1283" i="1"/>
  <c r="E1284" i="1"/>
  <c r="BL1282" i="1" l="1"/>
  <c r="H1283" i="1"/>
  <c r="BD1284" i="1"/>
  <c r="E1285" i="1"/>
  <c r="BL1283" i="1" l="1"/>
  <c r="H1284" i="1"/>
  <c r="BD1285" i="1"/>
  <c r="E1286" i="1"/>
  <c r="BL1284" i="1" l="1"/>
  <c r="H1285" i="1"/>
  <c r="BD1286" i="1"/>
  <c r="E1287" i="1"/>
  <c r="H1286" i="1" l="1"/>
  <c r="BL1285" i="1"/>
  <c r="BD1287" i="1"/>
  <c r="E1288" i="1"/>
  <c r="H1287" i="1" l="1"/>
  <c r="BL1286" i="1"/>
  <c r="BD1288" i="1"/>
  <c r="E1289" i="1"/>
  <c r="H1288" i="1" l="1"/>
  <c r="BL1287" i="1"/>
  <c r="BD1289" i="1"/>
  <c r="E1290" i="1"/>
  <c r="H1289" i="1" l="1"/>
  <c r="BL1288" i="1"/>
  <c r="BD1290" i="1"/>
  <c r="E1291" i="1"/>
  <c r="BL1289" i="1" l="1"/>
  <c r="H1290" i="1"/>
  <c r="BD1291" i="1"/>
  <c r="E1292" i="1"/>
  <c r="BL1290" i="1" l="1"/>
  <c r="H1291" i="1"/>
  <c r="BD1292" i="1"/>
  <c r="E1293" i="1"/>
  <c r="BL1291" i="1" l="1"/>
  <c r="H1292" i="1"/>
  <c r="BD1293" i="1"/>
  <c r="E1294" i="1"/>
  <c r="H1293" i="1" l="1"/>
  <c r="BL1292" i="1"/>
  <c r="BD1294" i="1"/>
  <c r="E1295" i="1"/>
  <c r="BL1293" i="1" l="1"/>
  <c r="H1294" i="1"/>
  <c r="BD1295" i="1"/>
  <c r="E1296" i="1"/>
  <c r="H1295" i="1" l="1"/>
  <c r="BL1294" i="1"/>
  <c r="BD1296" i="1"/>
  <c r="E1297" i="1"/>
  <c r="H1296" i="1" l="1"/>
  <c r="BL1295" i="1"/>
  <c r="BD1297" i="1"/>
  <c r="E1298" i="1"/>
  <c r="H1297" i="1" l="1"/>
  <c r="BL1296" i="1"/>
  <c r="BD1298" i="1"/>
  <c r="E1299" i="1"/>
  <c r="BL1297" i="1" l="1"/>
  <c r="H1298" i="1"/>
  <c r="BD1299" i="1"/>
  <c r="E1300" i="1"/>
  <c r="BL1298" i="1" l="1"/>
  <c r="H1299" i="1"/>
  <c r="BD1300" i="1"/>
  <c r="E1301" i="1"/>
  <c r="BL1299" i="1" l="1"/>
  <c r="H1300" i="1"/>
  <c r="BD1301" i="1"/>
  <c r="E1302" i="1"/>
  <c r="BL1300" i="1" l="1"/>
  <c r="H1301" i="1"/>
  <c r="BD1302" i="1"/>
  <c r="E1303" i="1"/>
  <c r="H1302" i="1" l="1"/>
  <c r="BL1301" i="1"/>
  <c r="BD1303" i="1"/>
  <c r="E1304" i="1"/>
  <c r="H1303" i="1" l="1"/>
  <c r="BL1302" i="1"/>
  <c r="BD1304" i="1"/>
  <c r="E1305" i="1"/>
  <c r="H1304" i="1" l="1"/>
  <c r="BL1303" i="1"/>
  <c r="BD1305" i="1"/>
  <c r="E1306" i="1"/>
  <c r="H1305" i="1" l="1"/>
  <c r="BL1304" i="1"/>
  <c r="BD1306" i="1"/>
  <c r="E1307" i="1"/>
  <c r="BL1305" i="1" l="1"/>
  <c r="H1306" i="1"/>
  <c r="BD1307" i="1"/>
  <c r="E1308" i="1"/>
  <c r="BL1306" i="1" l="1"/>
  <c r="H1307" i="1"/>
  <c r="BD1308" i="1"/>
  <c r="E1309" i="1"/>
  <c r="BL1307" i="1" l="1"/>
  <c r="H1308" i="1"/>
  <c r="BD1309" i="1"/>
  <c r="E1310" i="1"/>
  <c r="BL1308" i="1" l="1"/>
  <c r="H1309" i="1"/>
  <c r="BD1310" i="1"/>
  <c r="E1311" i="1"/>
  <c r="BL1309" i="1" l="1"/>
  <c r="H1310" i="1"/>
  <c r="BD1311" i="1"/>
  <c r="E1312" i="1"/>
  <c r="BL1310" i="1" l="1"/>
  <c r="H1311" i="1"/>
  <c r="BD1312" i="1"/>
  <c r="E1313" i="1"/>
  <c r="BL1311" i="1" l="1"/>
  <c r="H1312" i="1"/>
  <c r="BD1313" i="1"/>
  <c r="E1314" i="1"/>
  <c r="BL1312" i="1" l="1"/>
  <c r="H1313" i="1"/>
  <c r="BD1314" i="1"/>
  <c r="E1315" i="1"/>
  <c r="BL1313" i="1" l="1"/>
  <c r="H1314" i="1"/>
  <c r="BD1315" i="1"/>
  <c r="E1316" i="1"/>
  <c r="BL1314" i="1" l="1"/>
  <c r="H1315" i="1"/>
  <c r="BD1316" i="1"/>
  <c r="E1317" i="1"/>
  <c r="BL1315" i="1" l="1"/>
  <c r="H1316" i="1"/>
  <c r="BD1317" i="1"/>
  <c r="E1318" i="1"/>
  <c r="BL1316" i="1" l="1"/>
  <c r="H1317" i="1"/>
  <c r="BD1318" i="1"/>
  <c r="E1319" i="1"/>
  <c r="H1318" i="1" l="1"/>
  <c r="BL1317" i="1"/>
  <c r="BD1319" i="1"/>
  <c r="E1320" i="1"/>
  <c r="BL1318" i="1" l="1"/>
  <c r="H1319" i="1"/>
  <c r="BD1320" i="1"/>
  <c r="E1321" i="1"/>
  <c r="H1320" i="1" l="1"/>
  <c r="BL1319" i="1"/>
  <c r="BD1321" i="1"/>
  <c r="E1322" i="1"/>
  <c r="BL1320" i="1" l="1"/>
  <c r="H1321" i="1"/>
  <c r="BD1322" i="1"/>
  <c r="E1323" i="1"/>
  <c r="BL1321" i="1" l="1"/>
  <c r="H1322" i="1"/>
  <c r="BD1323" i="1"/>
  <c r="E1324" i="1"/>
  <c r="BL1322" i="1" l="1"/>
  <c r="H1323" i="1"/>
  <c r="BD1324" i="1"/>
  <c r="E1325" i="1"/>
  <c r="BL1323" i="1" l="1"/>
  <c r="H1324" i="1"/>
  <c r="BD1325" i="1"/>
  <c r="E1326" i="1"/>
  <c r="BL1324" i="1" l="1"/>
  <c r="H1325" i="1"/>
  <c r="BD1326" i="1"/>
  <c r="E1327" i="1"/>
  <c r="BL1325" i="1" l="1"/>
  <c r="H1326" i="1"/>
  <c r="BD1327" i="1"/>
  <c r="E1328" i="1"/>
  <c r="BL1326" i="1" l="1"/>
  <c r="H1327" i="1"/>
  <c r="BD1328" i="1"/>
  <c r="E1329" i="1"/>
  <c r="BL1327" i="1" l="1"/>
  <c r="H1328" i="1"/>
  <c r="BD1329" i="1"/>
  <c r="E1330" i="1"/>
  <c r="BL1328" i="1" l="1"/>
  <c r="H1329" i="1"/>
  <c r="BD1330" i="1"/>
  <c r="E1331" i="1"/>
  <c r="BL1329" i="1" l="1"/>
  <c r="H1330" i="1"/>
  <c r="BD1331" i="1"/>
  <c r="E1332" i="1"/>
  <c r="BL1330" i="1" l="1"/>
  <c r="H1331" i="1"/>
  <c r="BD1332" i="1"/>
  <c r="E1333" i="1"/>
  <c r="BL1331" i="1" l="1"/>
  <c r="H1332" i="1"/>
  <c r="BD1333" i="1"/>
  <c r="E1334" i="1"/>
  <c r="BL1332" i="1" l="1"/>
  <c r="H1333" i="1"/>
  <c r="BD1334" i="1"/>
  <c r="E1335" i="1"/>
  <c r="BL1333" i="1" l="1"/>
  <c r="H1334" i="1"/>
  <c r="BD1335" i="1"/>
  <c r="E1336" i="1"/>
  <c r="BL1334" i="1" l="1"/>
  <c r="H1335" i="1"/>
  <c r="BD1336" i="1"/>
  <c r="E1337" i="1"/>
  <c r="BL1335" i="1" l="1"/>
  <c r="H1336" i="1"/>
  <c r="BD1337" i="1"/>
  <c r="E1338" i="1"/>
  <c r="BL1336" i="1" l="1"/>
  <c r="H1337" i="1"/>
  <c r="BD1338" i="1"/>
  <c r="E1339" i="1"/>
  <c r="BL1337" i="1" l="1"/>
  <c r="H1338" i="1"/>
  <c r="BD1339" i="1"/>
  <c r="E1340" i="1"/>
  <c r="BL1338" i="1" l="1"/>
  <c r="H1339" i="1"/>
  <c r="BD1340" i="1"/>
  <c r="E1341" i="1"/>
  <c r="BL1339" i="1" l="1"/>
  <c r="H1340" i="1"/>
  <c r="BD1341" i="1"/>
  <c r="E1342" i="1"/>
  <c r="BL1340" i="1" l="1"/>
  <c r="H1341" i="1"/>
  <c r="BD1342" i="1"/>
  <c r="E1343" i="1"/>
  <c r="BL1341" i="1" l="1"/>
  <c r="H1342" i="1"/>
  <c r="BD1343" i="1"/>
  <c r="E1344" i="1"/>
  <c r="BL1342" i="1" l="1"/>
  <c r="H1343" i="1"/>
  <c r="BD1344" i="1"/>
  <c r="E1345" i="1"/>
  <c r="BL1343" i="1" l="1"/>
  <c r="H1344" i="1"/>
  <c r="BD1345" i="1"/>
  <c r="E1346" i="1"/>
  <c r="BL1344" i="1" l="1"/>
  <c r="H1345" i="1"/>
  <c r="BD1346" i="1"/>
  <c r="E1347" i="1"/>
  <c r="BL1345" i="1" l="1"/>
  <c r="H1346" i="1"/>
  <c r="BD1347" i="1"/>
  <c r="E1348" i="1"/>
  <c r="BL1346" i="1" l="1"/>
  <c r="H1347" i="1"/>
  <c r="BD1348" i="1"/>
  <c r="E1349" i="1"/>
  <c r="BL1347" i="1" l="1"/>
  <c r="H1348" i="1"/>
  <c r="BD1349" i="1"/>
  <c r="E1350" i="1"/>
  <c r="BL1348" i="1" l="1"/>
  <c r="H1349" i="1"/>
  <c r="BD1350" i="1"/>
  <c r="E1351" i="1"/>
  <c r="BL1349" i="1" l="1"/>
  <c r="H1350" i="1"/>
  <c r="BD1351" i="1"/>
  <c r="E1352" i="1"/>
  <c r="BL1350" i="1" l="1"/>
  <c r="H1351" i="1"/>
  <c r="BD1352" i="1"/>
  <c r="E1353" i="1"/>
  <c r="BL1351" i="1" l="1"/>
  <c r="H1352" i="1"/>
  <c r="BD1353" i="1"/>
  <c r="E1354" i="1"/>
  <c r="BL1352" i="1" l="1"/>
  <c r="H1353" i="1"/>
  <c r="BD1354" i="1"/>
  <c r="E1355" i="1"/>
  <c r="BL1353" i="1" l="1"/>
  <c r="H1354" i="1"/>
  <c r="BD1355" i="1"/>
  <c r="E1356" i="1"/>
  <c r="BL1354" i="1" l="1"/>
  <c r="H1355" i="1"/>
  <c r="BD1356" i="1"/>
  <c r="E1357" i="1"/>
  <c r="BL1355" i="1" l="1"/>
  <c r="H1356" i="1"/>
  <c r="BD1357" i="1"/>
  <c r="E1358" i="1"/>
  <c r="BL1356" i="1" l="1"/>
  <c r="H1357" i="1"/>
  <c r="BD1358" i="1"/>
  <c r="E1359" i="1"/>
  <c r="BL1357" i="1" l="1"/>
  <c r="H1358" i="1"/>
  <c r="BD1359" i="1"/>
  <c r="E1360" i="1"/>
  <c r="BL1358" i="1" l="1"/>
  <c r="H1359" i="1"/>
  <c r="BD1360" i="1"/>
  <c r="E1361" i="1"/>
  <c r="BL1359" i="1" l="1"/>
  <c r="H1360" i="1"/>
  <c r="BD1361" i="1"/>
  <c r="E1362" i="1"/>
  <c r="BL1360" i="1" l="1"/>
  <c r="H1361" i="1"/>
  <c r="BD1362" i="1"/>
  <c r="E1363" i="1"/>
  <c r="BL1361" i="1" l="1"/>
  <c r="H1362" i="1"/>
  <c r="BD1363" i="1"/>
  <c r="E1364" i="1"/>
  <c r="BL1362" i="1" l="1"/>
  <c r="H1363" i="1"/>
  <c r="BD1364" i="1"/>
  <c r="E1365" i="1"/>
  <c r="H1364" i="1" l="1"/>
  <c r="BL1363" i="1"/>
  <c r="BD1365" i="1"/>
  <c r="E1366" i="1"/>
  <c r="BL1364" i="1" l="1"/>
  <c r="H1365" i="1"/>
  <c r="BD1366" i="1"/>
  <c r="E1367" i="1"/>
  <c r="BL1365" i="1" l="1"/>
  <c r="H1366" i="1"/>
  <c r="BD1367" i="1"/>
  <c r="E1368" i="1"/>
  <c r="BL1366" i="1" l="1"/>
  <c r="H1367" i="1"/>
  <c r="BD1368" i="1"/>
  <c r="E1369" i="1"/>
  <c r="H1368" i="1" l="1"/>
  <c r="BL1367" i="1"/>
  <c r="BD1369" i="1"/>
  <c r="E1370" i="1"/>
  <c r="BL1368" i="1" l="1"/>
  <c r="H1369" i="1"/>
  <c r="BD1370" i="1"/>
  <c r="E1371" i="1"/>
  <c r="H1370" i="1" l="1"/>
  <c r="BL1369" i="1"/>
  <c r="BD1371" i="1"/>
  <c r="E1372" i="1"/>
  <c r="H1371" i="1" l="1"/>
  <c r="BL1370" i="1"/>
  <c r="BD1372" i="1"/>
  <c r="E1373" i="1"/>
  <c r="BL1371" i="1" l="1"/>
  <c r="H1372" i="1"/>
  <c r="BD1373" i="1"/>
  <c r="E1374" i="1"/>
  <c r="BL1372" i="1" l="1"/>
  <c r="H1373" i="1"/>
  <c r="BD1374" i="1"/>
  <c r="E1375" i="1"/>
  <c r="BL1373" i="1" l="1"/>
  <c r="H1374" i="1"/>
  <c r="BD1375" i="1"/>
  <c r="E1376" i="1"/>
  <c r="BL1374" i="1" l="1"/>
  <c r="H1375" i="1"/>
  <c r="BD1376" i="1"/>
  <c r="E1377" i="1"/>
  <c r="BL1375" i="1" l="1"/>
  <c r="H1376" i="1"/>
  <c r="BD1377" i="1"/>
  <c r="E1378" i="1"/>
  <c r="BL1376" i="1" l="1"/>
  <c r="H1377" i="1"/>
  <c r="BD1378" i="1"/>
  <c r="E1379" i="1"/>
  <c r="BL1377" i="1" l="1"/>
  <c r="H1378" i="1"/>
  <c r="BD1379" i="1"/>
  <c r="E1380" i="1"/>
  <c r="BL1378" i="1" l="1"/>
  <c r="H1379" i="1"/>
  <c r="BD1380" i="1"/>
  <c r="E1381" i="1"/>
  <c r="H1380" i="1" l="1"/>
  <c r="BL1379" i="1"/>
  <c r="BD1381" i="1"/>
  <c r="E1382" i="1"/>
  <c r="BL1380" i="1" l="1"/>
  <c r="H1381" i="1"/>
  <c r="BD1382" i="1"/>
  <c r="E1383" i="1"/>
  <c r="BL1381" i="1" l="1"/>
  <c r="H1382" i="1"/>
  <c r="BD1383" i="1"/>
  <c r="E1384" i="1"/>
  <c r="H1383" i="1" l="1"/>
  <c r="BL1382" i="1"/>
  <c r="BD1384" i="1"/>
  <c r="E1385" i="1"/>
  <c r="BL1383" i="1" l="1"/>
  <c r="H1384" i="1"/>
  <c r="BD1385" i="1"/>
  <c r="E1386" i="1"/>
  <c r="BL1384" i="1" l="1"/>
  <c r="H1385" i="1"/>
  <c r="BD1386" i="1"/>
  <c r="E1387" i="1"/>
  <c r="BL1385" i="1" l="1"/>
  <c r="H1386" i="1"/>
  <c r="BD1387" i="1"/>
  <c r="E1388" i="1"/>
  <c r="H1387" i="1" l="1"/>
  <c r="BL1386" i="1"/>
  <c r="BD1388" i="1"/>
  <c r="E1389" i="1"/>
  <c r="BL1387" i="1" l="1"/>
  <c r="H1388" i="1"/>
  <c r="BD1389" i="1"/>
  <c r="E1390" i="1"/>
  <c r="H1389" i="1" l="1"/>
  <c r="BL1388" i="1"/>
  <c r="BD1390" i="1"/>
  <c r="E1391" i="1"/>
  <c r="BL1389" i="1" l="1"/>
  <c r="H1390" i="1"/>
  <c r="BD1391" i="1"/>
  <c r="E1392" i="1"/>
  <c r="BL1390" i="1" l="1"/>
  <c r="H1391" i="1"/>
  <c r="BD1392" i="1"/>
  <c r="E1393" i="1"/>
  <c r="H1392" i="1" l="1"/>
  <c r="BL1391" i="1"/>
  <c r="BD1393" i="1"/>
  <c r="E1394" i="1"/>
  <c r="BL1392" i="1" l="1"/>
  <c r="H1393" i="1"/>
  <c r="BD1394" i="1"/>
  <c r="E1395" i="1"/>
  <c r="H1394" i="1" l="1"/>
  <c r="BL1393" i="1"/>
  <c r="BD1395" i="1"/>
  <c r="E1396" i="1"/>
  <c r="BL1394" i="1" l="1"/>
  <c r="H1395" i="1"/>
  <c r="BD1396" i="1"/>
  <c r="E1397" i="1"/>
  <c r="H1396" i="1" l="1"/>
  <c r="BL1395" i="1"/>
  <c r="BD1397" i="1"/>
  <c r="E1398" i="1"/>
  <c r="BL1396" i="1" l="1"/>
  <c r="H1397" i="1"/>
  <c r="BD1398" i="1"/>
  <c r="E1399" i="1"/>
  <c r="BL1397" i="1" l="1"/>
  <c r="H1398" i="1"/>
  <c r="BD1399" i="1"/>
  <c r="E1400" i="1"/>
  <c r="BL1398" i="1" l="1"/>
  <c r="H1399" i="1"/>
  <c r="BD1400" i="1"/>
  <c r="E1401" i="1"/>
  <c r="BL1399" i="1" l="1"/>
  <c r="H1400" i="1"/>
  <c r="BD1401" i="1"/>
  <c r="E1402" i="1"/>
  <c r="H1401" i="1" l="1"/>
  <c r="BL1400" i="1"/>
  <c r="BD1402" i="1"/>
  <c r="E1403" i="1"/>
  <c r="BL1401" i="1" l="1"/>
  <c r="H1402" i="1"/>
  <c r="BD1403" i="1"/>
  <c r="E1404" i="1"/>
  <c r="BL1402" i="1" l="1"/>
  <c r="H1403" i="1"/>
  <c r="BD1404" i="1"/>
  <c r="E1405" i="1"/>
  <c r="BL1403" i="1" l="1"/>
  <c r="H1404" i="1"/>
  <c r="BD1405" i="1"/>
  <c r="E1406" i="1"/>
  <c r="BL1404" i="1" l="1"/>
  <c r="H1405" i="1"/>
  <c r="BD1406" i="1"/>
  <c r="E1407" i="1"/>
  <c r="BL1405" i="1" l="1"/>
  <c r="H1406" i="1"/>
  <c r="BD1407" i="1"/>
  <c r="E1408" i="1"/>
  <c r="H1407" i="1" l="1"/>
  <c r="BL1406" i="1"/>
  <c r="BD1408" i="1"/>
  <c r="E1409" i="1"/>
  <c r="BL1407" i="1" l="1"/>
  <c r="H1408" i="1"/>
  <c r="BD1409" i="1"/>
  <c r="E1410" i="1"/>
  <c r="BL1408" i="1" l="1"/>
  <c r="H1409" i="1"/>
  <c r="BD1410" i="1"/>
  <c r="E1411" i="1"/>
  <c r="BL1409" i="1" l="1"/>
  <c r="H1410" i="1"/>
  <c r="BD1411" i="1"/>
  <c r="E1412" i="1"/>
  <c r="BL1410" i="1" l="1"/>
  <c r="H1411" i="1"/>
  <c r="BD1412" i="1"/>
  <c r="E1413" i="1"/>
  <c r="BL1411" i="1" l="1"/>
  <c r="H1412" i="1"/>
  <c r="BD1413" i="1"/>
  <c r="E1414" i="1"/>
  <c r="BL1412" i="1" l="1"/>
  <c r="H1413" i="1"/>
  <c r="BD1414" i="1"/>
  <c r="E1415" i="1"/>
  <c r="BL1413" i="1" l="1"/>
  <c r="H1414" i="1"/>
  <c r="BD1415" i="1"/>
  <c r="E1416" i="1"/>
  <c r="BL1414" i="1" l="1"/>
  <c r="H1415" i="1"/>
  <c r="BD1416" i="1"/>
  <c r="E1417" i="1"/>
  <c r="BL1415" i="1" l="1"/>
  <c r="H1416" i="1"/>
  <c r="BD1417" i="1"/>
  <c r="E1418" i="1"/>
  <c r="BL1416" i="1" l="1"/>
  <c r="H1417" i="1"/>
  <c r="BD1418" i="1"/>
  <c r="E1419" i="1"/>
  <c r="BL1417" i="1" l="1"/>
  <c r="H1418" i="1"/>
  <c r="BD1419" i="1"/>
  <c r="E1420" i="1"/>
  <c r="H1419" i="1" l="1"/>
  <c r="BL1418" i="1"/>
  <c r="BD1420" i="1"/>
  <c r="E1421" i="1"/>
  <c r="BL1419" i="1" l="1"/>
  <c r="H1420" i="1"/>
  <c r="BD1421" i="1"/>
  <c r="E1422" i="1"/>
  <c r="BL1420" i="1" l="1"/>
  <c r="H1421" i="1"/>
  <c r="BD1422" i="1"/>
  <c r="E1423" i="1"/>
  <c r="BL1421" i="1" l="1"/>
  <c r="H1422" i="1"/>
  <c r="BD1423" i="1"/>
  <c r="E1424" i="1"/>
  <c r="BL1422" i="1" l="1"/>
  <c r="H1423" i="1"/>
  <c r="BD1424" i="1"/>
  <c r="E1425" i="1"/>
  <c r="BL1423" i="1" l="1"/>
  <c r="H1424" i="1"/>
  <c r="BD1425" i="1"/>
  <c r="E1426" i="1"/>
  <c r="BL1424" i="1" l="1"/>
  <c r="H1425" i="1"/>
  <c r="BD1426" i="1"/>
  <c r="E1427" i="1"/>
  <c r="BL1425" i="1" l="1"/>
  <c r="H1426" i="1"/>
  <c r="BD1427" i="1"/>
  <c r="E1428" i="1"/>
  <c r="BL1426" i="1" l="1"/>
  <c r="H1427" i="1"/>
  <c r="BD1428" i="1"/>
  <c r="E1429" i="1"/>
  <c r="BL1427" i="1" l="1"/>
  <c r="H1428" i="1"/>
  <c r="BD1429" i="1"/>
  <c r="E1430" i="1"/>
  <c r="BL1428" i="1" l="1"/>
  <c r="H1429" i="1"/>
  <c r="BD1430" i="1"/>
  <c r="E1431" i="1"/>
  <c r="BL1429" i="1" l="1"/>
  <c r="H1430" i="1"/>
  <c r="BD1431" i="1"/>
  <c r="E1432" i="1"/>
  <c r="BL1430" i="1" l="1"/>
  <c r="H1431" i="1"/>
  <c r="BD1432" i="1"/>
  <c r="E1433" i="1"/>
  <c r="BL1431" i="1" l="1"/>
  <c r="H1432" i="1"/>
  <c r="BD1433" i="1"/>
  <c r="E1434" i="1"/>
  <c r="BL1432" i="1" l="1"/>
  <c r="H1433" i="1"/>
  <c r="BD1434" i="1"/>
  <c r="E1435" i="1"/>
  <c r="BL1433" i="1" l="1"/>
  <c r="H1434" i="1"/>
  <c r="BD1435" i="1"/>
  <c r="E1436" i="1"/>
  <c r="H1435" i="1" l="1"/>
  <c r="BL1434" i="1"/>
  <c r="BD1436" i="1"/>
  <c r="E1437" i="1"/>
  <c r="BL1435" i="1" l="1"/>
  <c r="H1436" i="1"/>
  <c r="BD1437" i="1"/>
  <c r="E1438" i="1"/>
  <c r="H1437" i="1" l="1"/>
  <c r="BL1436" i="1"/>
  <c r="BD1438" i="1"/>
  <c r="E1439" i="1"/>
  <c r="BL1437" i="1" l="1"/>
  <c r="H1438" i="1"/>
  <c r="BD1439" i="1"/>
  <c r="E1440" i="1"/>
  <c r="BL1438" i="1" l="1"/>
  <c r="H1439" i="1"/>
  <c r="BD1440" i="1"/>
  <c r="E1441" i="1"/>
  <c r="BL1439" i="1" l="1"/>
  <c r="H1440" i="1"/>
  <c r="BD1441" i="1"/>
  <c r="E1442" i="1"/>
  <c r="BL1440" i="1" l="1"/>
  <c r="H1441" i="1"/>
  <c r="BD1442" i="1"/>
  <c r="E1443" i="1"/>
  <c r="BL1441" i="1" l="1"/>
  <c r="H1442" i="1"/>
  <c r="BD1443" i="1"/>
  <c r="E1444" i="1"/>
  <c r="BL1442" i="1" l="1"/>
  <c r="H1443" i="1"/>
  <c r="BD1444" i="1"/>
  <c r="E1445" i="1"/>
  <c r="BL1443" i="1" l="1"/>
  <c r="H1444" i="1"/>
  <c r="BD1445" i="1"/>
  <c r="E1446" i="1"/>
  <c r="BL1444" i="1" l="1"/>
  <c r="H1445" i="1"/>
  <c r="BD1446" i="1"/>
  <c r="E1447" i="1"/>
  <c r="BL1445" i="1" l="1"/>
  <c r="H1446" i="1"/>
  <c r="BD1447" i="1"/>
  <c r="E1448" i="1"/>
  <c r="BL1446" i="1" l="1"/>
  <c r="H1447" i="1"/>
  <c r="BD1448" i="1"/>
  <c r="E1449" i="1"/>
  <c r="BL1447" i="1" l="1"/>
  <c r="H1448" i="1"/>
  <c r="BD1449" i="1"/>
  <c r="E1450" i="1"/>
  <c r="H1449" i="1" l="1"/>
  <c r="BL1448" i="1"/>
  <c r="BD1450" i="1"/>
  <c r="E1451" i="1"/>
  <c r="H1450" i="1" l="1"/>
  <c r="BL1449" i="1"/>
  <c r="BD1451" i="1"/>
  <c r="E1452" i="1"/>
  <c r="BL1450" i="1" l="1"/>
  <c r="H1451" i="1"/>
  <c r="BD1452" i="1"/>
  <c r="E1453" i="1"/>
  <c r="BL1451" i="1" l="1"/>
  <c r="H1452" i="1"/>
  <c r="BD1453" i="1"/>
  <c r="E1454" i="1"/>
  <c r="BL1452" i="1" l="1"/>
  <c r="H1453" i="1"/>
  <c r="BD1454" i="1"/>
  <c r="E1455" i="1"/>
  <c r="BL1453" i="1" l="1"/>
  <c r="H1454" i="1"/>
  <c r="BD1455" i="1"/>
  <c r="E1456" i="1"/>
  <c r="BL1454" i="1" l="1"/>
  <c r="H1455" i="1"/>
  <c r="BD1456" i="1"/>
  <c r="E1457" i="1"/>
  <c r="BL1455" i="1" l="1"/>
  <c r="H1456" i="1"/>
  <c r="BD1457" i="1"/>
  <c r="E1458" i="1"/>
  <c r="BL1456" i="1" l="1"/>
  <c r="H1457" i="1"/>
  <c r="BD1458" i="1"/>
  <c r="E1459" i="1"/>
  <c r="H1458" i="1" l="1"/>
  <c r="BL1457" i="1"/>
  <c r="BD1459" i="1"/>
  <c r="E1460" i="1"/>
  <c r="BL1458" i="1" l="1"/>
  <c r="H1459" i="1"/>
  <c r="BD1460" i="1"/>
  <c r="E1461" i="1"/>
  <c r="BL1459" i="1" l="1"/>
  <c r="H1460" i="1"/>
  <c r="BD1461" i="1"/>
  <c r="E1462" i="1"/>
  <c r="BL1460" i="1" l="1"/>
  <c r="H1461" i="1"/>
  <c r="BD1462" i="1"/>
  <c r="E1463" i="1"/>
  <c r="BL1461" i="1" l="1"/>
  <c r="H1462" i="1"/>
  <c r="BD1463" i="1"/>
  <c r="E1464" i="1"/>
  <c r="H1463" i="1" l="1"/>
  <c r="BL1462" i="1"/>
  <c r="BD1464" i="1"/>
  <c r="E1465" i="1"/>
  <c r="BL1463" i="1" l="1"/>
  <c r="H1464" i="1"/>
  <c r="BD1465" i="1"/>
  <c r="E1466" i="1"/>
  <c r="BL1464" i="1" l="1"/>
  <c r="H1465" i="1"/>
  <c r="BD1466" i="1"/>
  <c r="E1467" i="1"/>
  <c r="BL1465" i="1" l="1"/>
  <c r="H1466" i="1"/>
  <c r="BD1467" i="1"/>
  <c r="E1468" i="1"/>
  <c r="BL1466" i="1" l="1"/>
  <c r="H1467" i="1"/>
  <c r="BD1468" i="1"/>
  <c r="E1469" i="1"/>
  <c r="BL1467" i="1" l="1"/>
  <c r="H1468" i="1"/>
  <c r="BD1469" i="1"/>
  <c r="E1470" i="1"/>
  <c r="BL1468" i="1" l="1"/>
  <c r="H1469" i="1"/>
  <c r="BD1470" i="1"/>
  <c r="E1471" i="1"/>
  <c r="BL1469" i="1" l="1"/>
  <c r="H1470" i="1"/>
  <c r="BD1471" i="1"/>
  <c r="E1472" i="1"/>
  <c r="BL1470" i="1" l="1"/>
  <c r="H1471" i="1"/>
  <c r="BD1472" i="1"/>
  <c r="E1473" i="1"/>
  <c r="BL1471" i="1" l="1"/>
  <c r="H1472" i="1"/>
  <c r="BD1473" i="1"/>
  <c r="E1474" i="1"/>
  <c r="BL1472" i="1" l="1"/>
  <c r="H1473" i="1"/>
  <c r="BD1474" i="1"/>
  <c r="E1475" i="1"/>
  <c r="BL1473" i="1" l="1"/>
  <c r="H1474" i="1"/>
  <c r="BD1475" i="1"/>
  <c r="E1476" i="1"/>
  <c r="BL1474" i="1" l="1"/>
  <c r="H1475" i="1"/>
  <c r="BD1476" i="1"/>
  <c r="E1477" i="1"/>
  <c r="H1476" i="1" l="1"/>
  <c r="BL1475" i="1"/>
  <c r="BD1477" i="1"/>
  <c r="E1478" i="1"/>
  <c r="BL1476" i="1" l="1"/>
  <c r="H1477" i="1"/>
  <c r="BD1478" i="1"/>
  <c r="E1479" i="1"/>
  <c r="BL1477" i="1" l="1"/>
  <c r="H1478" i="1"/>
  <c r="BD1479" i="1"/>
  <c r="E1480" i="1"/>
  <c r="H1479" i="1" l="1"/>
  <c r="BL1478" i="1"/>
  <c r="BD1480" i="1"/>
  <c r="E1481" i="1"/>
  <c r="BL1479" i="1" l="1"/>
  <c r="H1480" i="1"/>
  <c r="BD1481" i="1"/>
  <c r="E1482" i="1"/>
  <c r="BL1480" i="1" l="1"/>
  <c r="H1481" i="1"/>
  <c r="BD1482" i="1"/>
  <c r="E1483" i="1"/>
  <c r="H1482" i="1" l="1"/>
  <c r="BL1481" i="1"/>
  <c r="BD1483" i="1"/>
  <c r="E1484" i="1"/>
  <c r="BL1482" i="1" l="1"/>
  <c r="H1483" i="1"/>
  <c r="BD1484" i="1"/>
  <c r="E1485" i="1"/>
  <c r="BL1483" i="1" l="1"/>
  <c r="H1484" i="1"/>
  <c r="BD1485" i="1"/>
  <c r="E1486" i="1"/>
  <c r="H1485" i="1" l="1"/>
  <c r="BL1484" i="1"/>
  <c r="BD1486" i="1"/>
  <c r="E1487" i="1"/>
  <c r="BL1485" i="1" l="1"/>
  <c r="H1486" i="1"/>
  <c r="BD1487" i="1"/>
  <c r="E1488" i="1"/>
  <c r="BL1486" i="1" l="1"/>
  <c r="H1487" i="1"/>
  <c r="E1489" i="1"/>
  <c r="BD1488" i="1"/>
  <c r="BL1487" i="1" l="1"/>
  <c r="H1488" i="1"/>
  <c r="BD1489" i="1"/>
  <c r="E1490" i="1"/>
  <c r="H1489" i="1" l="1"/>
  <c r="BL1488" i="1"/>
  <c r="BD1490" i="1"/>
  <c r="E1491" i="1"/>
  <c r="H1490" i="1" l="1"/>
  <c r="BL1489" i="1"/>
  <c r="E1492" i="1"/>
  <c r="BD1491" i="1"/>
  <c r="BL1490" i="1" l="1"/>
  <c r="H1491" i="1"/>
  <c r="BD1492" i="1"/>
  <c r="E1493" i="1"/>
  <c r="BL1491" i="1" l="1"/>
  <c r="H1492" i="1"/>
  <c r="E1494" i="1"/>
  <c r="BD1493" i="1"/>
  <c r="BL1492" i="1" l="1"/>
  <c r="H1493" i="1"/>
  <c r="BD1494" i="1"/>
  <c r="E1495" i="1"/>
  <c r="BL1493" i="1" l="1"/>
  <c r="H1494" i="1"/>
  <c r="E1496" i="1"/>
  <c r="BD1495" i="1"/>
  <c r="BL1494" i="1" l="1"/>
  <c r="H1495" i="1"/>
  <c r="E1497" i="1"/>
  <c r="BD1496" i="1"/>
  <c r="BL1495" i="1" l="1"/>
  <c r="H1496" i="1"/>
  <c r="BD1497" i="1"/>
  <c r="E1498" i="1"/>
  <c r="BL1496" i="1" l="1"/>
  <c r="H1497" i="1"/>
  <c r="BD1498" i="1"/>
  <c r="E1499" i="1"/>
  <c r="BL1497" i="1" l="1"/>
  <c r="H1498" i="1"/>
  <c r="E1500" i="1"/>
  <c r="BD1499" i="1"/>
  <c r="BL1498" i="1" l="1"/>
  <c r="H1499" i="1"/>
  <c r="BD1500" i="1"/>
  <c r="E1501" i="1"/>
  <c r="BL1499" i="1" l="1"/>
  <c r="H1500" i="1"/>
  <c r="BD1501" i="1"/>
  <c r="E1502" i="1"/>
  <c r="BL1500" i="1" l="1"/>
  <c r="H1501" i="1"/>
  <c r="BD1502" i="1"/>
  <c r="E1503" i="1"/>
  <c r="BL1501" i="1" l="1"/>
  <c r="H1502" i="1"/>
  <c r="BD1503" i="1"/>
  <c r="E1504" i="1"/>
  <c r="BL1502" i="1" l="1"/>
  <c r="H1503" i="1"/>
  <c r="E1505" i="1"/>
  <c r="BD1504" i="1"/>
  <c r="BL1503" i="1" l="1"/>
  <c r="H1504" i="1"/>
  <c r="E1506" i="1"/>
  <c r="BD1505" i="1"/>
  <c r="BL1504" i="1" l="1"/>
  <c r="H1505" i="1"/>
  <c r="BD1506" i="1"/>
  <c r="E1507" i="1"/>
  <c r="BL1505" i="1" l="1"/>
  <c r="H1506" i="1"/>
  <c r="BD1507" i="1"/>
  <c r="E1508" i="1"/>
  <c r="BL1506" i="1" l="1"/>
  <c r="H1507" i="1"/>
  <c r="E1509" i="1"/>
  <c r="BD1508" i="1"/>
  <c r="BL1507" i="1" l="1"/>
  <c r="H1508" i="1"/>
  <c r="E1510" i="1"/>
  <c r="BD1509" i="1"/>
  <c r="BL1508" i="1" l="1"/>
  <c r="H1509" i="1"/>
  <c r="BD1510" i="1"/>
  <c r="CA28" i="1"/>
  <c r="CA14" i="1"/>
  <c r="CA20" i="1"/>
  <c r="CA35" i="1"/>
  <c r="CA29" i="1"/>
  <c r="CA16" i="1"/>
  <c r="CA33" i="1"/>
  <c r="CA17" i="1"/>
  <c r="CA18" i="1"/>
  <c r="CA12" i="1"/>
  <c r="CA15" i="1"/>
  <c r="CA24" i="1"/>
  <c r="CA30" i="1"/>
  <c r="CA31" i="1"/>
  <c r="CA23" i="1"/>
  <c r="CA32" i="1"/>
  <c r="CA25" i="1"/>
  <c r="CA21" i="1"/>
  <c r="CA22" i="1"/>
  <c r="CA27" i="1"/>
  <c r="CA19" i="1"/>
  <c r="CA11" i="1"/>
  <c r="CA13" i="1"/>
  <c r="CA34" i="1"/>
  <c r="CA26" i="1"/>
  <c r="BL1509" i="1" l="1"/>
  <c r="H1510" i="1"/>
  <c r="BL1510" i="1" s="1"/>
</calcChain>
</file>

<file path=xl/sharedStrings.xml><?xml version="1.0" encoding="utf-8"?>
<sst xmlns="http://schemas.openxmlformats.org/spreadsheetml/2006/main" count="206" uniqueCount="132">
  <si>
    <t>Enter Sub Group Size:</t>
  </si>
  <si>
    <t>Enter Upper Spec Limit:</t>
  </si>
  <si>
    <t>Control Charts</t>
  </si>
  <si>
    <t>Process Capability</t>
  </si>
  <si>
    <t>Histogram</t>
  </si>
  <si>
    <t>Data</t>
  </si>
  <si>
    <t>Sub Group</t>
  </si>
  <si>
    <t>Point #</t>
  </si>
  <si>
    <t>Chart Data</t>
  </si>
  <si>
    <t>Process Data</t>
  </si>
  <si>
    <t>USL</t>
  </si>
  <si>
    <t>Cp</t>
  </si>
  <si>
    <t>LSL</t>
  </si>
  <si>
    <t>CpU</t>
  </si>
  <si>
    <t># of Samples</t>
  </si>
  <si>
    <t>CpL</t>
  </si>
  <si>
    <t># of Sub Groups</t>
  </si>
  <si>
    <t>Cpk</t>
  </si>
  <si>
    <t>Sub Group Size (n)</t>
  </si>
  <si>
    <t>Max Value</t>
  </si>
  <si>
    <t>Potential (Indiv.) Capability</t>
  </si>
  <si>
    <t>Min Value</t>
  </si>
  <si>
    <t>Pp</t>
  </si>
  <si>
    <t>Range</t>
  </si>
  <si>
    <t>PpU</t>
  </si>
  <si>
    <t>PpL</t>
  </si>
  <si>
    <t>Ppk</t>
  </si>
  <si>
    <t>St. Dev. (Indiv.)</t>
  </si>
  <si>
    <t>One or more points are outside the control limits</t>
  </si>
  <si>
    <t>UCL X</t>
  </si>
  <si>
    <t>More than 9 points in a row on one side of the avg</t>
  </si>
  <si>
    <t>LCL X</t>
  </si>
  <si>
    <t>Six points in a row increasing or decreasing</t>
  </si>
  <si>
    <t>14 points in a row alternating up and down</t>
  </si>
  <si>
    <t>More than 2/3rd of pts outside 2 sigma</t>
  </si>
  <si>
    <t>X Median Chart Limits</t>
  </si>
  <si>
    <t>Pre-Control Limits</t>
  </si>
  <si>
    <t>15 pts in a row within 1 sigma of centerline</t>
  </si>
  <si>
    <t>Upper PC line</t>
  </si>
  <si>
    <t>8 pts in a row more than 1 sigma from centerline</t>
  </si>
  <si>
    <t>Lower PC line</t>
  </si>
  <si>
    <t>Control Chart Constants</t>
  </si>
  <si>
    <t>A</t>
  </si>
  <si>
    <t>A1</t>
  </si>
  <si>
    <t>A2</t>
  </si>
  <si>
    <t>A3</t>
  </si>
  <si>
    <t>B3</t>
  </si>
  <si>
    <t>B4</t>
  </si>
  <si>
    <t>B5</t>
  </si>
  <si>
    <t>B6</t>
  </si>
  <si>
    <t>c4</t>
  </si>
  <si>
    <t>c5</t>
  </si>
  <si>
    <t>d1</t>
  </si>
  <si>
    <t>d2</t>
  </si>
  <si>
    <t>d3</t>
  </si>
  <si>
    <t>d4</t>
  </si>
  <si>
    <t>D1</t>
  </si>
  <si>
    <t>D2</t>
  </si>
  <si>
    <t>D3</t>
  </si>
  <si>
    <t>D4</t>
  </si>
  <si>
    <t>E2</t>
  </si>
  <si>
    <t>E3</t>
  </si>
  <si>
    <t>Skewness Table</t>
  </si>
  <si>
    <t>Kurtosis Table</t>
  </si>
  <si>
    <t>Sample size</t>
  </si>
  <si>
    <t>Lower Limits</t>
  </si>
  <si>
    <t>Upper Limits</t>
  </si>
  <si>
    <t>9-Points</t>
  </si>
  <si>
    <t>6-Points</t>
  </si>
  <si>
    <t>14-Points</t>
  </si>
  <si>
    <t>15-Points</t>
  </si>
  <si>
    <t>8-Points</t>
  </si>
  <si>
    <t>9-Points Above</t>
  </si>
  <si>
    <t>9-Points Below</t>
  </si>
  <si>
    <t>6-Points Inc</t>
  </si>
  <si>
    <t>6-Points Dec</t>
  </si>
  <si>
    <t>I / X Count</t>
  </si>
  <si>
    <t>MR / R / S Count</t>
  </si>
  <si>
    <t>MR / R / S Results</t>
  </si>
  <si>
    <t>I / X Results</t>
  </si>
  <si>
    <t>LCL</t>
  </si>
  <si>
    <t>UCL</t>
  </si>
  <si>
    <t>AVG</t>
  </si>
  <si>
    <t>I / X Bar Chart Lines</t>
  </si>
  <si>
    <t>MR / R / S Chart Lines</t>
  </si>
  <si>
    <t>Bin</t>
  </si>
  <si>
    <t>Frequency</t>
  </si>
  <si>
    <t>Bell Curve</t>
  </si>
  <si>
    <t>X</t>
  </si>
  <si>
    <t>Entry #</t>
  </si>
  <si>
    <t>Row Labels</t>
  </si>
  <si>
    <t>Grand Total</t>
  </si>
  <si>
    <t xml:space="preserve">USL </t>
  </si>
  <si>
    <t xml:space="preserve">LSL </t>
  </si>
  <si>
    <t xml:space="preserve">LCL </t>
  </si>
  <si>
    <t xml:space="preserve">UCL </t>
  </si>
  <si>
    <t xml:space="preserve">AVG </t>
  </si>
  <si>
    <t>Normality</t>
  </si>
  <si>
    <t xml:space="preserve">Data </t>
  </si>
  <si>
    <t>Values</t>
  </si>
  <si>
    <t>Sum of Frequency</t>
  </si>
  <si>
    <t>Sum of Bell Curve</t>
  </si>
  <si>
    <t>8 Tests</t>
  </si>
  <si>
    <t>Subgroup</t>
  </si>
  <si>
    <t>X bar</t>
  </si>
  <si>
    <t>Last 25 Observations</t>
  </si>
  <si>
    <t>Rank</t>
  </si>
  <si>
    <t>Percentile</t>
  </si>
  <si>
    <t>Normal Probability Plot</t>
  </si>
  <si>
    <t>More than 4/5th of pts outside 1 sigma</t>
  </si>
  <si>
    <t>Enter Title:</t>
  </si>
  <si>
    <t>Enter Lower Spec Limit:</t>
  </si>
  <si>
    <t>Conclusion</t>
  </si>
  <si>
    <r>
      <rPr>
        <b/>
        <sz val="12"/>
        <color theme="1"/>
        <rFont val="Arial"/>
        <family val="2"/>
      </rPr>
      <t>Note:</t>
    </r>
    <r>
      <rPr>
        <sz val="11"/>
        <color theme="1"/>
        <rFont val="Arial"/>
        <family val="2"/>
      </rPr>
      <t xml:space="preserve"> Pivot Charts must be </t>
    </r>
    <r>
      <rPr>
        <b/>
        <sz val="12"/>
        <color theme="1"/>
        <rFont val="Arial"/>
        <family val="2"/>
      </rPr>
      <t>Refreshed</t>
    </r>
    <r>
      <rPr>
        <sz val="11"/>
        <color theme="1"/>
        <rFont val="Arial"/>
        <family val="2"/>
      </rPr>
      <t xml:space="preserve"> in the </t>
    </r>
    <r>
      <rPr>
        <b/>
        <sz val="12"/>
        <color theme="1"/>
        <rFont val="Arial"/>
        <family val="2"/>
      </rPr>
      <t>Analyze</t>
    </r>
    <r>
      <rPr>
        <sz val="11"/>
        <color theme="1"/>
        <rFont val="Arial"/>
        <family val="2"/>
      </rPr>
      <t xml:space="preserve"> Tab after entering data.</t>
    </r>
  </si>
  <si>
    <t>Bold:</t>
  </si>
  <si>
    <t>Estimated Values</t>
  </si>
  <si>
    <t>Subgroup Sample Size</t>
  </si>
  <si>
    <t>P-P Normal Probabiltiy Plot</t>
  </si>
  <si>
    <r>
      <rPr>
        <b/>
        <sz val="12"/>
        <color theme="1"/>
        <rFont val="Arial"/>
        <family val="2"/>
      </rPr>
      <t>Note:</t>
    </r>
    <r>
      <rPr>
        <sz val="11"/>
        <color theme="1"/>
        <rFont val="Arial"/>
        <family val="2"/>
      </rPr>
      <t xml:space="preserve"> Click </t>
    </r>
    <r>
      <rPr>
        <b/>
        <sz val="12"/>
        <color theme="1"/>
        <rFont val="Arial"/>
        <family val="2"/>
      </rPr>
      <t>Reapply</t>
    </r>
    <r>
      <rPr>
        <sz val="11"/>
        <color theme="1"/>
        <rFont val="Arial"/>
        <family val="2"/>
      </rPr>
      <t xml:space="preserve"> under </t>
    </r>
    <r>
      <rPr>
        <b/>
        <sz val="12"/>
        <color theme="1"/>
        <rFont val="Arial"/>
        <family val="2"/>
      </rPr>
      <t>Sort &amp; Filter</t>
    </r>
    <r>
      <rPr>
        <sz val="11"/>
        <color theme="1"/>
        <rFont val="Arial"/>
        <family val="2"/>
      </rPr>
      <t xml:space="preserve"> in the </t>
    </r>
    <r>
      <rPr>
        <b/>
        <sz val="12"/>
        <color theme="1"/>
        <rFont val="Arial"/>
        <family val="2"/>
      </rPr>
      <t>Home</t>
    </r>
    <r>
      <rPr>
        <sz val="11"/>
        <color theme="1"/>
        <rFont val="Arial"/>
        <family val="2"/>
      </rPr>
      <t xml:space="preserve"> Tab after entering data.</t>
    </r>
  </si>
  <si>
    <t>95% CI</t>
  </si>
  <si>
    <t>DPMO</t>
  </si>
  <si>
    <t>Sigma Level</t>
  </si>
  <si>
    <t>X-Intercept</t>
  </si>
  <si>
    <t>Axis Labels</t>
  </si>
  <si>
    <t>Gridlines</t>
  </si>
  <si>
    <t>Norm-Val</t>
  </si>
  <si>
    <t>Data Series</t>
  </si>
  <si>
    <t>Normal Series</t>
  </si>
  <si>
    <t>Cpm</t>
  </si>
  <si>
    <t>&gt;=</t>
  </si>
  <si>
    <t>Source</t>
  </si>
  <si>
    <t>http://www.symphonytech.com/articles/pdfs/processcapability.pdf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</si>
</sst>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000"/>
    <numFmt numFmtId="166" formatCode="0.0%"/>
  </numFmts>
  <fonts count="21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7"/>
      <color indexed="23"/>
      <name val="Arial"/>
      <family val="2"/>
    </font>
    <font>
      <b/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.5"/>
      <color theme="1"/>
      <name val="Arial"/>
      <family val="2"/>
    </font>
    <font>
      <b/>
      <sz val="12"/>
      <color theme="1"/>
      <name val="Arial"/>
      <family val="2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200">
    <xf numFmtId="0" fontId="0" fillId="0" borderId="0" xfId="0"/>
    <xf numFmtId="0" fontId="6" fillId="0" borderId="5" xfId="0" applyFont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0" fillId="0" borderId="28" xfId="0" applyBorder="1"/>
    <xf numFmtId="164" fontId="0" fillId="0" borderId="8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0" fillId="0" borderId="29" xfId="0" applyBorder="1"/>
    <xf numFmtId="164" fontId="0" fillId="0" borderId="6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 vertical="center"/>
    </xf>
    <xf numFmtId="0" fontId="0" fillId="0" borderId="30" xfId="0" applyBorder="1"/>
    <xf numFmtId="164" fontId="0" fillId="0" borderId="3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0" fillId="0" borderId="0" xfId="0" applyBorder="1"/>
    <xf numFmtId="0" fontId="0" fillId="0" borderId="3" xfId="0" applyBorder="1"/>
    <xf numFmtId="0" fontId="0" fillId="0" borderId="7" xfId="0" applyBorder="1"/>
    <xf numFmtId="0" fontId="7" fillId="0" borderId="0" xfId="0" applyFont="1"/>
    <xf numFmtId="0" fontId="0" fillId="0" borderId="9" xfId="0" applyBorder="1"/>
    <xf numFmtId="0" fontId="0" fillId="0" borderId="8" xfId="0" applyBorder="1"/>
    <xf numFmtId="2" fontId="0" fillId="0" borderId="0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7" xfId="0" applyNumberFormat="1" applyBorder="1"/>
    <xf numFmtId="164" fontId="0" fillId="0" borderId="4" xfId="0" applyNumberFormat="1" applyBorder="1"/>
    <xf numFmtId="0" fontId="2" fillId="3" borderId="9" xfId="0" applyFont="1" applyFill="1" applyBorder="1" applyProtection="1">
      <protection hidden="1"/>
    </xf>
    <xf numFmtId="0" fontId="2" fillId="3" borderId="6" xfId="0" applyFont="1" applyFill="1" applyBorder="1" applyProtection="1">
      <protection hidden="1"/>
    </xf>
    <xf numFmtId="0" fontId="2" fillId="3" borderId="0" xfId="0" applyFont="1" applyFill="1" applyBorder="1" applyProtection="1">
      <protection hidden="1"/>
    </xf>
    <xf numFmtId="2" fontId="2" fillId="3" borderId="14" xfId="0" applyNumberFormat="1" applyFont="1" applyFill="1" applyBorder="1" applyAlignment="1" applyProtection="1">
      <alignment horizontal="right"/>
      <protection hidden="1"/>
    </xf>
    <xf numFmtId="0" fontId="0" fillId="3" borderId="0" xfId="0" applyFill="1" applyBorder="1" applyProtection="1">
      <protection hidden="1"/>
    </xf>
    <xf numFmtId="0" fontId="0" fillId="3" borderId="14" xfId="0" applyFill="1" applyBorder="1" applyProtection="1">
      <protection hidden="1"/>
    </xf>
    <xf numFmtId="0" fontId="2" fillId="3" borderId="0" xfId="0" applyNumberFormat="1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right"/>
      <protection hidden="1"/>
    </xf>
    <xf numFmtId="0" fontId="2" fillId="3" borderId="14" xfId="0" applyFont="1" applyFill="1" applyBorder="1" applyProtection="1">
      <protection hidden="1"/>
    </xf>
    <xf numFmtId="164" fontId="2" fillId="3" borderId="0" xfId="0" applyNumberFormat="1" applyFont="1" applyFill="1" applyBorder="1" applyProtection="1">
      <protection hidden="1"/>
    </xf>
    <xf numFmtId="0" fontId="2" fillId="3" borderId="14" xfId="0" applyFont="1" applyFill="1" applyBorder="1" applyAlignment="1" applyProtection="1">
      <alignment horizontal="right"/>
      <protection hidden="1"/>
    </xf>
    <xf numFmtId="0" fontId="2" fillId="3" borderId="3" xfId="0" applyFont="1" applyFill="1" applyBorder="1" applyProtection="1">
      <protection hidden="1"/>
    </xf>
    <xf numFmtId="0" fontId="2" fillId="3" borderId="7" xfId="0" applyFont="1" applyFill="1" applyBorder="1" applyProtection="1">
      <protection hidden="1"/>
    </xf>
    <xf numFmtId="0" fontId="0" fillId="3" borderId="7" xfId="0" applyFill="1" applyBorder="1" applyProtection="1">
      <protection hidden="1"/>
    </xf>
    <xf numFmtId="0" fontId="2" fillId="3" borderId="4" xfId="0" applyFont="1" applyFill="1" applyBorder="1" applyAlignment="1" applyProtection="1">
      <alignment horizontal="right"/>
      <protection hidden="1"/>
    </xf>
    <xf numFmtId="0" fontId="9" fillId="3" borderId="21" xfId="0" applyFont="1" applyFill="1" applyBorder="1" applyAlignment="1" applyProtection="1">
      <alignment horizontal="center" vertical="center"/>
      <protection locked="0"/>
    </xf>
    <xf numFmtId="0" fontId="9" fillId="3" borderId="2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left"/>
      <protection hidden="1"/>
    </xf>
    <xf numFmtId="0" fontId="2" fillId="3" borderId="0" xfId="0" applyFont="1" applyFill="1" applyBorder="1" applyAlignment="1" applyProtection="1">
      <alignment horizontal="center" vertical="center"/>
      <protection hidden="1"/>
    </xf>
    <xf numFmtId="0" fontId="2" fillId="3" borderId="14" xfId="0" applyFont="1" applyFill="1" applyBorder="1" applyAlignment="1" applyProtection="1">
      <alignment horizontal="center"/>
      <protection hidden="1"/>
    </xf>
    <xf numFmtId="0" fontId="2" fillId="3" borderId="3" xfId="0" applyFont="1" applyFill="1" applyBorder="1" applyAlignment="1" applyProtection="1">
      <alignment horizontal="left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0" fillId="3" borderId="8" xfId="0" applyFill="1" applyBorder="1" applyProtection="1">
      <protection hidden="1"/>
    </xf>
    <xf numFmtId="0" fontId="0" fillId="3" borderId="9" xfId="0" applyFill="1" applyBorder="1" applyProtection="1">
      <protection hidden="1"/>
    </xf>
    <xf numFmtId="0" fontId="2" fillId="3" borderId="9" xfId="0" applyFont="1" applyFill="1" applyBorder="1" applyAlignment="1" applyProtection="1">
      <alignment horizontal="center"/>
      <protection hidden="1"/>
    </xf>
    <xf numFmtId="0" fontId="0" fillId="3" borderId="10" xfId="0" applyFill="1" applyBorder="1" applyProtection="1">
      <protection hidden="1"/>
    </xf>
    <xf numFmtId="0" fontId="0" fillId="3" borderId="6" xfId="0" applyFill="1" applyBorder="1" applyProtection="1">
      <protection hidden="1"/>
    </xf>
    <xf numFmtId="0" fontId="0" fillId="3" borderId="3" xfId="0" applyFill="1" applyBorder="1" applyProtection="1">
      <protection hidden="1"/>
    </xf>
    <xf numFmtId="0" fontId="0" fillId="3" borderId="4" xfId="0" applyFill="1" applyBorder="1" applyProtection="1">
      <protection hidden="1"/>
    </xf>
    <xf numFmtId="165" fontId="2" fillId="3" borderId="0" xfId="0" applyNumberFormat="1" applyFont="1" applyFill="1" applyBorder="1" applyProtection="1">
      <protection hidden="1"/>
    </xf>
    <xf numFmtId="1" fontId="2" fillId="3" borderId="0" xfId="0" applyNumberFormat="1" applyFont="1" applyFill="1" applyBorder="1" applyProtection="1">
      <protection hidden="1"/>
    </xf>
    <xf numFmtId="0" fontId="12" fillId="3" borderId="6" xfId="0" applyFont="1" applyFill="1" applyBorder="1" applyProtection="1">
      <protection locked="0"/>
    </xf>
    <xf numFmtId="0" fontId="12" fillId="3" borderId="0" xfId="0" applyFont="1" applyFill="1" applyBorder="1" applyProtection="1">
      <protection locked="0"/>
    </xf>
    <xf numFmtId="0" fontId="12" fillId="3" borderId="14" xfId="0" applyFont="1" applyFill="1" applyBorder="1" applyProtection="1">
      <protection locked="0"/>
    </xf>
    <xf numFmtId="0" fontId="12" fillId="3" borderId="3" xfId="0" applyFont="1" applyFill="1" applyBorder="1" applyProtection="1">
      <protection locked="0"/>
    </xf>
    <xf numFmtId="0" fontId="12" fillId="3" borderId="7" xfId="0" applyFont="1" applyFill="1" applyBorder="1" applyProtection="1">
      <protection locked="0"/>
    </xf>
    <xf numFmtId="0" fontId="12" fillId="3" borderId="4" xfId="0" applyFont="1" applyFill="1" applyBorder="1" applyProtection="1">
      <protection locked="0"/>
    </xf>
    <xf numFmtId="3" fontId="2" fillId="3" borderId="14" xfId="1" applyNumberFormat="1" applyFont="1" applyFill="1" applyBorder="1" applyAlignment="1" applyProtection="1">
      <alignment horizontal="right"/>
      <protection hidden="1"/>
    </xf>
    <xf numFmtId="2" fontId="2" fillId="3" borderId="0" xfId="0" applyNumberFormat="1" applyFont="1" applyFill="1" applyBorder="1" applyAlignment="1" applyProtection="1">
      <alignment horizontal="right"/>
      <protection hidden="1"/>
    </xf>
    <xf numFmtId="2" fontId="2" fillId="3" borderId="7" xfId="0" applyNumberFormat="1" applyFont="1" applyFill="1" applyBorder="1" applyAlignment="1" applyProtection="1">
      <alignment horizontal="right"/>
      <protection hidden="1"/>
    </xf>
    <xf numFmtId="2" fontId="2" fillId="3" borderId="14" xfId="0" applyNumberFormat="1" applyFont="1" applyFill="1" applyBorder="1" applyProtection="1">
      <protection hidden="1"/>
    </xf>
    <xf numFmtId="0" fontId="0" fillId="3" borderId="0" xfId="0" applyFill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2" fillId="3" borderId="4" xfId="0" applyFont="1" applyFill="1" applyBorder="1" applyAlignment="1" applyProtection="1">
      <alignment horizontal="center"/>
      <protection hidden="1"/>
    </xf>
    <xf numFmtId="0" fontId="19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0" borderId="0" xfId="0"/>
    <xf numFmtId="0" fontId="11" fillId="3" borderId="22" xfId="0" applyFont="1" applyFill="1" applyBorder="1" applyAlignment="1" applyProtection="1">
      <alignment horizontal="center" vertical="center"/>
      <protection locked="0"/>
    </xf>
    <xf numFmtId="0" fontId="11" fillId="3" borderId="18" xfId="0" applyFont="1" applyFill="1" applyBorder="1" applyAlignment="1" applyProtection="1">
      <alignment horizontal="center" vertical="center"/>
      <protection hidden="1"/>
    </xf>
    <xf numFmtId="0" fontId="11" fillId="3" borderId="23" xfId="0" applyFont="1" applyFill="1" applyBorder="1" applyAlignment="1" applyProtection="1">
      <alignment horizontal="center" vertical="center"/>
      <protection locked="0"/>
    </xf>
    <xf numFmtId="2" fontId="2" fillId="3" borderId="14" xfId="0" applyNumberFormat="1" applyFont="1" applyFill="1" applyBorder="1" applyAlignment="1">
      <alignment horizontal="right"/>
    </xf>
    <xf numFmtId="0" fontId="11" fillId="3" borderId="23" xfId="0" applyFont="1" applyFill="1" applyBorder="1" applyProtection="1">
      <protection locked="0"/>
    </xf>
    <xf numFmtId="0" fontId="11" fillId="3" borderId="18" xfId="0" applyFont="1" applyFill="1" applyBorder="1" applyProtection="1">
      <protection hidden="1"/>
    </xf>
    <xf numFmtId="0" fontId="11" fillId="4" borderId="1" xfId="0" applyFont="1" applyFill="1" applyBorder="1" applyAlignment="1" applyProtection="1">
      <alignment horizontal="left" vertical="center"/>
      <protection hidden="1"/>
    </xf>
    <xf numFmtId="0" fontId="13" fillId="4" borderId="21" xfId="0" applyFont="1" applyFill="1" applyBorder="1" applyAlignment="1" applyProtection="1">
      <alignment horizontal="left" vertical="center"/>
      <protection locked="0"/>
    </xf>
    <xf numFmtId="0" fontId="13" fillId="4" borderId="5" xfId="0" applyFont="1" applyFill="1" applyBorder="1" applyAlignment="1" applyProtection="1">
      <alignment horizontal="left" vertical="center"/>
      <protection locked="0"/>
    </xf>
    <xf numFmtId="0" fontId="13" fillId="4" borderId="21" xfId="0" applyFont="1" applyFill="1" applyBorder="1" applyAlignment="1" applyProtection="1">
      <alignment horizontal="left" vertical="center"/>
      <protection hidden="1"/>
    </xf>
    <xf numFmtId="0" fontId="13" fillId="4" borderId="2" xfId="0" applyFont="1" applyFill="1" applyBorder="1" applyAlignment="1" applyProtection="1">
      <alignment horizontal="left" vertical="center"/>
      <protection hidden="1"/>
    </xf>
    <xf numFmtId="0" fontId="11" fillId="5" borderId="16" xfId="0" applyFont="1" applyFill="1" applyBorder="1" applyAlignment="1" applyProtection="1">
      <alignment horizontal="center" vertical="center"/>
      <protection hidden="1"/>
    </xf>
    <xf numFmtId="0" fontId="11" fillId="5" borderId="19" xfId="0" applyFont="1" applyFill="1" applyBorder="1" applyAlignment="1" applyProtection="1">
      <alignment horizontal="center" vertical="center"/>
      <protection hidden="1"/>
    </xf>
    <xf numFmtId="0" fontId="11" fillId="5" borderId="19" xfId="0" applyFont="1" applyFill="1" applyBorder="1" applyAlignment="1" applyProtection="1">
      <alignment horizontal="center"/>
      <protection hidden="1"/>
    </xf>
    <xf numFmtId="0" fontId="0" fillId="6" borderId="0" xfId="0" applyFill="1"/>
    <xf numFmtId="0" fontId="0" fillId="6" borderId="0" xfId="0" applyFill="1" applyProtection="1">
      <protection locked="0"/>
    </xf>
    <xf numFmtId="0" fontId="0" fillId="6" borderId="0" xfId="0" applyFill="1" applyAlignment="1" applyProtection="1">
      <alignment horizontal="center"/>
      <protection locked="0"/>
    </xf>
    <xf numFmtId="0" fontId="0" fillId="6" borderId="0" xfId="0" applyFill="1" applyProtection="1">
      <protection hidden="1"/>
    </xf>
    <xf numFmtId="0" fontId="0" fillId="6" borderId="0" xfId="0" applyFill="1" applyAlignment="1" applyProtection="1">
      <alignment horizontal="center"/>
      <protection hidden="1"/>
    </xf>
    <xf numFmtId="0" fontId="1" fillId="6" borderId="0" xfId="0" applyFont="1" applyFill="1" applyBorder="1" applyAlignment="1" applyProtection="1">
      <protection locked="0"/>
    </xf>
    <xf numFmtId="0" fontId="0" fillId="6" borderId="0" xfId="0" applyFill="1" applyBorder="1" applyAlignment="1">
      <alignment horizontal="center" vertical="top"/>
    </xf>
    <xf numFmtId="0" fontId="11" fillId="6" borderId="12" xfId="0" applyFont="1" applyFill="1" applyBorder="1" applyAlignment="1" applyProtection="1">
      <alignment horizontal="centerContinuous"/>
      <protection hidden="1"/>
    </xf>
    <xf numFmtId="0" fontId="11" fillId="6" borderId="13" xfId="0" applyFont="1" applyFill="1" applyBorder="1" applyAlignment="1" applyProtection="1">
      <alignment horizontal="centerContinuous"/>
      <protection hidden="1"/>
    </xf>
    <xf numFmtId="0" fontId="11" fillId="6" borderId="12" xfId="0" applyFont="1" applyFill="1" applyBorder="1" applyAlignment="1" applyProtection="1">
      <alignment horizontal="center"/>
      <protection hidden="1"/>
    </xf>
    <xf numFmtId="0" fontId="11" fillId="6" borderId="15" xfId="0" applyFont="1" applyFill="1" applyBorder="1" applyAlignment="1" applyProtection="1">
      <alignment horizontal="center"/>
      <protection hidden="1"/>
    </xf>
    <xf numFmtId="0" fontId="0" fillId="6" borderId="5" xfId="0" applyFill="1" applyBorder="1"/>
    <xf numFmtId="0" fontId="0" fillId="6" borderId="0" xfId="0" applyFill="1" applyBorder="1"/>
    <xf numFmtId="0" fontId="0" fillId="6" borderId="5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2" fontId="0" fillId="6" borderId="0" xfId="0" applyNumberFormat="1" applyFill="1" applyBorder="1"/>
    <xf numFmtId="0" fontId="0" fillId="6" borderId="28" xfId="0" applyFont="1" applyFill="1" applyBorder="1" applyAlignment="1">
      <alignment horizontal="center" vertical="center"/>
    </xf>
    <xf numFmtId="0" fontId="0" fillId="6" borderId="0" xfId="0" applyFill="1" applyAlignment="1">
      <alignment horizontal="left"/>
    </xf>
    <xf numFmtId="0" fontId="0" fillId="6" borderId="0" xfId="0" applyNumberFormat="1" applyFill="1"/>
    <xf numFmtId="2" fontId="0" fillId="6" borderId="0" xfId="0" applyNumberFormat="1" applyFill="1" applyAlignment="1">
      <alignment horizontal="left"/>
    </xf>
    <xf numFmtId="1" fontId="0" fillId="6" borderId="0" xfId="0" applyNumberFormat="1" applyFill="1" applyAlignment="1">
      <alignment horizontal="left"/>
    </xf>
    <xf numFmtId="0" fontId="3" fillId="6" borderId="0" xfId="0" applyFont="1" applyFill="1" applyAlignment="1" applyProtection="1">
      <alignment horizontal="center" vertical="center"/>
      <protection hidden="1"/>
    </xf>
    <xf numFmtId="2" fontId="0" fillId="6" borderId="0" xfId="0" applyNumberFormat="1" applyFill="1"/>
    <xf numFmtId="164" fontId="0" fillId="6" borderId="0" xfId="0" applyNumberFormat="1" applyFill="1"/>
    <xf numFmtId="2" fontId="0" fillId="6" borderId="8" xfId="0" applyNumberFormat="1" applyFill="1" applyBorder="1"/>
    <xf numFmtId="0" fontId="0" fillId="6" borderId="9" xfId="0" applyFill="1" applyBorder="1"/>
    <xf numFmtId="165" fontId="0" fillId="6" borderId="10" xfId="0" applyNumberFormat="1" applyFill="1" applyBorder="1"/>
    <xf numFmtId="165" fontId="0" fillId="6" borderId="0" xfId="0" applyNumberFormat="1" applyFill="1" applyBorder="1"/>
    <xf numFmtId="1" fontId="0" fillId="6" borderId="0" xfId="0" applyNumberFormat="1" applyFill="1" applyBorder="1"/>
    <xf numFmtId="1" fontId="0" fillId="6" borderId="8" xfId="0" applyNumberFormat="1" applyFill="1" applyBorder="1"/>
    <xf numFmtId="165" fontId="0" fillId="6" borderId="9" xfId="0" applyNumberFormat="1" applyFill="1" applyBorder="1"/>
    <xf numFmtId="2" fontId="0" fillId="6" borderId="6" xfId="0" applyNumberFormat="1" applyFill="1" applyBorder="1"/>
    <xf numFmtId="165" fontId="0" fillId="6" borderId="14" xfId="0" applyNumberFormat="1" applyFill="1" applyBorder="1"/>
    <xf numFmtId="1" fontId="0" fillId="6" borderId="6" xfId="0" applyNumberFormat="1" applyFill="1" applyBorder="1"/>
    <xf numFmtId="2" fontId="0" fillId="6" borderId="3" xfId="0" applyNumberFormat="1" applyFill="1" applyBorder="1"/>
    <xf numFmtId="0" fontId="0" fillId="6" borderId="7" xfId="0" applyFill="1" applyBorder="1"/>
    <xf numFmtId="165" fontId="0" fillId="6" borderId="4" xfId="0" applyNumberFormat="1" applyFill="1" applyBorder="1"/>
    <xf numFmtId="1" fontId="0" fillId="6" borderId="3" xfId="0" applyNumberFormat="1" applyFill="1" applyBorder="1"/>
    <xf numFmtId="165" fontId="0" fillId="6" borderId="7" xfId="0" applyNumberFormat="1" applyFill="1" applyBorder="1"/>
    <xf numFmtId="0" fontId="18" fillId="6" borderId="0" xfId="0" applyFont="1" applyFill="1" applyAlignment="1" applyProtection="1">
      <alignment horizontal="center" vertical="center"/>
      <protection locked="0"/>
    </xf>
    <xf numFmtId="0" fontId="19" fillId="6" borderId="0" xfId="0" applyFont="1" applyFill="1" applyAlignment="1" applyProtection="1">
      <alignment horizontal="right"/>
      <protection locked="0"/>
    </xf>
    <xf numFmtId="0" fontId="19" fillId="6" borderId="0" xfId="0" applyFont="1" applyFill="1" applyAlignment="1" applyProtection="1">
      <protection locked="0"/>
    </xf>
    <xf numFmtId="0" fontId="17" fillId="6" borderId="0" xfId="0" applyFont="1" applyFill="1" applyBorder="1" applyAlignment="1">
      <alignment vertical="center"/>
    </xf>
    <xf numFmtId="0" fontId="17" fillId="6" borderId="0" xfId="0" applyFont="1" applyFill="1" applyBorder="1" applyAlignment="1">
      <alignment horizontal="center" vertical="center"/>
    </xf>
    <xf numFmtId="0" fontId="17" fillId="6" borderId="0" xfId="0" applyFont="1" applyFill="1" applyBorder="1" applyAlignment="1" applyProtection="1">
      <alignment horizontal="center" vertical="center"/>
      <protection locked="0"/>
    </xf>
    <xf numFmtId="0" fontId="0" fillId="6" borderId="0" xfId="0" applyFill="1" applyAlignment="1" applyProtection="1">
      <alignment horizontal="center" vertical="center"/>
      <protection locked="0"/>
    </xf>
    <xf numFmtId="1" fontId="17" fillId="6" borderId="0" xfId="0" applyNumberFormat="1" applyFont="1" applyFill="1" applyBorder="1" applyAlignment="1">
      <alignment horizontal="center" vertical="center"/>
    </xf>
    <xf numFmtId="0" fontId="17" fillId="6" borderId="0" xfId="0" applyFont="1" applyFill="1" applyAlignment="1" applyProtection="1">
      <alignment horizontal="center" vertical="center"/>
      <protection locked="0"/>
    </xf>
    <xf numFmtId="165" fontId="17" fillId="6" borderId="0" xfId="0" applyNumberFormat="1" applyFont="1" applyFill="1" applyBorder="1" applyAlignment="1">
      <alignment horizontal="center" vertical="center"/>
    </xf>
    <xf numFmtId="166" fontId="0" fillId="6" borderId="0" xfId="2" applyNumberFormat="1" applyFont="1" applyFill="1" applyProtection="1">
      <protection locked="0"/>
    </xf>
    <xf numFmtId="1" fontId="0" fillId="6" borderId="0" xfId="0" applyNumberFormat="1" applyFill="1" applyProtection="1">
      <protection locked="0"/>
    </xf>
    <xf numFmtId="9" fontId="0" fillId="6" borderId="0" xfId="2" applyNumberFormat="1" applyFont="1" applyFill="1" applyProtection="1">
      <protection locked="0"/>
    </xf>
    <xf numFmtId="2" fontId="0" fillId="6" borderId="0" xfId="0" applyNumberFormat="1" applyFill="1" applyProtection="1">
      <protection locked="0"/>
    </xf>
    <xf numFmtId="0" fontId="18" fillId="6" borderId="0" xfId="0" applyFont="1" applyFill="1" applyBorder="1" applyAlignment="1">
      <alignment horizontal="center" vertical="center"/>
    </xf>
    <xf numFmtId="0" fontId="19" fillId="6" borderId="0" xfId="0" applyFont="1" applyFill="1" applyAlignment="1" applyProtection="1">
      <alignment horizontal="center" vertical="center"/>
      <protection locked="0"/>
    </xf>
    <xf numFmtId="0" fontId="18" fillId="6" borderId="0" xfId="0" applyFont="1" applyFill="1" applyBorder="1" applyAlignment="1">
      <alignment vertical="center"/>
    </xf>
    <xf numFmtId="0" fontId="17" fillId="6" borderId="0" xfId="0" applyFont="1" applyFill="1" applyProtection="1">
      <protection locked="0"/>
    </xf>
    <xf numFmtId="1" fontId="20" fillId="6" borderId="0" xfId="0" applyNumberFormat="1" applyFont="1" applyFill="1" applyBorder="1" applyAlignment="1">
      <alignment horizontal="center" vertical="center"/>
    </xf>
    <xf numFmtId="0" fontId="20" fillId="6" borderId="0" xfId="0" applyFont="1" applyFill="1" applyBorder="1" applyAlignment="1">
      <alignment horizontal="center" vertical="center"/>
    </xf>
    <xf numFmtId="0" fontId="20" fillId="6" borderId="0" xfId="0" applyFont="1" applyFill="1" applyAlignment="1" applyProtection="1">
      <alignment horizontal="center" vertical="center"/>
      <protection locked="0"/>
    </xf>
    <xf numFmtId="0" fontId="11" fillId="5" borderId="17" xfId="0" applyFont="1" applyFill="1" applyBorder="1" applyAlignment="1" applyProtection="1">
      <alignment horizontal="center" vertical="center"/>
      <protection hidden="1"/>
    </xf>
    <xf numFmtId="0" fontId="11" fillId="5" borderId="20" xfId="0" applyFont="1" applyFill="1" applyBorder="1" applyAlignment="1" applyProtection="1">
      <alignment horizontal="center" vertical="center"/>
      <protection hidden="1"/>
    </xf>
    <xf numFmtId="0" fontId="11" fillId="5" borderId="20" xfId="0" applyFont="1" applyFill="1" applyBorder="1" applyAlignment="1" applyProtection="1">
      <alignment horizontal="center"/>
      <protection hidden="1"/>
    </xf>
    <xf numFmtId="0" fontId="18" fillId="6" borderId="0" xfId="0" applyFont="1" applyFill="1" applyBorder="1" applyAlignment="1">
      <alignment horizontal="center" vertical="center"/>
    </xf>
    <xf numFmtId="0" fontId="0" fillId="6" borderId="0" xfId="0" applyFill="1" applyAlignment="1" applyProtection="1">
      <alignment horizontal="center" vertical="center"/>
      <protection locked="0"/>
    </xf>
    <xf numFmtId="0" fontId="19" fillId="6" borderId="0" xfId="0" applyFont="1" applyFill="1" applyAlignment="1" applyProtection="1">
      <alignment horizontal="center" vertical="center"/>
      <protection locked="0"/>
    </xf>
    <xf numFmtId="0" fontId="0" fillId="6" borderId="5" xfId="0" applyFill="1" applyBorder="1" applyAlignment="1">
      <alignment horizontal="center" vertical="top"/>
    </xf>
    <xf numFmtId="0" fontId="0" fillId="6" borderId="5" xfId="0" applyFill="1" applyBorder="1" applyAlignment="1">
      <alignment horizontal="center"/>
    </xf>
    <xf numFmtId="0" fontId="2" fillId="3" borderId="3" xfId="0" applyFont="1" applyFill="1" applyBorder="1" applyAlignment="1" applyProtection="1">
      <alignment horizontal="center"/>
      <protection hidden="1"/>
    </xf>
    <xf numFmtId="0" fontId="2" fillId="3" borderId="7" xfId="0" applyFont="1" applyFill="1" applyBorder="1" applyAlignment="1" applyProtection="1">
      <alignment horizontal="center"/>
      <protection hidden="1"/>
    </xf>
    <xf numFmtId="0" fontId="2" fillId="3" borderId="4" xfId="0" applyFont="1" applyFill="1" applyBorder="1" applyAlignment="1" applyProtection="1">
      <alignment horizontal="center"/>
      <protection hidden="1"/>
    </xf>
    <xf numFmtId="0" fontId="13" fillId="5" borderId="1" xfId="0" applyFont="1" applyFill="1" applyBorder="1" applyAlignment="1" applyProtection="1">
      <alignment horizontal="left" vertical="center"/>
      <protection hidden="1"/>
    </xf>
    <xf numFmtId="0" fontId="13" fillId="5" borderId="2" xfId="0" applyFont="1" applyFill="1" applyBorder="1" applyAlignment="1" applyProtection="1">
      <alignment horizontal="left" vertical="center"/>
      <protection hidden="1"/>
    </xf>
    <xf numFmtId="0" fontId="12" fillId="3" borderId="1" xfId="0" applyFont="1" applyFill="1" applyBorder="1" applyAlignment="1" applyProtection="1">
      <alignment horizontal="center" vertical="center"/>
      <protection locked="0"/>
    </xf>
    <xf numFmtId="0" fontId="12" fillId="3" borderId="2" xfId="0" applyFont="1" applyFill="1" applyBorder="1" applyAlignment="1" applyProtection="1">
      <alignment horizontal="center" vertical="center"/>
      <protection locked="0"/>
    </xf>
    <xf numFmtId="0" fontId="11" fillId="5" borderId="5" xfId="0" applyFont="1" applyFill="1" applyBorder="1" applyAlignment="1" applyProtection="1">
      <alignment horizontal="center" vertical="center"/>
      <protection hidden="1"/>
    </xf>
    <xf numFmtId="0" fontId="12" fillId="3" borderId="5" xfId="0" applyFont="1" applyFill="1" applyBorder="1" applyAlignment="1" applyProtection="1">
      <alignment horizontal="center" vertical="center"/>
      <protection locked="0"/>
    </xf>
    <xf numFmtId="0" fontId="11" fillId="6" borderId="11" xfId="0" applyFont="1" applyFill="1" applyBorder="1" applyAlignment="1" applyProtection="1">
      <alignment horizontal="center" vertical="center"/>
      <protection hidden="1"/>
    </xf>
    <xf numFmtId="0" fontId="11" fillId="6" borderId="31" xfId="0" applyFont="1" applyFill="1" applyBorder="1" applyAlignment="1" applyProtection="1">
      <alignment horizontal="center" vertical="center"/>
      <protection hidden="1"/>
    </xf>
    <xf numFmtId="0" fontId="10" fillId="3" borderId="1" xfId="0" applyFont="1" applyFill="1" applyBorder="1" applyAlignment="1" applyProtection="1">
      <alignment horizontal="left" vertical="center"/>
      <protection locked="0"/>
    </xf>
    <xf numFmtId="0" fontId="10" fillId="3" borderId="21" xfId="0" applyFont="1" applyFill="1" applyBorder="1" applyAlignment="1" applyProtection="1">
      <alignment horizontal="left" vertical="center"/>
      <protection locked="0"/>
    </xf>
    <xf numFmtId="0" fontId="10" fillId="3" borderId="2" xfId="0" applyFont="1" applyFill="1" applyBorder="1" applyAlignment="1" applyProtection="1">
      <alignment horizontal="left" vertical="center"/>
      <protection locked="0"/>
    </xf>
    <xf numFmtId="0" fontId="1" fillId="3" borderId="1" xfId="0" applyFont="1" applyFill="1" applyBorder="1" applyAlignment="1" applyProtection="1">
      <alignment horizontal="center"/>
      <protection locked="0"/>
    </xf>
    <xf numFmtId="0" fontId="1" fillId="3" borderId="21" xfId="0" applyFont="1" applyFill="1" applyBorder="1" applyAlignment="1" applyProtection="1">
      <alignment horizontal="center"/>
      <protection locked="0"/>
    </xf>
    <xf numFmtId="0" fontId="1" fillId="3" borderId="2" xfId="0" applyFont="1" applyFill="1" applyBorder="1" applyAlignment="1" applyProtection="1">
      <alignment horizontal="center"/>
      <protection locked="0"/>
    </xf>
    <xf numFmtId="0" fontId="9" fillId="3" borderId="1" xfId="0" applyFont="1" applyFill="1" applyBorder="1" applyAlignment="1" applyProtection="1">
      <alignment horizontal="center" vertical="center"/>
      <protection locked="0"/>
    </xf>
    <xf numFmtId="0" fontId="9" fillId="3" borderId="21" xfId="0" applyFont="1" applyFill="1" applyBorder="1" applyAlignment="1" applyProtection="1">
      <alignment horizontal="center" vertical="center"/>
      <protection locked="0"/>
    </xf>
    <xf numFmtId="0" fontId="2" fillId="3" borderId="1" xfId="0" applyFont="1" applyFill="1" applyBorder="1" applyAlignment="1" applyProtection="1">
      <alignment horizontal="center"/>
      <protection hidden="1"/>
    </xf>
    <xf numFmtId="0" fontId="2" fillId="3" borderId="21" xfId="0" applyFont="1" applyFill="1" applyBorder="1" applyAlignment="1" applyProtection="1">
      <alignment horizontal="center"/>
      <protection hidden="1"/>
    </xf>
    <xf numFmtId="0" fontId="2" fillId="3" borderId="2" xfId="0" applyFont="1" applyFill="1" applyBorder="1" applyAlignment="1" applyProtection="1">
      <alignment horizontal="center"/>
      <protection hidden="1"/>
    </xf>
    <xf numFmtId="0" fontId="1" fillId="6" borderId="0" xfId="0" applyFont="1" applyFill="1" applyAlignment="1" applyProtection="1">
      <alignment horizontal="center" vertical="center"/>
      <protection hidden="1"/>
    </xf>
    <xf numFmtId="0" fontId="1" fillId="6" borderId="7" xfId="0" applyFont="1" applyFill="1" applyBorder="1" applyAlignment="1" applyProtection="1">
      <alignment horizontal="center" vertical="center"/>
      <protection hidden="1"/>
    </xf>
    <xf numFmtId="0" fontId="15" fillId="2" borderId="24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0" fillId="2" borderId="25" xfId="0" applyFill="1" applyBorder="1" applyAlignment="1">
      <alignment horizontal="center" vertical="center" wrapText="1"/>
    </xf>
    <xf numFmtId="0" fontId="0" fillId="2" borderId="27" xfId="0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3" borderId="0" xfId="0" applyFill="1"/>
  </cellXfs>
  <cellStyles count="3">
    <cellStyle name="Comma" xfId="1" builtinId="3"/>
    <cellStyle name="Normal" xfId="0" builtinId="0"/>
    <cellStyle name="Percent" xfId="2" builtinId="5"/>
  </cellStyles>
  <dxfs count="44"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 Capability.xlsx]Template!PivotTable2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3175" cap="rnd">
            <a:solidFill>
              <a:schemeClr val="accent5"/>
            </a:solidFill>
            <a:round/>
          </a:ln>
          <a:effectLst/>
        </c:spPr>
        <c:marker>
          <c:symbol val="diamond"/>
          <c:size val="4"/>
          <c:spPr>
            <a:solidFill>
              <a:schemeClr val="accent5"/>
            </a:solidFill>
            <a:ln w="3175">
              <a:solidFill>
                <a:schemeClr val="accent5"/>
              </a:solidFill>
              <a:miter lim="800000"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12700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2700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2700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3175" cap="rnd">
            <a:solidFill>
              <a:schemeClr val="accent5"/>
            </a:solidFill>
            <a:round/>
          </a:ln>
          <a:effectLst/>
        </c:spPr>
        <c:marker>
          <c:symbol val="diamond"/>
          <c:size val="4"/>
          <c:spPr>
            <a:solidFill>
              <a:schemeClr val="accent5"/>
            </a:solidFill>
            <a:ln w="3175">
              <a:solidFill>
                <a:schemeClr val="accent5"/>
              </a:solidFill>
              <a:miter lim="800000"/>
            </a:ln>
            <a:effectLst/>
          </c:spPr>
        </c:marker>
      </c:pivotFmt>
      <c:pivotFmt>
        <c:idx val="7"/>
        <c:spPr>
          <a:solidFill>
            <a:schemeClr val="accent1"/>
          </a:solidFill>
          <a:ln w="12700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12700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12700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3175" cap="rnd">
            <a:solidFill>
              <a:srgbClr val="002060"/>
            </a:solidFill>
            <a:round/>
          </a:ln>
          <a:effectLst/>
        </c:spPr>
        <c:marker>
          <c:symbol val="diamond"/>
          <c:size val="4"/>
          <c:spPr>
            <a:solidFill>
              <a:srgbClr val="002060"/>
            </a:solidFill>
            <a:ln w="3175">
              <a:solidFill>
                <a:srgbClr val="002060"/>
              </a:solidFill>
              <a:miter lim="800000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127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127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19050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Template!$CE$8:$CE$9</c:f>
              <c:strCache>
                <c:ptCount val="1"/>
                <c:pt idx="0">
                  <c:v>Data</c:v>
                </c:pt>
              </c:strCache>
            </c:strRef>
          </c:tx>
          <c:spPr>
            <a:ln w="3175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rgbClr val="002060"/>
              </a:solidFill>
              <a:ln w="3175">
                <a:solidFill>
                  <a:srgbClr val="002060"/>
                </a:solidFill>
                <a:miter lim="800000"/>
              </a:ln>
              <a:effectLst/>
            </c:spPr>
          </c:marker>
          <c:cat>
            <c:strRef>
              <c:f>Template!$CD$10:$CD$141</c:f>
              <c:strCache>
                <c:ptCount val="1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</c:strCache>
            </c:strRef>
          </c:cat>
          <c:val>
            <c:numRef>
              <c:f>Template!$CE$10:$CE$141</c:f>
              <c:numCache>
                <c:formatCode>General</c:formatCode>
                <c:ptCount val="131"/>
                <c:pt idx="0">
                  <c:v>222</c:v>
                </c:pt>
                <c:pt idx="1">
                  <c:v>215</c:v>
                </c:pt>
                <c:pt idx="2">
                  <c:v>188</c:v>
                </c:pt>
                <c:pt idx="3">
                  <c:v>122</c:v>
                </c:pt>
                <c:pt idx="4">
                  <c:v>131</c:v>
                </c:pt>
                <c:pt idx="5">
                  <c:v>185</c:v>
                </c:pt>
                <c:pt idx="6">
                  <c:v>159</c:v>
                </c:pt>
                <c:pt idx="7">
                  <c:v>189</c:v>
                </c:pt>
                <c:pt idx="8">
                  <c:v>161</c:v>
                </c:pt>
                <c:pt idx="9">
                  <c:v>139</c:v>
                </c:pt>
                <c:pt idx="10">
                  <c:v>80</c:v>
                </c:pt>
                <c:pt idx="11">
                  <c:v>125</c:v>
                </c:pt>
                <c:pt idx="12">
                  <c:v>137</c:v>
                </c:pt>
                <c:pt idx="13">
                  <c:v>95</c:v>
                </c:pt>
                <c:pt idx="14">
                  <c:v>101</c:v>
                </c:pt>
                <c:pt idx="15">
                  <c:v>100</c:v>
                </c:pt>
                <c:pt idx="16">
                  <c:v>81</c:v>
                </c:pt>
                <c:pt idx="17">
                  <c:v>76</c:v>
                </c:pt>
                <c:pt idx="18">
                  <c:v>113</c:v>
                </c:pt>
                <c:pt idx="19">
                  <c:v>125</c:v>
                </c:pt>
                <c:pt idx="20">
                  <c:v>98</c:v>
                </c:pt>
                <c:pt idx="21">
                  <c:v>88</c:v>
                </c:pt>
                <c:pt idx="22">
                  <c:v>93</c:v>
                </c:pt>
                <c:pt idx="23">
                  <c:v>96</c:v>
                </c:pt>
                <c:pt idx="24">
                  <c:v>86</c:v>
                </c:pt>
                <c:pt idx="25">
                  <c:v>55</c:v>
                </c:pt>
                <c:pt idx="26">
                  <c:v>142</c:v>
                </c:pt>
                <c:pt idx="27">
                  <c:v>141</c:v>
                </c:pt>
                <c:pt idx="28">
                  <c:v>148</c:v>
                </c:pt>
                <c:pt idx="29">
                  <c:v>157</c:v>
                </c:pt>
                <c:pt idx="30">
                  <c:v>145</c:v>
                </c:pt>
                <c:pt idx="31">
                  <c:v>131</c:v>
                </c:pt>
                <c:pt idx="32">
                  <c:v>99</c:v>
                </c:pt>
                <c:pt idx="33">
                  <c:v>189</c:v>
                </c:pt>
                <c:pt idx="34">
                  <c:v>236</c:v>
                </c:pt>
                <c:pt idx="35">
                  <c:v>174</c:v>
                </c:pt>
                <c:pt idx="36">
                  <c:v>135</c:v>
                </c:pt>
                <c:pt idx="37">
                  <c:v>135</c:v>
                </c:pt>
                <c:pt idx="38">
                  <c:v>168</c:v>
                </c:pt>
                <c:pt idx="39">
                  <c:v>176</c:v>
                </c:pt>
                <c:pt idx="40">
                  <c:v>184</c:v>
                </c:pt>
                <c:pt idx="41">
                  <c:v>151</c:v>
                </c:pt>
                <c:pt idx="42">
                  <c:v>134</c:v>
                </c:pt>
                <c:pt idx="43">
                  <c:v>91</c:v>
                </c:pt>
                <c:pt idx="44">
                  <c:v>145</c:v>
                </c:pt>
                <c:pt idx="45">
                  <c:v>140</c:v>
                </c:pt>
                <c:pt idx="46">
                  <c:v>167</c:v>
                </c:pt>
                <c:pt idx="47">
                  <c:v>149</c:v>
                </c:pt>
                <c:pt idx="48">
                  <c:v>110</c:v>
                </c:pt>
                <c:pt idx="49">
                  <c:v>87</c:v>
                </c:pt>
                <c:pt idx="50">
                  <c:v>108</c:v>
                </c:pt>
                <c:pt idx="51">
                  <c:v>96</c:v>
                </c:pt>
                <c:pt idx="52">
                  <c:v>144</c:v>
                </c:pt>
                <c:pt idx="53">
                  <c:v>136</c:v>
                </c:pt>
                <c:pt idx="54">
                  <c:v>163</c:v>
                </c:pt>
                <c:pt idx="55">
                  <c:v>188</c:v>
                </c:pt>
                <c:pt idx="56">
                  <c:v>208</c:v>
                </c:pt>
                <c:pt idx="57">
                  <c:v>136</c:v>
                </c:pt>
                <c:pt idx="58">
                  <c:v>171</c:v>
                </c:pt>
                <c:pt idx="59">
                  <c:v>166</c:v>
                </c:pt>
                <c:pt idx="60">
                  <c:v>176</c:v>
                </c:pt>
                <c:pt idx="61">
                  <c:v>173</c:v>
                </c:pt>
                <c:pt idx="62">
                  <c:v>156</c:v>
                </c:pt>
                <c:pt idx="63">
                  <c:v>153</c:v>
                </c:pt>
                <c:pt idx="64">
                  <c:v>139</c:v>
                </c:pt>
                <c:pt idx="65">
                  <c:v>157</c:v>
                </c:pt>
                <c:pt idx="66">
                  <c:v>113</c:v>
                </c:pt>
                <c:pt idx="67">
                  <c:v>133</c:v>
                </c:pt>
                <c:pt idx="68">
                  <c:v>102</c:v>
                </c:pt>
                <c:pt idx="69">
                  <c:v>137</c:v>
                </c:pt>
                <c:pt idx="70">
                  <c:v>150</c:v>
                </c:pt>
                <c:pt idx="71">
                  <c:v>150</c:v>
                </c:pt>
                <c:pt idx="72">
                  <c:v>133</c:v>
                </c:pt>
                <c:pt idx="73">
                  <c:v>126</c:v>
                </c:pt>
                <c:pt idx="74">
                  <c:v>82</c:v>
                </c:pt>
                <c:pt idx="75">
                  <c:v>108</c:v>
                </c:pt>
                <c:pt idx="76">
                  <c:v>205</c:v>
                </c:pt>
                <c:pt idx="77">
                  <c:v>215</c:v>
                </c:pt>
                <c:pt idx="78">
                  <c:v>224</c:v>
                </c:pt>
                <c:pt idx="79">
                  <c:v>196</c:v>
                </c:pt>
                <c:pt idx="80">
                  <c:v>171</c:v>
                </c:pt>
                <c:pt idx="81">
                  <c:v>137</c:v>
                </c:pt>
                <c:pt idx="82">
                  <c:v>117</c:v>
                </c:pt>
                <c:pt idx="83">
                  <c:v>292</c:v>
                </c:pt>
                <c:pt idx="84">
                  <c:v>241</c:v>
                </c:pt>
                <c:pt idx="85">
                  <c:v>244</c:v>
                </c:pt>
                <c:pt idx="86">
                  <c:v>271</c:v>
                </c:pt>
                <c:pt idx="87">
                  <c:v>292</c:v>
                </c:pt>
                <c:pt idx="88">
                  <c:v>304</c:v>
                </c:pt>
                <c:pt idx="89">
                  <c:v>204</c:v>
                </c:pt>
                <c:pt idx="90">
                  <c:v>290</c:v>
                </c:pt>
                <c:pt idx="91">
                  <c:v>260</c:v>
                </c:pt>
                <c:pt idx="92">
                  <c:v>224</c:v>
                </c:pt>
                <c:pt idx="93">
                  <c:v>156</c:v>
                </c:pt>
                <c:pt idx="94">
                  <c:v>152</c:v>
                </c:pt>
                <c:pt idx="95">
                  <c:v>220</c:v>
                </c:pt>
                <c:pt idx="96">
                  <c:v>129</c:v>
                </c:pt>
                <c:pt idx="97">
                  <c:v>133</c:v>
                </c:pt>
                <c:pt idx="98">
                  <c:v>175</c:v>
                </c:pt>
                <c:pt idx="99">
                  <c:v>197</c:v>
                </c:pt>
                <c:pt idx="100">
                  <c:v>183</c:v>
                </c:pt>
                <c:pt idx="101">
                  <c:v>153</c:v>
                </c:pt>
                <c:pt idx="102">
                  <c:v>147</c:v>
                </c:pt>
                <c:pt idx="103">
                  <c:v>170</c:v>
                </c:pt>
                <c:pt idx="104">
                  <c:v>253</c:v>
                </c:pt>
                <c:pt idx="105">
                  <c:v>234</c:v>
                </c:pt>
                <c:pt idx="106">
                  <c:v>183</c:v>
                </c:pt>
                <c:pt idx="107">
                  <c:v>177</c:v>
                </c:pt>
                <c:pt idx="108">
                  <c:v>87</c:v>
                </c:pt>
                <c:pt idx="109">
                  <c:v>92</c:v>
                </c:pt>
                <c:pt idx="110">
                  <c:v>81</c:v>
                </c:pt>
                <c:pt idx="111">
                  <c:v>162</c:v>
                </c:pt>
                <c:pt idx="112">
                  <c:v>223</c:v>
                </c:pt>
                <c:pt idx="113">
                  <c:v>145</c:v>
                </c:pt>
                <c:pt idx="114">
                  <c:v>97</c:v>
                </c:pt>
                <c:pt idx="115">
                  <c:v>244</c:v>
                </c:pt>
                <c:pt idx="116">
                  <c:v>190</c:v>
                </c:pt>
                <c:pt idx="117">
                  <c:v>165</c:v>
                </c:pt>
                <c:pt idx="118">
                  <c:v>176</c:v>
                </c:pt>
                <c:pt idx="119">
                  <c:v>145</c:v>
                </c:pt>
                <c:pt idx="120">
                  <c:v>123</c:v>
                </c:pt>
                <c:pt idx="121">
                  <c:v>105</c:v>
                </c:pt>
                <c:pt idx="122">
                  <c:v>94</c:v>
                </c:pt>
                <c:pt idx="123">
                  <c:v>225</c:v>
                </c:pt>
                <c:pt idx="124">
                  <c:v>192</c:v>
                </c:pt>
                <c:pt idx="125">
                  <c:v>154</c:v>
                </c:pt>
                <c:pt idx="126">
                  <c:v>173</c:v>
                </c:pt>
                <c:pt idx="127">
                  <c:v>212</c:v>
                </c:pt>
                <c:pt idx="128">
                  <c:v>204</c:v>
                </c:pt>
                <c:pt idx="129">
                  <c:v>197</c:v>
                </c:pt>
                <c:pt idx="1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B-46E6-88D6-6CA7426FD8A3}"/>
            </c:ext>
          </c:extLst>
        </c:ser>
        <c:ser>
          <c:idx val="1"/>
          <c:order val="1"/>
          <c:tx>
            <c:strRef>
              <c:f>Template!$CF$8:$CF$9</c:f>
              <c:strCache>
                <c:ptCount val="1"/>
                <c:pt idx="0">
                  <c:v>USL 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Template!$CD$10:$CD$141</c:f>
              <c:strCache>
                <c:ptCount val="1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</c:strCache>
            </c:strRef>
          </c:cat>
          <c:val>
            <c:numRef>
              <c:f>Template!$CF$10:$CF$141</c:f>
              <c:numCache>
                <c:formatCode>General</c:formatCode>
                <c:ptCount val="131"/>
                <c:pt idx="0">
                  <c:v>176</c:v>
                </c:pt>
                <c:pt idx="1">
                  <c:v>176</c:v>
                </c:pt>
                <c:pt idx="2">
                  <c:v>176</c:v>
                </c:pt>
                <c:pt idx="3">
                  <c:v>176</c:v>
                </c:pt>
                <c:pt idx="4">
                  <c:v>176</c:v>
                </c:pt>
                <c:pt idx="5">
                  <c:v>176</c:v>
                </c:pt>
                <c:pt idx="6">
                  <c:v>176</c:v>
                </c:pt>
                <c:pt idx="7">
                  <c:v>176</c:v>
                </c:pt>
                <c:pt idx="8">
                  <c:v>176</c:v>
                </c:pt>
                <c:pt idx="9">
                  <c:v>176</c:v>
                </c:pt>
                <c:pt idx="10">
                  <c:v>176</c:v>
                </c:pt>
                <c:pt idx="11">
                  <c:v>176</c:v>
                </c:pt>
                <c:pt idx="12">
                  <c:v>176</c:v>
                </c:pt>
                <c:pt idx="13">
                  <c:v>176</c:v>
                </c:pt>
                <c:pt idx="14">
                  <c:v>176</c:v>
                </c:pt>
                <c:pt idx="15">
                  <c:v>176</c:v>
                </c:pt>
                <c:pt idx="16">
                  <c:v>176</c:v>
                </c:pt>
                <c:pt idx="17">
                  <c:v>176</c:v>
                </c:pt>
                <c:pt idx="18">
                  <c:v>176</c:v>
                </c:pt>
                <c:pt idx="19">
                  <c:v>176</c:v>
                </c:pt>
                <c:pt idx="20">
                  <c:v>176</c:v>
                </c:pt>
                <c:pt idx="21">
                  <c:v>176</c:v>
                </c:pt>
                <c:pt idx="22">
                  <c:v>176</c:v>
                </c:pt>
                <c:pt idx="23">
                  <c:v>176</c:v>
                </c:pt>
                <c:pt idx="24">
                  <c:v>176</c:v>
                </c:pt>
                <c:pt idx="25">
                  <c:v>176</c:v>
                </c:pt>
                <c:pt idx="26">
                  <c:v>176</c:v>
                </c:pt>
                <c:pt idx="27">
                  <c:v>176</c:v>
                </c:pt>
                <c:pt idx="28">
                  <c:v>176</c:v>
                </c:pt>
                <c:pt idx="29">
                  <c:v>176</c:v>
                </c:pt>
                <c:pt idx="30">
                  <c:v>176</c:v>
                </c:pt>
                <c:pt idx="31">
                  <c:v>176</c:v>
                </c:pt>
                <c:pt idx="32">
                  <c:v>176</c:v>
                </c:pt>
                <c:pt idx="33">
                  <c:v>176</c:v>
                </c:pt>
                <c:pt idx="34">
                  <c:v>176</c:v>
                </c:pt>
                <c:pt idx="35">
                  <c:v>176</c:v>
                </c:pt>
                <c:pt idx="36">
                  <c:v>176</c:v>
                </c:pt>
                <c:pt idx="37">
                  <c:v>176</c:v>
                </c:pt>
                <c:pt idx="38">
                  <c:v>176</c:v>
                </c:pt>
                <c:pt idx="39">
                  <c:v>176</c:v>
                </c:pt>
                <c:pt idx="40">
                  <c:v>176</c:v>
                </c:pt>
                <c:pt idx="41">
                  <c:v>176</c:v>
                </c:pt>
                <c:pt idx="42">
                  <c:v>176</c:v>
                </c:pt>
                <c:pt idx="43">
                  <c:v>176</c:v>
                </c:pt>
                <c:pt idx="44">
                  <c:v>176</c:v>
                </c:pt>
                <c:pt idx="45">
                  <c:v>176</c:v>
                </c:pt>
                <c:pt idx="46">
                  <c:v>176</c:v>
                </c:pt>
                <c:pt idx="47">
                  <c:v>176</c:v>
                </c:pt>
                <c:pt idx="48">
                  <c:v>176</c:v>
                </c:pt>
                <c:pt idx="49">
                  <c:v>176</c:v>
                </c:pt>
                <c:pt idx="50">
                  <c:v>176</c:v>
                </c:pt>
                <c:pt idx="51">
                  <c:v>176</c:v>
                </c:pt>
                <c:pt idx="52">
                  <c:v>176</c:v>
                </c:pt>
                <c:pt idx="53">
                  <c:v>176</c:v>
                </c:pt>
                <c:pt idx="54">
                  <c:v>176</c:v>
                </c:pt>
                <c:pt idx="55">
                  <c:v>176</c:v>
                </c:pt>
                <c:pt idx="56">
                  <c:v>176</c:v>
                </c:pt>
                <c:pt idx="57">
                  <c:v>176</c:v>
                </c:pt>
                <c:pt idx="58">
                  <c:v>176</c:v>
                </c:pt>
                <c:pt idx="59">
                  <c:v>176</c:v>
                </c:pt>
                <c:pt idx="60">
                  <c:v>176</c:v>
                </c:pt>
                <c:pt idx="61">
                  <c:v>176</c:v>
                </c:pt>
                <c:pt idx="62">
                  <c:v>176</c:v>
                </c:pt>
                <c:pt idx="63">
                  <c:v>176</c:v>
                </c:pt>
                <c:pt idx="64">
                  <c:v>176</c:v>
                </c:pt>
                <c:pt idx="65">
                  <c:v>176</c:v>
                </c:pt>
                <c:pt idx="66">
                  <c:v>176</c:v>
                </c:pt>
                <c:pt idx="67">
                  <c:v>176</c:v>
                </c:pt>
                <c:pt idx="68">
                  <c:v>176</c:v>
                </c:pt>
                <c:pt idx="69">
                  <c:v>176</c:v>
                </c:pt>
                <c:pt idx="70">
                  <c:v>176</c:v>
                </c:pt>
                <c:pt idx="71">
                  <c:v>176</c:v>
                </c:pt>
                <c:pt idx="72">
                  <c:v>176</c:v>
                </c:pt>
                <c:pt idx="73">
                  <c:v>176</c:v>
                </c:pt>
                <c:pt idx="74">
                  <c:v>176</c:v>
                </c:pt>
                <c:pt idx="75">
                  <c:v>176</c:v>
                </c:pt>
                <c:pt idx="76">
                  <c:v>176</c:v>
                </c:pt>
                <c:pt idx="77">
                  <c:v>176</c:v>
                </c:pt>
                <c:pt idx="78">
                  <c:v>176</c:v>
                </c:pt>
                <c:pt idx="79">
                  <c:v>176</c:v>
                </c:pt>
                <c:pt idx="80">
                  <c:v>176</c:v>
                </c:pt>
                <c:pt idx="81">
                  <c:v>176</c:v>
                </c:pt>
                <c:pt idx="82">
                  <c:v>176</c:v>
                </c:pt>
                <c:pt idx="83">
                  <c:v>176</c:v>
                </c:pt>
                <c:pt idx="84">
                  <c:v>176</c:v>
                </c:pt>
                <c:pt idx="85">
                  <c:v>176</c:v>
                </c:pt>
                <c:pt idx="86">
                  <c:v>176</c:v>
                </c:pt>
                <c:pt idx="87">
                  <c:v>176</c:v>
                </c:pt>
                <c:pt idx="88">
                  <c:v>176</c:v>
                </c:pt>
                <c:pt idx="89">
                  <c:v>176</c:v>
                </c:pt>
                <c:pt idx="90">
                  <c:v>176</c:v>
                </c:pt>
                <c:pt idx="91">
                  <c:v>176</c:v>
                </c:pt>
                <c:pt idx="92">
                  <c:v>176</c:v>
                </c:pt>
                <c:pt idx="93">
                  <c:v>176</c:v>
                </c:pt>
                <c:pt idx="94">
                  <c:v>176</c:v>
                </c:pt>
                <c:pt idx="95">
                  <c:v>176</c:v>
                </c:pt>
                <c:pt idx="96">
                  <c:v>176</c:v>
                </c:pt>
                <c:pt idx="97">
                  <c:v>176</c:v>
                </c:pt>
                <c:pt idx="98">
                  <c:v>176</c:v>
                </c:pt>
                <c:pt idx="99">
                  <c:v>176</c:v>
                </c:pt>
                <c:pt idx="100">
                  <c:v>176</c:v>
                </c:pt>
                <c:pt idx="101">
                  <c:v>176</c:v>
                </c:pt>
                <c:pt idx="102">
                  <c:v>176</c:v>
                </c:pt>
                <c:pt idx="103">
                  <c:v>176</c:v>
                </c:pt>
                <c:pt idx="104">
                  <c:v>176</c:v>
                </c:pt>
                <c:pt idx="105">
                  <c:v>176</c:v>
                </c:pt>
                <c:pt idx="106">
                  <c:v>176</c:v>
                </c:pt>
                <c:pt idx="107">
                  <c:v>176</c:v>
                </c:pt>
                <c:pt idx="108">
                  <c:v>176</c:v>
                </c:pt>
                <c:pt idx="109">
                  <c:v>176</c:v>
                </c:pt>
                <c:pt idx="110">
                  <c:v>176</c:v>
                </c:pt>
                <c:pt idx="111">
                  <c:v>176</c:v>
                </c:pt>
                <c:pt idx="112">
                  <c:v>176</c:v>
                </c:pt>
                <c:pt idx="113">
                  <c:v>176</c:v>
                </c:pt>
                <c:pt idx="114">
                  <c:v>176</c:v>
                </c:pt>
                <c:pt idx="115">
                  <c:v>176</c:v>
                </c:pt>
                <c:pt idx="116">
                  <c:v>176</c:v>
                </c:pt>
                <c:pt idx="117">
                  <c:v>176</c:v>
                </c:pt>
                <c:pt idx="118">
                  <c:v>176</c:v>
                </c:pt>
                <c:pt idx="119">
                  <c:v>176</c:v>
                </c:pt>
                <c:pt idx="120">
                  <c:v>176</c:v>
                </c:pt>
                <c:pt idx="121">
                  <c:v>176</c:v>
                </c:pt>
                <c:pt idx="122">
                  <c:v>176</c:v>
                </c:pt>
                <c:pt idx="123">
                  <c:v>176</c:v>
                </c:pt>
                <c:pt idx="124">
                  <c:v>176</c:v>
                </c:pt>
                <c:pt idx="125">
                  <c:v>176</c:v>
                </c:pt>
                <c:pt idx="126">
                  <c:v>176</c:v>
                </c:pt>
                <c:pt idx="127">
                  <c:v>176</c:v>
                </c:pt>
                <c:pt idx="128">
                  <c:v>176</c:v>
                </c:pt>
                <c:pt idx="129">
                  <c:v>176</c:v>
                </c:pt>
                <c:pt idx="1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B-46E6-88D6-6CA7426FD8A3}"/>
            </c:ext>
          </c:extLst>
        </c:ser>
        <c:ser>
          <c:idx val="2"/>
          <c:order val="2"/>
          <c:tx>
            <c:strRef>
              <c:f>Template!$CG$8:$CG$9</c:f>
              <c:strCache>
                <c:ptCount val="1"/>
                <c:pt idx="0">
                  <c:v>LSL 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Template!$CD$10:$CD$141</c:f>
              <c:strCache>
                <c:ptCount val="1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</c:strCache>
            </c:strRef>
          </c:cat>
          <c:val>
            <c:numRef>
              <c:f>Template!$CG$10:$CG$141</c:f>
              <c:numCache>
                <c:formatCode>General</c:formatCode>
                <c:ptCount val="131"/>
                <c:pt idx="0">
                  <c:v>156</c:v>
                </c:pt>
                <c:pt idx="1">
                  <c:v>156</c:v>
                </c:pt>
                <c:pt idx="2">
                  <c:v>156</c:v>
                </c:pt>
                <c:pt idx="3">
                  <c:v>156</c:v>
                </c:pt>
                <c:pt idx="4">
                  <c:v>156</c:v>
                </c:pt>
                <c:pt idx="5">
                  <c:v>156</c:v>
                </c:pt>
                <c:pt idx="6">
                  <c:v>156</c:v>
                </c:pt>
                <c:pt idx="7">
                  <c:v>156</c:v>
                </c:pt>
                <c:pt idx="8">
                  <c:v>156</c:v>
                </c:pt>
                <c:pt idx="9">
                  <c:v>156</c:v>
                </c:pt>
                <c:pt idx="10">
                  <c:v>156</c:v>
                </c:pt>
                <c:pt idx="11">
                  <c:v>156</c:v>
                </c:pt>
                <c:pt idx="12">
                  <c:v>156</c:v>
                </c:pt>
                <c:pt idx="13">
                  <c:v>156</c:v>
                </c:pt>
                <c:pt idx="14">
                  <c:v>156</c:v>
                </c:pt>
                <c:pt idx="15">
                  <c:v>156</c:v>
                </c:pt>
                <c:pt idx="16">
                  <c:v>156</c:v>
                </c:pt>
                <c:pt idx="17">
                  <c:v>156</c:v>
                </c:pt>
                <c:pt idx="18">
                  <c:v>156</c:v>
                </c:pt>
                <c:pt idx="19">
                  <c:v>156</c:v>
                </c:pt>
                <c:pt idx="20">
                  <c:v>156</c:v>
                </c:pt>
                <c:pt idx="21">
                  <c:v>156</c:v>
                </c:pt>
                <c:pt idx="22">
                  <c:v>156</c:v>
                </c:pt>
                <c:pt idx="23">
                  <c:v>156</c:v>
                </c:pt>
                <c:pt idx="24">
                  <c:v>156</c:v>
                </c:pt>
                <c:pt idx="25">
                  <c:v>156</c:v>
                </c:pt>
                <c:pt idx="26">
                  <c:v>156</c:v>
                </c:pt>
                <c:pt idx="27">
                  <c:v>156</c:v>
                </c:pt>
                <c:pt idx="28">
                  <c:v>156</c:v>
                </c:pt>
                <c:pt idx="29">
                  <c:v>156</c:v>
                </c:pt>
                <c:pt idx="30">
                  <c:v>156</c:v>
                </c:pt>
                <c:pt idx="31">
                  <c:v>156</c:v>
                </c:pt>
                <c:pt idx="32">
                  <c:v>156</c:v>
                </c:pt>
                <c:pt idx="33">
                  <c:v>156</c:v>
                </c:pt>
                <c:pt idx="34">
                  <c:v>156</c:v>
                </c:pt>
                <c:pt idx="35">
                  <c:v>156</c:v>
                </c:pt>
                <c:pt idx="36">
                  <c:v>156</c:v>
                </c:pt>
                <c:pt idx="37">
                  <c:v>156</c:v>
                </c:pt>
                <c:pt idx="38">
                  <c:v>156</c:v>
                </c:pt>
                <c:pt idx="39">
                  <c:v>156</c:v>
                </c:pt>
                <c:pt idx="40">
                  <c:v>156</c:v>
                </c:pt>
                <c:pt idx="41">
                  <c:v>156</c:v>
                </c:pt>
                <c:pt idx="42">
                  <c:v>156</c:v>
                </c:pt>
                <c:pt idx="43">
                  <c:v>156</c:v>
                </c:pt>
                <c:pt idx="44">
                  <c:v>156</c:v>
                </c:pt>
                <c:pt idx="45">
                  <c:v>156</c:v>
                </c:pt>
                <c:pt idx="46">
                  <c:v>156</c:v>
                </c:pt>
                <c:pt idx="47">
                  <c:v>156</c:v>
                </c:pt>
                <c:pt idx="48">
                  <c:v>156</c:v>
                </c:pt>
                <c:pt idx="49">
                  <c:v>156</c:v>
                </c:pt>
                <c:pt idx="50">
                  <c:v>156</c:v>
                </c:pt>
                <c:pt idx="51">
                  <c:v>156</c:v>
                </c:pt>
                <c:pt idx="52">
                  <c:v>156</c:v>
                </c:pt>
                <c:pt idx="53">
                  <c:v>156</c:v>
                </c:pt>
                <c:pt idx="54">
                  <c:v>156</c:v>
                </c:pt>
                <c:pt idx="55">
                  <c:v>156</c:v>
                </c:pt>
                <c:pt idx="56">
                  <c:v>156</c:v>
                </c:pt>
                <c:pt idx="57">
                  <c:v>156</c:v>
                </c:pt>
                <c:pt idx="58">
                  <c:v>156</c:v>
                </c:pt>
                <c:pt idx="59">
                  <c:v>156</c:v>
                </c:pt>
                <c:pt idx="60">
                  <c:v>156</c:v>
                </c:pt>
                <c:pt idx="61">
                  <c:v>156</c:v>
                </c:pt>
                <c:pt idx="62">
                  <c:v>156</c:v>
                </c:pt>
                <c:pt idx="63">
                  <c:v>156</c:v>
                </c:pt>
                <c:pt idx="64">
                  <c:v>156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156</c:v>
                </c:pt>
                <c:pt idx="70">
                  <c:v>156</c:v>
                </c:pt>
                <c:pt idx="71">
                  <c:v>156</c:v>
                </c:pt>
                <c:pt idx="72">
                  <c:v>156</c:v>
                </c:pt>
                <c:pt idx="73">
                  <c:v>156</c:v>
                </c:pt>
                <c:pt idx="74">
                  <c:v>156</c:v>
                </c:pt>
                <c:pt idx="75">
                  <c:v>156</c:v>
                </c:pt>
                <c:pt idx="76">
                  <c:v>156</c:v>
                </c:pt>
                <c:pt idx="77">
                  <c:v>156</c:v>
                </c:pt>
                <c:pt idx="78">
                  <c:v>156</c:v>
                </c:pt>
                <c:pt idx="79">
                  <c:v>156</c:v>
                </c:pt>
                <c:pt idx="80">
                  <c:v>156</c:v>
                </c:pt>
                <c:pt idx="81">
                  <c:v>156</c:v>
                </c:pt>
                <c:pt idx="82">
                  <c:v>156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156</c:v>
                </c:pt>
                <c:pt idx="87">
                  <c:v>156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156</c:v>
                </c:pt>
                <c:pt idx="92">
                  <c:v>156</c:v>
                </c:pt>
                <c:pt idx="93">
                  <c:v>156</c:v>
                </c:pt>
                <c:pt idx="94">
                  <c:v>156</c:v>
                </c:pt>
                <c:pt idx="95">
                  <c:v>156</c:v>
                </c:pt>
                <c:pt idx="96">
                  <c:v>156</c:v>
                </c:pt>
                <c:pt idx="97">
                  <c:v>156</c:v>
                </c:pt>
                <c:pt idx="98">
                  <c:v>156</c:v>
                </c:pt>
                <c:pt idx="99">
                  <c:v>156</c:v>
                </c:pt>
                <c:pt idx="100">
                  <c:v>156</c:v>
                </c:pt>
                <c:pt idx="101">
                  <c:v>156</c:v>
                </c:pt>
                <c:pt idx="102">
                  <c:v>156</c:v>
                </c:pt>
                <c:pt idx="103">
                  <c:v>156</c:v>
                </c:pt>
                <c:pt idx="104">
                  <c:v>156</c:v>
                </c:pt>
                <c:pt idx="105">
                  <c:v>156</c:v>
                </c:pt>
                <c:pt idx="106">
                  <c:v>156</c:v>
                </c:pt>
                <c:pt idx="107">
                  <c:v>156</c:v>
                </c:pt>
                <c:pt idx="108">
                  <c:v>156</c:v>
                </c:pt>
                <c:pt idx="109">
                  <c:v>156</c:v>
                </c:pt>
                <c:pt idx="110">
                  <c:v>156</c:v>
                </c:pt>
                <c:pt idx="111">
                  <c:v>156</c:v>
                </c:pt>
                <c:pt idx="112">
                  <c:v>156</c:v>
                </c:pt>
                <c:pt idx="113">
                  <c:v>156</c:v>
                </c:pt>
                <c:pt idx="114">
                  <c:v>156</c:v>
                </c:pt>
                <c:pt idx="115">
                  <c:v>156</c:v>
                </c:pt>
                <c:pt idx="116">
                  <c:v>156</c:v>
                </c:pt>
                <c:pt idx="117">
                  <c:v>156</c:v>
                </c:pt>
                <c:pt idx="118">
                  <c:v>156</c:v>
                </c:pt>
                <c:pt idx="119">
                  <c:v>156</c:v>
                </c:pt>
                <c:pt idx="120">
                  <c:v>156</c:v>
                </c:pt>
                <c:pt idx="121">
                  <c:v>156</c:v>
                </c:pt>
                <c:pt idx="122">
                  <c:v>156</c:v>
                </c:pt>
                <c:pt idx="123">
                  <c:v>156</c:v>
                </c:pt>
                <c:pt idx="124">
                  <c:v>156</c:v>
                </c:pt>
                <c:pt idx="125">
                  <c:v>156</c:v>
                </c:pt>
                <c:pt idx="126">
                  <c:v>156</c:v>
                </c:pt>
                <c:pt idx="127">
                  <c:v>156</c:v>
                </c:pt>
                <c:pt idx="128">
                  <c:v>156</c:v>
                </c:pt>
                <c:pt idx="129">
                  <c:v>156</c:v>
                </c:pt>
                <c:pt idx="1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FB-46E6-88D6-6CA7426FD8A3}"/>
            </c:ext>
          </c:extLst>
        </c:ser>
        <c:ser>
          <c:idx val="3"/>
          <c:order val="3"/>
          <c:tx>
            <c:strRef>
              <c:f>Template!$CH$8:$CH$9</c:f>
              <c:strCache>
                <c:ptCount val="1"/>
                <c:pt idx="0">
                  <c:v>LCL </c:v>
                </c:pt>
              </c:strCache>
            </c:strRef>
          </c:tx>
          <c:spPr>
            <a:ln w="31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Template!$CD$10:$CD$141</c:f>
              <c:strCache>
                <c:ptCount val="1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</c:strCache>
            </c:strRef>
          </c:cat>
          <c:val>
            <c:numRef>
              <c:f>Template!$CH$10:$CH$141</c:f>
              <c:numCache>
                <c:formatCode>General</c:formatCode>
                <c:ptCount val="131"/>
                <c:pt idx="0">
                  <c:v>72.612985447671221</c:v>
                </c:pt>
                <c:pt idx="1">
                  <c:v>72.612985447671221</c:v>
                </c:pt>
                <c:pt idx="2">
                  <c:v>72.612985447671221</c:v>
                </c:pt>
                <c:pt idx="3">
                  <c:v>72.612985447671221</c:v>
                </c:pt>
                <c:pt idx="4">
                  <c:v>72.612985447671221</c:v>
                </c:pt>
                <c:pt idx="5">
                  <c:v>72.612985447671221</c:v>
                </c:pt>
                <c:pt idx="6">
                  <c:v>72.612985447671221</c:v>
                </c:pt>
                <c:pt idx="7">
                  <c:v>72.612985447671221</c:v>
                </c:pt>
                <c:pt idx="8">
                  <c:v>72.612985447671221</c:v>
                </c:pt>
                <c:pt idx="9">
                  <c:v>72.612985447671221</c:v>
                </c:pt>
                <c:pt idx="10">
                  <c:v>72.612985447671221</c:v>
                </c:pt>
                <c:pt idx="11">
                  <c:v>72.612985447671221</c:v>
                </c:pt>
                <c:pt idx="12">
                  <c:v>72.612985447671221</c:v>
                </c:pt>
                <c:pt idx="13">
                  <c:v>72.612985447671221</c:v>
                </c:pt>
                <c:pt idx="14">
                  <c:v>72.612985447671221</c:v>
                </c:pt>
                <c:pt idx="15">
                  <c:v>72.612985447671221</c:v>
                </c:pt>
                <c:pt idx="16">
                  <c:v>72.612985447671221</c:v>
                </c:pt>
                <c:pt idx="17">
                  <c:v>72.612985447671221</c:v>
                </c:pt>
                <c:pt idx="18">
                  <c:v>72.612985447671221</c:v>
                </c:pt>
                <c:pt idx="19">
                  <c:v>72.612985447671221</c:v>
                </c:pt>
                <c:pt idx="20">
                  <c:v>72.612985447671221</c:v>
                </c:pt>
                <c:pt idx="21">
                  <c:v>72.612985447671221</c:v>
                </c:pt>
                <c:pt idx="22">
                  <c:v>72.612985447671221</c:v>
                </c:pt>
                <c:pt idx="23">
                  <c:v>72.612985447671221</c:v>
                </c:pt>
                <c:pt idx="24">
                  <c:v>72.612985447671221</c:v>
                </c:pt>
                <c:pt idx="25">
                  <c:v>72.612985447671221</c:v>
                </c:pt>
                <c:pt idx="26">
                  <c:v>72.612985447671221</c:v>
                </c:pt>
                <c:pt idx="27">
                  <c:v>72.612985447671221</c:v>
                </c:pt>
                <c:pt idx="28">
                  <c:v>72.612985447671221</c:v>
                </c:pt>
                <c:pt idx="29">
                  <c:v>72.612985447671221</c:v>
                </c:pt>
                <c:pt idx="30">
                  <c:v>72.612985447671221</c:v>
                </c:pt>
                <c:pt idx="31">
                  <c:v>72.612985447671221</c:v>
                </c:pt>
                <c:pt idx="32">
                  <c:v>72.612985447671221</c:v>
                </c:pt>
                <c:pt idx="33">
                  <c:v>72.612985447671221</c:v>
                </c:pt>
                <c:pt idx="34">
                  <c:v>72.612985447671221</c:v>
                </c:pt>
                <c:pt idx="35">
                  <c:v>72.612985447671221</c:v>
                </c:pt>
                <c:pt idx="36">
                  <c:v>72.612985447671221</c:v>
                </c:pt>
                <c:pt idx="37">
                  <c:v>72.612985447671221</c:v>
                </c:pt>
                <c:pt idx="38">
                  <c:v>72.612985447671221</c:v>
                </c:pt>
                <c:pt idx="39">
                  <c:v>72.612985447671221</c:v>
                </c:pt>
                <c:pt idx="40">
                  <c:v>72.612985447671221</c:v>
                </c:pt>
                <c:pt idx="41">
                  <c:v>72.612985447671221</c:v>
                </c:pt>
                <c:pt idx="42">
                  <c:v>72.612985447671221</c:v>
                </c:pt>
                <c:pt idx="43">
                  <c:v>72.612985447671221</c:v>
                </c:pt>
                <c:pt idx="44">
                  <c:v>72.612985447671221</c:v>
                </c:pt>
                <c:pt idx="45">
                  <c:v>72.612985447671221</c:v>
                </c:pt>
                <c:pt idx="46">
                  <c:v>72.612985447671221</c:v>
                </c:pt>
                <c:pt idx="47">
                  <c:v>72.612985447671221</c:v>
                </c:pt>
                <c:pt idx="48">
                  <c:v>72.612985447671221</c:v>
                </c:pt>
                <c:pt idx="49">
                  <c:v>72.612985447671221</c:v>
                </c:pt>
                <c:pt idx="50">
                  <c:v>72.612985447671221</c:v>
                </c:pt>
                <c:pt idx="51">
                  <c:v>72.612985447671221</c:v>
                </c:pt>
                <c:pt idx="52">
                  <c:v>72.612985447671221</c:v>
                </c:pt>
                <c:pt idx="53">
                  <c:v>72.612985447671221</c:v>
                </c:pt>
                <c:pt idx="54">
                  <c:v>72.612985447671221</c:v>
                </c:pt>
                <c:pt idx="55">
                  <c:v>72.612985447671221</c:v>
                </c:pt>
                <c:pt idx="56">
                  <c:v>72.612985447671221</c:v>
                </c:pt>
                <c:pt idx="57">
                  <c:v>72.612985447671221</c:v>
                </c:pt>
                <c:pt idx="58">
                  <c:v>72.612985447671221</c:v>
                </c:pt>
                <c:pt idx="59">
                  <c:v>72.612985447671221</c:v>
                </c:pt>
                <c:pt idx="60">
                  <c:v>72.612985447671221</c:v>
                </c:pt>
                <c:pt idx="61">
                  <c:v>72.612985447671221</c:v>
                </c:pt>
                <c:pt idx="62">
                  <c:v>72.612985447671221</c:v>
                </c:pt>
                <c:pt idx="63">
                  <c:v>72.612985447671221</c:v>
                </c:pt>
                <c:pt idx="64">
                  <c:v>72.612985447671221</c:v>
                </c:pt>
                <c:pt idx="65">
                  <c:v>72.612985447671221</c:v>
                </c:pt>
                <c:pt idx="66">
                  <c:v>72.612985447671221</c:v>
                </c:pt>
                <c:pt idx="67">
                  <c:v>72.612985447671221</c:v>
                </c:pt>
                <c:pt idx="68">
                  <c:v>72.612985447671221</c:v>
                </c:pt>
                <c:pt idx="69">
                  <c:v>72.612985447671221</c:v>
                </c:pt>
                <c:pt idx="70">
                  <c:v>72.612985447671221</c:v>
                </c:pt>
                <c:pt idx="71">
                  <c:v>72.612985447671221</c:v>
                </c:pt>
                <c:pt idx="72">
                  <c:v>72.612985447671221</c:v>
                </c:pt>
                <c:pt idx="73">
                  <c:v>72.612985447671221</c:v>
                </c:pt>
                <c:pt idx="74">
                  <c:v>72.612985447671221</c:v>
                </c:pt>
                <c:pt idx="75">
                  <c:v>72.612985447671221</c:v>
                </c:pt>
                <c:pt idx="76">
                  <c:v>72.612985447671221</c:v>
                </c:pt>
                <c:pt idx="77">
                  <c:v>72.612985447671221</c:v>
                </c:pt>
                <c:pt idx="78">
                  <c:v>72.612985447671221</c:v>
                </c:pt>
                <c:pt idx="79">
                  <c:v>72.612985447671221</c:v>
                </c:pt>
                <c:pt idx="80">
                  <c:v>72.612985447671221</c:v>
                </c:pt>
                <c:pt idx="81">
                  <c:v>72.612985447671221</c:v>
                </c:pt>
                <c:pt idx="82">
                  <c:v>72.612985447671221</c:v>
                </c:pt>
                <c:pt idx="83">
                  <c:v>72.612985447671221</c:v>
                </c:pt>
                <c:pt idx="84">
                  <c:v>72.612985447671221</c:v>
                </c:pt>
                <c:pt idx="85">
                  <c:v>72.612985447671221</c:v>
                </c:pt>
                <c:pt idx="86">
                  <c:v>72.612985447671221</c:v>
                </c:pt>
                <c:pt idx="87">
                  <c:v>72.612985447671221</c:v>
                </c:pt>
                <c:pt idx="88">
                  <c:v>72.612985447671221</c:v>
                </c:pt>
                <c:pt idx="89">
                  <c:v>72.612985447671221</c:v>
                </c:pt>
                <c:pt idx="90">
                  <c:v>72.612985447671221</c:v>
                </c:pt>
                <c:pt idx="91">
                  <c:v>72.612985447671221</c:v>
                </c:pt>
                <c:pt idx="92">
                  <c:v>72.612985447671221</c:v>
                </c:pt>
                <c:pt idx="93">
                  <c:v>72.612985447671221</c:v>
                </c:pt>
                <c:pt idx="94">
                  <c:v>72.612985447671221</c:v>
                </c:pt>
                <c:pt idx="95">
                  <c:v>72.612985447671221</c:v>
                </c:pt>
                <c:pt idx="96">
                  <c:v>72.612985447671221</c:v>
                </c:pt>
                <c:pt idx="97">
                  <c:v>72.612985447671221</c:v>
                </c:pt>
                <c:pt idx="98">
                  <c:v>72.612985447671221</c:v>
                </c:pt>
                <c:pt idx="99">
                  <c:v>72.612985447671221</c:v>
                </c:pt>
                <c:pt idx="100">
                  <c:v>72.612985447671221</c:v>
                </c:pt>
                <c:pt idx="101">
                  <c:v>72.612985447671221</c:v>
                </c:pt>
                <c:pt idx="102">
                  <c:v>72.612985447671221</c:v>
                </c:pt>
                <c:pt idx="103">
                  <c:v>72.612985447671221</c:v>
                </c:pt>
                <c:pt idx="104">
                  <c:v>72.612985447671221</c:v>
                </c:pt>
                <c:pt idx="105">
                  <c:v>72.612985447671221</c:v>
                </c:pt>
                <c:pt idx="106">
                  <c:v>72.612985447671221</c:v>
                </c:pt>
                <c:pt idx="107">
                  <c:v>72.612985447671221</c:v>
                </c:pt>
                <c:pt idx="108">
                  <c:v>72.612985447671221</c:v>
                </c:pt>
                <c:pt idx="109">
                  <c:v>72.612985447671221</c:v>
                </c:pt>
                <c:pt idx="110">
                  <c:v>72.612985447671221</c:v>
                </c:pt>
                <c:pt idx="111">
                  <c:v>72.612985447671221</c:v>
                </c:pt>
                <c:pt idx="112">
                  <c:v>72.612985447671221</c:v>
                </c:pt>
                <c:pt idx="113">
                  <c:v>72.612985447671221</c:v>
                </c:pt>
                <c:pt idx="114">
                  <c:v>72.612985447671221</c:v>
                </c:pt>
                <c:pt idx="115">
                  <c:v>72.612985447671221</c:v>
                </c:pt>
                <c:pt idx="116">
                  <c:v>72.612985447671221</c:v>
                </c:pt>
                <c:pt idx="117">
                  <c:v>72.612985447671221</c:v>
                </c:pt>
                <c:pt idx="118">
                  <c:v>72.612985447671221</c:v>
                </c:pt>
                <c:pt idx="119">
                  <c:v>72.612985447671221</c:v>
                </c:pt>
                <c:pt idx="120">
                  <c:v>72.612985447671221</c:v>
                </c:pt>
                <c:pt idx="121">
                  <c:v>72.612985447671221</c:v>
                </c:pt>
                <c:pt idx="122">
                  <c:v>72.612985447671221</c:v>
                </c:pt>
                <c:pt idx="123">
                  <c:v>72.612985447671221</c:v>
                </c:pt>
                <c:pt idx="124">
                  <c:v>72.612985447671221</c:v>
                </c:pt>
                <c:pt idx="125">
                  <c:v>72.612985447671221</c:v>
                </c:pt>
                <c:pt idx="126">
                  <c:v>72.612985447671221</c:v>
                </c:pt>
                <c:pt idx="127">
                  <c:v>72.612985447671221</c:v>
                </c:pt>
                <c:pt idx="128">
                  <c:v>72.612985447671221</c:v>
                </c:pt>
                <c:pt idx="129">
                  <c:v>72.612985447671221</c:v>
                </c:pt>
                <c:pt idx="1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FB-46E6-88D6-6CA7426FD8A3}"/>
            </c:ext>
          </c:extLst>
        </c:ser>
        <c:ser>
          <c:idx val="4"/>
          <c:order val="4"/>
          <c:tx>
            <c:strRef>
              <c:f>Template!$CI$8:$CI$9</c:f>
              <c:strCache>
                <c:ptCount val="1"/>
                <c:pt idx="0">
                  <c:v>UCL </c:v>
                </c:pt>
              </c:strCache>
            </c:strRef>
          </c:tx>
          <c:spPr>
            <a:ln w="31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Template!$CD$10:$CD$141</c:f>
              <c:strCache>
                <c:ptCount val="1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</c:strCache>
            </c:strRef>
          </c:cat>
          <c:val>
            <c:numRef>
              <c:f>Template!$CI$10:$CI$141</c:f>
              <c:numCache>
                <c:formatCode>General</c:formatCode>
                <c:ptCount val="131"/>
                <c:pt idx="0">
                  <c:v>243.27932224463643</c:v>
                </c:pt>
                <c:pt idx="1">
                  <c:v>243.27932224463643</c:v>
                </c:pt>
                <c:pt idx="2">
                  <c:v>243.27932224463643</c:v>
                </c:pt>
                <c:pt idx="3">
                  <c:v>243.27932224463643</c:v>
                </c:pt>
                <c:pt idx="4">
                  <c:v>243.27932224463643</c:v>
                </c:pt>
                <c:pt idx="5">
                  <c:v>243.27932224463643</c:v>
                </c:pt>
                <c:pt idx="6">
                  <c:v>243.27932224463643</c:v>
                </c:pt>
                <c:pt idx="7">
                  <c:v>243.27932224463643</c:v>
                </c:pt>
                <c:pt idx="8">
                  <c:v>243.27932224463643</c:v>
                </c:pt>
                <c:pt idx="9">
                  <c:v>243.27932224463643</c:v>
                </c:pt>
                <c:pt idx="10">
                  <c:v>243.27932224463643</c:v>
                </c:pt>
                <c:pt idx="11">
                  <c:v>243.27932224463643</c:v>
                </c:pt>
                <c:pt idx="12">
                  <c:v>243.27932224463643</c:v>
                </c:pt>
                <c:pt idx="13">
                  <c:v>243.27932224463643</c:v>
                </c:pt>
                <c:pt idx="14">
                  <c:v>243.27932224463643</c:v>
                </c:pt>
                <c:pt idx="15">
                  <c:v>243.27932224463643</c:v>
                </c:pt>
                <c:pt idx="16">
                  <c:v>243.27932224463643</c:v>
                </c:pt>
                <c:pt idx="17">
                  <c:v>243.27932224463643</c:v>
                </c:pt>
                <c:pt idx="18">
                  <c:v>243.27932224463643</c:v>
                </c:pt>
                <c:pt idx="19">
                  <c:v>243.27932224463643</c:v>
                </c:pt>
                <c:pt idx="20">
                  <c:v>243.27932224463643</c:v>
                </c:pt>
                <c:pt idx="21">
                  <c:v>243.27932224463643</c:v>
                </c:pt>
                <c:pt idx="22">
                  <c:v>243.27932224463643</c:v>
                </c:pt>
                <c:pt idx="23">
                  <c:v>243.27932224463643</c:v>
                </c:pt>
                <c:pt idx="24">
                  <c:v>243.27932224463643</c:v>
                </c:pt>
                <c:pt idx="25">
                  <c:v>243.27932224463643</c:v>
                </c:pt>
                <c:pt idx="26">
                  <c:v>243.27932224463643</c:v>
                </c:pt>
                <c:pt idx="27">
                  <c:v>243.27932224463643</c:v>
                </c:pt>
                <c:pt idx="28">
                  <c:v>243.27932224463643</c:v>
                </c:pt>
                <c:pt idx="29">
                  <c:v>243.27932224463643</c:v>
                </c:pt>
                <c:pt idx="30">
                  <c:v>243.27932224463643</c:v>
                </c:pt>
                <c:pt idx="31">
                  <c:v>243.27932224463643</c:v>
                </c:pt>
                <c:pt idx="32">
                  <c:v>243.27932224463643</c:v>
                </c:pt>
                <c:pt idx="33">
                  <c:v>243.27932224463643</c:v>
                </c:pt>
                <c:pt idx="34">
                  <c:v>243.27932224463643</c:v>
                </c:pt>
                <c:pt idx="35">
                  <c:v>243.27932224463643</c:v>
                </c:pt>
                <c:pt idx="36">
                  <c:v>243.27932224463643</c:v>
                </c:pt>
                <c:pt idx="37">
                  <c:v>243.27932224463643</c:v>
                </c:pt>
                <c:pt idx="38">
                  <c:v>243.27932224463643</c:v>
                </c:pt>
                <c:pt idx="39">
                  <c:v>243.27932224463643</c:v>
                </c:pt>
                <c:pt idx="40">
                  <c:v>243.27932224463643</c:v>
                </c:pt>
                <c:pt idx="41">
                  <c:v>243.27932224463643</c:v>
                </c:pt>
                <c:pt idx="42">
                  <c:v>243.27932224463643</c:v>
                </c:pt>
                <c:pt idx="43">
                  <c:v>243.27932224463643</c:v>
                </c:pt>
                <c:pt idx="44">
                  <c:v>243.27932224463643</c:v>
                </c:pt>
                <c:pt idx="45">
                  <c:v>243.27932224463643</c:v>
                </c:pt>
                <c:pt idx="46">
                  <c:v>243.27932224463643</c:v>
                </c:pt>
                <c:pt idx="47">
                  <c:v>243.27932224463643</c:v>
                </c:pt>
                <c:pt idx="48">
                  <c:v>243.27932224463643</c:v>
                </c:pt>
                <c:pt idx="49">
                  <c:v>243.27932224463643</c:v>
                </c:pt>
                <c:pt idx="50">
                  <c:v>243.27932224463643</c:v>
                </c:pt>
                <c:pt idx="51">
                  <c:v>243.27932224463643</c:v>
                </c:pt>
                <c:pt idx="52">
                  <c:v>243.27932224463643</c:v>
                </c:pt>
                <c:pt idx="53">
                  <c:v>243.27932224463643</c:v>
                </c:pt>
                <c:pt idx="54">
                  <c:v>243.27932224463643</c:v>
                </c:pt>
                <c:pt idx="55">
                  <c:v>243.27932224463643</c:v>
                </c:pt>
                <c:pt idx="56">
                  <c:v>243.27932224463643</c:v>
                </c:pt>
                <c:pt idx="57">
                  <c:v>243.27932224463643</c:v>
                </c:pt>
                <c:pt idx="58">
                  <c:v>243.27932224463643</c:v>
                </c:pt>
                <c:pt idx="59">
                  <c:v>243.27932224463643</c:v>
                </c:pt>
                <c:pt idx="60">
                  <c:v>243.27932224463643</c:v>
                </c:pt>
                <c:pt idx="61">
                  <c:v>243.27932224463643</c:v>
                </c:pt>
                <c:pt idx="62">
                  <c:v>243.27932224463643</c:v>
                </c:pt>
                <c:pt idx="63">
                  <c:v>243.27932224463643</c:v>
                </c:pt>
                <c:pt idx="64">
                  <c:v>243.27932224463643</c:v>
                </c:pt>
                <c:pt idx="65">
                  <c:v>243.27932224463643</c:v>
                </c:pt>
                <c:pt idx="66">
                  <c:v>243.27932224463643</c:v>
                </c:pt>
                <c:pt idx="67">
                  <c:v>243.27932224463643</c:v>
                </c:pt>
                <c:pt idx="68">
                  <c:v>243.27932224463643</c:v>
                </c:pt>
                <c:pt idx="69">
                  <c:v>243.27932224463643</c:v>
                </c:pt>
                <c:pt idx="70">
                  <c:v>243.27932224463643</c:v>
                </c:pt>
                <c:pt idx="71">
                  <c:v>243.27932224463643</c:v>
                </c:pt>
                <c:pt idx="72">
                  <c:v>243.27932224463643</c:v>
                </c:pt>
                <c:pt idx="73">
                  <c:v>243.27932224463643</c:v>
                </c:pt>
                <c:pt idx="74">
                  <c:v>243.27932224463643</c:v>
                </c:pt>
                <c:pt idx="75">
                  <c:v>243.27932224463643</c:v>
                </c:pt>
                <c:pt idx="76">
                  <c:v>243.27932224463643</c:v>
                </c:pt>
                <c:pt idx="77">
                  <c:v>243.27932224463643</c:v>
                </c:pt>
                <c:pt idx="78">
                  <c:v>243.27932224463643</c:v>
                </c:pt>
                <c:pt idx="79">
                  <c:v>243.27932224463643</c:v>
                </c:pt>
                <c:pt idx="80">
                  <c:v>243.27932224463643</c:v>
                </c:pt>
                <c:pt idx="81">
                  <c:v>243.27932224463643</c:v>
                </c:pt>
                <c:pt idx="82">
                  <c:v>243.27932224463643</c:v>
                </c:pt>
                <c:pt idx="83">
                  <c:v>243.27932224463643</c:v>
                </c:pt>
                <c:pt idx="84">
                  <c:v>243.27932224463643</c:v>
                </c:pt>
                <c:pt idx="85">
                  <c:v>243.27932224463643</c:v>
                </c:pt>
                <c:pt idx="86">
                  <c:v>243.27932224463643</c:v>
                </c:pt>
                <c:pt idx="87">
                  <c:v>243.27932224463643</c:v>
                </c:pt>
                <c:pt idx="88">
                  <c:v>243.27932224463643</c:v>
                </c:pt>
                <c:pt idx="89">
                  <c:v>243.27932224463643</c:v>
                </c:pt>
                <c:pt idx="90">
                  <c:v>243.27932224463643</c:v>
                </c:pt>
                <c:pt idx="91">
                  <c:v>243.27932224463643</c:v>
                </c:pt>
                <c:pt idx="92">
                  <c:v>243.27932224463643</c:v>
                </c:pt>
                <c:pt idx="93">
                  <c:v>243.27932224463643</c:v>
                </c:pt>
                <c:pt idx="94">
                  <c:v>243.27932224463643</c:v>
                </c:pt>
                <c:pt idx="95">
                  <c:v>243.27932224463643</c:v>
                </c:pt>
                <c:pt idx="96">
                  <c:v>243.27932224463643</c:v>
                </c:pt>
                <c:pt idx="97">
                  <c:v>243.27932224463643</c:v>
                </c:pt>
                <c:pt idx="98">
                  <c:v>243.27932224463643</c:v>
                </c:pt>
                <c:pt idx="99">
                  <c:v>243.27932224463643</c:v>
                </c:pt>
                <c:pt idx="100">
                  <c:v>243.27932224463643</c:v>
                </c:pt>
                <c:pt idx="101">
                  <c:v>243.27932224463643</c:v>
                </c:pt>
                <c:pt idx="102">
                  <c:v>243.27932224463643</c:v>
                </c:pt>
                <c:pt idx="103">
                  <c:v>243.27932224463643</c:v>
                </c:pt>
                <c:pt idx="104">
                  <c:v>243.27932224463643</c:v>
                </c:pt>
                <c:pt idx="105">
                  <c:v>243.27932224463643</c:v>
                </c:pt>
                <c:pt idx="106">
                  <c:v>243.27932224463643</c:v>
                </c:pt>
                <c:pt idx="107">
                  <c:v>243.27932224463643</c:v>
                </c:pt>
                <c:pt idx="108">
                  <c:v>243.27932224463643</c:v>
                </c:pt>
                <c:pt idx="109">
                  <c:v>243.27932224463643</c:v>
                </c:pt>
                <c:pt idx="110">
                  <c:v>243.27932224463643</c:v>
                </c:pt>
                <c:pt idx="111">
                  <c:v>243.27932224463643</c:v>
                </c:pt>
                <c:pt idx="112">
                  <c:v>243.27932224463643</c:v>
                </c:pt>
                <c:pt idx="113">
                  <c:v>243.27932224463643</c:v>
                </c:pt>
                <c:pt idx="114">
                  <c:v>243.27932224463643</c:v>
                </c:pt>
                <c:pt idx="115">
                  <c:v>243.27932224463643</c:v>
                </c:pt>
                <c:pt idx="116">
                  <c:v>243.27932224463643</c:v>
                </c:pt>
                <c:pt idx="117">
                  <c:v>243.27932224463643</c:v>
                </c:pt>
                <c:pt idx="118">
                  <c:v>243.27932224463643</c:v>
                </c:pt>
                <c:pt idx="119">
                  <c:v>243.27932224463643</c:v>
                </c:pt>
                <c:pt idx="120">
                  <c:v>243.27932224463643</c:v>
                </c:pt>
                <c:pt idx="121">
                  <c:v>243.27932224463643</c:v>
                </c:pt>
                <c:pt idx="122">
                  <c:v>243.27932224463643</c:v>
                </c:pt>
                <c:pt idx="123">
                  <c:v>243.27932224463643</c:v>
                </c:pt>
                <c:pt idx="124">
                  <c:v>243.27932224463643</c:v>
                </c:pt>
                <c:pt idx="125">
                  <c:v>243.27932224463643</c:v>
                </c:pt>
                <c:pt idx="126">
                  <c:v>243.27932224463643</c:v>
                </c:pt>
                <c:pt idx="127">
                  <c:v>243.27932224463643</c:v>
                </c:pt>
                <c:pt idx="128">
                  <c:v>243.27932224463643</c:v>
                </c:pt>
                <c:pt idx="129">
                  <c:v>243.27932224463643</c:v>
                </c:pt>
                <c:pt idx="1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FB-46E6-88D6-6CA7426FD8A3}"/>
            </c:ext>
          </c:extLst>
        </c:ser>
        <c:ser>
          <c:idx val="5"/>
          <c:order val="5"/>
          <c:tx>
            <c:strRef>
              <c:f>Template!$CJ$8:$CJ$9</c:f>
              <c:strCache>
                <c:ptCount val="1"/>
                <c:pt idx="0">
                  <c:v>AVG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Template!$CD$10:$CD$141</c:f>
              <c:strCache>
                <c:ptCount val="1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</c:strCache>
            </c:strRef>
          </c:cat>
          <c:val>
            <c:numRef>
              <c:f>Template!$CJ$10:$CJ$141</c:f>
              <c:numCache>
                <c:formatCode>General</c:formatCode>
                <c:ptCount val="131"/>
                <c:pt idx="0">
                  <c:v>157.94615384615383</c:v>
                </c:pt>
                <c:pt idx="1">
                  <c:v>157.94615384615383</c:v>
                </c:pt>
                <c:pt idx="2">
                  <c:v>157.94615384615383</c:v>
                </c:pt>
                <c:pt idx="3">
                  <c:v>157.94615384615383</c:v>
                </c:pt>
                <c:pt idx="4">
                  <c:v>157.94615384615383</c:v>
                </c:pt>
                <c:pt idx="5">
                  <c:v>157.94615384615383</c:v>
                </c:pt>
                <c:pt idx="6">
                  <c:v>157.94615384615383</c:v>
                </c:pt>
                <c:pt idx="7">
                  <c:v>157.94615384615383</c:v>
                </c:pt>
                <c:pt idx="8">
                  <c:v>157.94615384615383</c:v>
                </c:pt>
                <c:pt idx="9">
                  <c:v>157.94615384615383</c:v>
                </c:pt>
                <c:pt idx="10">
                  <c:v>157.94615384615383</c:v>
                </c:pt>
                <c:pt idx="11">
                  <c:v>157.94615384615383</c:v>
                </c:pt>
                <c:pt idx="12">
                  <c:v>157.94615384615383</c:v>
                </c:pt>
                <c:pt idx="13">
                  <c:v>157.94615384615383</c:v>
                </c:pt>
                <c:pt idx="14">
                  <c:v>157.94615384615383</c:v>
                </c:pt>
                <c:pt idx="15">
                  <c:v>157.94615384615383</c:v>
                </c:pt>
                <c:pt idx="16">
                  <c:v>157.94615384615383</c:v>
                </c:pt>
                <c:pt idx="17">
                  <c:v>157.94615384615383</c:v>
                </c:pt>
                <c:pt idx="18">
                  <c:v>157.94615384615383</c:v>
                </c:pt>
                <c:pt idx="19">
                  <c:v>157.94615384615383</c:v>
                </c:pt>
                <c:pt idx="20">
                  <c:v>157.94615384615383</c:v>
                </c:pt>
                <c:pt idx="21">
                  <c:v>157.94615384615383</c:v>
                </c:pt>
                <c:pt idx="22">
                  <c:v>157.94615384615383</c:v>
                </c:pt>
                <c:pt idx="23">
                  <c:v>157.94615384615383</c:v>
                </c:pt>
                <c:pt idx="24">
                  <c:v>157.94615384615383</c:v>
                </c:pt>
                <c:pt idx="25">
                  <c:v>157.94615384615383</c:v>
                </c:pt>
                <c:pt idx="26">
                  <c:v>157.94615384615383</c:v>
                </c:pt>
                <c:pt idx="27">
                  <c:v>157.94615384615383</c:v>
                </c:pt>
                <c:pt idx="28">
                  <c:v>157.94615384615383</c:v>
                </c:pt>
                <c:pt idx="29">
                  <c:v>157.94615384615383</c:v>
                </c:pt>
                <c:pt idx="30">
                  <c:v>157.94615384615383</c:v>
                </c:pt>
                <c:pt idx="31">
                  <c:v>157.94615384615383</c:v>
                </c:pt>
                <c:pt idx="32">
                  <c:v>157.94615384615383</c:v>
                </c:pt>
                <c:pt idx="33">
                  <c:v>157.94615384615383</c:v>
                </c:pt>
                <c:pt idx="34">
                  <c:v>157.94615384615383</c:v>
                </c:pt>
                <c:pt idx="35">
                  <c:v>157.94615384615383</c:v>
                </c:pt>
                <c:pt idx="36">
                  <c:v>157.94615384615383</c:v>
                </c:pt>
                <c:pt idx="37">
                  <c:v>157.94615384615383</c:v>
                </c:pt>
                <c:pt idx="38">
                  <c:v>157.94615384615383</c:v>
                </c:pt>
                <c:pt idx="39">
                  <c:v>157.94615384615383</c:v>
                </c:pt>
                <c:pt idx="40">
                  <c:v>157.94615384615383</c:v>
                </c:pt>
                <c:pt idx="41">
                  <c:v>157.94615384615383</c:v>
                </c:pt>
                <c:pt idx="42">
                  <c:v>157.94615384615383</c:v>
                </c:pt>
                <c:pt idx="43">
                  <c:v>157.94615384615383</c:v>
                </c:pt>
                <c:pt idx="44">
                  <c:v>157.94615384615383</c:v>
                </c:pt>
                <c:pt idx="45">
                  <c:v>157.94615384615383</c:v>
                </c:pt>
                <c:pt idx="46">
                  <c:v>157.94615384615383</c:v>
                </c:pt>
                <c:pt idx="47">
                  <c:v>157.94615384615383</c:v>
                </c:pt>
                <c:pt idx="48">
                  <c:v>157.94615384615383</c:v>
                </c:pt>
                <c:pt idx="49">
                  <c:v>157.94615384615383</c:v>
                </c:pt>
                <c:pt idx="50">
                  <c:v>157.94615384615383</c:v>
                </c:pt>
                <c:pt idx="51">
                  <c:v>157.94615384615383</c:v>
                </c:pt>
                <c:pt idx="52">
                  <c:v>157.94615384615383</c:v>
                </c:pt>
                <c:pt idx="53">
                  <c:v>157.94615384615383</c:v>
                </c:pt>
                <c:pt idx="54">
                  <c:v>157.94615384615383</c:v>
                </c:pt>
                <c:pt idx="55">
                  <c:v>157.94615384615383</c:v>
                </c:pt>
                <c:pt idx="56">
                  <c:v>157.94615384615383</c:v>
                </c:pt>
                <c:pt idx="57">
                  <c:v>157.94615384615383</c:v>
                </c:pt>
                <c:pt idx="58">
                  <c:v>157.94615384615383</c:v>
                </c:pt>
                <c:pt idx="59">
                  <c:v>157.94615384615383</c:v>
                </c:pt>
                <c:pt idx="60">
                  <c:v>157.94615384615383</c:v>
                </c:pt>
                <c:pt idx="61">
                  <c:v>157.94615384615383</c:v>
                </c:pt>
                <c:pt idx="62">
                  <c:v>157.94615384615383</c:v>
                </c:pt>
                <c:pt idx="63">
                  <c:v>157.94615384615383</c:v>
                </c:pt>
                <c:pt idx="64">
                  <c:v>157.94615384615383</c:v>
                </c:pt>
                <c:pt idx="65">
                  <c:v>157.94615384615383</c:v>
                </c:pt>
                <c:pt idx="66">
                  <c:v>157.94615384615383</c:v>
                </c:pt>
                <c:pt idx="67">
                  <c:v>157.94615384615383</c:v>
                </c:pt>
                <c:pt idx="68">
                  <c:v>157.94615384615383</c:v>
                </c:pt>
                <c:pt idx="69">
                  <c:v>157.94615384615383</c:v>
                </c:pt>
                <c:pt idx="70">
                  <c:v>157.94615384615383</c:v>
                </c:pt>
                <c:pt idx="71">
                  <c:v>157.94615384615383</c:v>
                </c:pt>
                <c:pt idx="72">
                  <c:v>157.94615384615383</c:v>
                </c:pt>
                <c:pt idx="73">
                  <c:v>157.94615384615383</c:v>
                </c:pt>
                <c:pt idx="74">
                  <c:v>157.94615384615383</c:v>
                </c:pt>
                <c:pt idx="75">
                  <c:v>157.94615384615383</c:v>
                </c:pt>
                <c:pt idx="76">
                  <c:v>157.94615384615383</c:v>
                </c:pt>
                <c:pt idx="77">
                  <c:v>157.94615384615383</c:v>
                </c:pt>
                <c:pt idx="78">
                  <c:v>157.94615384615383</c:v>
                </c:pt>
                <c:pt idx="79">
                  <c:v>157.94615384615383</c:v>
                </c:pt>
                <c:pt idx="80">
                  <c:v>157.94615384615383</c:v>
                </c:pt>
                <c:pt idx="81">
                  <c:v>157.94615384615383</c:v>
                </c:pt>
                <c:pt idx="82">
                  <c:v>157.94615384615383</c:v>
                </c:pt>
                <c:pt idx="83">
                  <c:v>157.94615384615383</c:v>
                </c:pt>
                <c:pt idx="84">
                  <c:v>157.94615384615383</c:v>
                </c:pt>
                <c:pt idx="85">
                  <c:v>157.94615384615383</c:v>
                </c:pt>
                <c:pt idx="86">
                  <c:v>157.94615384615383</c:v>
                </c:pt>
                <c:pt idx="87">
                  <c:v>157.94615384615383</c:v>
                </c:pt>
                <c:pt idx="88">
                  <c:v>157.94615384615383</c:v>
                </c:pt>
                <c:pt idx="89">
                  <c:v>157.94615384615383</c:v>
                </c:pt>
                <c:pt idx="90">
                  <c:v>157.94615384615383</c:v>
                </c:pt>
                <c:pt idx="91">
                  <c:v>157.94615384615383</c:v>
                </c:pt>
                <c:pt idx="92">
                  <c:v>157.94615384615383</c:v>
                </c:pt>
                <c:pt idx="93">
                  <c:v>157.94615384615383</c:v>
                </c:pt>
                <c:pt idx="94">
                  <c:v>157.94615384615383</c:v>
                </c:pt>
                <c:pt idx="95">
                  <c:v>157.94615384615383</c:v>
                </c:pt>
                <c:pt idx="96">
                  <c:v>157.94615384615383</c:v>
                </c:pt>
                <c:pt idx="97">
                  <c:v>157.94615384615383</c:v>
                </c:pt>
                <c:pt idx="98">
                  <c:v>157.94615384615383</c:v>
                </c:pt>
                <c:pt idx="99">
                  <c:v>157.94615384615383</c:v>
                </c:pt>
                <c:pt idx="100">
                  <c:v>157.94615384615383</c:v>
                </c:pt>
                <c:pt idx="101">
                  <c:v>157.94615384615383</c:v>
                </c:pt>
                <c:pt idx="102">
                  <c:v>157.94615384615383</c:v>
                </c:pt>
                <c:pt idx="103">
                  <c:v>157.94615384615383</c:v>
                </c:pt>
                <c:pt idx="104">
                  <c:v>157.94615384615383</c:v>
                </c:pt>
                <c:pt idx="105">
                  <c:v>157.94615384615383</c:v>
                </c:pt>
                <c:pt idx="106">
                  <c:v>157.94615384615383</c:v>
                </c:pt>
                <c:pt idx="107">
                  <c:v>157.94615384615383</c:v>
                </c:pt>
                <c:pt idx="108">
                  <c:v>157.94615384615383</c:v>
                </c:pt>
                <c:pt idx="109">
                  <c:v>157.94615384615383</c:v>
                </c:pt>
                <c:pt idx="110">
                  <c:v>157.94615384615383</c:v>
                </c:pt>
                <c:pt idx="111">
                  <c:v>157.94615384615383</c:v>
                </c:pt>
                <c:pt idx="112">
                  <c:v>157.94615384615383</c:v>
                </c:pt>
                <c:pt idx="113">
                  <c:v>157.94615384615383</c:v>
                </c:pt>
                <c:pt idx="114">
                  <c:v>157.94615384615383</c:v>
                </c:pt>
                <c:pt idx="115">
                  <c:v>157.94615384615383</c:v>
                </c:pt>
                <c:pt idx="116">
                  <c:v>157.94615384615383</c:v>
                </c:pt>
                <c:pt idx="117">
                  <c:v>157.94615384615383</c:v>
                </c:pt>
                <c:pt idx="118">
                  <c:v>157.94615384615383</c:v>
                </c:pt>
                <c:pt idx="119">
                  <c:v>157.94615384615383</c:v>
                </c:pt>
                <c:pt idx="120">
                  <c:v>157.94615384615383</c:v>
                </c:pt>
                <c:pt idx="121">
                  <c:v>157.94615384615383</c:v>
                </c:pt>
                <c:pt idx="122">
                  <c:v>157.94615384615383</c:v>
                </c:pt>
                <c:pt idx="123">
                  <c:v>157.94615384615383</c:v>
                </c:pt>
                <c:pt idx="124">
                  <c:v>157.94615384615383</c:v>
                </c:pt>
                <c:pt idx="125">
                  <c:v>157.94615384615383</c:v>
                </c:pt>
                <c:pt idx="126">
                  <c:v>157.94615384615383</c:v>
                </c:pt>
                <c:pt idx="127">
                  <c:v>157.94615384615383</c:v>
                </c:pt>
                <c:pt idx="128">
                  <c:v>157.94615384615383</c:v>
                </c:pt>
                <c:pt idx="129">
                  <c:v>157.94615384615383</c:v>
                </c:pt>
                <c:pt idx="1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FB-46E6-88D6-6CA7426FD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766920"/>
        <c:axId val="298767312"/>
      </c:lineChart>
      <c:catAx>
        <c:axId val="29876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98767312"/>
        <c:crosses val="autoZero"/>
        <c:auto val="1"/>
        <c:lblAlgn val="ctr"/>
        <c:lblOffset val="100"/>
        <c:noMultiLvlLbl val="0"/>
      </c:catAx>
      <c:valAx>
        <c:axId val="298767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98766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 Capability.xlsx]Template!PivotTable4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3175" cap="rnd">
            <a:solidFill>
              <a:srgbClr val="002060"/>
            </a:solidFill>
            <a:round/>
          </a:ln>
          <a:effectLst/>
        </c:spPr>
        <c:marker>
          <c:symbol val="diamond"/>
          <c:size val="4"/>
          <c:spPr>
            <a:solidFill>
              <a:srgbClr val="002060"/>
            </a:solidFill>
            <a:ln w="3175">
              <a:solidFill>
                <a:srgbClr val="00206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2700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3175" cap="rnd">
            <a:solidFill>
              <a:srgbClr val="002060"/>
            </a:solidFill>
            <a:round/>
          </a:ln>
          <a:effectLst/>
        </c:spPr>
        <c:marker>
          <c:symbol val="diamond"/>
          <c:size val="4"/>
          <c:spPr>
            <a:solidFill>
              <a:srgbClr val="002060"/>
            </a:solidFill>
            <a:ln w="3175">
              <a:solidFill>
                <a:srgbClr val="00206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2700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3175" cap="rnd">
            <a:solidFill>
              <a:srgbClr val="002060"/>
            </a:solidFill>
            <a:round/>
          </a:ln>
          <a:effectLst/>
        </c:spPr>
        <c:marker>
          <c:symbol val="diamond"/>
          <c:size val="4"/>
          <c:spPr>
            <a:solidFill>
              <a:srgbClr val="002060"/>
            </a:solidFill>
            <a:ln w="3175">
              <a:solidFill>
                <a:srgbClr val="002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175" cap="rnd">
            <a:solidFill>
              <a:srgbClr val="00B050"/>
            </a:solidFill>
            <a:prstDash val="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19050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Template!$CM$8:$CM$9</c:f>
              <c:strCache>
                <c:ptCount val="1"/>
                <c:pt idx="0">
                  <c:v>Data </c:v>
                </c:pt>
              </c:strCache>
            </c:strRef>
          </c:tx>
          <c:spPr>
            <a:ln w="3175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rgbClr val="002060"/>
              </a:solidFill>
              <a:ln w="3175">
                <a:solidFill>
                  <a:srgbClr val="002060"/>
                </a:solidFill>
              </a:ln>
              <a:effectLst/>
            </c:spPr>
          </c:marker>
          <c:cat>
            <c:strRef>
              <c:f>Template!$CL$10:$CL$140</c:f>
              <c:strCache>
                <c:ptCount val="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</c:strCache>
            </c:strRef>
          </c:cat>
          <c:val>
            <c:numRef>
              <c:f>Template!$CM$10:$CM$140</c:f>
              <c:numCache>
                <c:formatCode>General</c:formatCode>
                <c:ptCount val="130"/>
                <c:pt idx="0">
                  <c:v>7</c:v>
                </c:pt>
                <c:pt idx="1">
                  <c:v>27</c:v>
                </c:pt>
                <c:pt idx="2">
                  <c:v>66</c:v>
                </c:pt>
                <c:pt idx="3">
                  <c:v>9</c:v>
                </c:pt>
                <c:pt idx="4">
                  <c:v>54</c:v>
                </c:pt>
                <c:pt idx="5">
                  <c:v>26</c:v>
                </c:pt>
                <c:pt idx="6">
                  <c:v>30</c:v>
                </c:pt>
                <c:pt idx="7">
                  <c:v>28</c:v>
                </c:pt>
                <c:pt idx="8">
                  <c:v>22</c:v>
                </c:pt>
                <c:pt idx="9">
                  <c:v>59</c:v>
                </c:pt>
                <c:pt idx="10">
                  <c:v>45</c:v>
                </c:pt>
                <c:pt idx="11">
                  <c:v>12</c:v>
                </c:pt>
                <c:pt idx="12">
                  <c:v>42</c:v>
                </c:pt>
                <c:pt idx="13">
                  <c:v>6</c:v>
                </c:pt>
                <c:pt idx="14">
                  <c:v>1</c:v>
                </c:pt>
                <c:pt idx="15">
                  <c:v>19</c:v>
                </c:pt>
                <c:pt idx="16">
                  <c:v>5</c:v>
                </c:pt>
                <c:pt idx="17">
                  <c:v>37</c:v>
                </c:pt>
                <c:pt idx="18">
                  <c:v>12</c:v>
                </c:pt>
                <c:pt idx="19">
                  <c:v>27</c:v>
                </c:pt>
                <c:pt idx="20">
                  <c:v>10</c:v>
                </c:pt>
                <c:pt idx="21">
                  <c:v>5</c:v>
                </c:pt>
                <c:pt idx="22">
                  <c:v>3</c:v>
                </c:pt>
                <c:pt idx="23">
                  <c:v>10</c:v>
                </c:pt>
                <c:pt idx="24">
                  <c:v>31</c:v>
                </c:pt>
                <c:pt idx="25">
                  <c:v>87</c:v>
                </c:pt>
                <c:pt idx="26">
                  <c:v>1</c:v>
                </c:pt>
                <c:pt idx="27">
                  <c:v>7</c:v>
                </c:pt>
                <c:pt idx="28">
                  <c:v>9</c:v>
                </c:pt>
                <c:pt idx="29">
                  <c:v>12</c:v>
                </c:pt>
                <c:pt idx="30">
                  <c:v>14</c:v>
                </c:pt>
                <c:pt idx="31">
                  <c:v>32</c:v>
                </c:pt>
                <c:pt idx="32">
                  <c:v>90</c:v>
                </c:pt>
                <c:pt idx="33">
                  <c:v>47</c:v>
                </c:pt>
                <c:pt idx="34">
                  <c:v>62</c:v>
                </c:pt>
                <c:pt idx="35">
                  <c:v>39</c:v>
                </c:pt>
                <c:pt idx="36">
                  <c:v>0</c:v>
                </c:pt>
                <c:pt idx="37">
                  <c:v>33</c:v>
                </c:pt>
                <c:pt idx="38">
                  <c:v>8</c:v>
                </c:pt>
                <c:pt idx="39">
                  <c:v>8</c:v>
                </c:pt>
                <c:pt idx="40">
                  <c:v>33</c:v>
                </c:pt>
                <c:pt idx="41">
                  <c:v>17</c:v>
                </c:pt>
                <c:pt idx="42">
                  <c:v>43</c:v>
                </c:pt>
                <c:pt idx="43">
                  <c:v>54</c:v>
                </c:pt>
                <c:pt idx="44">
                  <c:v>5</c:v>
                </c:pt>
                <c:pt idx="45">
                  <c:v>27</c:v>
                </c:pt>
                <c:pt idx="46">
                  <c:v>18</c:v>
                </c:pt>
                <c:pt idx="47">
                  <c:v>39</c:v>
                </c:pt>
                <c:pt idx="48">
                  <c:v>23</c:v>
                </c:pt>
                <c:pt idx="49">
                  <c:v>21</c:v>
                </c:pt>
                <c:pt idx="50">
                  <c:v>12</c:v>
                </c:pt>
                <c:pt idx="51">
                  <c:v>48</c:v>
                </c:pt>
                <c:pt idx="52">
                  <c:v>8</c:v>
                </c:pt>
                <c:pt idx="53">
                  <c:v>27</c:v>
                </c:pt>
                <c:pt idx="54">
                  <c:v>25</c:v>
                </c:pt>
                <c:pt idx="55">
                  <c:v>20</c:v>
                </c:pt>
                <c:pt idx="56">
                  <c:v>72</c:v>
                </c:pt>
                <c:pt idx="57">
                  <c:v>35</c:v>
                </c:pt>
                <c:pt idx="58">
                  <c:v>5</c:v>
                </c:pt>
                <c:pt idx="59">
                  <c:v>10</c:v>
                </c:pt>
                <c:pt idx="60">
                  <c:v>3</c:v>
                </c:pt>
                <c:pt idx="61">
                  <c:v>17</c:v>
                </c:pt>
                <c:pt idx="62">
                  <c:v>3</c:v>
                </c:pt>
                <c:pt idx="63">
                  <c:v>14</c:v>
                </c:pt>
                <c:pt idx="64">
                  <c:v>18</c:v>
                </c:pt>
                <c:pt idx="65">
                  <c:v>44</c:v>
                </c:pt>
                <c:pt idx="66">
                  <c:v>20</c:v>
                </c:pt>
                <c:pt idx="67">
                  <c:v>31</c:v>
                </c:pt>
                <c:pt idx="68">
                  <c:v>35</c:v>
                </c:pt>
                <c:pt idx="69">
                  <c:v>13</c:v>
                </c:pt>
                <c:pt idx="70">
                  <c:v>0</c:v>
                </c:pt>
                <c:pt idx="71">
                  <c:v>17</c:v>
                </c:pt>
                <c:pt idx="72">
                  <c:v>7</c:v>
                </c:pt>
                <c:pt idx="73">
                  <c:v>44</c:v>
                </c:pt>
                <c:pt idx="74">
                  <c:v>26</c:v>
                </c:pt>
                <c:pt idx="75">
                  <c:v>97</c:v>
                </c:pt>
                <c:pt idx="76">
                  <c:v>10</c:v>
                </c:pt>
                <c:pt idx="77">
                  <c:v>9</c:v>
                </c:pt>
                <c:pt idx="78">
                  <c:v>28</c:v>
                </c:pt>
                <c:pt idx="79">
                  <c:v>25</c:v>
                </c:pt>
                <c:pt idx="80">
                  <c:v>34</c:v>
                </c:pt>
                <c:pt idx="81">
                  <c:v>20</c:v>
                </c:pt>
                <c:pt idx="82">
                  <c:v>175</c:v>
                </c:pt>
                <c:pt idx="83">
                  <c:v>51</c:v>
                </c:pt>
                <c:pt idx="84">
                  <c:v>3</c:v>
                </c:pt>
                <c:pt idx="85">
                  <c:v>27</c:v>
                </c:pt>
                <c:pt idx="86">
                  <c:v>21</c:v>
                </c:pt>
                <c:pt idx="87">
                  <c:v>12</c:v>
                </c:pt>
                <c:pt idx="88">
                  <c:v>100</c:v>
                </c:pt>
                <c:pt idx="89">
                  <c:v>86</c:v>
                </c:pt>
                <c:pt idx="90">
                  <c:v>30</c:v>
                </c:pt>
                <c:pt idx="91">
                  <c:v>36</c:v>
                </c:pt>
                <c:pt idx="92">
                  <c:v>68</c:v>
                </c:pt>
                <c:pt idx="93">
                  <c:v>4</c:v>
                </c:pt>
                <c:pt idx="94">
                  <c:v>68</c:v>
                </c:pt>
                <c:pt idx="95">
                  <c:v>91</c:v>
                </c:pt>
                <c:pt idx="96">
                  <c:v>4</c:v>
                </c:pt>
                <c:pt idx="97">
                  <c:v>42</c:v>
                </c:pt>
                <c:pt idx="98">
                  <c:v>22</c:v>
                </c:pt>
                <c:pt idx="99">
                  <c:v>14</c:v>
                </c:pt>
                <c:pt idx="100">
                  <c:v>30</c:v>
                </c:pt>
                <c:pt idx="101">
                  <c:v>6</c:v>
                </c:pt>
                <c:pt idx="102">
                  <c:v>23</c:v>
                </c:pt>
                <c:pt idx="103">
                  <c:v>83</c:v>
                </c:pt>
                <c:pt idx="104">
                  <c:v>19</c:v>
                </c:pt>
                <c:pt idx="105">
                  <c:v>51</c:v>
                </c:pt>
                <c:pt idx="106">
                  <c:v>6</c:v>
                </c:pt>
                <c:pt idx="107">
                  <c:v>90</c:v>
                </c:pt>
                <c:pt idx="108">
                  <c:v>5</c:v>
                </c:pt>
                <c:pt idx="109">
                  <c:v>11</c:v>
                </c:pt>
                <c:pt idx="110">
                  <c:v>81</c:v>
                </c:pt>
                <c:pt idx="111">
                  <c:v>61</c:v>
                </c:pt>
                <c:pt idx="112">
                  <c:v>78</c:v>
                </c:pt>
                <c:pt idx="113">
                  <c:v>48</c:v>
                </c:pt>
                <c:pt idx="114">
                  <c:v>147</c:v>
                </c:pt>
                <c:pt idx="115">
                  <c:v>54</c:v>
                </c:pt>
                <c:pt idx="116">
                  <c:v>25</c:v>
                </c:pt>
                <c:pt idx="117">
                  <c:v>11</c:v>
                </c:pt>
                <c:pt idx="118">
                  <c:v>31</c:v>
                </c:pt>
                <c:pt idx="119">
                  <c:v>22</c:v>
                </c:pt>
                <c:pt idx="120">
                  <c:v>18</c:v>
                </c:pt>
                <c:pt idx="121">
                  <c:v>11</c:v>
                </c:pt>
                <c:pt idx="122">
                  <c:v>131</c:v>
                </c:pt>
                <c:pt idx="123">
                  <c:v>33</c:v>
                </c:pt>
                <c:pt idx="124">
                  <c:v>38</c:v>
                </c:pt>
                <c:pt idx="125">
                  <c:v>19</c:v>
                </c:pt>
                <c:pt idx="126">
                  <c:v>39</c:v>
                </c:pt>
                <c:pt idx="127">
                  <c:v>8</c:v>
                </c:pt>
                <c:pt idx="128">
                  <c:v>7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2-466F-AC8C-2FC0D858BDD0}"/>
            </c:ext>
          </c:extLst>
        </c:ser>
        <c:ser>
          <c:idx val="1"/>
          <c:order val="1"/>
          <c:tx>
            <c:strRef>
              <c:f>Template!$CN$8:$CN$9</c:f>
              <c:strCache>
                <c:ptCount val="1"/>
                <c:pt idx="0">
                  <c:v>UCL </c:v>
                </c:pt>
              </c:strCache>
            </c:strRef>
          </c:tx>
          <c:spPr>
            <a:ln w="31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Template!$CL$10:$CL$140</c:f>
              <c:strCache>
                <c:ptCount val="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</c:strCache>
            </c:strRef>
          </c:cat>
          <c:val>
            <c:numRef>
              <c:f>Template!$CN$10:$CN$140</c:f>
              <c:numCache>
                <c:formatCode>General</c:formatCode>
                <c:ptCount val="130"/>
                <c:pt idx="0">
                  <c:v>104.82258139534883</c:v>
                </c:pt>
                <c:pt idx="1">
                  <c:v>104.82258139534883</c:v>
                </c:pt>
                <c:pt idx="2">
                  <c:v>104.82258139534883</c:v>
                </c:pt>
                <c:pt idx="3">
                  <c:v>104.82258139534883</c:v>
                </c:pt>
                <c:pt idx="4">
                  <c:v>104.82258139534883</c:v>
                </c:pt>
                <c:pt idx="5">
                  <c:v>104.82258139534883</c:v>
                </c:pt>
                <c:pt idx="6">
                  <c:v>104.82258139534883</c:v>
                </c:pt>
                <c:pt idx="7">
                  <c:v>104.82258139534883</c:v>
                </c:pt>
                <c:pt idx="8">
                  <c:v>104.82258139534883</c:v>
                </c:pt>
                <c:pt idx="9">
                  <c:v>104.82258139534883</c:v>
                </c:pt>
                <c:pt idx="10">
                  <c:v>104.82258139534883</c:v>
                </c:pt>
                <c:pt idx="11">
                  <c:v>104.82258139534883</c:v>
                </c:pt>
                <c:pt idx="12">
                  <c:v>104.82258139534883</c:v>
                </c:pt>
                <c:pt idx="13">
                  <c:v>104.82258139534883</c:v>
                </c:pt>
                <c:pt idx="14">
                  <c:v>104.82258139534883</c:v>
                </c:pt>
                <c:pt idx="15">
                  <c:v>104.82258139534883</c:v>
                </c:pt>
                <c:pt idx="16">
                  <c:v>104.82258139534883</c:v>
                </c:pt>
                <c:pt idx="17">
                  <c:v>104.82258139534883</c:v>
                </c:pt>
                <c:pt idx="18">
                  <c:v>104.82258139534883</c:v>
                </c:pt>
                <c:pt idx="19">
                  <c:v>104.82258139534883</c:v>
                </c:pt>
                <c:pt idx="20">
                  <c:v>104.82258139534883</c:v>
                </c:pt>
                <c:pt idx="21">
                  <c:v>104.82258139534883</c:v>
                </c:pt>
                <c:pt idx="22">
                  <c:v>104.82258139534883</c:v>
                </c:pt>
                <c:pt idx="23">
                  <c:v>104.82258139534883</c:v>
                </c:pt>
                <c:pt idx="24">
                  <c:v>104.82258139534883</c:v>
                </c:pt>
                <c:pt idx="25">
                  <c:v>104.82258139534883</c:v>
                </c:pt>
                <c:pt idx="26">
                  <c:v>104.82258139534883</c:v>
                </c:pt>
                <c:pt idx="27">
                  <c:v>104.82258139534883</c:v>
                </c:pt>
                <c:pt idx="28">
                  <c:v>104.82258139534883</c:v>
                </c:pt>
                <c:pt idx="29">
                  <c:v>104.82258139534883</c:v>
                </c:pt>
                <c:pt idx="30">
                  <c:v>104.82258139534883</c:v>
                </c:pt>
                <c:pt idx="31">
                  <c:v>104.82258139534883</c:v>
                </c:pt>
                <c:pt idx="32">
                  <c:v>104.82258139534883</c:v>
                </c:pt>
                <c:pt idx="33">
                  <c:v>104.82258139534883</c:v>
                </c:pt>
                <c:pt idx="34">
                  <c:v>104.82258139534883</c:v>
                </c:pt>
                <c:pt idx="35">
                  <c:v>104.82258139534883</c:v>
                </c:pt>
                <c:pt idx="36">
                  <c:v>104.82258139534883</c:v>
                </c:pt>
                <c:pt idx="37">
                  <c:v>104.82258139534883</c:v>
                </c:pt>
                <c:pt idx="38">
                  <c:v>104.82258139534883</c:v>
                </c:pt>
                <c:pt idx="39">
                  <c:v>104.82258139534883</c:v>
                </c:pt>
                <c:pt idx="40">
                  <c:v>104.82258139534883</c:v>
                </c:pt>
                <c:pt idx="41">
                  <c:v>104.82258139534883</c:v>
                </c:pt>
                <c:pt idx="42">
                  <c:v>104.82258139534883</c:v>
                </c:pt>
                <c:pt idx="43">
                  <c:v>104.82258139534883</c:v>
                </c:pt>
                <c:pt idx="44">
                  <c:v>104.82258139534883</c:v>
                </c:pt>
                <c:pt idx="45">
                  <c:v>104.82258139534883</c:v>
                </c:pt>
                <c:pt idx="46">
                  <c:v>104.82258139534883</c:v>
                </c:pt>
                <c:pt idx="47">
                  <c:v>104.82258139534883</c:v>
                </c:pt>
                <c:pt idx="48">
                  <c:v>104.82258139534883</c:v>
                </c:pt>
                <c:pt idx="49">
                  <c:v>104.82258139534883</c:v>
                </c:pt>
                <c:pt idx="50">
                  <c:v>104.82258139534883</c:v>
                </c:pt>
                <c:pt idx="51">
                  <c:v>104.82258139534883</c:v>
                </c:pt>
                <c:pt idx="52">
                  <c:v>104.82258139534883</c:v>
                </c:pt>
                <c:pt idx="53">
                  <c:v>104.82258139534883</c:v>
                </c:pt>
                <c:pt idx="54">
                  <c:v>104.82258139534883</c:v>
                </c:pt>
                <c:pt idx="55">
                  <c:v>104.82258139534883</c:v>
                </c:pt>
                <c:pt idx="56">
                  <c:v>104.82258139534883</c:v>
                </c:pt>
                <c:pt idx="57">
                  <c:v>104.82258139534883</c:v>
                </c:pt>
                <c:pt idx="58">
                  <c:v>104.82258139534883</c:v>
                </c:pt>
                <c:pt idx="59">
                  <c:v>104.82258139534883</c:v>
                </c:pt>
                <c:pt idx="60">
                  <c:v>104.82258139534883</c:v>
                </c:pt>
                <c:pt idx="61">
                  <c:v>104.82258139534883</c:v>
                </c:pt>
                <c:pt idx="62">
                  <c:v>104.82258139534883</c:v>
                </c:pt>
                <c:pt idx="63">
                  <c:v>104.82258139534883</c:v>
                </c:pt>
                <c:pt idx="64">
                  <c:v>104.82258139534883</c:v>
                </c:pt>
                <c:pt idx="65">
                  <c:v>104.82258139534883</c:v>
                </c:pt>
                <c:pt idx="66">
                  <c:v>104.82258139534883</c:v>
                </c:pt>
                <c:pt idx="67">
                  <c:v>104.82258139534883</c:v>
                </c:pt>
                <c:pt idx="68">
                  <c:v>104.82258139534883</c:v>
                </c:pt>
                <c:pt idx="69">
                  <c:v>104.82258139534883</c:v>
                </c:pt>
                <c:pt idx="70">
                  <c:v>104.82258139534883</c:v>
                </c:pt>
                <c:pt idx="71">
                  <c:v>104.82258139534883</c:v>
                </c:pt>
                <c:pt idx="72">
                  <c:v>104.82258139534883</c:v>
                </c:pt>
                <c:pt idx="73">
                  <c:v>104.82258139534883</c:v>
                </c:pt>
                <c:pt idx="74">
                  <c:v>104.82258139534883</c:v>
                </c:pt>
                <c:pt idx="75">
                  <c:v>104.82258139534883</c:v>
                </c:pt>
                <c:pt idx="76">
                  <c:v>104.82258139534883</c:v>
                </c:pt>
                <c:pt idx="77">
                  <c:v>104.82258139534883</c:v>
                </c:pt>
                <c:pt idx="78">
                  <c:v>104.82258139534883</c:v>
                </c:pt>
                <c:pt idx="79">
                  <c:v>104.82258139534883</c:v>
                </c:pt>
                <c:pt idx="80">
                  <c:v>104.82258139534883</c:v>
                </c:pt>
                <c:pt idx="81">
                  <c:v>104.82258139534883</c:v>
                </c:pt>
                <c:pt idx="82">
                  <c:v>104.82258139534883</c:v>
                </c:pt>
                <c:pt idx="83">
                  <c:v>104.82258139534883</c:v>
                </c:pt>
                <c:pt idx="84">
                  <c:v>104.82258139534883</c:v>
                </c:pt>
                <c:pt idx="85">
                  <c:v>104.82258139534883</c:v>
                </c:pt>
                <c:pt idx="86">
                  <c:v>104.82258139534883</c:v>
                </c:pt>
                <c:pt idx="87">
                  <c:v>104.82258139534883</c:v>
                </c:pt>
                <c:pt idx="88">
                  <c:v>104.82258139534883</c:v>
                </c:pt>
                <c:pt idx="89">
                  <c:v>104.82258139534883</c:v>
                </c:pt>
                <c:pt idx="90">
                  <c:v>104.82258139534883</c:v>
                </c:pt>
                <c:pt idx="91">
                  <c:v>104.82258139534883</c:v>
                </c:pt>
                <c:pt idx="92">
                  <c:v>104.82258139534883</c:v>
                </c:pt>
                <c:pt idx="93">
                  <c:v>104.82258139534883</c:v>
                </c:pt>
                <c:pt idx="94">
                  <c:v>104.82258139534883</c:v>
                </c:pt>
                <c:pt idx="95">
                  <c:v>104.82258139534883</c:v>
                </c:pt>
                <c:pt idx="96">
                  <c:v>104.82258139534883</c:v>
                </c:pt>
                <c:pt idx="97">
                  <c:v>104.82258139534883</c:v>
                </c:pt>
                <c:pt idx="98">
                  <c:v>104.82258139534883</c:v>
                </c:pt>
                <c:pt idx="99">
                  <c:v>104.82258139534883</c:v>
                </c:pt>
                <c:pt idx="100">
                  <c:v>104.82258139534883</c:v>
                </c:pt>
                <c:pt idx="101">
                  <c:v>104.82258139534883</c:v>
                </c:pt>
                <c:pt idx="102">
                  <c:v>104.82258139534883</c:v>
                </c:pt>
                <c:pt idx="103">
                  <c:v>104.82258139534883</c:v>
                </c:pt>
                <c:pt idx="104">
                  <c:v>104.82258139534883</c:v>
                </c:pt>
                <c:pt idx="105">
                  <c:v>104.82258139534883</c:v>
                </c:pt>
                <c:pt idx="106">
                  <c:v>104.82258139534883</c:v>
                </c:pt>
                <c:pt idx="107">
                  <c:v>104.82258139534883</c:v>
                </c:pt>
                <c:pt idx="108">
                  <c:v>104.82258139534883</c:v>
                </c:pt>
                <c:pt idx="109">
                  <c:v>104.82258139534883</c:v>
                </c:pt>
                <c:pt idx="110">
                  <c:v>104.82258139534883</c:v>
                </c:pt>
                <c:pt idx="111">
                  <c:v>104.82258139534883</c:v>
                </c:pt>
                <c:pt idx="112">
                  <c:v>104.82258139534883</c:v>
                </c:pt>
                <c:pt idx="113">
                  <c:v>104.82258139534883</c:v>
                </c:pt>
                <c:pt idx="114">
                  <c:v>104.82258139534883</c:v>
                </c:pt>
                <c:pt idx="115">
                  <c:v>104.82258139534883</c:v>
                </c:pt>
                <c:pt idx="116">
                  <c:v>104.82258139534883</c:v>
                </c:pt>
                <c:pt idx="117">
                  <c:v>104.82258139534883</c:v>
                </c:pt>
                <c:pt idx="118">
                  <c:v>104.82258139534883</c:v>
                </c:pt>
                <c:pt idx="119">
                  <c:v>104.82258139534883</c:v>
                </c:pt>
                <c:pt idx="120">
                  <c:v>104.82258139534883</c:v>
                </c:pt>
                <c:pt idx="121">
                  <c:v>104.82258139534883</c:v>
                </c:pt>
                <c:pt idx="122">
                  <c:v>104.82258139534883</c:v>
                </c:pt>
                <c:pt idx="123">
                  <c:v>104.82258139534883</c:v>
                </c:pt>
                <c:pt idx="124">
                  <c:v>104.82258139534883</c:v>
                </c:pt>
                <c:pt idx="125">
                  <c:v>104.82258139534883</c:v>
                </c:pt>
                <c:pt idx="126">
                  <c:v>104.82258139534883</c:v>
                </c:pt>
                <c:pt idx="127">
                  <c:v>104.82258139534883</c:v>
                </c:pt>
                <c:pt idx="128">
                  <c:v>104.82258139534883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2-466F-AC8C-2FC0D858BDD0}"/>
            </c:ext>
          </c:extLst>
        </c:ser>
        <c:ser>
          <c:idx val="2"/>
          <c:order val="2"/>
          <c:tx>
            <c:strRef>
              <c:f>Template!$CO$8:$CO$9</c:f>
              <c:strCache>
                <c:ptCount val="1"/>
                <c:pt idx="0">
                  <c:v>LCL </c:v>
                </c:pt>
              </c:strCache>
            </c:strRef>
          </c:tx>
          <c:spPr>
            <a:ln w="31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Template!$CL$10:$CL$140</c:f>
              <c:strCache>
                <c:ptCount val="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</c:strCache>
            </c:strRef>
          </c:cat>
          <c:val>
            <c:numRef>
              <c:f>Template!$CO$10:$CO$140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2-466F-AC8C-2FC0D858BDD0}"/>
            </c:ext>
          </c:extLst>
        </c:ser>
        <c:ser>
          <c:idx val="3"/>
          <c:order val="3"/>
          <c:tx>
            <c:strRef>
              <c:f>Template!$CP$8:$CP$9</c:f>
              <c:strCache>
                <c:ptCount val="1"/>
                <c:pt idx="0">
                  <c:v>AVG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Template!$CL$10:$CL$140</c:f>
              <c:strCache>
                <c:ptCount val="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</c:strCache>
            </c:strRef>
          </c:cat>
          <c:val>
            <c:numRef>
              <c:f>Template!$CP$10:$CP$140</c:f>
              <c:numCache>
                <c:formatCode>General</c:formatCode>
                <c:ptCount val="130"/>
                <c:pt idx="0">
                  <c:v>32.085271317829459</c:v>
                </c:pt>
                <c:pt idx="1">
                  <c:v>32.085271317829459</c:v>
                </c:pt>
                <c:pt idx="2">
                  <c:v>32.085271317829459</c:v>
                </c:pt>
                <c:pt idx="3">
                  <c:v>32.085271317829459</c:v>
                </c:pt>
                <c:pt idx="4">
                  <c:v>32.085271317829459</c:v>
                </c:pt>
                <c:pt idx="5">
                  <c:v>32.085271317829459</c:v>
                </c:pt>
                <c:pt idx="6">
                  <c:v>32.085271317829459</c:v>
                </c:pt>
                <c:pt idx="7">
                  <c:v>32.085271317829459</c:v>
                </c:pt>
                <c:pt idx="8">
                  <c:v>32.085271317829459</c:v>
                </c:pt>
                <c:pt idx="9">
                  <c:v>32.085271317829459</c:v>
                </c:pt>
                <c:pt idx="10">
                  <c:v>32.085271317829459</c:v>
                </c:pt>
                <c:pt idx="11">
                  <c:v>32.085271317829459</c:v>
                </c:pt>
                <c:pt idx="12">
                  <c:v>32.085271317829459</c:v>
                </c:pt>
                <c:pt idx="13">
                  <c:v>32.085271317829459</c:v>
                </c:pt>
                <c:pt idx="14">
                  <c:v>32.085271317829459</c:v>
                </c:pt>
                <c:pt idx="15">
                  <c:v>32.085271317829459</c:v>
                </c:pt>
                <c:pt idx="16">
                  <c:v>32.085271317829459</c:v>
                </c:pt>
                <c:pt idx="17">
                  <c:v>32.085271317829459</c:v>
                </c:pt>
                <c:pt idx="18">
                  <c:v>32.085271317829459</c:v>
                </c:pt>
                <c:pt idx="19">
                  <c:v>32.085271317829459</c:v>
                </c:pt>
                <c:pt idx="20">
                  <c:v>32.085271317829459</c:v>
                </c:pt>
                <c:pt idx="21">
                  <c:v>32.085271317829459</c:v>
                </c:pt>
                <c:pt idx="22">
                  <c:v>32.085271317829459</c:v>
                </c:pt>
                <c:pt idx="23">
                  <c:v>32.085271317829459</c:v>
                </c:pt>
                <c:pt idx="24">
                  <c:v>32.085271317829459</c:v>
                </c:pt>
                <c:pt idx="25">
                  <c:v>32.085271317829459</c:v>
                </c:pt>
                <c:pt idx="26">
                  <c:v>32.085271317829459</c:v>
                </c:pt>
                <c:pt idx="27">
                  <c:v>32.085271317829459</c:v>
                </c:pt>
                <c:pt idx="28">
                  <c:v>32.085271317829459</c:v>
                </c:pt>
                <c:pt idx="29">
                  <c:v>32.085271317829459</c:v>
                </c:pt>
                <c:pt idx="30">
                  <c:v>32.085271317829459</c:v>
                </c:pt>
                <c:pt idx="31">
                  <c:v>32.085271317829459</c:v>
                </c:pt>
                <c:pt idx="32">
                  <c:v>32.085271317829459</c:v>
                </c:pt>
                <c:pt idx="33">
                  <c:v>32.085271317829459</c:v>
                </c:pt>
                <c:pt idx="34">
                  <c:v>32.085271317829459</c:v>
                </c:pt>
                <c:pt idx="35">
                  <c:v>32.085271317829459</c:v>
                </c:pt>
                <c:pt idx="36">
                  <c:v>32.085271317829459</c:v>
                </c:pt>
                <c:pt idx="37">
                  <c:v>32.085271317829459</c:v>
                </c:pt>
                <c:pt idx="38">
                  <c:v>32.085271317829459</c:v>
                </c:pt>
                <c:pt idx="39">
                  <c:v>32.085271317829459</c:v>
                </c:pt>
                <c:pt idx="40">
                  <c:v>32.085271317829459</c:v>
                </c:pt>
                <c:pt idx="41">
                  <c:v>32.085271317829459</c:v>
                </c:pt>
                <c:pt idx="42">
                  <c:v>32.085271317829459</c:v>
                </c:pt>
                <c:pt idx="43">
                  <c:v>32.085271317829459</c:v>
                </c:pt>
                <c:pt idx="44">
                  <c:v>32.085271317829459</c:v>
                </c:pt>
                <c:pt idx="45">
                  <c:v>32.085271317829459</c:v>
                </c:pt>
                <c:pt idx="46">
                  <c:v>32.085271317829459</c:v>
                </c:pt>
                <c:pt idx="47">
                  <c:v>32.085271317829459</c:v>
                </c:pt>
                <c:pt idx="48">
                  <c:v>32.085271317829459</c:v>
                </c:pt>
                <c:pt idx="49">
                  <c:v>32.085271317829459</c:v>
                </c:pt>
                <c:pt idx="50">
                  <c:v>32.085271317829459</c:v>
                </c:pt>
                <c:pt idx="51">
                  <c:v>32.085271317829459</c:v>
                </c:pt>
                <c:pt idx="52">
                  <c:v>32.085271317829459</c:v>
                </c:pt>
                <c:pt idx="53">
                  <c:v>32.085271317829459</c:v>
                </c:pt>
                <c:pt idx="54">
                  <c:v>32.085271317829459</c:v>
                </c:pt>
                <c:pt idx="55">
                  <c:v>32.085271317829459</c:v>
                </c:pt>
                <c:pt idx="56">
                  <c:v>32.085271317829459</c:v>
                </c:pt>
                <c:pt idx="57">
                  <c:v>32.085271317829459</c:v>
                </c:pt>
                <c:pt idx="58">
                  <c:v>32.085271317829459</c:v>
                </c:pt>
                <c:pt idx="59">
                  <c:v>32.085271317829459</c:v>
                </c:pt>
                <c:pt idx="60">
                  <c:v>32.085271317829459</c:v>
                </c:pt>
                <c:pt idx="61">
                  <c:v>32.085271317829459</c:v>
                </c:pt>
                <c:pt idx="62">
                  <c:v>32.085271317829459</c:v>
                </c:pt>
                <c:pt idx="63">
                  <c:v>32.085271317829459</c:v>
                </c:pt>
                <c:pt idx="64">
                  <c:v>32.085271317829459</c:v>
                </c:pt>
                <c:pt idx="65">
                  <c:v>32.085271317829459</c:v>
                </c:pt>
                <c:pt idx="66">
                  <c:v>32.085271317829459</c:v>
                </c:pt>
                <c:pt idx="67">
                  <c:v>32.085271317829459</c:v>
                </c:pt>
                <c:pt idx="68">
                  <c:v>32.085271317829459</c:v>
                </c:pt>
                <c:pt idx="69">
                  <c:v>32.085271317829459</c:v>
                </c:pt>
                <c:pt idx="70">
                  <c:v>32.085271317829459</c:v>
                </c:pt>
                <c:pt idx="71">
                  <c:v>32.085271317829459</c:v>
                </c:pt>
                <c:pt idx="72">
                  <c:v>32.085271317829459</c:v>
                </c:pt>
                <c:pt idx="73">
                  <c:v>32.085271317829459</c:v>
                </c:pt>
                <c:pt idx="74">
                  <c:v>32.085271317829459</c:v>
                </c:pt>
                <c:pt idx="75">
                  <c:v>32.085271317829459</c:v>
                </c:pt>
                <c:pt idx="76">
                  <c:v>32.085271317829459</c:v>
                </c:pt>
                <c:pt idx="77">
                  <c:v>32.085271317829459</c:v>
                </c:pt>
                <c:pt idx="78">
                  <c:v>32.085271317829459</c:v>
                </c:pt>
                <c:pt idx="79">
                  <c:v>32.085271317829459</c:v>
                </c:pt>
                <c:pt idx="80">
                  <c:v>32.085271317829459</c:v>
                </c:pt>
                <c:pt idx="81">
                  <c:v>32.085271317829459</c:v>
                </c:pt>
                <c:pt idx="82">
                  <c:v>32.085271317829459</c:v>
                </c:pt>
                <c:pt idx="83">
                  <c:v>32.085271317829459</c:v>
                </c:pt>
                <c:pt idx="84">
                  <c:v>32.085271317829459</c:v>
                </c:pt>
                <c:pt idx="85">
                  <c:v>32.085271317829459</c:v>
                </c:pt>
                <c:pt idx="86">
                  <c:v>32.085271317829459</c:v>
                </c:pt>
                <c:pt idx="87">
                  <c:v>32.085271317829459</c:v>
                </c:pt>
                <c:pt idx="88">
                  <c:v>32.085271317829459</c:v>
                </c:pt>
                <c:pt idx="89">
                  <c:v>32.085271317829459</c:v>
                </c:pt>
                <c:pt idx="90">
                  <c:v>32.085271317829459</c:v>
                </c:pt>
                <c:pt idx="91">
                  <c:v>32.085271317829459</c:v>
                </c:pt>
                <c:pt idx="92">
                  <c:v>32.085271317829459</c:v>
                </c:pt>
                <c:pt idx="93">
                  <c:v>32.085271317829459</c:v>
                </c:pt>
                <c:pt idx="94">
                  <c:v>32.085271317829459</c:v>
                </c:pt>
                <c:pt idx="95">
                  <c:v>32.085271317829459</c:v>
                </c:pt>
                <c:pt idx="96">
                  <c:v>32.085271317829459</c:v>
                </c:pt>
                <c:pt idx="97">
                  <c:v>32.085271317829459</c:v>
                </c:pt>
                <c:pt idx="98">
                  <c:v>32.085271317829459</c:v>
                </c:pt>
                <c:pt idx="99">
                  <c:v>32.085271317829459</c:v>
                </c:pt>
                <c:pt idx="100">
                  <c:v>32.085271317829459</c:v>
                </c:pt>
                <c:pt idx="101">
                  <c:v>32.085271317829459</c:v>
                </c:pt>
                <c:pt idx="102">
                  <c:v>32.085271317829459</c:v>
                </c:pt>
                <c:pt idx="103">
                  <c:v>32.085271317829459</c:v>
                </c:pt>
                <c:pt idx="104">
                  <c:v>32.085271317829459</c:v>
                </c:pt>
                <c:pt idx="105">
                  <c:v>32.085271317829459</c:v>
                </c:pt>
                <c:pt idx="106">
                  <c:v>32.085271317829459</c:v>
                </c:pt>
                <c:pt idx="107">
                  <c:v>32.085271317829459</c:v>
                </c:pt>
                <c:pt idx="108">
                  <c:v>32.085271317829459</c:v>
                </c:pt>
                <c:pt idx="109">
                  <c:v>32.085271317829459</c:v>
                </c:pt>
                <c:pt idx="110">
                  <c:v>32.085271317829459</c:v>
                </c:pt>
                <c:pt idx="111">
                  <c:v>32.085271317829459</c:v>
                </c:pt>
                <c:pt idx="112">
                  <c:v>32.085271317829459</c:v>
                </c:pt>
                <c:pt idx="113">
                  <c:v>32.085271317829459</c:v>
                </c:pt>
                <c:pt idx="114">
                  <c:v>32.085271317829459</c:v>
                </c:pt>
                <c:pt idx="115">
                  <c:v>32.085271317829459</c:v>
                </c:pt>
                <c:pt idx="116">
                  <c:v>32.085271317829459</c:v>
                </c:pt>
                <c:pt idx="117">
                  <c:v>32.085271317829459</c:v>
                </c:pt>
                <c:pt idx="118">
                  <c:v>32.085271317829459</c:v>
                </c:pt>
                <c:pt idx="119">
                  <c:v>32.085271317829459</c:v>
                </c:pt>
                <c:pt idx="120">
                  <c:v>32.085271317829459</c:v>
                </c:pt>
                <c:pt idx="121">
                  <c:v>32.085271317829459</c:v>
                </c:pt>
                <c:pt idx="122">
                  <c:v>32.085271317829459</c:v>
                </c:pt>
                <c:pt idx="123">
                  <c:v>32.085271317829459</c:v>
                </c:pt>
                <c:pt idx="124">
                  <c:v>32.085271317829459</c:v>
                </c:pt>
                <c:pt idx="125">
                  <c:v>32.085271317829459</c:v>
                </c:pt>
                <c:pt idx="126">
                  <c:v>32.085271317829459</c:v>
                </c:pt>
                <c:pt idx="127">
                  <c:v>32.085271317829459</c:v>
                </c:pt>
                <c:pt idx="128">
                  <c:v>32.085271317829459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2-466F-AC8C-2FC0D858B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768096"/>
        <c:axId val="370856304"/>
      </c:lineChart>
      <c:catAx>
        <c:axId val="29876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856304"/>
        <c:crosses val="autoZero"/>
        <c:auto val="1"/>
        <c:lblAlgn val="ctr"/>
        <c:lblOffset val="100"/>
        <c:noMultiLvlLbl val="0"/>
      </c:catAx>
      <c:valAx>
        <c:axId val="370856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rgbClr val="00206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987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 Capability.xlsx]Template!PivotTable1</c:name>
    <c:fmtId val="2"/>
  </c:pivotSource>
  <c:chart>
    <c:autoTitleDeleted val="0"/>
    <c:pivotFmts>
      <c:pivotFmt>
        <c:idx val="0"/>
        <c:spPr>
          <a:solidFill>
            <a:srgbClr val="0070C0"/>
          </a:solidFill>
          <a:ln>
            <a:solidFill>
              <a:schemeClr val="tx1"/>
            </a:solidFill>
          </a:ln>
        </c:spPr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rgbClr val="0070C0"/>
          </a:solidFill>
          <a:ln>
            <a:solidFill>
              <a:schemeClr val="tx1"/>
            </a:solidFill>
          </a:ln>
        </c:spPr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spPr>
          <a:solidFill>
            <a:srgbClr val="0070C0"/>
          </a:solidFill>
          <a:ln>
            <a:solidFill>
              <a:schemeClr val="tx1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997258542931891E-2"/>
          <c:y val="2.1727062824802919E-2"/>
          <c:w val="0.91032710647709769"/>
          <c:h val="0.839631980095645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Template!$CS$8:$CS$9</c:f>
              <c:strCache>
                <c:ptCount val="1"/>
                <c:pt idx="0">
                  <c:v>Sum of Frequency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chemeClr val="tx1"/>
              </a:solidFill>
            </a:ln>
          </c:spPr>
          <c:invertIfNegative val="0"/>
          <c:cat>
            <c:strRef>
              <c:f>Template!$CR$10:$CR$30</c:f>
              <c:strCache>
                <c:ptCount val="20"/>
                <c:pt idx="0">
                  <c:v>67.45</c:v>
                </c:pt>
                <c:pt idx="1">
                  <c:v>79.90</c:v>
                </c:pt>
                <c:pt idx="2">
                  <c:v>92.35</c:v>
                </c:pt>
                <c:pt idx="3">
                  <c:v>104.80</c:v>
                </c:pt>
                <c:pt idx="4">
                  <c:v>117.25</c:v>
                </c:pt>
                <c:pt idx="5">
                  <c:v>129.70</c:v>
                </c:pt>
                <c:pt idx="6">
                  <c:v>142.15</c:v>
                </c:pt>
                <c:pt idx="7">
                  <c:v>154.60</c:v>
                </c:pt>
                <c:pt idx="8">
                  <c:v>167.05</c:v>
                </c:pt>
                <c:pt idx="9">
                  <c:v>179.50</c:v>
                </c:pt>
                <c:pt idx="10">
                  <c:v>191.95</c:v>
                </c:pt>
                <c:pt idx="11">
                  <c:v>204.40</c:v>
                </c:pt>
                <c:pt idx="12">
                  <c:v>216.85</c:v>
                </c:pt>
                <c:pt idx="13">
                  <c:v>229.30</c:v>
                </c:pt>
                <c:pt idx="14">
                  <c:v>241.75</c:v>
                </c:pt>
                <c:pt idx="15">
                  <c:v>254.20</c:v>
                </c:pt>
                <c:pt idx="16">
                  <c:v>266.65</c:v>
                </c:pt>
                <c:pt idx="17">
                  <c:v>279.10</c:v>
                </c:pt>
                <c:pt idx="18">
                  <c:v>291.55</c:v>
                </c:pt>
                <c:pt idx="19">
                  <c:v>304.00</c:v>
                </c:pt>
              </c:strCache>
            </c:strRef>
          </c:cat>
          <c:val>
            <c:numRef>
              <c:f>Template!$CS$10:$CS$30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7</c:v>
                </c:pt>
                <c:pt idx="5">
                  <c:v>6</c:v>
                </c:pt>
                <c:pt idx="6">
                  <c:v>18</c:v>
                </c:pt>
                <c:pt idx="7">
                  <c:v>15</c:v>
                </c:pt>
                <c:pt idx="8">
                  <c:v>11</c:v>
                </c:pt>
                <c:pt idx="9">
                  <c:v>12</c:v>
                </c:pt>
                <c:pt idx="10">
                  <c:v>9</c:v>
                </c:pt>
                <c:pt idx="11">
                  <c:v>6</c:v>
                </c:pt>
                <c:pt idx="12">
                  <c:v>5</c:v>
                </c:pt>
                <c:pt idx="13">
                  <c:v>6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3-4338-B2C5-B93436EA2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70857088"/>
        <c:axId val="370857480"/>
      </c:barChart>
      <c:lineChart>
        <c:grouping val="standard"/>
        <c:varyColors val="0"/>
        <c:ser>
          <c:idx val="1"/>
          <c:order val="1"/>
          <c:tx>
            <c:strRef>
              <c:f>Template!$CT$8:$CT$9</c:f>
              <c:strCache>
                <c:ptCount val="1"/>
                <c:pt idx="0">
                  <c:v>Sum of Bell Curve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strRef>
              <c:f>Template!$CR$10:$CR$30</c:f>
              <c:strCache>
                <c:ptCount val="20"/>
                <c:pt idx="0">
                  <c:v>67.45</c:v>
                </c:pt>
                <c:pt idx="1">
                  <c:v>79.90</c:v>
                </c:pt>
                <c:pt idx="2">
                  <c:v>92.35</c:v>
                </c:pt>
                <c:pt idx="3">
                  <c:v>104.80</c:v>
                </c:pt>
                <c:pt idx="4">
                  <c:v>117.25</c:v>
                </c:pt>
                <c:pt idx="5">
                  <c:v>129.70</c:v>
                </c:pt>
                <c:pt idx="6">
                  <c:v>142.15</c:v>
                </c:pt>
                <c:pt idx="7">
                  <c:v>154.60</c:v>
                </c:pt>
                <c:pt idx="8">
                  <c:v>167.05</c:v>
                </c:pt>
                <c:pt idx="9">
                  <c:v>179.50</c:v>
                </c:pt>
                <c:pt idx="10">
                  <c:v>191.95</c:v>
                </c:pt>
                <c:pt idx="11">
                  <c:v>204.40</c:v>
                </c:pt>
                <c:pt idx="12">
                  <c:v>216.85</c:v>
                </c:pt>
                <c:pt idx="13">
                  <c:v>229.30</c:v>
                </c:pt>
                <c:pt idx="14">
                  <c:v>241.75</c:v>
                </c:pt>
                <c:pt idx="15">
                  <c:v>254.20</c:v>
                </c:pt>
                <c:pt idx="16">
                  <c:v>266.65</c:v>
                </c:pt>
                <c:pt idx="17">
                  <c:v>279.10</c:v>
                </c:pt>
                <c:pt idx="18">
                  <c:v>291.55</c:v>
                </c:pt>
                <c:pt idx="19">
                  <c:v>304.00</c:v>
                </c:pt>
              </c:strCache>
            </c:strRef>
          </c:cat>
          <c:val>
            <c:numRef>
              <c:f>Template!$CT$10:$CT$30</c:f>
              <c:numCache>
                <c:formatCode>General</c:formatCode>
                <c:ptCount val="20"/>
                <c:pt idx="0">
                  <c:v>1.335199303512885E-3</c:v>
                </c:pt>
                <c:pt idx="1">
                  <c:v>2.0381671713910494E-3</c:v>
                </c:pt>
                <c:pt idx="2">
                  <c:v>2.935363317795319E-3</c:v>
                </c:pt>
                <c:pt idx="3">
                  <c:v>3.9885246345954684E-3</c:v>
                </c:pt>
                <c:pt idx="4">
                  <c:v>5.1131796326277981E-3</c:v>
                </c:pt>
                <c:pt idx="5">
                  <c:v>6.1844086281293677E-3</c:v>
                </c:pt>
                <c:pt idx="6">
                  <c:v>7.0572200609615044E-3</c:v>
                </c:pt>
                <c:pt idx="7">
                  <c:v>7.5979686640171859E-3</c:v>
                </c:pt>
                <c:pt idx="8">
                  <c:v>7.7177319673798622E-3</c:v>
                </c:pt>
                <c:pt idx="9">
                  <c:v>7.3962271539566235E-3</c:v>
                </c:pt>
                <c:pt idx="10">
                  <c:v>6.6874284033935725E-3</c:v>
                </c:pt>
                <c:pt idx="11">
                  <c:v>5.7047472223793133E-3</c:v>
                </c:pt>
                <c:pt idx="12">
                  <c:v>4.5913671350142592E-3</c:v>
                </c:pt>
                <c:pt idx="13">
                  <c:v>3.4863902019942024E-3</c:v>
                </c:pt>
                <c:pt idx="14">
                  <c:v>2.4976887576956229E-3</c:v>
                </c:pt>
                <c:pt idx="15">
                  <c:v>1.6882198455577153E-3</c:v>
                </c:pt>
                <c:pt idx="16">
                  <c:v>1.0765842920276059E-3</c:v>
                </c:pt>
                <c:pt idx="17">
                  <c:v>6.4773211786715954E-4</c:v>
                </c:pt>
                <c:pt idx="18">
                  <c:v>3.6768099378407836E-4</c:v>
                </c:pt>
                <c:pt idx="19">
                  <c:v>1.9691340638623158E-4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03-4338-B2C5-B93436EA2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858264"/>
        <c:axId val="370857872"/>
      </c:lineChart>
      <c:catAx>
        <c:axId val="37085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9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370857480"/>
        <c:crosses val="autoZero"/>
        <c:auto val="1"/>
        <c:lblAlgn val="ctr"/>
        <c:lblOffset val="100"/>
        <c:tickLblSkip val="1"/>
        <c:noMultiLvlLbl val="0"/>
      </c:catAx>
      <c:valAx>
        <c:axId val="370857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370857088"/>
        <c:crosses val="autoZero"/>
        <c:crossBetween val="between"/>
      </c:valAx>
      <c:valAx>
        <c:axId val="37085787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370858264"/>
        <c:crosses val="max"/>
        <c:crossBetween val="between"/>
      </c:valAx>
      <c:catAx>
        <c:axId val="370858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0857872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 Capability.xlsx]Template!PivotTable3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spPr>
          <a:ln w="28575">
            <a:solidFill>
              <a:schemeClr val="accent3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>
            <a:noFill/>
          </a:ln>
        </c:spPr>
        <c:marker>
          <c:symbol val="circle"/>
          <c:size val="5"/>
          <c:spPr>
            <a:solidFill>
              <a:srgbClr val="002060"/>
            </a:solidFill>
            <a:ln>
              <a:noFill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Template!$CY$8:$CY$9</c:f>
              <c:strCache>
                <c:ptCount val="1"/>
                <c:pt idx="0">
                  <c:v>AVG 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Template!$CX$10:$CX$35</c:f>
              <c:strCache>
                <c:ptCount val="2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  <c:pt idx="5">
                  <c:v>111</c:v>
                </c:pt>
                <c:pt idx="6">
                  <c:v>112</c:v>
                </c:pt>
                <c:pt idx="7">
                  <c:v>113</c:v>
                </c:pt>
                <c:pt idx="8">
                  <c:v>114</c:v>
                </c:pt>
                <c:pt idx="9">
                  <c:v>115</c:v>
                </c:pt>
                <c:pt idx="10">
                  <c:v>116</c:v>
                </c:pt>
                <c:pt idx="11">
                  <c:v>117</c:v>
                </c:pt>
                <c:pt idx="12">
                  <c:v>118</c:v>
                </c:pt>
                <c:pt idx="13">
                  <c:v>119</c:v>
                </c:pt>
                <c:pt idx="14">
                  <c:v>120</c:v>
                </c:pt>
                <c:pt idx="15">
                  <c:v>121</c:v>
                </c:pt>
                <c:pt idx="16">
                  <c:v>122</c:v>
                </c:pt>
                <c:pt idx="17">
                  <c:v>123</c:v>
                </c:pt>
                <c:pt idx="18">
                  <c:v>124</c:v>
                </c:pt>
                <c:pt idx="19">
                  <c:v>125</c:v>
                </c:pt>
                <c:pt idx="20">
                  <c:v>126</c:v>
                </c:pt>
                <c:pt idx="21">
                  <c:v>127</c:v>
                </c:pt>
                <c:pt idx="22">
                  <c:v>128</c:v>
                </c:pt>
                <c:pt idx="23">
                  <c:v>129</c:v>
                </c:pt>
                <c:pt idx="24">
                  <c:v>130</c:v>
                </c:pt>
              </c:strCache>
            </c:strRef>
          </c:cat>
          <c:val>
            <c:numRef>
              <c:f>Template!$CY$10:$CY$35</c:f>
              <c:numCache>
                <c:formatCode>General</c:formatCode>
                <c:ptCount val="25"/>
                <c:pt idx="0">
                  <c:v>157.94615384615383</c:v>
                </c:pt>
                <c:pt idx="1">
                  <c:v>157.94615384615383</c:v>
                </c:pt>
                <c:pt idx="2">
                  <c:v>157.94615384615383</c:v>
                </c:pt>
                <c:pt idx="3">
                  <c:v>157.94615384615383</c:v>
                </c:pt>
                <c:pt idx="4">
                  <c:v>157.94615384615383</c:v>
                </c:pt>
                <c:pt idx="5">
                  <c:v>157.94615384615383</c:v>
                </c:pt>
                <c:pt idx="6">
                  <c:v>157.94615384615383</c:v>
                </c:pt>
                <c:pt idx="7">
                  <c:v>157.94615384615383</c:v>
                </c:pt>
                <c:pt idx="8">
                  <c:v>157.94615384615383</c:v>
                </c:pt>
                <c:pt idx="9">
                  <c:v>157.94615384615383</c:v>
                </c:pt>
                <c:pt idx="10">
                  <c:v>157.94615384615383</c:v>
                </c:pt>
                <c:pt idx="11">
                  <c:v>157.94615384615383</c:v>
                </c:pt>
                <c:pt idx="12">
                  <c:v>157.94615384615383</c:v>
                </c:pt>
                <c:pt idx="13">
                  <c:v>157.94615384615383</c:v>
                </c:pt>
                <c:pt idx="14">
                  <c:v>157.94615384615383</c:v>
                </c:pt>
                <c:pt idx="15">
                  <c:v>157.94615384615383</c:v>
                </c:pt>
                <c:pt idx="16">
                  <c:v>157.94615384615383</c:v>
                </c:pt>
                <c:pt idx="17">
                  <c:v>157.94615384615383</c:v>
                </c:pt>
                <c:pt idx="18">
                  <c:v>157.94615384615383</c:v>
                </c:pt>
                <c:pt idx="19">
                  <c:v>157.94615384615383</c:v>
                </c:pt>
                <c:pt idx="20">
                  <c:v>157.94615384615383</c:v>
                </c:pt>
                <c:pt idx="21">
                  <c:v>157.94615384615383</c:v>
                </c:pt>
                <c:pt idx="22">
                  <c:v>157.94615384615383</c:v>
                </c:pt>
                <c:pt idx="23">
                  <c:v>157.94615384615383</c:v>
                </c:pt>
                <c:pt idx="24">
                  <c:v>157.94615384615383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D-45E8-8CD0-85E5D6851EF0}"/>
            </c:ext>
          </c:extLst>
        </c:ser>
        <c:ser>
          <c:idx val="1"/>
          <c:order val="1"/>
          <c:tx>
            <c:strRef>
              <c:f>Template!$CZ$8:$CZ$9</c:f>
              <c:strCache>
                <c:ptCount val="1"/>
                <c:pt idx="0">
                  <c:v>Data 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2060"/>
              </a:solidFill>
              <a:ln>
                <a:noFill/>
              </a:ln>
            </c:spPr>
          </c:marker>
          <c:cat>
            <c:strRef>
              <c:f>Template!$CX$10:$CX$35</c:f>
              <c:strCache>
                <c:ptCount val="2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  <c:pt idx="5">
                  <c:v>111</c:v>
                </c:pt>
                <c:pt idx="6">
                  <c:v>112</c:v>
                </c:pt>
                <c:pt idx="7">
                  <c:v>113</c:v>
                </c:pt>
                <c:pt idx="8">
                  <c:v>114</c:v>
                </c:pt>
                <c:pt idx="9">
                  <c:v>115</c:v>
                </c:pt>
                <c:pt idx="10">
                  <c:v>116</c:v>
                </c:pt>
                <c:pt idx="11">
                  <c:v>117</c:v>
                </c:pt>
                <c:pt idx="12">
                  <c:v>118</c:v>
                </c:pt>
                <c:pt idx="13">
                  <c:v>119</c:v>
                </c:pt>
                <c:pt idx="14">
                  <c:v>120</c:v>
                </c:pt>
                <c:pt idx="15">
                  <c:v>121</c:v>
                </c:pt>
                <c:pt idx="16">
                  <c:v>122</c:v>
                </c:pt>
                <c:pt idx="17">
                  <c:v>123</c:v>
                </c:pt>
                <c:pt idx="18">
                  <c:v>124</c:v>
                </c:pt>
                <c:pt idx="19">
                  <c:v>125</c:v>
                </c:pt>
                <c:pt idx="20">
                  <c:v>126</c:v>
                </c:pt>
                <c:pt idx="21">
                  <c:v>127</c:v>
                </c:pt>
                <c:pt idx="22">
                  <c:v>128</c:v>
                </c:pt>
                <c:pt idx="23">
                  <c:v>129</c:v>
                </c:pt>
                <c:pt idx="24">
                  <c:v>130</c:v>
                </c:pt>
              </c:strCache>
            </c:strRef>
          </c:cat>
          <c:val>
            <c:numRef>
              <c:f>Template!$CZ$10:$CZ$35</c:f>
              <c:numCache>
                <c:formatCode>General</c:formatCode>
                <c:ptCount val="25"/>
                <c:pt idx="0">
                  <c:v>234</c:v>
                </c:pt>
                <c:pt idx="1">
                  <c:v>183</c:v>
                </c:pt>
                <c:pt idx="2">
                  <c:v>177</c:v>
                </c:pt>
                <c:pt idx="3">
                  <c:v>87</c:v>
                </c:pt>
                <c:pt idx="4">
                  <c:v>92</c:v>
                </c:pt>
                <c:pt idx="5">
                  <c:v>81</c:v>
                </c:pt>
                <c:pt idx="6">
                  <c:v>162</c:v>
                </c:pt>
                <c:pt idx="7">
                  <c:v>223</c:v>
                </c:pt>
                <c:pt idx="8">
                  <c:v>145</c:v>
                </c:pt>
                <c:pt idx="9">
                  <c:v>97</c:v>
                </c:pt>
                <c:pt idx="10">
                  <c:v>244</c:v>
                </c:pt>
                <c:pt idx="11">
                  <c:v>190</c:v>
                </c:pt>
                <c:pt idx="12">
                  <c:v>165</c:v>
                </c:pt>
                <c:pt idx="13">
                  <c:v>176</c:v>
                </c:pt>
                <c:pt idx="14">
                  <c:v>145</c:v>
                </c:pt>
                <c:pt idx="15">
                  <c:v>123</c:v>
                </c:pt>
                <c:pt idx="16">
                  <c:v>105</c:v>
                </c:pt>
                <c:pt idx="17">
                  <c:v>94</c:v>
                </c:pt>
                <c:pt idx="18">
                  <c:v>225</c:v>
                </c:pt>
                <c:pt idx="19">
                  <c:v>192</c:v>
                </c:pt>
                <c:pt idx="20">
                  <c:v>154</c:v>
                </c:pt>
                <c:pt idx="21">
                  <c:v>173</c:v>
                </c:pt>
                <c:pt idx="22">
                  <c:v>212</c:v>
                </c:pt>
                <c:pt idx="23">
                  <c:v>204</c:v>
                </c:pt>
                <c:pt idx="24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D-45E8-8CD0-85E5D6851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859048"/>
        <c:axId val="370859440"/>
      </c:lineChart>
      <c:catAx>
        <c:axId val="3708590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>
            <a:noFill/>
          </a:ln>
        </c:spPr>
        <c:txPr>
          <a:bodyPr rot="-2700000" vert="horz"/>
          <a:lstStyle/>
          <a:p>
            <a:pPr>
              <a:defRPr sz="900">
                <a:solidFill>
                  <a:sysClr val="windowText" lastClr="000000"/>
                </a:solidFill>
              </a:defRPr>
            </a:pPr>
            <a:endParaRPr lang="en-US"/>
          </a:p>
        </c:txPr>
        <c:crossAx val="370859440"/>
        <c:crosses val="autoZero"/>
        <c:auto val="1"/>
        <c:lblAlgn val="ctr"/>
        <c:lblOffset val="100"/>
        <c:noMultiLvlLbl val="0"/>
      </c:catAx>
      <c:valAx>
        <c:axId val="370859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900">
                <a:solidFill>
                  <a:sysClr val="windowText" lastClr="000000"/>
                </a:solidFill>
                <a:latin typeface="+mn-lt"/>
              </a:defRPr>
            </a:pPr>
            <a:endParaRPr lang="en-US"/>
          </a:p>
        </c:txPr>
        <c:crossAx val="3708590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7901037222724472E-2"/>
          <c:y val="0"/>
          <c:w val="0.96392903948390807"/>
          <c:h val="1"/>
        </c:manualLayout>
      </c:layout>
      <c:scatterChart>
        <c:scatterStyle val="lineMarker"/>
        <c:varyColors val="0"/>
        <c:ser>
          <c:idx val="1"/>
          <c:order val="0"/>
          <c:tx>
            <c:v>Normal</c:v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Template!$T$89:$T$101</c:f>
              <c:numCache>
                <c:formatCode>General</c:formatCode>
                <c:ptCount val="13"/>
                <c:pt idx="0">
                  <c:v>-1.5447369879845496</c:v>
                </c:pt>
                <c:pt idx="1">
                  <c:v>37.880327700872115</c:v>
                </c:pt>
                <c:pt idx="2">
                  <c:v>91.803618079299596</c:v>
                </c:pt>
                <c:pt idx="3">
                  <c:v>114.50899217401731</c:v>
                </c:pt>
                <c:pt idx="4">
                  <c:v>130.88116434398839</c:v>
                </c:pt>
                <c:pt idx="5">
                  <c:v>144.87058179652851</c:v>
                </c:pt>
                <c:pt idx="6">
                  <c:v>157.94615384615383</c:v>
                </c:pt>
                <c:pt idx="7">
                  <c:v>171.02172589577916</c:v>
                </c:pt>
                <c:pt idx="8">
                  <c:v>185.01114334831925</c:v>
                </c:pt>
                <c:pt idx="9">
                  <c:v>201.38331551829037</c:v>
                </c:pt>
                <c:pt idx="10">
                  <c:v>224.08868961300806</c:v>
                </c:pt>
                <c:pt idx="11">
                  <c:v>278.01197999143557</c:v>
                </c:pt>
                <c:pt idx="12">
                  <c:v>317.43704468029222</c:v>
                </c:pt>
              </c:numCache>
            </c:numRef>
          </c:xVal>
          <c:yVal>
            <c:numRef>
              <c:f>Template!$T$89:$T$101</c:f>
              <c:numCache>
                <c:formatCode>General</c:formatCode>
                <c:ptCount val="13"/>
                <c:pt idx="0">
                  <c:v>-1.5447369879845496</c:v>
                </c:pt>
                <c:pt idx="1">
                  <c:v>37.880327700872115</c:v>
                </c:pt>
                <c:pt idx="2">
                  <c:v>91.803618079299596</c:v>
                </c:pt>
                <c:pt idx="3">
                  <c:v>114.50899217401731</c:v>
                </c:pt>
                <c:pt idx="4">
                  <c:v>130.88116434398839</c:v>
                </c:pt>
                <c:pt idx="5">
                  <c:v>144.87058179652851</c:v>
                </c:pt>
                <c:pt idx="6">
                  <c:v>157.94615384615383</c:v>
                </c:pt>
                <c:pt idx="7">
                  <c:v>171.02172589577916</c:v>
                </c:pt>
                <c:pt idx="8">
                  <c:v>185.01114334831925</c:v>
                </c:pt>
                <c:pt idx="9">
                  <c:v>201.38331551829037</c:v>
                </c:pt>
                <c:pt idx="10">
                  <c:v>224.08868961300806</c:v>
                </c:pt>
                <c:pt idx="11">
                  <c:v>278.01197999143557</c:v>
                </c:pt>
                <c:pt idx="12">
                  <c:v>317.43704468029222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27-4681-B5A1-C4B1A03DDAE3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2060"/>
              </a:solidFill>
              <a:ln w="3175">
                <a:noFill/>
              </a:ln>
              <a:effectLst/>
            </c:spPr>
          </c:marker>
          <c:xVal>
            <c:numRef>
              <c:f>Template!$L$89:$L$1588</c:f>
              <c:numCache>
                <c:formatCode>General</c:formatCode>
                <c:ptCount val="1500"/>
                <c:pt idx="0">
                  <c:v>55</c:v>
                </c:pt>
                <c:pt idx="1">
                  <c:v>76</c:v>
                </c:pt>
                <c:pt idx="2">
                  <c:v>80</c:v>
                </c:pt>
                <c:pt idx="3">
                  <c:v>81</c:v>
                </c:pt>
                <c:pt idx="4">
                  <c:v>81</c:v>
                </c:pt>
                <c:pt idx="5">
                  <c:v>82</c:v>
                </c:pt>
                <c:pt idx="6">
                  <c:v>86</c:v>
                </c:pt>
                <c:pt idx="7">
                  <c:v>87</c:v>
                </c:pt>
                <c:pt idx="8">
                  <c:v>87</c:v>
                </c:pt>
                <c:pt idx="9">
                  <c:v>88</c:v>
                </c:pt>
                <c:pt idx="10">
                  <c:v>91</c:v>
                </c:pt>
                <c:pt idx="11">
                  <c:v>92</c:v>
                </c:pt>
                <c:pt idx="12">
                  <c:v>93</c:v>
                </c:pt>
                <c:pt idx="13">
                  <c:v>94</c:v>
                </c:pt>
                <c:pt idx="14">
                  <c:v>95</c:v>
                </c:pt>
                <c:pt idx="15">
                  <c:v>96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105</c:v>
                </c:pt>
                <c:pt idx="24">
                  <c:v>108</c:v>
                </c:pt>
                <c:pt idx="25">
                  <c:v>108</c:v>
                </c:pt>
                <c:pt idx="26">
                  <c:v>110</c:v>
                </c:pt>
                <c:pt idx="27">
                  <c:v>113</c:v>
                </c:pt>
                <c:pt idx="28">
                  <c:v>113</c:v>
                </c:pt>
                <c:pt idx="29">
                  <c:v>117</c:v>
                </c:pt>
                <c:pt idx="30">
                  <c:v>122</c:v>
                </c:pt>
                <c:pt idx="31">
                  <c:v>123</c:v>
                </c:pt>
                <c:pt idx="32">
                  <c:v>125</c:v>
                </c:pt>
                <c:pt idx="33">
                  <c:v>125</c:v>
                </c:pt>
                <c:pt idx="34">
                  <c:v>126</c:v>
                </c:pt>
                <c:pt idx="35">
                  <c:v>129</c:v>
                </c:pt>
                <c:pt idx="36">
                  <c:v>131</c:v>
                </c:pt>
                <c:pt idx="37">
                  <c:v>131</c:v>
                </c:pt>
                <c:pt idx="38">
                  <c:v>133</c:v>
                </c:pt>
                <c:pt idx="39">
                  <c:v>133</c:v>
                </c:pt>
                <c:pt idx="40">
                  <c:v>133</c:v>
                </c:pt>
                <c:pt idx="41">
                  <c:v>134</c:v>
                </c:pt>
                <c:pt idx="42">
                  <c:v>135</c:v>
                </c:pt>
                <c:pt idx="43">
                  <c:v>135</c:v>
                </c:pt>
                <c:pt idx="44">
                  <c:v>136</c:v>
                </c:pt>
                <c:pt idx="45">
                  <c:v>136</c:v>
                </c:pt>
                <c:pt idx="46">
                  <c:v>137</c:v>
                </c:pt>
                <c:pt idx="47">
                  <c:v>137</c:v>
                </c:pt>
                <c:pt idx="48">
                  <c:v>137</c:v>
                </c:pt>
                <c:pt idx="49">
                  <c:v>139</c:v>
                </c:pt>
                <c:pt idx="50">
                  <c:v>139</c:v>
                </c:pt>
                <c:pt idx="51">
                  <c:v>140</c:v>
                </c:pt>
                <c:pt idx="52">
                  <c:v>141</c:v>
                </c:pt>
                <c:pt idx="53">
                  <c:v>142</c:v>
                </c:pt>
                <c:pt idx="54">
                  <c:v>144</c:v>
                </c:pt>
                <c:pt idx="55">
                  <c:v>145</c:v>
                </c:pt>
                <c:pt idx="56">
                  <c:v>145</c:v>
                </c:pt>
                <c:pt idx="57">
                  <c:v>145</c:v>
                </c:pt>
                <c:pt idx="58">
                  <c:v>145</c:v>
                </c:pt>
                <c:pt idx="59">
                  <c:v>147</c:v>
                </c:pt>
                <c:pt idx="60">
                  <c:v>148</c:v>
                </c:pt>
                <c:pt idx="61">
                  <c:v>149</c:v>
                </c:pt>
                <c:pt idx="62">
                  <c:v>150</c:v>
                </c:pt>
                <c:pt idx="63">
                  <c:v>150</c:v>
                </c:pt>
                <c:pt idx="64">
                  <c:v>151</c:v>
                </c:pt>
                <c:pt idx="65">
                  <c:v>152</c:v>
                </c:pt>
                <c:pt idx="66">
                  <c:v>153</c:v>
                </c:pt>
                <c:pt idx="67">
                  <c:v>153</c:v>
                </c:pt>
                <c:pt idx="68">
                  <c:v>154</c:v>
                </c:pt>
                <c:pt idx="69">
                  <c:v>156</c:v>
                </c:pt>
                <c:pt idx="70">
                  <c:v>156</c:v>
                </c:pt>
                <c:pt idx="71">
                  <c:v>157</c:v>
                </c:pt>
                <c:pt idx="72">
                  <c:v>157</c:v>
                </c:pt>
                <c:pt idx="73">
                  <c:v>159</c:v>
                </c:pt>
                <c:pt idx="74">
                  <c:v>161</c:v>
                </c:pt>
                <c:pt idx="75">
                  <c:v>162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168</c:v>
                </c:pt>
                <c:pt idx="81">
                  <c:v>170</c:v>
                </c:pt>
                <c:pt idx="82">
                  <c:v>171</c:v>
                </c:pt>
                <c:pt idx="83">
                  <c:v>171</c:v>
                </c:pt>
                <c:pt idx="84">
                  <c:v>173</c:v>
                </c:pt>
                <c:pt idx="85">
                  <c:v>173</c:v>
                </c:pt>
                <c:pt idx="86">
                  <c:v>174</c:v>
                </c:pt>
                <c:pt idx="87">
                  <c:v>175</c:v>
                </c:pt>
                <c:pt idx="88">
                  <c:v>176</c:v>
                </c:pt>
                <c:pt idx="89">
                  <c:v>176</c:v>
                </c:pt>
                <c:pt idx="90">
                  <c:v>176</c:v>
                </c:pt>
                <c:pt idx="91">
                  <c:v>177</c:v>
                </c:pt>
                <c:pt idx="92">
                  <c:v>183</c:v>
                </c:pt>
                <c:pt idx="93">
                  <c:v>183</c:v>
                </c:pt>
                <c:pt idx="94">
                  <c:v>184</c:v>
                </c:pt>
                <c:pt idx="95">
                  <c:v>185</c:v>
                </c:pt>
                <c:pt idx="96">
                  <c:v>188</c:v>
                </c:pt>
                <c:pt idx="97">
                  <c:v>188</c:v>
                </c:pt>
                <c:pt idx="98">
                  <c:v>189</c:v>
                </c:pt>
                <c:pt idx="99">
                  <c:v>189</c:v>
                </c:pt>
                <c:pt idx="100">
                  <c:v>190</c:v>
                </c:pt>
                <c:pt idx="101">
                  <c:v>192</c:v>
                </c:pt>
                <c:pt idx="102">
                  <c:v>196</c:v>
                </c:pt>
                <c:pt idx="103">
                  <c:v>197</c:v>
                </c:pt>
                <c:pt idx="104">
                  <c:v>197</c:v>
                </c:pt>
                <c:pt idx="105">
                  <c:v>204</c:v>
                </c:pt>
                <c:pt idx="106">
                  <c:v>204</c:v>
                </c:pt>
                <c:pt idx="107">
                  <c:v>205</c:v>
                </c:pt>
                <c:pt idx="108">
                  <c:v>208</c:v>
                </c:pt>
                <c:pt idx="109">
                  <c:v>212</c:v>
                </c:pt>
                <c:pt idx="110">
                  <c:v>215</c:v>
                </c:pt>
                <c:pt idx="111">
                  <c:v>215</c:v>
                </c:pt>
                <c:pt idx="112">
                  <c:v>220</c:v>
                </c:pt>
                <c:pt idx="113">
                  <c:v>222</c:v>
                </c:pt>
                <c:pt idx="114">
                  <c:v>223</c:v>
                </c:pt>
                <c:pt idx="115">
                  <c:v>224</c:v>
                </c:pt>
                <c:pt idx="116">
                  <c:v>224</c:v>
                </c:pt>
                <c:pt idx="117">
                  <c:v>225</c:v>
                </c:pt>
                <c:pt idx="118">
                  <c:v>234</c:v>
                </c:pt>
                <c:pt idx="119">
                  <c:v>236</c:v>
                </c:pt>
                <c:pt idx="120">
                  <c:v>241</c:v>
                </c:pt>
                <c:pt idx="121">
                  <c:v>244</c:v>
                </c:pt>
                <c:pt idx="122">
                  <c:v>244</c:v>
                </c:pt>
                <c:pt idx="123">
                  <c:v>253</c:v>
                </c:pt>
                <c:pt idx="124">
                  <c:v>260</c:v>
                </c:pt>
                <c:pt idx="125">
                  <c:v>271</c:v>
                </c:pt>
                <c:pt idx="126">
                  <c:v>290</c:v>
                </c:pt>
                <c:pt idx="127">
                  <c:v>292</c:v>
                </c:pt>
                <c:pt idx="128">
                  <c:v>292</c:v>
                </c:pt>
                <c:pt idx="129">
                  <c:v>304</c:v>
                </c:pt>
              </c:numCache>
            </c:numRef>
          </c:xVal>
          <c:yVal>
            <c:numRef>
              <c:f>Template!$N$89:$N$1588</c:f>
              <c:numCache>
                <c:formatCode>0.0000</c:formatCode>
                <c:ptCount val="1500"/>
                <c:pt idx="0">
                  <c:v>26.276970010022694</c:v>
                </c:pt>
                <c:pt idx="1">
                  <c:v>43.105164781145106</c:v>
                </c:pt>
                <c:pt idx="2">
                  <c:v>52.690555459263834</c:v>
                </c:pt>
                <c:pt idx="3">
                  <c:v>59.614085691989487</c:v>
                </c:pt>
                <c:pt idx="4">
                  <c:v>65.119354353199142</c:v>
                </c:pt>
                <c:pt idx="5">
                  <c:v>69.734749606530087</c:v>
                </c:pt>
                <c:pt idx="6">
                  <c:v>73.736420289565118</c:v>
                </c:pt>
                <c:pt idx="7">
                  <c:v>77.287696509303728</c:v>
                </c:pt>
                <c:pt idx="8">
                  <c:v>80.493564232286133</c:v>
                </c:pt>
                <c:pt idx="9">
                  <c:v>83.425687412894519</c:v>
                </c:pt>
                <c:pt idx="10">
                  <c:v>86.135264983170302</c:v>
                </c:pt>
                <c:pt idx="11">
                  <c:v>88.660207996203994</c:v>
                </c:pt>
                <c:pt idx="12">
                  <c:v>91.029411080486867</c:v>
                </c:pt>
                <c:pt idx="13">
                  <c:v>93.265427830871431</c:v>
                </c:pt>
                <c:pt idx="14">
                  <c:v>95.38621799468487</c:v>
                </c:pt>
                <c:pt idx="15">
                  <c:v>97.406328920654317</c:v>
                </c:pt>
                <c:pt idx="16">
                  <c:v>99.337718373562311</c:v>
                </c:pt>
                <c:pt idx="17">
                  <c:v>101.19034227576131</c:v>
                </c:pt>
                <c:pt idx="18">
                  <c:v>102.97258386561285</c:v>
                </c:pt>
                <c:pt idx="19">
                  <c:v>104.69157315816221</c:v>
                </c:pt>
                <c:pt idx="20">
                  <c:v>106.35342883332265</c:v>
                </c:pt>
                <c:pt idx="21">
                  <c:v>107.96344418740694</c:v>
                </c:pt>
                <c:pt idx="22">
                  <c:v>109.52623204048683</c:v>
                </c:pt>
                <c:pt idx="23">
                  <c:v>111.04583905224186</c:v>
                </c:pt>
                <c:pt idx="24">
                  <c:v>112.52583691257865</c:v>
                </c:pt>
                <c:pt idx="25">
                  <c:v>113.96939582547881</c:v>
                </c:pt>
                <c:pt idx="26">
                  <c:v>115.37934427552264</c:v>
                </c:pt>
                <c:pt idx="27">
                  <c:v>116.75821805338261</c:v>
                </c:pt>
                <c:pt idx="28">
                  <c:v>118.10830078771585</c:v>
                </c:pt>
                <c:pt idx="29">
                  <c:v>119.43165769950376</c:v>
                </c:pt>
                <c:pt idx="30">
                  <c:v>120.73016390267682</c:v>
                </c:pt>
                <c:pt idx="31">
                  <c:v>122.00552828206506</c:v>
                </c:pt>
                <c:pt idx="32">
                  <c:v>123.25931375881245</c:v>
                </c:pt>
                <c:pt idx="33">
                  <c:v>124.49295458509252</c:v>
                </c:pt>
                <c:pt idx="34">
                  <c:v>125.70777118055832</c:v>
                </c:pt>
                <c:pt idx="35">
                  <c:v>126.90498292260945</c:v>
                </c:pt>
                <c:pt idx="36">
                  <c:v>128.08571922411642</c:v>
                </c:pt>
                <c:pt idx="37">
                  <c:v>129.25102917046092</c:v>
                </c:pt>
                <c:pt idx="38">
                  <c:v>130.40188993874949</c:v>
                </c:pt>
                <c:pt idx="39">
                  <c:v>131.5392141829326</c:v>
                </c:pt>
                <c:pt idx="40">
                  <c:v>132.66385653712834</c:v>
                </c:pt>
                <c:pt idx="41">
                  <c:v>133.77661936404428</c:v>
                </c:pt>
                <c:pt idx="42">
                  <c:v>134.87825785474564</c:v>
                </c:pt>
                <c:pt idx="43">
                  <c:v>135.96948456915075</c:v>
                </c:pt>
                <c:pt idx="44">
                  <c:v>137.05097349278637</c:v>
                </c:pt>
                <c:pt idx="45">
                  <c:v>138.12336367391259</c:v>
                </c:pt>
                <c:pt idx="46">
                  <c:v>139.18726249566308</c:v>
                </c:pt>
                <c:pt idx="47">
                  <c:v>140.24324862997267</c:v>
                </c:pt>
                <c:pt idx="48">
                  <c:v>141.29187471349007</c:v>
                </c:pt>
                <c:pt idx="49">
                  <c:v>142.33366978016124</c:v>
                </c:pt>
                <c:pt idx="50">
                  <c:v>143.36914148053651</c:v>
                </c:pt>
                <c:pt idx="51">
                  <c:v>144.39877811394481</c:v>
                </c:pt>
                <c:pt idx="52">
                  <c:v>145.42305049637559</c:v>
                </c:pt>
                <c:pt idx="53">
                  <c:v>146.44241368410655</c:v>
                </c:pt>
                <c:pt idx="54">
                  <c:v>147.45730857073988</c:v>
                </c:pt>
                <c:pt idx="55">
                  <c:v>148.4681633732871</c:v>
                </c:pt>
                <c:pt idx="56">
                  <c:v>149.47539502122609</c:v>
                </c:pt>
                <c:pt idx="57">
                  <c:v>150.47941046099137</c:v>
                </c:pt>
                <c:pt idx="58">
                  <c:v>151.48060788712002</c:v>
                </c:pt>
                <c:pt idx="59">
                  <c:v>152.47937791022534</c:v>
                </c:pt>
                <c:pt idx="60">
                  <c:v>153.47610467108623</c:v>
                </c:pt>
                <c:pt idx="61">
                  <c:v>154.47116690940109</c:v>
                </c:pt>
                <c:pt idx="62">
                  <c:v>155.46493899514417</c:v>
                </c:pt>
                <c:pt idx="63">
                  <c:v>156.45779192996551</c:v>
                </c:pt>
                <c:pt idx="64">
                  <c:v>157.45009432568386</c:v>
                </c:pt>
                <c:pt idx="65">
                  <c:v>158.44221336662383</c:v>
                </c:pt>
                <c:pt idx="66">
                  <c:v>159.43451576234216</c:v>
                </c:pt>
                <c:pt idx="67">
                  <c:v>160.4273686971635</c:v>
                </c:pt>
                <c:pt idx="68">
                  <c:v>161.42114078290658</c:v>
                </c:pt>
                <c:pt idx="69">
                  <c:v>162.41620302122143</c:v>
                </c:pt>
                <c:pt idx="70">
                  <c:v>163.41292978208233</c:v>
                </c:pt>
                <c:pt idx="71">
                  <c:v>164.41169980518765</c:v>
                </c:pt>
                <c:pt idx="72">
                  <c:v>165.41289723131629</c:v>
                </c:pt>
                <c:pt idx="73">
                  <c:v>166.41691267108158</c:v>
                </c:pt>
                <c:pt idx="74">
                  <c:v>167.42414431902057</c:v>
                </c:pt>
                <c:pt idx="75">
                  <c:v>168.43499912156781</c:v>
                </c:pt>
                <c:pt idx="76">
                  <c:v>169.44989400820111</c:v>
                </c:pt>
                <c:pt idx="77">
                  <c:v>170.46925719593207</c:v>
                </c:pt>
                <c:pt idx="78">
                  <c:v>171.49352957836285</c:v>
                </c:pt>
                <c:pt idx="79">
                  <c:v>172.52316621177116</c:v>
                </c:pt>
                <c:pt idx="80">
                  <c:v>173.55863791214642</c:v>
                </c:pt>
                <c:pt idx="81">
                  <c:v>174.60043297881759</c:v>
                </c:pt>
                <c:pt idx="82">
                  <c:v>175.649059062335</c:v>
                </c:pt>
                <c:pt idx="83">
                  <c:v>176.70504519664459</c:v>
                </c:pt>
                <c:pt idx="84">
                  <c:v>177.76894401839508</c:v>
                </c:pt>
                <c:pt idx="85">
                  <c:v>178.8413341995213</c:v>
                </c:pt>
                <c:pt idx="86">
                  <c:v>179.92282312315692</c:v>
                </c:pt>
                <c:pt idx="87">
                  <c:v>181.01404983756203</c:v>
                </c:pt>
                <c:pt idx="88">
                  <c:v>182.11568832826339</c:v>
                </c:pt>
                <c:pt idx="89">
                  <c:v>183.22845115517933</c:v>
                </c:pt>
                <c:pt idx="90">
                  <c:v>184.3530935093751</c:v>
                </c:pt>
                <c:pt idx="91">
                  <c:v>185.49041775355818</c:v>
                </c:pt>
                <c:pt idx="92">
                  <c:v>186.64127852184671</c:v>
                </c:pt>
                <c:pt idx="93">
                  <c:v>187.80658846819125</c:v>
                </c:pt>
                <c:pt idx="94">
                  <c:v>188.98732476969823</c:v>
                </c:pt>
                <c:pt idx="95">
                  <c:v>190.18453651174934</c:v>
                </c:pt>
                <c:pt idx="96">
                  <c:v>191.39935310721515</c:v>
                </c:pt>
                <c:pt idx="97">
                  <c:v>192.63299393349521</c:v>
                </c:pt>
                <c:pt idx="98">
                  <c:v>193.88677941024261</c:v>
                </c:pt>
                <c:pt idx="99">
                  <c:v>195.16214378963085</c:v>
                </c:pt>
                <c:pt idx="100">
                  <c:v>196.46064999280389</c:v>
                </c:pt>
                <c:pt idx="101">
                  <c:v>197.78400690459182</c:v>
                </c:pt>
                <c:pt idx="102">
                  <c:v>199.13408963892508</c:v>
                </c:pt>
                <c:pt idx="103">
                  <c:v>200.51296341678503</c:v>
                </c:pt>
                <c:pt idx="104">
                  <c:v>201.92291186682883</c:v>
                </c:pt>
                <c:pt idx="105">
                  <c:v>203.36647077972901</c:v>
                </c:pt>
                <c:pt idx="106">
                  <c:v>204.84646864006581</c:v>
                </c:pt>
                <c:pt idx="107">
                  <c:v>206.36607565182078</c:v>
                </c:pt>
                <c:pt idx="108">
                  <c:v>207.92886350490073</c:v>
                </c:pt>
                <c:pt idx="109">
                  <c:v>209.53887885898502</c:v>
                </c:pt>
                <c:pt idx="110">
                  <c:v>211.20073453414545</c:v>
                </c:pt>
                <c:pt idx="111">
                  <c:v>212.91972382669482</c:v>
                </c:pt>
                <c:pt idx="112">
                  <c:v>214.70196541654633</c:v>
                </c:pt>
                <c:pt idx="113">
                  <c:v>216.55458931874534</c:v>
                </c:pt>
                <c:pt idx="114">
                  <c:v>218.48597877165335</c:v>
                </c:pt>
                <c:pt idx="115">
                  <c:v>220.50608969762277</c:v>
                </c:pt>
                <c:pt idx="116">
                  <c:v>222.62687986143624</c:v>
                </c:pt>
                <c:pt idx="117">
                  <c:v>224.86289661182087</c:v>
                </c:pt>
                <c:pt idx="118">
                  <c:v>227.23209969610366</c:v>
                </c:pt>
                <c:pt idx="119">
                  <c:v>229.75704270913729</c:v>
                </c:pt>
                <c:pt idx="120">
                  <c:v>232.46662027941312</c:v>
                </c:pt>
                <c:pt idx="121">
                  <c:v>235.39874346002154</c:v>
                </c:pt>
                <c:pt idx="122">
                  <c:v>238.6046111830039</c:v>
                </c:pt>
                <c:pt idx="123">
                  <c:v>242.15588740274256</c:v>
                </c:pt>
                <c:pt idx="124">
                  <c:v>246.15755808577757</c:v>
                </c:pt>
                <c:pt idx="125">
                  <c:v>250.77295333910848</c:v>
                </c:pt>
                <c:pt idx="126">
                  <c:v>256.27822200031818</c:v>
                </c:pt>
                <c:pt idx="127">
                  <c:v>263.20175223304381</c:v>
                </c:pt>
                <c:pt idx="128">
                  <c:v>272.78714291116239</c:v>
                </c:pt>
                <c:pt idx="129">
                  <c:v>289.61533768228446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27-4681-B5A1-C4B1A03DDAE3}"/>
            </c:ext>
          </c:extLst>
        </c:ser>
        <c:ser>
          <c:idx val="2"/>
          <c:order val="2"/>
          <c:tx>
            <c:v>UCL</c:v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Template!$T$89:$T$101</c:f>
              <c:numCache>
                <c:formatCode>General</c:formatCode>
                <c:ptCount val="13"/>
                <c:pt idx="0">
                  <c:v>-1.5447369879845496</c:v>
                </c:pt>
                <c:pt idx="1">
                  <c:v>37.880327700872115</c:v>
                </c:pt>
                <c:pt idx="2">
                  <c:v>91.803618079299596</c:v>
                </c:pt>
                <c:pt idx="3">
                  <c:v>114.50899217401731</c:v>
                </c:pt>
                <c:pt idx="4">
                  <c:v>130.88116434398839</c:v>
                </c:pt>
                <c:pt idx="5">
                  <c:v>144.87058179652851</c:v>
                </c:pt>
                <c:pt idx="6">
                  <c:v>157.94615384615383</c:v>
                </c:pt>
                <c:pt idx="7">
                  <c:v>171.02172589577916</c:v>
                </c:pt>
                <c:pt idx="8">
                  <c:v>185.01114334831925</c:v>
                </c:pt>
                <c:pt idx="9">
                  <c:v>201.38331551829037</c:v>
                </c:pt>
                <c:pt idx="10">
                  <c:v>224.08868961300806</c:v>
                </c:pt>
                <c:pt idx="11">
                  <c:v>278.01197999143557</c:v>
                </c:pt>
                <c:pt idx="12">
                  <c:v>317.43704468029222</c:v>
                </c:pt>
              </c:numCache>
            </c:numRef>
          </c:xVal>
          <c:yVal>
            <c:numRef>
              <c:f>Template!$X$89:$X$101</c:f>
              <c:numCache>
                <c:formatCode>General</c:formatCode>
                <c:ptCount val="13"/>
                <c:pt idx="0">
                  <c:v>7.3274186258600196</c:v>
                </c:pt>
                <c:pt idx="1">
                  <c:v>46.75248331471667</c:v>
                </c:pt>
                <c:pt idx="2">
                  <c:v>100.67577369314415</c:v>
                </c:pt>
                <c:pt idx="3">
                  <c:v>123.38114778786188</c:v>
                </c:pt>
                <c:pt idx="4">
                  <c:v>139.75331995783296</c:v>
                </c:pt>
                <c:pt idx="5">
                  <c:v>153.74273741037308</c:v>
                </c:pt>
                <c:pt idx="6">
                  <c:v>166.8183094599984</c:v>
                </c:pt>
                <c:pt idx="7">
                  <c:v>179.89388150962372</c:v>
                </c:pt>
                <c:pt idx="8">
                  <c:v>193.88329896216385</c:v>
                </c:pt>
                <c:pt idx="9">
                  <c:v>210.2554711321348</c:v>
                </c:pt>
                <c:pt idx="10">
                  <c:v>232.96084522685265</c:v>
                </c:pt>
                <c:pt idx="11">
                  <c:v>286.88413560527999</c:v>
                </c:pt>
                <c:pt idx="12">
                  <c:v>326.30920029413699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27-4681-B5A1-C4B1A03DDAE3}"/>
            </c:ext>
          </c:extLst>
        </c:ser>
        <c:ser>
          <c:idx val="3"/>
          <c:order val="3"/>
          <c:tx>
            <c:v>LCL</c:v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Template!$T$89:$T$101</c:f>
              <c:numCache>
                <c:formatCode>General</c:formatCode>
                <c:ptCount val="13"/>
                <c:pt idx="0">
                  <c:v>-1.5447369879845496</c:v>
                </c:pt>
                <c:pt idx="1">
                  <c:v>37.880327700872115</c:v>
                </c:pt>
                <c:pt idx="2">
                  <c:v>91.803618079299596</c:v>
                </c:pt>
                <c:pt idx="3">
                  <c:v>114.50899217401731</c:v>
                </c:pt>
                <c:pt idx="4">
                  <c:v>130.88116434398839</c:v>
                </c:pt>
                <c:pt idx="5">
                  <c:v>144.87058179652851</c:v>
                </c:pt>
                <c:pt idx="6">
                  <c:v>157.94615384615383</c:v>
                </c:pt>
                <c:pt idx="7">
                  <c:v>171.02172589577916</c:v>
                </c:pt>
                <c:pt idx="8">
                  <c:v>185.01114334831925</c:v>
                </c:pt>
                <c:pt idx="9">
                  <c:v>201.38331551829037</c:v>
                </c:pt>
                <c:pt idx="10">
                  <c:v>224.08868961300806</c:v>
                </c:pt>
                <c:pt idx="11">
                  <c:v>278.01197999143557</c:v>
                </c:pt>
                <c:pt idx="12">
                  <c:v>317.43704468029222</c:v>
                </c:pt>
              </c:numCache>
            </c:numRef>
          </c:xVal>
          <c:yVal>
            <c:numRef>
              <c:f>Template!$W$89:$W$101</c:f>
              <c:numCache>
                <c:formatCode>General</c:formatCode>
                <c:ptCount val="13"/>
                <c:pt idx="0">
                  <c:v>-10.416892601829147</c:v>
                </c:pt>
                <c:pt idx="1">
                  <c:v>29.00817208702756</c:v>
                </c:pt>
                <c:pt idx="2">
                  <c:v>82.931462465455056</c:v>
                </c:pt>
                <c:pt idx="3">
                  <c:v>105.63683656017287</c:v>
                </c:pt>
                <c:pt idx="4">
                  <c:v>122.00900873014382</c:v>
                </c:pt>
                <c:pt idx="5">
                  <c:v>135.99842618268394</c:v>
                </c:pt>
                <c:pt idx="6">
                  <c:v>149.07399823230926</c:v>
                </c:pt>
                <c:pt idx="7">
                  <c:v>162.14957028193459</c:v>
                </c:pt>
                <c:pt idx="8">
                  <c:v>176.13898773447471</c:v>
                </c:pt>
                <c:pt idx="9">
                  <c:v>192.5111599044458</c:v>
                </c:pt>
                <c:pt idx="10">
                  <c:v>215.21653399916352</c:v>
                </c:pt>
                <c:pt idx="11">
                  <c:v>269.13982437759103</c:v>
                </c:pt>
                <c:pt idx="12">
                  <c:v>308.56488906644756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27-4681-B5A1-C4B1A03DDAE3}"/>
            </c:ext>
          </c:extLst>
        </c:ser>
        <c:ser>
          <c:idx val="4"/>
          <c:order val="4"/>
          <c:tx>
            <c:v>Axis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Lbl>
              <c:idx val="0"/>
              <c:tx>
                <c:strRef>
                  <c:f>Template!$S$89</c:f>
                  <c:strCache>
                    <c:ptCount val="1"/>
                    <c:pt idx="0">
                      <c:v>0.1%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{2CA476AC-6162-4BBC-A7FD-7FD5DC9AE44D}</c15:txfldGUID>
                      <c15:f>Template!$S$89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B227-4681-B5A1-C4B1A03DDAE3}"/>
                </c:ext>
              </c:extLst>
            </c:dLbl>
            <c:dLbl>
              <c:idx val="1"/>
              <c:tx>
                <c:strRef>
                  <c:f>Template!$S$90</c:f>
                  <c:strCache>
                    <c:ptCount val="1"/>
                    <c:pt idx="0">
                      <c:v>1%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{5554185E-4851-45DE-B219-1C96BFA1D7BC}</c15:txfldGUID>
                      <c15:f>Template!$S$90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B227-4681-B5A1-C4B1A03DDAE3}"/>
                </c:ext>
              </c:extLst>
            </c:dLbl>
            <c:dLbl>
              <c:idx val="2"/>
              <c:tx>
                <c:strRef>
                  <c:f>Template!$S$91</c:f>
                  <c:strCache>
                    <c:ptCount val="1"/>
                    <c:pt idx="0">
                      <c:v>10%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{D572CBCE-F8C0-4271-AC36-39B9923799AE}</c15:txfldGUID>
                      <c15:f>Template!$S$91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B227-4681-B5A1-C4B1A03DDAE3}"/>
                </c:ext>
              </c:extLst>
            </c:dLbl>
            <c:dLbl>
              <c:idx val="3"/>
              <c:tx>
                <c:strRef>
                  <c:f>Template!$S$92</c:f>
                  <c:strCache>
                    <c:ptCount val="1"/>
                    <c:pt idx="0">
                      <c:v>20%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{255CD98D-A32A-4DCE-9831-326BEBD8DB13}</c15:txfldGUID>
                      <c15:f>Template!$S$92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B227-4681-B5A1-C4B1A03DDAE3}"/>
                </c:ext>
              </c:extLst>
            </c:dLbl>
            <c:dLbl>
              <c:idx val="4"/>
              <c:tx>
                <c:strRef>
                  <c:f>Template!$S$93</c:f>
                  <c:strCache>
                    <c:ptCount val="1"/>
                    <c:pt idx="0">
                      <c:v>30%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{7402F948-4902-4CB4-B0C1-435AF67CFD95}</c15:txfldGUID>
                      <c15:f>Template!$S$93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B227-4681-B5A1-C4B1A03DDAE3}"/>
                </c:ext>
              </c:extLst>
            </c:dLbl>
            <c:dLbl>
              <c:idx val="5"/>
              <c:tx>
                <c:strRef>
                  <c:f>Template!$S$94</c:f>
                  <c:strCache>
                    <c:ptCount val="1"/>
                    <c:pt idx="0">
                      <c:v>40%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{A9F05372-5769-4C7A-ABAF-9DD910BCC0E6}</c15:txfldGUID>
                      <c15:f>Template!$S$94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B227-4681-B5A1-C4B1A03DDAE3}"/>
                </c:ext>
              </c:extLst>
            </c:dLbl>
            <c:dLbl>
              <c:idx val="6"/>
              <c:tx>
                <c:strRef>
                  <c:f>Template!$S$95</c:f>
                  <c:strCache>
                    <c:ptCount val="1"/>
                    <c:pt idx="0">
                      <c:v>50%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{4234E70C-F4F7-4841-8D62-D31C0DFB699A}</c15:txfldGUID>
                      <c15:f>Template!$S$95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B227-4681-B5A1-C4B1A03DDAE3}"/>
                </c:ext>
              </c:extLst>
            </c:dLbl>
            <c:dLbl>
              <c:idx val="7"/>
              <c:tx>
                <c:strRef>
                  <c:f>Template!$S$96</c:f>
                  <c:strCache>
                    <c:ptCount val="1"/>
                    <c:pt idx="0">
                      <c:v>60%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{7AC92E27-23F6-47D8-BF6B-0153A66FA29C}</c15:txfldGUID>
                      <c15:f>Template!$S$96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B227-4681-B5A1-C4B1A03DDAE3}"/>
                </c:ext>
              </c:extLst>
            </c:dLbl>
            <c:dLbl>
              <c:idx val="8"/>
              <c:tx>
                <c:strRef>
                  <c:f>Template!$S$97</c:f>
                  <c:strCache>
                    <c:ptCount val="1"/>
                    <c:pt idx="0">
                      <c:v>70%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{EF174A35-3538-44FB-A6D1-C5669B61FD32}</c15:txfldGUID>
                      <c15:f>Template!$S$97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B227-4681-B5A1-C4B1A03DDAE3}"/>
                </c:ext>
              </c:extLst>
            </c:dLbl>
            <c:dLbl>
              <c:idx val="9"/>
              <c:tx>
                <c:strRef>
                  <c:f>Template!$S$98</c:f>
                  <c:strCache>
                    <c:ptCount val="1"/>
                    <c:pt idx="0">
                      <c:v>80%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{1402053F-A403-43A1-B9F9-808BF7AD1B61}</c15:txfldGUID>
                      <c15:f>Template!$S$98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B227-4681-B5A1-C4B1A03DDAE3}"/>
                </c:ext>
              </c:extLst>
            </c:dLbl>
            <c:dLbl>
              <c:idx val="10"/>
              <c:tx>
                <c:strRef>
                  <c:f>Template!$S$99</c:f>
                  <c:strCache>
                    <c:ptCount val="1"/>
                    <c:pt idx="0">
                      <c:v>90%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{4234805C-1653-4770-8FD5-6372E2DB7CCC}</c15:txfldGUID>
                      <c15:f>Template!$S$99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B227-4681-B5A1-C4B1A03DDAE3}"/>
                </c:ext>
              </c:extLst>
            </c:dLbl>
            <c:dLbl>
              <c:idx val="11"/>
              <c:tx>
                <c:strRef>
                  <c:f>Template!$S$100</c:f>
                  <c:strCache>
                    <c:ptCount val="1"/>
                    <c:pt idx="0">
                      <c:v>99%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{82125B12-DE23-41D8-BBA1-54C7FC0668EE}</c15:txfldGUID>
                      <c15:f>Template!$S$100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B227-4681-B5A1-C4B1A03DDAE3}"/>
                </c:ext>
              </c:extLst>
            </c:dLbl>
            <c:dLbl>
              <c:idx val="12"/>
              <c:tx>
                <c:strRef>
                  <c:f>Template!$S$101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{E10C5CB1-4C40-4B79-A590-41206BD8A6F6}</c15:txfldGUID>
                      <c15:f>Template!$S$101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B227-4681-B5A1-C4B1A03DDA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1"/>
            <c:plus>
              <c:numRef>
                <c:f>Template!$V$89:$V$101</c:f>
                <c:numCache>
                  <c:formatCode>General</c:formatCode>
                  <c:ptCount val="13"/>
                  <c:pt idx="0">
                    <c:v>326.30920029413699</c:v>
                  </c:pt>
                  <c:pt idx="1">
                    <c:v>326.30920029413699</c:v>
                  </c:pt>
                  <c:pt idx="2">
                    <c:v>326.30920029413699</c:v>
                  </c:pt>
                  <c:pt idx="3">
                    <c:v>326.30920029413699</c:v>
                  </c:pt>
                  <c:pt idx="4">
                    <c:v>326.30920029413699</c:v>
                  </c:pt>
                  <c:pt idx="5">
                    <c:v>326.30920029413699</c:v>
                  </c:pt>
                  <c:pt idx="6">
                    <c:v>326.30920029413699</c:v>
                  </c:pt>
                  <c:pt idx="7">
                    <c:v>326.30920029413699</c:v>
                  </c:pt>
                  <c:pt idx="8">
                    <c:v>326.30920029413699</c:v>
                  </c:pt>
                  <c:pt idx="9">
                    <c:v>326.30920029413699</c:v>
                  </c:pt>
                  <c:pt idx="10">
                    <c:v>326.30920029413699</c:v>
                  </c:pt>
                  <c:pt idx="11">
                    <c:v>326.30920029413699</c:v>
                  </c:pt>
                  <c:pt idx="12">
                    <c:v>326.30920029413699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3175" cap="flat" cmpd="sng" algn="ctr">
                <a:solidFill>
                  <a:schemeClr val="accent3"/>
                </a:solidFill>
                <a:prstDash val="dash"/>
                <a:round/>
              </a:ln>
              <a:effectLst/>
            </c:spPr>
          </c:errBars>
          <c:xVal>
            <c:numRef>
              <c:f>Template!$U$89:$U$101</c:f>
              <c:numCache>
                <c:formatCode>General</c:formatCode>
                <c:ptCount val="13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</c:numCache>
            </c:numRef>
          </c:xVal>
          <c:yVal>
            <c:numRef>
              <c:f>Template!$T$89:$T$101</c:f>
              <c:numCache>
                <c:formatCode>General</c:formatCode>
                <c:ptCount val="13"/>
                <c:pt idx="0">
                  <c:v>-1.5447369879845496</c:v>
                </c:pt>
                <c:pt idx="1">
                  <c:v>37.880327700872115</c:v>
                </c:pt>
                <c:pt idx="2">
                  <c:v>91.803618079299596</c:v>
                </c:pt>
                <c:pt idx="3">
                  <c:v>114.50899217401731</c:v>
                </c:pt>
                <c:pt idx="4">
                  <c:v>130.88116434398839</c:v>
                </c:pt>
                <c:pt idx="5">
                  <c:v>144.87058179652851</c:v>
                </c:pt>
                <c:pt idx="6">
                  <c:v>157.94615384615383</c:v>
                </c:pt>
                <c:pt idx="7">
                  <c:v>171.02172589577916</c:v>
                </c:pt>
                <c:pt idx="8">
                  <c:v>185.01114334831925</c:v>
                </c:pt>
                <c:pt idx="9">
                  <c:v>201.38331551829037</c:v>
                </c:pt>
                <c:pt idx="10">
                  <c:v>224.08868961300806</c:v>
                </c:pt>
                <c:pt idx="11">
                  <c:v>278.01197999143557</c:v>
                </c:pt>
                <c:pt idx="12">
                  <c:v>317.43704468029222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227-4681-B5A1-C4B1A03DD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254952"/>
        <c:axId val="311254560"/>
      </c:scatterChart>
      <c:valAx>
        <c:axId val="311254560"/>
        <c:scaling>
          <c:orientation val="minMax"/>
        </c:scaling>
        <c:delete val="1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Percent</a:t>
                </a:r>
              </a:p>
            </c:rich>
          </c:tx>
          <c:layout>
            <c:manualLayout>
              <c:xMode val="edge"/>
              <c:yMode val="edge"/>
              <c:x val="9.9743723473331609E-3"/>
              <c:y val="0.348673114389848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crossAx val="311254952"/>
        <c:crosses val="max"/>
        <c:crossBetween val="midCat"/>
      </c:valAx>
      <c:valAx>
        <c:axId val="311254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 Data</a:t>
                </a:r>
              </a:p>
            </c:rich>
          </c:tx>
          <c:layout>
            <c:manualLayout>
              <c:xMode val="edge"/>
              <c:yMode val="edge"/>
              <c:x val="0.41781577072277187"/>
              <c:y val="0.915976812618087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5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gif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gif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9526</xdr:colOff>
      <xdr:row>7</xdr:row>
      <xdr:rowOff>171450</xdr:rowOff>
    </xdr:from>
    <xdr:to>
      <xdr:col>16</xdr:col>
      <xdr:colOff>592668</xdr:colOff>
      <xdr:row>22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34396</xdr:colOff>
      <xdr:row>25</xdr:row>
      <xdr:rowOff>9524</xdr:rowOff>
    </xdr:from>
    <xdr:to>
      <xdr:col>16</xdr:col>
      <xdr:colOff>596371</xdr:colOff>
      <xdr:row>39</xdr:row>
      <xdr:rowOff>169544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23283</xdr:colOff>
      <xdr:row>7</xdr:row>
      <xdr:rowOff>185058</xdr:rowOff>
    </xdr:from>
    <xdr:to>
      <xdr:col>24</xdr:col>
      <xdr:colOff>719666</xdr:colOff>
      <xdr:row>24</xdr:row>
      <xdr:rowOff>174172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22225</xdr:colOff>
      <xdr:row>41</xdr:row>
      <xdr:rowOff>169332</xdr:rowOff>
    </xdr:from>
    <xdr:to>
      <xdr:col>16</xdr:col>
      <xdr:colOff>582085</xdr:colOff>
      <xdr:row>56</xdr:row>
      <xdr:rowOff>169333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8467</xdr:colOff>
      <xdr:row>26</xdr:row>
      <xdr:rowOff>169330</xdr:rowOff>
    </xdr:from>
    <xdr:to>
      <xdr:col>24</xdr:col>
      <xdr:colOff>736600</xdr:colOff>
      <xdr:row>41</xdr:row>
      <xdr:rowOff>177799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601807</xdr:colOff>
      <xdr:row>15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C200D5-8024-46B6-988B-61BD5522E1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773" b="20421"/>
        <a:stretch/>
      </xdr:blipFill>
      <xdr:spPr>
        <a:xfrm>
          <a:off x="0" y="0"/>
          <a:ext cx="6088207" cy="2811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76199</xdr:rowOff>
    </xdr:from>
    <xdr:to>
      <xdr:col>9</xdr:col>
      <xdr:colOff>601980</xdr:colOff>
      <xdr:row>31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E699A3-BBDB-4DD9-84F9-257DB38762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0338" b="21068"/>
        <a:stretch/>
      </xdr:blipFill>
      <xdr:spPr>
        <a:xfrm>
          <a:off x="0" y="3002279"/>
          <a:ext cx="6088380" cy="2766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91441</xdr:rowOff>
    </xdr:from>
    <xdr:to>
      <xdr:col>9</xdr:col>
      <xdr:colOff>586740</xdr:colOff>
      <xdr:row>45</xdr:row>
      <xdr:rowOff>7621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5B2F7A-79B5-4428-9BCE-78AC3FB29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0291" b="30850"/>
        <a:stretch/>
      </xdr:blipFill>
      <xdr:spPr>
        <a:xfrm>
          <a:off x="0" y="5943601"/>
          <a:ext cx="6073140" cy="2293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30479</xdr:rowOff>
    </xdr:from>
    <xdr:to>
      <xdr:col>9</xdr:col>
      <xdr:colOff>586740</xdr:colOff>
      <xdr:row>56</xdr:row>
      <xdr:rowOff>45720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56C3B6-1779-4EB9-A649-691D2EC513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0587" b="44074"/>
        <a:stretch/>
      </xdr:blipFill>
      <xdr:spPr>
        <a:xfrm>
          <a:off x="0" y="8625839"/>
          <a:ext cx="6073140" cy="1661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160019</xdr:rowOff>
    </xdr:from>
    <xdr:to>
      <xdr:col>9</xdr:col>
      <xdr:colOff>579120</xdr:colOff>
      <xdr:row>61</xdr:row>
      <xdr:rowOff>160020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E65D4-A800-485C-B266-044E72BB0A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0189" b="60274"/>
        <a:stretch/>
      </xdr:blipFill>
      <xdr:spPr>
        <a:xfrm>
          <a:off x="0" y="10401299"/>
          <a:ext cx="6065520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99059</xdr:rowOff>
    </xdr:from>
    <xdr:to>
      <xdr:col>9</xdr:col>
      <xdr:colOff>594360</xdr:colOff>
      <xdr:row>74</xdr:row>
      <xdr:rowOff>99060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D1D838-7C7D-47DC-9563-6644A98C1E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0941" b="32305"/>
        <a:stretch/>
      </xdr:blipFill>
      <xdr:spPr>
        <a:xfrm>
          <a:off x="0" y="11437619"/>
          <a:ext cx="6080760" cy="21945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22860</xdr:rowOff>
    </xdr:from>
    <xdr:to>
      <xdr:col>9</xdr:col>
      <xdr:colOff>601980</xdr:colOff>
      <xdr:row>83</xdr:row>
      <xdr:rowOff>45720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7A1E28-45E8-40E6-87CF-56A7368BA2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9173" b="49143"/>
        <a:stretch/>
      </xdr:blipFill>
      <xdr:spPr>
        <a:xfrm>
          <a:off x="0" y="13738860"/>
          <a:ext cx="608838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38101</xdr:rowOff>
    </xdr:from>
    <xdr:to>
      <xdr:col>9</xdr:col>
      <xdr:colOff>594360</xdr:colOff>
      <xdr:row>93</xdr:row>
      <xdr:rowOff>144781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1BCEA5-354F-4546-BA05-F88BA2ED79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20914" b="41800"/>
        <a:stretch/>
      </xdr:blipFill>
      <xdr:spPr>
        <a:xfrm>
          <a:off x="0" y="15400021"/>
          <a:ext cx="608076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30479</xdr:rowOff>
    </xdr:from>
    <xdr:to>
      <xdr:col>9</xdr:col>
      <xdr:colOff>594360</xdr:colOff>
      <xdr:row>105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B2C938-F3E8-40AE-B64E-26A6857076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21266" b="34091"/>
        <a:stretch/>
      </xdr:blipFill>
      <xdr:spPr>
        <a:xfrm>
          <a:off x="0" y="17221199"/>
          <a:ext cx="6080760" cy="2095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68579</xdr:rowOff>
    </xdr:from>
    <xdr:to>
      <xdr:col>9</xdr:col>
      <xdr:colOff>579120</xdr:colOff>
      <xdr:row>122</xdr:row>
      <xdr:rowOff>137160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ADBE8-EF19-4591-B3DE-C5C1F7ED5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0316" b="19712"/>
        <a:stretch/>
      </xdr:blipFill>
      <xdr:spPr>
        <a:xfrm>
          <a:off x="0" y="19636739"/>
          <a:ext cx="6065520" cy="2811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121919</xdr:rowOff>
    </xdr:from>
    <xdr:to>
      <xdr:col>9</xdr:col>
      <xdr:colOff>571500</xdr:colOff>
      <xdr:row>137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E193E4-24C8-4C9D-8C39-952D0DA4E7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21147" b="29078"/>
        <a:stretch/>
      </xdr:blipFill>
      <xdr:spPr>
        <a:xfrm>
          <a:off x="0" y="22799039"/>
          <a:ext cx="6057900" cy="2331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45721</xdr:rowOff>
    </xdr:from>
    <xdr:to>
      <xdr:col>9</xdr:col>
      <xdr:colOff>601980</xdr:colOff>
      <xdr:row>343</xdr:row>
      <xdr:rowOff>121921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F1577E6-4296-4E03-A6AA-8B54721912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7346" b="34886"/>
        <a:stretch/>
      </xdr:blipFill>
      <xdr:spPr>
        <a:xfrm>
          <a:off x="0" y="25831801"/>
          <a:ext cx="6088380" cy="2636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15241</xdr:rowOff>
    </xdr:from>
    <xdr:to>
      <xdr:col>9</xdr:col>
      <xdr:colOff>586740</xdr:colOff>
      <xdr:row>366</xdr:row>
      <xdr:rowOff>129541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0B28CF-B8CF-4E02-90C3-1D5D57E2F2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8051" b="8922"/>
        <a:stretch/>
      </xdr:blipFill>
      <xdr:spPr>
        <a:xfrm>
          <a:off x="0" y="28910281"/>
          <a:ext cx="6073140" cy="377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114300</xdr:rowOff>
    </xdr:from>
    <xdr:to>
      <xdr:col>9</xdr:col>
      <xdr:colOff>563880</xdr:colOff>
      <xdr:row>538</xdr:row>
      <xdr:rowOff>175260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C2F19A3-98A8-47FD-8C94-E955FF85CE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8046" b="6135"/>
        <a:stretch/>
      </xdr:blipFill>
      <xdr:spPr>
        <a:xfrm>
          <a:off x="0" y="94663260"/>
          <a:ext cx="6050280" cy="3901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167640</xdr:rowOff>
    </xdr:from>
    <xdr:to>
      <xdr:col>9</xdr:col>
      <xdr:colOff>590397</xdr:colOff>
      <xdr:row>415</xdr:row>
      <xdr:rowOff>53340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DB4E95C-5544-4E49-B8B3-E777E15FFB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8848" b="25543"/>
        <a:stretch/>
      </xdr:blipFill>
      <xdr:spPr>
        <a:xfrm>
          <a:off x="0" y="72953880"/>
          <a:ext cx="6076797" cy="2994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30480</xdr:rowOff>
    </xdr:from>
    <xdr:to>
      <xdr:col>9</xdr:col>
      <xdr:colOff>583626</xdr:colOff>
      <xdr:row>447</xdr:row>
      <xdr:rowOff>60960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92FC293-902C-4D15-937A-E760DB46F7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2848"/>
        <a:stretch/>
      </xdr:blipFill>
      <xdr:spPr>
        <a:xfrm>
          <a:off x="0" y="77388720"/>
          <a:ext cx="6070026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160020</xdr:rowOff>
    </xdr:from>
    <xdr:to>
      <xdr:col>9</xdr:col>
      <xdr:colOff>579120</xdr:colOff>
      <xdr:row>469</xdr:row>
      <xdr:rowOff>30480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2EE92-5E98-4839-8981-226963B9A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7555" b="14718"/>
        <a:stretch/>
      </xdr:blipFill>
      <xdr:spPr>
        <a:xfrm>
          <a:off x="0" y="82273140"/>
          <a:ext cx="6065520" cy="3528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144781</xdr:rowOff>
    </xdr:from>
    <xdr:to>
      <xdr:col>9</xdr:col>
      <xdr:colOff>571500</xdr:colOff>
      <xdr:row>490</xdr:row>
      <xdr:rowOff>76201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9DEA45-F647-458E-AB50-7BBBF9D65B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7380" b="13627"/>
        <a:stretch/>
      </xdr:blipFill>
      <xdr:spPr>
        <a:xfrm>
          <a:off x="0" y="86098381"/>
          <a:ext cx="6057900" cy="3589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83820</xdr:rowOff>
    </xdr:from>
    <xdr:to>
      <xdr:col>9</xdr:col>
      <xdr:colOff>601980</xdr:colOff>
      <xdr:row>515</xdr:row>
      <xdr:rowOff>68580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CCBC3E0-CDDF-4CF0-93D1-A58CBE0E81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672" b="4511"/>
        <a:stretch/>
      </xdr:blipFill>
      <xdr:spPr>
        <a:xfrm>
          <a:off x="0" y="90060780"/>
          <a:ext cx="6088380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160021</xdr:rowOff>
    </xdr:from>
    <xdr:to>
      <xdr:col>9</xdr:col>
      <xdr:colOff>586740</xdr:colOff>
      <xdr:row>557</xdr:row>
      <xdr:rowOff>167641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264880A-293C-4127-801D-8E742F2CFD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8216" b="27232"/>
        <a:stretch/>
      </xdr:blipFill>
      <xdr:spPr>
        <a:xfrm>
          <a:off x="0" y="99098101"/>
          <a:ext cx="607314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38100</xdr:rowOff>
    </xdr:from>
    <xdr:to>
      <xdr:col>9</xdr:col>
      <xdr:colOff>586740</xdr:colOff>
      <xdr:row>583</xdr:row>
      <xdr:rowOff>167640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5C5CAE0-4EE4-4ED3-8AD5-D6A95A26F7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7693" b="13206"/>
        <a:stretch/>
      </xdr:blipFill>
      <xdr:spPr>
        <a:xfrm>
          <a:off x="0" y="103182420"/>
          <a:ext cx="6073140" cy="3604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106681</xdr:rowOff>
    </xdr:from>
    <xdr:to>
      <xdr:col>9</xdr:col>
      <xdr:colOff>594360</xdr:colOff>
      <xdr:row>606</xdr:row>
      <xdr:rowOff>38101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8A08516-36A8-43B6-8FD0-DB3517E555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7841" b="13579"/>
        <a:stretch/>
      </xdr:blipFill>
      <xdr:spPr>
        <a:xfrm>
          <a:off x="0" y="107274361"/>
          <a:ext cx="6080760" cy="3589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38100</xdr:rowOff>
    </xdr:from>
    <xdr:to>
      <xdr:col>9</xdr:col>
      <xdr:colOff>575718</xdr:colOff>
      <xdr:row>632</xdr:row>
      <xdr:rowOff>91440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47E0993-70AE-4F6C-AA73-ABAA810130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3691" b="10570"/>
        <a:stretch/>
      </xdr:blipFill>
      <xdr:spPr>
        <a:xfrm>
          <a:off x="0" y="111777780"/>
          <a:ext cx="6062118" cy="3893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38100</xdr:rowOff>
    </xdr:from>
    <xdr:to>
      <xdr:col>9</xdr:col>
      <xdr:colOff>566561</xdr:colOff>
      <xdr:row>725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793578C-4A48-4E1C-B08B-8396212D00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3355" b="14429"/>
        <a:stretch/>
      </xdr:blipFill>
      <xdr:spPr>
        <a:xfrm>
          <a:off x="0" y="128968500"/>
          <a:ext cx="6052961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141</xdr:row>
      <xdr:rowOff>91440</xdr:rowOff>
    </xdr:from>
    <xdr:to>
      <xdr:col>9</xdr:col>
      <xdr:colOff>419100</xdr:colOff>
      <xdr:row>163</xdr:row>
      <xdr:rowOff>50407</xdr:rowOff>
    </xdr:to>
    <xdr:pic>
      <xdr:nvPicPr>
        <xdr:cNvPr id="26" name="Picture 25" descr="How to Select a Control Chart">
          <a:extLst>
            <a:ext uri="{FF2B5EF4-FFF2-40B4-BE49-F238E27FC236}">
              <a16:creationId xmlns:a16="http://schemas.microsoft.com/office/drawing/2014/main" id="{DCBE4AFB-DA9B-4055-A9BA-B257A7D20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" y="25877520"/>
          <a:ext cx="5806440" cy="3982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426720</xdr:colOff>
      <xdr:row>235</xdr:row>
      <xdr:rowOff>45720</xdr:rowOff>
    </xdr:from>
    <xdr:to>
      <xdr:col>9</xdr:col>
      <xdr:colOff>37052</xdr:colOff>
      <xdr:row>263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DFE756-E01D-416E-ADFB-FF3D4E630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" y="43022520"/>
          <a:ext cx="5096732" cy="5074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487680</xdr:colOff>
      <xdr:row>263</xdr:row>
      <xdr:rowOff>15240</xdr:rowOff>
    </xdr:from>
    <xdr:to>
      <xdr:col>7</xdr:col>
      <xdr:colOff>479383</xdr:colOff>
      <xdr:row>281</xdr:row>
      <xdr:rowOff>174679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5D838D7-F80D-4146-8459-FBBA2728B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97280" y="48112680"/>
          <a:ext cx="3649303" cy="345127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164</xdr:row>
      <xdr:rowOff>144781</xdr:rowOff>
    </xdr:from>
    <xdr:to>
      <xdr:col>9</xdr:col>
      <xdr:colOff>390401</xdr:colOff>
      <xdr:row>186</xdr:row>
      <xdr:rowOff>83821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A5CD6C3-E215-4B3E-A0AE-76F678EAB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500" y="30137101"/>
          <a:ext cx="5686301" cy="3962400"/>
        </a:xfrm>
        <a:prstGeom prst="rect">
          <a:avLst/>
        </a:prstGeom>
      </xdr:spPr>
    </xdr:pic>
    <xdr:clientData/>
  </xdr:twoCellAnchor>
  <xdr:twoCellAnchor>
    <xdr:from>
      <xdr:col>1</xdr:col>
      <xdr:colOff>608645</xdr:colOff>
      <xdr:row>214</xdr:row>
      <xdr:rowOff>68580</xdr:rowOff>
    </xdr:from>
    <xdr:to>
      <xdr:col>8</xdr:col>
      <xdr:colOff>296224</xdr:colOff>
      <xdr:row>225</xdr:row>
      <xdr:rowOff>1848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12C7CA9-C1C0-42A0-BDD8-CC2AF5CED826}"/>
            </a:ext>
          </a:extLst>
        </xdr:cNvPr>
        <xdr:cNvGrpSpPr/>
      </xdr:nvGrpSpPr>
      <xdr:grpSpPr>
        <a:xfrm>
          <a:off x="1218245" y="39204900"/>
          <a:ext cx="3954779" cy="1944948"/>
          <a:chOff x="1218245" y="38797230"/>
          <a:chExt cx="3954779" cy="1923993"/>
        </a:xfrm>
      </xdr:grpSpPr>
      <xdr:grpSp>
        <xdr:nvGrpSpPr>
          <xdr:cNvPr id="30" name="Group 29">
            <a:extLst>
              <a:ext uri="{FF2B5EF4-FFF2-40B4-BE49-F238E27FC236}">
                <a16:creationId xmlns:a16="http://schemas.microsoft.com/office/drawing/2014/main" id="{72F0DBD9-CDE8-470D-9F51-2C2B1E946BA5}"/>
              </a:ext>
            </a:extLst>
          </xdr:cNvPr>
          <xdr:cNvGrpSpPr/>
        </xdr:nvGrpSpPr>
        <xdr:grpSpPr>
          <a:xfrm>
            <a:off x="1218245" y="38797230"/>
            <a:ext cx="3954779" cy="1381124"/>
            <a:chOff x="14887788" y="4812451"/>
            <a:chExt cx="4378959" cy="1514689"/>
          </a:xfrm>
        </xdr:grpSpPr>
        <xdr:pic>
          <xdr:nvPicPr>
            <xdr:cNvPr id="31" name="Picture 30">
              <a:extLst>
                <a:ext uri="{FF2B5EF4-FFF2-40B4-BE49-F238E27FC236}">
                  <a16:creationId xmlns:a16="http://schemas.microsoft.com/office/drawing/2014/main" id="{29BC3AFC-FFCD-4BCF-9B7B-D3D3CA4D6675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863144" y="4835314"/>
              <a:ext cx="1226385" cy="86698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2" name="Picture 31">
              <a:extLst>
                <a:ext uri="{FF2B5EF4-FFF2-40B4-BE49-F238E27FC236}">
                  <a16:creationId xmlns:a16="http://schemas.microsoft.com/office/drawing/2014/main" id="{BE23AA29-8E2A-473A-A6FE-CFB918D41DC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887788" y="4823460"/>
              <a:ext cx="1020232" cy="88792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3" name="Picture 32">
              <a:extLst>
                <a:ext uri="{FF2B5EF4-FFF2-40B4-BE49-F238E27FC236}">
                  <a16:creationId xmlns:a16="http://schemas.microsoft.com/office/drawing/2014/main" id="{9A99F061-06E4-47F0-B932-CD7A4C454F5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6979900" y="4812453"/>
              <a:ext cx="1233932" cy="8331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4" name="Picture 33">
              <a:extLst>
                <a:ext uri="{FF2B5EF4-FFF2-40B4-BE49-F238E27FC236}">
                  <a16:creationId xmlns:a16="http://schemas.microsoft.com/office/drawing/2014/main" id="{76127792-6090-4372-BD66-7E201C6C150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8170312" y="4812451"/>
              <a:ext cx="1096435" cy="88392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5" name="Picture 34">
              <a:extLst>
                <a:ext uri="{FF2B5EF4-FFF2-40B4-BE49-F238E27FC236}">
                  <a16:creationId xmlns:a16="http://schemas.microsoft.com/office/drawing/2014/main" id="{718ED466-BA53-4A8F-9172-3F5FEDB6375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049500" y="5739553"/>
              <a:ext cx="4013548" cy="58758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9E933244-ABE6-4F3E-9549-DA016F7D0EF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/>
          <a:srcRect l="26603"/>
          <a:stretch/>
        </xdr:blipFill>
        <xdr:spPr>
          <a:xfrm>
            <a:off x="1328737" y="40267890"/>
            <a:ext cx="1398029" cy="45333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604838</xdr:colOff>
      <xdr:row>188</xdr:row>
      <xdr:rowOff>30462</xdr:rowOff>
    </xdr:from>
    <xdr:to>
      <xdr:col>8</xdr:col>
      <xdr:colOff>242583</xdr:colOff>
      <xdr:row>212</xdr:row>
      <xdr:rowOff>60960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EEE37EB4-0DA4-4607-B551-2C939CFFA53C}"/>
            </a:ext>
          </a:extLst>
        </xdr:cNvPr>
        <xdr:cNvGrpSpPr/>
      </xdr:nvGrpSpPr>
      <xdr:grpSpPr>
        <a:xfrm>
          <a:off x="1214438" y="34411902"/>
          <a:ext cx="3904945" cy="4419618"/>
          <a:chOff x="1214438" y="34053762"/>
          <a:chExt cx="3904945" cy="4373898"/>
        </a:xfrm>
      </xdr:grpSpPr>
      <xdr:grpSp>
        <xdr:nvGrpSpPr>
          <xdr:cNvPr id="47" name="Group 46">
            <a:extLst>
              <a:ext uri="{FF2B5EF4-FFF2-40B4-BE49-F238E27FC236}">
                <a16:creationId xmlns:a16="http://schemas.microsoft.com/office/drawing/2014/main" id="{EFAFE7AC-7823-40C2-82B8-8B55F3116BD1}"/>
              </a:ext>
            </a:extLst>
          </xdr:cNvPr>
          <xdr:cNvGrpSpPr/>
        </xdr:nvGrpSpPr>
        <xdr:grpSpPr>
          <a:xfrm>
            <a:off x="1225865" y="35261550"/>
            <a:ext cx="3893518" cy="3166110"/>
            <a:chOff x="1225865" y="35261550"/>
            <a:chExt cx="3893518" cy="3166110"/>
          </a:xfrm>
        </xdr:grpSpPr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9F78E575-53A2-45A4-9F6B-5EADCDDDAE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241105" y="37665660"/>
              <a:ext cx="3878278" cy="762000"/>
            </a:xfrm>
            <a:prstGeom prst="rect">
              <a:avLst/>
            </a:prstGeom>
          </xdr:spPr>
        </xdr:pic>
        <xdr:grpSp>
          <xdr:nvGrpSpPr>
            <xdr:cNvPr id="45" name="Group 44">
              <a:extLst>
                <a:ext uri="{FF2B5EF4-FFF2-40B4-BE49-F238E27FC236}">
                  <a16:creationId xmlns:a16="http://schemas.microsoft.com/office/drawing/2014/main" id="{81B65B9A-54C6-4CDD-8030-65F5AC4D883F}"/>
                </a:ext>
              </a:extLst>
            </xdr:cNvPr>
            <xdr:cNvGrpSpPr/>
          </xdr:nvGrpSpPr>
          <xdr:grpSpPr>
            <a:xfrm>
              <a:off x="1225865" y="35261550"/>
              <a:ext cx="3876798" cy="2404110"/>
              <a:chOff x="1225865" y="35261550"/>
              <a:chExt cx="3876798" cy="2404110"/>
            </a:xfrm>
          </xdr:grpSpPr>
          <xdr:pic>
            <xdr:nvPicPr>
              <xdr:cNvPr id="27" name="Picture 26" descr="Control Limit Calculations">
                <a:extLst>
                  <a:ext uri="{FF2B5EF4-FFF2-40B4-BE49-F238E27FC236}">
                    <a16:creationId xmlns:a16="http://schemas.microsoft.com/office/drawing/2014/main" id="{7917D8D9-B854-42A0-9656-55CBDC6366E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25865" y="35261550"/>
                <a:ext cx="3876798" cy="240411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41" name="Picture 40">
                <a:extLst>
                  <a:ext uri="{FF2B5EF4-FFF2-40B4-BE49-F238E27FC236}">
                    <a16:creationId xmlns:a16="http://schemas.microsoft.com/office/drawing/2014/main" id="{DABE25E7-FC8E-4029-85D1-337F22A90D5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7"/>
              <a:stretch>
                <a:fillRect/>
              </a:stretch>
            </xdr:blipFill>
            <xdr:spPr>
              <a:xfrm>
                <a:off x="4367205" y="36656963"/>
                <a:ext cx="430367" cy="452437"/>
              </a:xfrm>
              <a:prstGeom prst="rect">
                <a:avLst/>
              </a:prstGeom>
            </xdr:spPr>
          </xdr:pic>
          <xdr:pic>
            <xdr:nvPicPr>
              <xdr:cNvPr id="42" name="Picture 41">
                <a:extLst>
                  <a:ext uri="{FF2B5EF4-FFF2-40B4-BE49-F238E27FC236}">
                    <a16:creationId xmlns:a16="http://schemas.microsoft.com/office/drawing/2014/main" id="{4C586478-F93B-4189-8880-172E1615FBA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7"/>
              <a:stretch>
                <a:fillRect/>
              </a:stretch>
            </xdr:blipFill>
            <xdr:spPr>
              <a:xfrm>
                <a:off x="2995605" y="36656965"/>
                <a:ext cx="430367" cy="452437"/>
              </a:xfrm>
              <a:prstGeom prst="rect">
                <a:avLst/>
              </a:prstGeom>
            </xdr:spPr>
          </xdr:pic>
        </xdr:grpSp>
        <xdr:pic>
          <xdr:nvPicPr>
            <xdr:cNvPr id="43" name="Picture 42">
              <a:extLst>
                <a:ext uri="{FF2B5EF4-FFF2-40B4-BE49-F238E27FC236}">
                  <a16:creationId xmlns:a16="http://schemas.microsoft.com/office/drawing/2014/main" id="{910B2E3F-95B1-4C06-ACB9-B1E3C915313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957645" y="37247517"/>
              <a:ext cx="623888" cy="304428"/>
            </a:xfrm>
            <a:prstGeom prst="rect">
              <a:avLst/>
            </a:prstGeom>
          </xdr:spPr>
        </xdr:pic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9438196D-C6AF-41DF-AB4E-08C6711790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600325" y="37247514"/>
              <a:ext cx="619125" cy="302012"/>
            </a:xfrm>
            <a:prstGeom prst="rect">
              <a:avLst/>
            </a:prstGeom>
          </xdr:spPr>
        </xdr:pic>
      </xdr:grpSp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EBC9C122-4CDE-4C74-8E40-17DEB61AD4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1214438" y="34053762"/>
            <a:ext cx="3176587" cy="119963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282</xdr:row>
      <xdr:rowOff>30480</xdr:rowOff>
    </xdr:from>
    <xdr:to>
      <xdr:col>9</xdr:col>
      <xdr:colOff>583428</xdr:colOff>
      <xdr:row>315</xdr:row>
      <xdr:rowOff>121920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41FB2D0-DD52-4093-A99F-279CEF5BB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1602640"/>
          <a:ext cx="6069828" cy="6126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60961</xdr:rowOff>
    </xdr:from>
    <xdr:to>
      <xdr:col>9</xdr:col>
      <xdr:colOff>586740</xdr:colOff>
      <xdr:row>395</xdr:row>
      <xdr:rowOff>175261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FED129-3E5D-4D3B-AC9C-4084F0D11D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t="7177" b="14202"/>
        <a:stretch/>
      </xdr:blipFill>
      <xdr:spPr>
        <a:xfrm>
          <a:off x="0" y="68823841"/>
          <a:ext cx="6073140" cy="3589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53341</xdr:rowOff>
    </xdr:from>
    <xdr:to>
      <xdr:col>9</xdr:col>
      <xdr:colOff>586740</xdr:colOff>
      <xdr:row>677</xdr:row>
      <xdr:rowOff>167641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E691F34-AC76-456B-B137-DEC233298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t="4024" b="17005"/>
        <a:stretch/>
      </xdr:blipFill>
      <xdr:spPr>
        <a:xfrm>
          <a:off x="0" y="120388381"/>
          <a:ext cx="6073140" cy="35890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634</xdr:row>
      <xdr:rowOff>22860</xdr:rowOff>
    </xdr:from>
    <xdr:to>
      <xdr:col>9</xdr:col>
      <xdr:colOff>593795</xdr:colOff>
      <xdr:row>656</xdr:row>
      <xdr:rowOff>15240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60BD99E-0134-4E46-99B1-A2972ADE8D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t="5685" b="6187"/>
        <a:stretch/>
      </xdr:blipFill>
      <xdr:spPr>
        <a:xfrm>
          <a:off x="1" y="115968780"/>
          <a:ext cx="6080194" cy="4015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38100</xdr:rowOff>
    </xdr:from>
    <xdr:to>
      <xdr:col>9</xdr:col>
      <xdr:colOff>579120</xdr:colOff>
      <xdr:row>743</xdr:row>
      <xdr:rowOff>152400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CCA0CC4-C0EA-4B5F-9063-5E6AD75E6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t="8024" b="29286"/>
        <a:stretch/>
      </xdr:blipFill>
      <xdr:spPr>
        <a:xfrm>
          <a:off x="0" y="133174740"/>
          <a:ext cx="606552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15240</xdr:rowOff>
    </xdr:from>
    <xdr:to>
      <xdr:col>9</xdr:col>
      <xdr:colOff>600817</xdr:colOff>
      <xdr:row>689</xdr:row>
      <xdr:rowOff>7620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E5CF528-0C7F-4BD6-8871-06C10316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24373640"/>
          <a:ext cx="6087217" cy="16383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orris" refreshedDate="41922.549903125" createdVersion="3" refreshedVersion="5" minRefreshableVersion="3" recordCount="25" xr:uid="{00000000-000A-0000-FFFF-FFFF08000000}">
  <cacheSource type="worksheet">
    <worksheetSource ref="BZ10:CB35" sheet="Template"/>
  </cacheSource>
  <cacheFields count="3">
    <cacheField name="Subgroup" numFmtId="1">
      <sharedItems containsSemiMixedTypes="0" containsString="0" containsNumber="1" containsInteger="1" minValue="76" maxValue="1500" count="150"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297" u="1"/>
        <n v="1484" u="1"/>
        <n v="143" u="1"/>
        <n v="296" u="1"/>
        <n v="1480" u="1"/>
        <n v="82" u="1"/>
        <n v="295" u="1"/>
        <n v="1476" u="1"/>
        <n v="95" u="1"/>
        <n v="294" u="1"/>
        <n v="293" u="1"/>
        <n v="292" u="1"/>
        <n v="81" u="1"/>
        <n v="167" u="1"/>
        <n v="291" u="1"/>
        <n v="94" u="1"/>
        <n v="290" u="1"/>
        <n v="166" u="1"/>
        <n v="289" u="1"/>
        <n v="288" u="1"/>
        <n v="80" u="1"/>
        <n v="1499" u="1"/>
        <n v="165" u="1"/>
        <n v="287" u="1"/>
        <n v="500" u="1"/>
        <n v="93" u="1"/>
        <n v="1495" u="1"/>
        <n v="286" u="1"/>
        <n v="499" u="1"/>
        <n v="1491" u="1"/>
        <n v="164" u="1"/>
        <n v="285" u="1"/>
        <n v="498" u="1"/>
        <n v="1487" u="1"/>
        <n v="284" u="1"/>
        <n v="497" u="1"/>
        <n v="79" u="1"/>
        <n v="1483" u="1"/>
        <n v="163" u="1"/>
        <n v="283" u="1"/>
        <n v="496" u="1"/>
        <n v="92" u="1"/>
        <n v="1479" u="1"/>
        <n v="282" u="1"/>
        <n v="495" u="1"/>
        <n v="162" u="1"/>
        <n v="281" u="1"/>
        <n v="494" u="1"/>
        <n v="280" u="1"/>
        <n v="493" u="1"/>
        <n v="78" u="1"/>
        <n v="161" u="1"/>
        <n v="279" u="1"/>
        <n v="492" u="1"/>
        <n v="91" u="1"/>
        <n v="278" u="1"/>
        <n v="491" u="1"/>
        <n v="160" u="1"/>
        <n v="277" u="1"/>
        <n v="490" u="1"/>
        <n v="276" u="1"/>
        <n v="489" u="1"/>
        <n v="77" u="1"/>
        <n v="159" u="1"/>
        <n v="488" u="1"/>
        <n v="90" u="1"/>
        <n v="487" u="1"/>
        <n v="1498" u="1"/>
        <n v="158" u="1"/>
        <n v="486" u="1"/>
        <n v="1494" u="1"/>
        <n v="485" u="1"/>
        <n v="1490" u="1"/>
        <n v="76" u="1"/>
        <n v="157" u="1"/>
        <n v="484" u="1"/>
        <n v="1486" u="1"/>
        <n v="89" u="1"/>
        <n v="483" u="1"/>
        <n v="1482" u="1"/>
        <n v="156" u="1"/>
        <n v="482" u="1"/>
        <n v="1478" u="1"/>
        <n v="481" u="1"/>
        <n v="155" u="1"/>
        <n v="480" u="1"/>
        <n v="88" u="1"/>
        <n v="479" u="1"/>
        <n v="154" u="1"/>
        <n v="478" u="1"/>
        <n v="477" u="1"/>
        <n v="153" u="1"/>
        <n v="476" u="1"/>
        <n v="87" u="1"/>
        <n v="152" u="1"/>
        <n v="100" u="1"/>
        <n v="1497" u="1"/>
        <n v="151" u="1"/>
        <n v="1493" u="1"/>
        <n v="86" u="1"/>
        <n v="1489" u="1"/>
        <n v="150" u="1"/>
        <n v="1485" u="1"/>
        <n v="99" u="1"/>
        <n v="1481" u="1"/>
        <n v="149" u="1"/>
        <n v="1477" u="1"/>
        <n v="85" u="1"/>
        <n v="148" u="1"/>
        <n v="98" u="1"/>
        <n v="147" u="1"/>
        <n v="84" u="1"/>
        <n v="146" u="1"/>
        <n v="97" u="1"/>
        <n v="1500" u="1"/>
        <n v="145" u="1"/>
        <n v="300" u="1"/>
        <n v="1496" u="1"/>
        <n v="83" u="1"/>
        <n v="299" u="1"/>
        <n v="1492" u="1"/>
        <n v="144" u="1"/>
        <n v="96" u="1"/>
        <n v="298" u="1"/>
        <n v="1488" u="1"/>
      </sharedItems>
    </cacheField>
    <cacheField name="Data" numFmtId="165">
      <sharedItems containsSemiMixedTypes="0" containsString="0" containsNumber="1" containsInteger="1" minValue="81" maxValue="244"/>
    </cacheField>
    <cacheField name="X bar" numFmtId="165">
      <sharedItems containsSemiMixedTypes="0" containsString="0" containsNumber="1" minValue="157.94615384615383" maxValue="157.946153846153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orris" refreshedDate="41922.549903587962" createdVersion="3" refreshedVersion="5" minRefreshableVersion="3" recordCount="20" xr:uid="{00000000-000A-0000-FFFF-FFFF09000000}">
  <cacheSource type="worksheet">
    <worksheetSource ref="BS10:BW30" sheet="Template"/>
  </cacheSource>
  <cacheFields count="5">
    <cacheField name="Bin" numFmtId="2">
      <sharedItems containsSemiMixedTypes="0" containsString="0" containsNumber="1" minValue="-2.538734861445846" maxValue="304" count="40">
        <n v="67.45"/>
        <n v="79.900000000000006"/>
        <n v="92.35"/>
        <n v="104.80000000000001"/>
        <n v="117.25"/>
        <n v="129.69999999999999"/>
        <n v="142.14999999999998"/>
        <n v="154.60000000000002"/>
        <n v="167.05"/>
        <n v="179.5"/>
        <n v="191.95000000000002"/>
        <n v="204.4"/>
        <n v="216.85"/>
        <n v="229.29999999999998"/>
        <n v="241.75"/>
        <n v="254.20000000000002"/>
        <n v="266.64999999999998"/>
        <n v="279.10000000000002"/>
        <n v="291.54999999999995"/>
        <n v="304"/>
        <n v="-0.92374466476030648" u="1"/>
        <n v="-0.46231889427872375" u="1"/>
        <n v="0.92195841716602445" u="1"/>
        <n v="1.1526713024068158" u="1"/>
        <n v="1.8448099581291899" u="1"/>
        <n v="-1.1544575500010978" u="1"/>
        <n v="-1.8465962057234719" u="1"/>
        <n v="-8.9312379714101553E-4" u="1"/>
        <n v="1.6140970728883985" u="1"/>
        <n v="-1.6158833204826806" u="1"/>
        <n v="-0.69303177951951511" u="1"/>
        <n v="-2.538734861445846" u="1"/>
        <n v="-0.23160600903793238" u="1"/>
        <n v="0.22981976144365035" u="1"/>
        <n v="0.69124553192523308" u="1"/>
        <n v="0.46053264668444172" u="1"/>
        <n v="1.3833841876476072" u="1"/>
        <n v="-2.3080219762050547" u="1"/>
        <n v="-1.3851704352418892" u="1"/>
        <n v="-2.0773090909642633" u="1"/>
      </sharedItems>
    </cacheField>
    <cacheField name="Frequency" numFmtId="0">
      <sharedItems containsSemiMixedTypes="0" containsString="0" containsNumber="1" containsInteger="1" minValue="1" maxValue="18"/>
    </cacheField>
    <cacheField name="Bell Curve" numFmtId="165">
      <sharedItems containsSemiMixedTypes="0" containsString="0" containsNumber="1" minValue="1.9691340638623158E-4" maxValue="7.7177319673798622E-3"/>
    </cacheField>
    <cacheField name="USL" numFmtId="165">
      <sharedItems containsSemiMixedTypes="0" containsString="0" containsNumber="1" containsInteger="1" minValue="176" maxValue="176"/>
    </cacheField>
    <cacheField name="LSL" numFmtId="165">
      <sharedItems containsSemiMixedTypes="0" containsString="0" containsNumber="1" containsInteger="1" minValue="156" maxValue="1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orris" refreshedDate="41922.549903935185" createdVersion="5" refreshedVersion="5" minRefreshableVersion="3" recordCount="1500" xr:uid="{00000000-000A-0000-FFFF-FFFF0A000000}">
  <cacheSource type="worksheet">
    <worksheetSource ref="BL10:BP1510" sheet="Template"/>
  </cacheSource>
  <cacheFields count="5">
    <cacheField name="Entry #" numFmtId="0">
      <sharedItems containsMixedTypes="1" containsNumber="1" containsInteger="1" minValue="1" maxValue="1499" count="1500">
        <s v="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582" u="1"/>
        <n v="517" u="1"/>
        <n v="482" u="1"/>
        <n v="417" u="1"/>
        <n v="1442" u="1"/>
        <n v="352" u="1"/>
        <n v="1377" u="1"/>
        <n v="1312" u="1"/>
        <n v="1247" u="1"/>
        <n v="1182" u="1"/>
        <n v="287" u="1"/>
        <n v="1117" u="1"/>
        <n v="1052" u="1"/>
        <n v="973" u="1"/>
        <n v="239" u="1"/>
        <n v="908" u="1"/>
        <n v="843" u="1"/>
        <n v="778" u="1"/>
        <n v="713" u="1"/>
        <n v="174" u="1"/>
        <n v="648" u="1"/>
        <n v="583" u="1"/>
        <n v="518" u="1"/>
        <n v="450" u="1"/>
        <n v="385" u="1"/>
        <n v="1444" u="1"/>
        <n v="1379" u="1"/>
        <n v="1314" u="1"/>
        <n v="320" u="1"/>
        <n v="1249" u="1"/>
        <n v="1184" u="1"/>
        <n v="1119" u="1"/>
        <n v="1054" u="1"/>
        <n v="974" u="1"/>
        <n v="909" u="1"/>
        <n v="223" u="1"/>
        <n v="844" u="1"/>
        <n v="779" u="1"/>
        <n v="714" u="1"/>
        <n v="649" u="1"/>
        <n v="158" u="1"/>
        <n v="584" u="1"/>
        <n v="519" u="1"/>
        <n v="483" u="1"/>
        <n v="418" u="1"/>
        <n v="1446" u="1"/>
        <n v="353" u="1"/>
        <n v="1381" u="1"/>
        <n v="1316" u="1"/>
        <n v="1251" u="1"/>
        <n v="1186" u="1"/>
        <n v="288" u="1"/>
        <n v="1121" u="1"/>
        <n v="1056" u="1"/>
        <n v="975" u="1"/>
        <n v="910" u="1"/>
        <n v="845" u="1"/>
        <n v="207" u="1"/>
        <n v="780" u="1"/>
        <n v="715" u="1"/>
        <n v="650" u="1"/>
        <n v="585" u="1"/>
        <n v="142" u="1"/>
        <n v="520" u="1"/>
        <n v="451" u="1"/>
        <n v="386" u="1"/>
        <n v="1448" u="1"/>
        <n v="1383" u="1"/>
        <n v="1318" u="1"/>
        <n v="321" u="1"/>
        <n v="1253" u="1"/>
        <n v="1188" u="1"/>
        <n v="1123" u="1"/>
        <n v="1058" u="1"/>
        <n v="256" u="1"/>
        <n v="976" u="1"/>
        <n v="911" u="1"/>
        <n v="846" u="1"/>
        <n v="781" u="1"/>
        <n v="191" u="1"/>
        <n v="716" u="1"/>
        <n v="651" u="1"/>
        <n v="586" u="1"/>
        <n v="521" u="1"/>
        <n v="484" u="1"/>
        <n v="419" u="1"/>
        <n v="1450" u="1"/>
        <n v="354" u="1"/>
        <n v="1385" u="1"/>
        <n v="1320" u="1"/>
        <n v="1255" u="1"/>
        <n v="1190" u="1"/>
        <n v="289" u="1"/>
        <n v="1125" u="1"/>
        <n v="1060" u="1"/>
        <n v="977" u="1"/>
        <n v="240" u="1"/>
        <n v="912" u="1"/>
        <n v="847" u="1"/>
        <n v="782" u="1"/>
        <n v="717" u="1"/>
        <n v="175" u="1"/>
        <n v="652" u="1"/>
        <n v="587" u="1"/>
        <n v="522" u="1"/>
        <n v="452" u="1"/>
        <n v="387" u="1"/>
        <n v="1452" u="1"/>
        <n v="1387" u="1"/>
        <n v="1322" u="1"/>
        <n v="322" u="1"/>
        <n v="1257" u="1"/>
        <n v="1192" u="1"/>
        <n v="1127" u="1"/>
        <n v="1062" u="1"/>
        <n v="257" u="1"/>
        <n v="978" u="1"/>
        <n v="913" u="1"/>
        <n v="224" u="1"/>
        <n v="848" u="1"/>
        <n v="783" u="1"/>
        <n v="718" u="1"/>
        <n v="653" u="1"/>
        <n v="159" u="1"/>
        <n v="588" u="1"/>
        <n v="523" u="1"/>
        <n v="485" u="1"/>
        <n v="420" u="1"/>
        <n v="1454" u="1"/>
        <n v="355" u="1"/>
        <n v="1389" u="1"/>
        <n v="1324" u="1"/>
        <n v="1259" u="1"/>
        <n v="1194" u="1"/>
        <n v="290" u="1"/>
        <n v="1129" u="1"/>
        <n v="1064" u="1"/>
        <n v="979" u="1"/>
        <n v="914" u="1"/>
        <n v="849" u="1"/>
        <n v="208" u="1"/>
        <n v="784" u="1"/>
        <n v="719" u="1"/>
        <n v="654" u="1"/>
        <n v="589" u="1"/>
        <n v="143" u="1"/>
        <n v="524" u="1"/>
        <n v="453" u="1"/>
        <n v="388" u="1"/>
        <n v="1456" u="1"/>
        <n v="1391" u="1"/>
        <n v="1326" u="1"/>
        <n v="323" u="1"/>
        <n v="1261" u="1"/>
        <n v="1196" u="1"/>
        <n v="1131" u="1"/>
        <n v="1066" u="1"/>
        <n v="258" u="1"/>
        <n v="980" u="1"/>
        <n v="915" u="1"/>
        <n v="850" u="1"/>
        <n v="785" u="1"/>
        <n v="192" u="1"/>
        <n v="720" u="1"/>
        <n v="655" u="1"/>
        <n v="590" u="1"/>
        <n v="525" u="1"/>
        <n v="486" u="1"/>
        <n v="421" u="1"/>
        <n v="1458" u="1"/>
        <n v="356" u="1"/>
        <n v="1393" u="1"/>
        <n v="1328" u="1"/>
        <n v="1263" u="1"/>
        <n v="1198" u="1"/>
        <n v="291" u="1"/>
        <n v="1133" u="1"/>
        <n v="1068" u="1"/>
        <n v="981" u="1"/>
        <n v="241" u="1"/>
        <n v="916" u="1"/>
        <n v="851" u="1"/>
        <n v="786" u="1"/>
        <n v="721" u="1"/>
        <n v="176" u="1"/>
        <n v="656" u="1"/>
        <n v="591" u="1"/>
        <n v="526" u="1"/>
        <n v="454" u="1"/>
        <n v="389" u="1"/>
        <n v="1460" u="1"/>
        <n v="1395" u="1"/>
        <n v="1330" u="1"/>
        <n v="324" u="1"/>
        <n v="1265" u="1"/>
        <n v="1200" u="1"/>
        <n v="1135" u="1"/>
        <n v="1070" u="1"/>
        <n v="259" u="1"/>
        <n v="982" u="1"/>
        <n v="917" u="1"/>
        <n v="225" u="1"/>
        <n v="852" u="1"/>
        <n v="787" u="1"/>
        <n v="722" u="1"/>
        <n v="657" u="1"/>
        <n v="160" u="1"/>
        <n v="592" u="1"/>
        <n v="527" u="1"/>
        <n v="487" u="1"/>
        <n v="422" u="1"/>
        <n v="1462" u="1"/>
        <n v="357" u="1"/>
        <n v="1397" u="1"/>
        <n v="1332" u="1"/>
        <n v="1267" u="1"/>
        <n v="1202" u="1"/>
        <n v="292" u="1"/>
        <n v="1137" u="1"/>
        <n v="1072" u="1"/>
        <n v="983" u="1"/>
        <n v="918" u="1"/>
        <n v="853" u="1"/>
        <n v="209" u="1"/>
        <n v="788" u="1"/>
        <n v="723" u="1"/>
        <n v="658" u="1"/>
        <n v="593" u="1"/>
        <n v="144" u="1"/>
        <n v="528" u="1"/>
        <n v="455" u="1"/>
        <n v="390" u="1"/>
        <n v="1464" u="1"/>
        <n v="1399" u="1"/>
        <n v="1334" u="1"/>
        <n v="325" u="1"/>
        <n v="1269" u="1"/>
        <n v="1204" u="1"/>
        <n v="1139" u="1"/>
        <n v="1074" u="1"/>
        <n v="260" u="1"/>
        <n v="984" u="1"/>
        <n v="919" u="1"/>
        <n v="854" u="1"/>
        <n v="789" u="1"/>
        <n v="193" u="1"/>
        <n v="724" u="1"/>
        <n v="659" u="1"/>
        <n v="594" u="1"/>
        <n v="529" u="1"/>
        <n v="488" u="1"/>
        <n v="423" u="1"/>
        <n v="1466" u="1"/>
        <n v="358" u="1"/>
        <n v="1401" u="1"/>
        <n v="1336" u="1"/>
        <n v="1271" u="1"/>
        <n v="1206" u="1"/>
        <n v="293" u="1"/>
        <n v="1141" u="1"/>
        <n v="1076" u="1"/>
        <n v="985" u="1"/>
        <n v="242" u="1"/>
        <n v="920" u="1"/>
        <n v="855" u="1"/>
        <n v="790" u="1"/>
        <n v="725" u="1"/>
        <n v="177" u="1"/>
        <n v="660" u="1"/>
        <n v="595" u="1"/>
        <n v="530" u="1"/>
        <n v="456" u="1"/>
        <n v="391" u="1"/>
        <n v="1468" u="1"/>
        <n v="1403" u="1"/>
        <n v="1338" u="1"/>
        <n v="326" u="1"/>
        <n v="1273" u="1"/>
        <n v="1208" u="1"/>
        <n v="1143" u="1"/>
        <n v="1078" u="1"/>
        <n v="261" u="1"/>
        <n v="986" u="1"/>
        <n v="921" u="1"/>
        <n v="226" u="1"/>
        <n v="856" u="1"/>
        <n v="791" u="1"/>
        <n v="726" u="1"/>
        <n v="661" u="1"/>
        <n v="161" u="1"/>
        <n v="596" u="1"/>
        <n v="531" u="1"/>
        <n v="489" u="1"/>
        <n v="424" u="1"/>
        <n v="1470" u="1"/>
        <n v="359" u="1"/>
        <n v="1405" u="1"/>
        <n v="1340" u="1"/>
        <n v="1275" u="1"/>
        <n v="1210" u="1"/>
        <n v="294" u="1"/>
        <n v="1145" u="1"/>
        <n v="1080" u="1"/>
        <n v="987" u="1"/>
        <n v="922" u="1"/>
        <n v="857" u="1"/>
        <n v="210" u="1"/>
        <n v="792" u="1"/>
        <n v="727" u="1"/>
        <n v="662" u="1"/>
        <n v="597" u="1"/>
        <n v="145" u="1"/>
        <n v="532" u="1"/>
        <n v="457" u="1"/>
        <n v="392" u="1"/>
        <n v="1472" u="1"/>
        <n v="1407" u="1"/>
        <n v="1342" u="1"/>
        <n v="327" u="1"/>
        <n v="1277" u="1"/>
        <n v="1212" u="1"/>
        <n v="1147" u="1"/>
        <n v="1082" u="1"/>
        <n v="262" u="1"/>
        <n v="988" u="1"/>
        <n v="923" u="1"/>
        <n v="858" u="1"/>
        <n v="793" u="1"/>
        <n v="194" u="1"/>
        <n v="728" u="1"/>
        <n v="663" u="1"/>
        <n v="598" u="1"/>
        <n v="533" u="1"/>
        <n v="490" u="1"/>
        <n v="425" u="1"/>
        <n v="1474" u="1"/>
        <n v="360" u="1"/>
        <n v="1409" u="1"/>
        <n v="1344" u="1"/>
        <n v="1279" u="1"/>
        <n v="1214" u="1"/>
        <n v="295" u="1"/>
        <n v="1149" u="1"/>
        <n v="1084" u="1"/>
        <n v="989" u="1"/>
        <n v="243" u="1"/>
        <n v="924" u="1"/>
        <n v="859" u="1"/>
        <n v="794" u="1"/>
        <n v="729" u="1"/>
        <n v="178" u="1"/>
        <n v="664" u="1"/>
        <n v="599" u="1"/>
        <n v="534" u="1"/>
        <n v="458" u="1"/>
        <n v="393" u="1"/>
        <n v="1476" u="1"/>
        <n v="1411" u="1"/>
        <n v="1346" u="1"/>
        <n v="328" u="1"/>
        <n v="1281" u="1"/>
        <n v="1216" u="1"/>
        <n v="1151" u="1"/>
        <n v="1086" u="1"/>
        <n v="263" u="1"/>
        <n v="990" u="1"/>
        <n v="925" u="1"/>
        <n v="227" u="1"/>
        <n v="860" u="1"/>
        <n v="795" u="1"/>
        <n v="730" u="1"/>
        <n v="665" u="1"/>
        <n v="162" u="1"/>
        <n v="600" u="1"/>
        <n v="535" u="1"/>
        <n v="491" u="1"/>
        <n v="426" u="1"/>
        <n v="1478" u="1"/>
        <n v="361" u="1"/>
        <n v="1413" u="1"/>
        <n v="1348" u="1"/>
        <n v="1283" u="1"/>
        <n v="1218" u="1"/>
        <n v="296" u="1"/>
        <n v="1153" u="1"/>
        <n v="1088" u="1"/>
        <n v="991" u="1"/>
        <n v="926" u="1"/>
        <n v="861" u="1"/>
        <n v="211" u="1"/>
        <n v="796" u="1"/>
        <n v="731" u="1"/>
        <n v="666" u="1"/>
        <n v="601" u="1"/>
        <n v="146" u="1"/>
        <n v="536" u="1"/>
        <n v="459" u="1"/>
        <n v="394" u="1"/>
        <n v="1480" u="1"/>
        <n v="1415" u="1"/>
        <n v="1350" u="1"/>
        <n v="329" u="1"/>
        <n v="1285" u="1"/>
        <n v="1220" u="1"/>
        <n v="1155" u="1"/>
        <n v="1090" u="1"/>
        <n v="264" u="1"/>
        <n v="1025" u="1"/>
        <n v="992" u="1"/>
        <n v="927" u="1"/>
        <n v="862" u="1"/>
        <n v="797" u="1"/>
        <n v="195" u="1"/>
        <n v="732" u="1"/>
        <n v="667" u="1"/>
        <n v="602" u="1"/>
        <n v="537" u="1"/>
        <n v="130" u="1"/>
        <n v="492" u="1"/>
        <n v="427" u="1"/>
        <n v="1482" u="1"/>
        <n v="362" u="1"/>
        <n v="1417" u="1"/>
        <n v="1352" u="1"/>
        <n v="1287" u="1"/>
        <n v="1222" u="1"/>
        <n v="297" u="1"/>
        <n v="1157" u="1"/>
        <n v="1092" u="1"/>
        <n v="1027" u="1"/>
        <n v="993" u="1"/>
        <n v="244" u="1"/>
        <n v="928" u="1"/>
        <n v="863" u="1"/>
        <n v="798" u="1"/>
        <n v="733" u="1"/>
        <n v="179" u="1"/>
        <n v="668" u="1"/>
        <n v="603" u="1"/>
        <n v="538" u="1"/>
        <n v="460" u="1"/>
        <n v="395" u="1"/>
        <n v="1484" u="1"/>
        <n v="1419" u="1"/>
        <n v="1354" u="1"/>
        <n v="330" u="1"/>
        <n v="1289" u="1"/>
        <n v="1224" u="1"/>
        <n v="1159" u="1"/>
        <n v="1094" u="1"/>
        <n v="265" u="1"/>
        <n v="1029" u="1"/>
        <n v="994" u="1"/>
        <n v="929" u="1"/>
        <n v="228" u="1"/>
        <n v="864" u="1"/>
        <n v="799" u="1"/>
        <n v="734" u="1"/>
        <n v="669" u="1"/>
        <n v="163" u="1"/>
        <n v="604" u="1"/>
        <n v="539" u="1"/>
        <n v="493" u="1"/>
        <n v="428" u="1"/>
        <n v="1486" u="1"/>
        <n v="363" u="1"/>
        <n v="1421" u="1"/>
        <n v="1356" u="1"/>
        <n v="1291" u="1"/>
        <n v="1226" u="1"/>
        <n v="298" u="1"/>
        <n v="1161" u="1"/>
        <n v="1096" u="1"/>
        <n v="1031" u="1"/>
        <n v="995" u="1"/>
        <n v="930" u="1"/>
        <n v="865" u="1"/>
        <n v="212" u="1"/>
        <n v="800" u="1"/>
        <n v="735" u="1"/>
        <n v="670" u="1"/>
        <n v="605" u="1"/>
        <n v="147" u="1"/>
        <n v="540" u="1"/>
        <n v="461" u="1"/>
        <n v="396" u="1"/>
        <n v="1488" u="1"/>
        <n v="1423" u="1"/>
        <n v="1358" u="1"/>
        <n v="331" u="1"/>
        <n v="1293" u="1"/>
        <n v="1228" u="1"/>
        <n v="1163" u="1"/>
        <n v="1098" u="1"/>
        <n v="266" u="1"/>
        <n v="1033" u="1"/>
        <n v="996" u="1"/>
        <n v="931" u="1"/>
        <n v="866" u="1"/>
        <n v="801" u="1"/>
        <n v="196" u="1"/>
        <n v="736" u="1"/>
        <n v="671" u="1"/>
        <n v="606" u="1"/>
        <n v="541" u="1"/>
        <n v="131" u="1"/>
        <n v="494" u="1"/>
        <n v="429" u="1"/>
        <n v="1490" u="1"/>
        <n v="364" u="1"/>
        <n v="1425" u="1"/>
        <n v="1360" u="1"/>
        <n v="1295" u="1"/>
        <n v="1230" u="1"/>
        <n v="299" u="1"/>
        <n v="1165" u="1"/>
        <n v="1100" u="1"/>
        <n v="1035" u="1"/>
        <n v="997" u="1"/>
        <n v="245" u="1"/>
        <n v="932" u="1"/>
        <n v="867" u="1"/>
        <n v="802" u="1"/>
        <n v="737" u="1"/>
        <n v="180" u="1"/>
        <n v="672" u="1"/>
        <n v="607" u="1"/>
        <n v="542" u="1"/>
        <n v="462" u="1"/>
        <n v="397" u="1"/>
        <n v="1492" u="1"/>
        <n v="1427" u="1"/>
        <n v="1362" u="1"/>
        <n v="332" u="1"/>
        <n v="1297" u="1"/>
        <n v="1232" u="1"/>
        <n v="1167" u="1"/>
        <n v="1102" u="1"/>
        <n v="267" u="1"/>
        <n v="1037" u="1"/>
        <n v="998" u="1"/>
        <n v="933" u="1"/>
        <n v="229" u="1"/>
        <n v="868" u="1"/>
        <n v="803" u="1"/>
        <n v="738" u="1"/>
        <n v="673" u="1"/>
        <n v="164" u="1"/>
        <n v="608" u="1"/>
        <n v="543" u="1"/>
        <n v="495" u="1"/>
        <n v="430" u="1"/>
        <n v="1494" u="1"/>
        <n v="365" u="1"/>
        <n v="1429" u="1"/>
        <n v="1364" u="1"/>
        <n v="1299" u="1"/>
        <n v="1234" u="1"/>
        <n v="300" u="1"/>
        <n v="1169" u="1"/>
        <n v="1104" u="1"/>
        <n v="1039" u="1"/>
        <n v="999" u="1"/>
        <n v="934" u="1"/>
        <n v="869" u="1"/>
        <n v="213" u="1"/>
        <n v="804" u="1"/>
        <n v="739" u="1"/>
        <n v="674" u="1"/>
        <n v="609" u="1"/>
        <n v="148" u="1"/>
        <n v="544" u="1"/>
        <n v="463" u="1"/>
        <n v="398" u="1"/>
        <n v="1496" u="1"/>
        <n v="1431" u="1"/>
        <n v="1366" u="1"/>
        <n v="333" u="1"/>
        <n v="1301" u="1"/>
        <n v="1236" u="1"/>
        <n v="1171" u="1"/>
        <n v="1106" u="1"/>
        <n v="268" u="1"/>
        <n v="1041" u="1"/>
        <n v="1000" u="1"/>
        <n v="935" u="1"/>
        <n v="870" u="1"/>
        <n v="805" u="1"/>
        <n v="197" u="1"/>
        <n v="740" u="1"/>
        <n v="675" u="1"/>
        <n v="610" u="1"/>
        <n v="545" u="1"/>
        <n v="132" u="1"/>
        <n v="496" u="1"/>
        <n v="431" u="1"/>
        <n v="1498" u="1"/>
        <n v="366" u="1"/>
        <n v="1433" u="1"/>
        <n v="1368" u="1"/>
        <n v="1303" u="1"/>
        <n v="1238" u="1"/>
        <n v="301" u="1"/>
        <n v="1173" u="1"/>
        <n v="1108" u="1"/>
        <n v="1043" u="1"/>
        <n v="1001" u="1"/>
        <n v="246" u="1"/>
        <n v="936" u="1"/>
        <n v="871" u="1"/>
        <n v="806" u="1"/>
        <n v="741" u="1"/>
        <n v="181" u="1"/>
        <n v="676" u="1"/>
        <n v="611" u="1"/>
        <n v="546" u="1"/>
        <n v="464" u="1"/>
        <n v="399" u="1"/>
        <n v="1435" u="1"/>
        <n v="1370" u="1"/>
        <n v="334" u="1"/>
        <n v="1305" u="1"/>
        <n v="1240" u="1"/>
        <n v="1175" u="1"/>
        <n v="1110" u="1"/>
        <n v="269" u="1"/>
        <n v="1045" u="1"/>
        <n v="1002" u="1"/>
        <n v="937" u="1"/>
        <n v="230" u="1"/>
        <n v="872" u="1"/>
        <n v="807" u="1"/>
        <n v="742" u="1"/>
        <n v="677" u="1"/>
        <n v="165" u="1"/>
        <n v="612" u="1"/>
        <n v="547" u="1"/>
        <n v="497" u="1"/>
        <n v="432" u="1"/>
        <n v="367" u="1"/>
        <n v="1437" u="1"/>
        <n v="1372" u="1"/>
        <n v="1307" u="1"/>
        <n v="1242" u="1"/>
        <n v="302" u="1"/>
        <n v="1177" u="1"/>
        <n v="1112" u="1"/>
        <n v="1047" u="1"/>
        <n v="1003" u="1"/>
        <n v="938" u="1"/>
        <n v="873" u="1"/>
        <n v="214" u="1"/>
        <n v="808" u="1"/>
        <n v="743" u="1"/>
        <n v="678" u="1"/>
        <n v="613" u="1"/>
        <n v="149" u="1"/>
        <n v="548" u="1"/>
        <n v="465" u="1"/>
        <n v="400" u="1"/>
        <n v="1439" u="1"/>
        <n v="1374" u="1"/>
        <n v="335" u="1"/>
        <n v="1309" u="1"/>
        <n v="1244" u="1"/>
        <n v="1179" u="1"/>
        <n v="1114" u="1"/>
        <n v="270" u="1"/>
        <n v="1049" u="1"/>
        <n v="1004" u="1"/>
        <n v="939" u="1"/>
        <n v="874" u="1"/>
        <n v="809" u="1"/>
        <n v="198" u="1"/>
        <n v="744" u="1"/>
        <n v="679" u="1"/>
        <n v="614" u="1"/>
        <n v="549" u="1"/>
        <n v="133" u="1"/>
        <n v="498" u="1"/>
        <n v="433" u="1"/>
        <n v="368" u="1"/>
        <n v="1441" u="1"/>
        <n v="1376" u="1"/>
        <n v="1311" u="1"/>
        <n v="1246" u="1"/>
        <n v="303" u="1"/>
        <n v="1181" u="1"/>
        <n v="1116" u="1"/>
        <n v="1051" u="1"/>
        <n v="1005" u="1"/>
        <n v="247" u="1"/>
        <n v="940" u="1"/>
        <n v="875" u="1"/>
        <n v="810" u="1"/>
        <n v="745" u="1"/>
        <n v="182" u="1"/>
        <n v="680" u="1"/>
        <n v="615" u="1"/>
        <n v="550" u="1"/>
        <n v="466" u="1"/>
        <n v="401" u="1"/>
        <n v="1443" u="1"/>
        <n v="1378" u="1"/>
        <n v="336" u="1"/>
        <n v="1313" u="1"/>
        <n v="1248" u="1"/>
        <n v="1183" u="1"/>
        <n v="1118" u="1"/>
        <n v="271" u="1"/>
        <n v="1053" u="1"/>
        <n v="1006" u="1"/>
        <n v="941" u="1"/>
        <n v="231" u="1"/>
        <n v="876" u="1"/>
        <n v="811" u="1"/>
        <n v="746" u="1"/>
        <n v="681" u="1"/>
        <n v="166" u="1"/>
        <n v="616" u="1"/>
        <n v="551" u="1"/>
        <n v="499" u="1"/>
        <n v="434" u="1"/>
        <n v="369" u="1"/>
        <n v="1445" u="1"/>
        <n v="1380" u="1"/>
        <n v="1315" u="1"/>
        <n v="1250" u="1"/>
        <n v="304" u="1"/>
        <n v="1185" u="1"/>
        <n v="1120" u="1"/>
        <n v="1055" u="1"/>
        <n v="1007" u="1"/>
        <n v="942" u="1"/>
        <n v="877" u="1"/>
        <n v="215" u="1"/>
        <n v="812" u="1"/>
        <n v="747" u="1"/>
        <n v="682" u="1"/>
        <n v="617" u="1"/>
        <n v="150" u="1"/>
        <n v="552" u="1"/>
        <n v="467" u="1"/>
        <n v="402" u="1"/>
        <n v="1447" u="1"/>
        <n v="1382" u="1"/>
        <n v="337" u="1"/>
        <n v="1317" u="1"/>
        <n v="1252" u="1"/>
        <n v="1187" u="1"/>
        <n v="1122" u="1"/>
        <n v="272" u="1"/>
        <n v="1057" u="1"/>
        <n v="1008" u="1"/>
        <n v="943" u="1"/>
        <n v="878" u="1"/>
        <n v="813" u="1"/>
        <n v="199" u="1"/>
        <n v="748" u="1"/>
        <n v="683" u="1"/>
        <n v="618" u="1"/>
        <n v="553" u="1"/>
        <n v="134" u="1"/>
        <n v="500" u="1"/>
        <n v="435" u="1"/>
        <n v="370" u="1"/>
        <n v="1449" u="1"/>
        <n v="1384" u="1"/>
        <n v="1319" u="1"/>
        <n v="1254" u="1"/>
        <n v="305" u="1"/>
        <n v="1189" u="1"/>
        <n v="1124" u="1"/>
        <n v="1059" u="1"/>
        <n v="1009" u="1"/>
        <n v="248" u="1"/>
        <n v="944" u="1"/>
        <n v="879" u="1"/>
        <n v="814" u="1"/>
        <n v="749" u="1"/>
        <n v="183" u="1"/>
        <n v="684" u="1"/>
        <n v="619" u="1"/>
        <n v="554" u="1"/>
        <n v="468" u="1"/>
        <n v="403" u="1"/>
        <n v="1451" u="1"/>
        <n v="1386" u="1"/>
        <n v="338" u="1"/>
        <n v="1321" u="1"/>
        <n v="1256" u="1"/>
        <n v="1191" u="1"/>
        <n v="1126" u="1"/>
        <n v="273" u="1"/>
        <n v="1061" u="1"/>
        <n v="1010" u="1"/>
        <n v="945" u="1"/>
        <n v="232" u="1"/>
        <n v="880" u="1"/>
        <n v="815" u="1"/>
        <n v="750" u="1"/>
        <n v="685" u="1"/>
        <n v="167" u="1"/>
        <n v="620" u="1"/>
        <n v="555" u="1"/>
        <n v="501" u="1"/>
        <n v="436" u="1"/>
        <n v="371" u="1"/>
        <n v="1453" u="1"/>
        <n v="1388" u="1"/>
        <n v="1323" u="1"/>
        <n v="1258" u="1"/>
        <n v="306" u="1"/>
        <n v="1193" u="1"/>
        <n v="1128" u="1"/>
        <n v="1063" u="1"/>
        <n v="1011" u="1"/>
        <n v="946" u="1"/>
        <n v="881" u="1"/>
        <n v="216" u="1"/>
        <n v="816" u="1"/>
        <n v="751" u="1"/>
        <n v="686" u="1"/>
        <n v="621" u="1"/>
        <n v="151" u="1"/>
        <n v="556" u="1"/>
        <n v="469" u="1"/>
        <n v="404" u="1"/>
        <n v="1455" u="1"/>
        <n v="1390" u="1"/>
        <n v="339" u="1"/>
        <n v="1325" u="1"/>
        <n v="1260" u="1"/>
        <n v="1195" u="1"/>
        <n v="1130" u="1"/>
        <n v="274" u="1"/>
        <n v="1065" u="1"/>
        <n v="1012" u="1"/>
        <n v="947" u="1"/>
        <n v="882" u="1"/>
        <n v="817" u="1"/>
        <n v="200" u="1"/>
        <n v="752" u="1"/>
        <n v="687" u="1"/>
        <n v="622" u="1"/>
        <n v="557" u="1"/>
        <n v="135" u="1"/>
        <n v="502" u="1"/>
        <n v="437" u="1"/>
        <n v="372" u="1"/>
        <n v="1457" u="1"/>
        <n v="1392" u="1"/>
        <n v="1327" u="1"/>
        <n v="1262" u="1"/>
        <n v="307" u="1"/>
        <n v="1197" u="1"/>
        <n v="1132" u="1"/>
        <n v="1067" u="1"/>
        <n v="1013" u="1"/>
        <n v="249" u="1"/>
        <n v="948" u="1"/>
        <n v="883" u="1"/>
        <n v="818" u="1"/>
        <n v="753" u="1"/>
        <n v="184" u="1"/>
        <n v="688" u="1"/>
        <n v="623" u="1"/>
        <n v="558" u="1"/>
        <n v="470" u="1"/>
        <n v="405" u="1"/>
        <n v="1459" u="1"/>
        <n v="1394" u="1"/>
        <n v="340" u="1"/>
        <n v="1329" u="1"/>
        <n v="1264" u="1"/>
        <n v="1199" u="1"/>
        <n v="1134" u="1"/>
        <n v="275" u="1"/>
        <n v="1069" u="1"/>
        <n v="1014" u="1"/>
        <n v="949" u="1"/>
        <n v="233" u="1"/>
        <n v="884" u="1"/>
        <n v="819" u="1"/>
        <n v="754" u="1"/>
        <n v="689" u="1"/>
        <n v="168" u="1"/>
        <n v="624" u="1"/>
        <n v="559" u="1"/>
        <n v="503" u="1"/>
        <n v="438" u="1"/>
        <n v="373" u="1"/>
        <n v="1461" u="1"/>
        <n v="1396" u="1"/>
        <n v="1331" u="1"/>
        <n v="1266" u="1"/>
        <n v="308" u="1"/>
        <n v="1201" u="1"/>
        <n v="1136" u="1"/>
        <n v="1071" u="1"/>
        <n v="1015" u="1"/>
        <n v="950" u="1"/>
        <n v="885" u="1"/>
        <n v="217" u="1"/>
        <n v="820" u="1"/>
        <n v="755" u="1"/>
        <n v="690" u="1"/>
        <n v="625" u="1"/>
        <n v="152" u="1"/>
        <n v="560" u="1"/>
        <n v="471" u="1"/>
        <n v="406" u="1"/>
        <n v="1463" u="1"/>
        <n v="1398" u="1"/>
        <n v="341" u="1"/>
        <n v="1333" u="1"/>
        <n v="1268" u="1"/>
        <n v="1203" u="1"/>
        <n v="1138" u="1"/>
        <n v="276" u="1"/>
        <n v="1073" u="1"/>
        <n v="1016" u="1"/>
        <n v="951" u="1"/>
        <n v="886" u="1"/>
        <n v="821" u="1"/>
        <n v="201" u="1"/>
        <n v="756" u="1"/>
        <n v="691" u="1"/>
        <n v="626" u="1"/>
        <n v="561" u="1"/>
        <n v="136" u="1"/>
        <n v="504" u="1"/>
        <n v="439" u="1"/>
        <n v="374" u="1"/>
        <n v="1465" u="1"/>
        <n v="1400" u="1"/>
        <n v="1335" u="1"/>
        <n v="1270" u="1"/>
        <n v="309" u="1"/>
        <n v="1205" u="1"/>
        <n v="1140" u="1"/>
        <n v="1075" u="1"/>
        <n v="1017" u="1"/>
        <n v="250" u="1"/>
        <n v="952" u="1"/>
        <n v="887" u="1"/>
        <n v="822" u="1"/>
        <n v="757" u="1"/>
        <n v="185" u="1"/>
        <n v="692" u="1"/>
        <n v="627" u="1"/>
        <n v="562" u="1"/>
        <n v="472" u="1"/>
        <n v="407" u="1"/>
        <n v="1467" u="1"/>
        <n v="1402" u="1"/>
        <n v="342" u="1"/>
        <n v="1337" u="1"/>
        <n v="1272" u="1"/>
        <n v="1207" u="1"/>
        <n v="1142" u="1"/>
        <n v="277" u="1"/>
        <n v="1077" u="1"/>
        <n v="1018" u="1"/>
        <n v="953" u="1"/>
        <n v="234" u="1"/>
        <n v="888" u="1"/>
        <n v="823" u="1"/>
        <n v="758" u="1"/>
        <n v="693" u="1"/>
        <n v="169" u="1"/>
        <n v="628" u="1"/>
        <n v="563" u="1"/>
        <n v="505" u="1"/>
        <n v="440" u="1"/>
        <n v="375" u="1"/>
        <n v="1469" u="1"/>
        <n v="1404" u="1"/>
        <n v="1339" u="1"/>
        <n v="1274" u="1"/>
        <n v="310" u="1"/>
        <n v="1209" u="1"/>
        <n v="1144" u="1"/>
        <n v="1079" u="1"/>
        <n v="1019" u="1"/>
        <n v="954" u="1"/>
        <n v="889" u="1"/>
        <n v="218" u="1"/>
        <n v="824" u="1"/>
        <n v="759" u="1"/>
        <n v="694" u="1"/>
        <n v="629" u="1"/>
        <n v="153" u="1"/>
        <n v="564" u="1"/>
        <n v="473" u="1"/>
        <n v="408" u="1"/>
        <n v="1471" u="1"/>
        <n v="1406" u="1"/>
        <n v="343" u="1"/>
        <n v="1341" u="1"/>
        <n v="1276" u="1"/>
        <n v="1211" u="1"/>
        <n v="1146" u="1"/>
        <n v="278" u="1"/>
        <n v="1081" u="1"/>
        <n v="1020" u="1"/>
        <n v="955" u="1"/>
        <n v="890" u="1"/>
        <n v="825" u="1"/>
        <n v="202" u="1"/>
        <n v="760" u="1"/>
        <n v="695" u="1"/>
        <n v="630" u="1"/>
        <n v="565" u="1"/>
        <n v="137" u="1"/>
        <n v="506" u="1"/>
        <n v="441" u="1"/>
        <n v="376" u="1"/>
        <n v="1473" u="1"/>
        <n v="1408" u="1"/>
        <n v="1343" u="1"/>
        <n v="1278" u="1"/>
        <n v="311" u="1"/>
        <n v="1213" u="1"/>
        <n v="1148" u="1"/>
        <n v="1083" u="1"/>
        <n v="1021" u="1"/>
        <n v="251" u="1"/>
        <n v="956" u="1"/>
        <n v="891" u="1"/>
        <n v="826" u="1"/>
        <n v="761" u="1"/>
        <n v="186" u="1"/>
        <n v="696" u="1"/>
        <n v="631" u="1"/>
        <n v="566" u="1"/>
        <n v="474" u="1"/>
        <n v="409" u="1"/>
        <n v="1475" u="1"/>
        <n v="1410" u="1"/>
        <n v="344" u="1"/>
        <n v="1345" u="1"/>
        <n v="1280" u="1"/>
        <n v="1215" u="1"/>
        <n v="1150" u="1"/>
        <n v="279" u="1"/>
        <n v="1085" u="1"/>
        <n v="1022" u="1"/>
        <n v="957" u="1"/>
        <n v="235" u="1"/>
        <n v="892" u="1"/>
        <n v="827" u="1"/>
        <n v="762" u="1"/>
        <n v="697" u="1"/>
        <n v="170" u="1"/>
        <n v="632" u="1"/>
        <n v="567" u="1"/>
        <n v="507" u="1"/>
        <n v="442" u="1"/>
        <n v="377" u="1"/>
        <n v="1477" u="1"/>
        <n v="1412" u="1"/>
        <n v="1347" u="1"/>
        <n v="1282" u="1"/>
        <n v="312" u="1"/>
        <n v="1217" u="1"/>
        <n v="1152" u="1"/>
        <n v="1087" u="1"/>
        <n v="1023" u="1"/>
        <n v="958" u="1"/>
        <n v="893" u="1"/>
        <n v="219" u="1"/>
        <n v="828" u="1"/>
        <n v="763" u="1"/>
        <n v="698" u="1"/>
        <n v="633" u="1"/>
        <n v="154" u="1"/>
        <n v="568" u="1"/>
        <n v="475" u="1"/>
        <n v="410" u="1"/>
        <n v="1479" u="1"/>
        <n v="1414" u="1"/>
        <n v="345" u="1"/>
        <n v="1349" u="1"/>
        <n v="1284" u="1"/>
        <n v="1219" u="1"/>
        <n v="1154" u="1"/>
        <n v="280" u="1"/>
        <n v="1089" u="1"/>
        <n v="1024" u="1"/>
        <n v="959" u="1"/>
        <n v="894" u="1"/>
        <n v="829" u="1"/>
        <n v="203" u="1"/>
        <n v="764" u="1"/>
        <n v="699" u="1"/>
        <n v="634" u="1"/>
        <n v="569" u="1"/>
        <n v="138" u="1"/>
        <n v="508" u="1"/>
        <n v="443" u="1"/>
        <n v="378" u="1"/>
        <n v="1481" u="1"/>
        <n v="1416" u="1"/>
        <n v="1351" u="1"/>
        <n v="1286" u="1"/>
        <n v="313" u="1"/>
        <n v="1221" u="1"/>
        <n v="1156" u="1"/>
        <n v="1091" u="1"/>
        <n v="1026" u="1"/>
        <n v="252" u="1"/>
        <n v="960" u="1"/>
        <n v="895" u="1"/>
        <n v="830" u="1"/>
        <n v="765" u="1"/>
        <n v="187" u="1"/>
        <n v="700" u="1"/>
        <n v="635" u="1"/>
        <n v="570" u="1"/>
        <n v="476" u="1"/>
        <n v="411" u="1"/>
        <n v="1483" u="1"/>
        <n v="1418" u="1"/>
        <n v="346" u="1"/>
        <n v="1353" u="1"/>
        <n v="1288" u="1"/>
        <n v="1223" u="1"/>
        <n v="1158" u="1"/>
        <n v="281" u="1"/>
        <n v="1093" u="1"/>
        <n v="1028" u="1"/>
        <n v="961" u="1"/>
        <n v="236" u="1"/>
        <n v="896" u="1"/>
        <n v="831" u="1"/>
        <n v="766" u="1"/>
        <n v="701" u="1"/>
        <n v="171" u="1"/>
        <n v="636" u="1"/>
        <n v="571" u="1"/>
        <n v="509" u="1"/>
        <n v="444" u="1"/>
        <n v="379" u="1"/>
        <n v="1485" u="1"/>
        <n v="1420" u="1"/>
        <n v="1355" u="1"/>
        <n v="1290" u="1"/>
        <n v="314" u="1"/>
        <n v="1225" u="1"/>
        <n v="1160" u="1"/>
        <n v="1095" u="1"/>
        <n v="1030" u="1"/>
        <n v="962" u="1"/>
        <n v="897" u="1"/>
        <n v="220" u="1"/>
        <n v="832" u="1"/>
        <n v="767" u="1"/>
        <n v="702" u="1"/>
        <n v="637" u="1"/>
        <n v="155" u="1"/>
        <n v="572" u="1"/>
        <n v="477" u="1"/>
        <n v="412" u="1"/>
        <n v="1487" u="1"/>
        <n v="1422" u="1"/>
        <n v="347" u="1"/>
        <n v="1357" u="1"/>
        <n v="1292" u="1"/>
        <n v="1227" u="1"/>
        <n v="1162" u="1"/>
        <n v="282" u="1"/>
        <n v="1097" u="1"/>
        <n v="1032" u="1"/>
        <n v="963" u="1"/>
        <n v="898" u="1"/>
        <n v="833" u="1"/>
        <n v="204" u="1"/>
        <n v="768" u="1"/>
        <n v="703" u="1"/>
        <n v="638" u="1"/>
        <n v="573" u="1"/>
        <n v="139" u="1"/>
        <n v="510" u="1"/>
        <n v="445" u="1"/>
        <n v="380" u="1"/>
        <n v="1489" u="1"/>
        <n v="1424" u="1"/>
        <n v="1359" u="1"/>
        <n v="1294" u="1"/>
        <n v="315" u="1"/>
        <n v="1229" u="1"/>
        <n v="1164" u="1"/>
        <n v="1099" u="1"/>
        <n v="1034" u="1"/>
        <n v="253" u="1"/>
        <n v="964" u="1"/>
        <n v="899" u="1"/>
        <n v="834" u="1"/>
        <n v="769" u="1"/>
        <n v="188" u="1"/>
        <n v="704" u="1"/>
        <n v="639" u="1"/>
        <n v="574" u="1"/>
        <n v="478" u="1"/>
        <n v="413" u="1"/>
        <n v="1491" u="1"/>
        <n v="1426" u="1"/>
        <n v="348" u="1"/>
        <n v="1361" u="1"/>
        <n v="1296" u="1"/>
        <n v="1231" u="1"/>
        <n v="1166" u="1"/>
        <n v="283" u="1"/>
        <n v="1101" u="1"/>
        <n v="1036" u="1"/>
        <n v="965" u="1"/>
        <n v="237" u="1"/>
        <n v="900" u="1"/>
        <n v="835" u="1"/>
        <n v="770" u="1"/>
        <n v="705" u="1"/>
        <n v="172" u="1"/>
        <n v="640" u="1"/>
        <n v="575" u="1"/>
        <n v="511" u="1"/>
        <n v="446" u="1"/>
        <n v="381" u="1"/>
        <n v="1493" u="1"/>
        <n v="1428" u="1"/>
        <n v="1363" u="1"/>
        <n v="1298" u="1"/>
        <n v="316" u="1"/>
        <n v="1233" u="1"/>
        <n v="1168" u="1"/>
        <n v="1103" u="1"/>
        <n v="1038" u="1"/>
        <n v="966" u="1"/>
        <n v="901" u="1"/>
        <n v="221" u="1"/>
        <n v="836" u="1"/>
        <n v="771" u="1"/>
        <n v="706" u="1"/>
        <n v="641" u="1"/>
        <n v="156" u="1"/>
        <n v="576" u="1"/>
        <n v="479" u="1"/>
        <n v="414" u="1"/>
        <n v="1495" u="1"/>
        <n v="1430" u="1"/>
        <n v="349" u="1"/>
        <n v="1365" u="1"/>
        <n v="1300" u="1"/>
        <n v="1235" u="1"/>
        <n v="1170" u="1"/>
        <n v="284" u="1"/>
        <n v="1105" u="1"/>
        <n v="1040" u="1"/>
        <n v="967" u="1"/>
        <n v="902" u="1"/>
        <n v="837" u="1"/>
        <n v="205" u="1"/>
        <n v="772" u="1"/>
        <n v="707" u="1"/>
        <n v="642" u="1"/>
        <n v="577" u="1"/>
        <n v="140" u="1"/>
        <n v="512" u="1"/>
        <n v="447" u="1"/>
        <n v="382" u="1"/>
        <n v="1497" u="1"/>
        <n v="1432" u="1"/>
        <n v="1367" u="1"/>
        <n v="1302" u="1"/>
        <n v="317" u="1"/>
        <n v="1237" u="1"/>
        <n v="1172" u="1"/>
        <n v="1107" u="1"/>
        <n v="1042" u="1"/>
        <n v="254" u="1"/>
        <n v="968" u="1"/>
        <n v="903" u="1"/>
        <n v="838" u="1"/>
        <n v="773" u="1"/>
        <n v="189" u="1"/>
        <n v="708" u="1"/>
        <n v="643" u="1"/>
        <n v="578" u="1"/>
        <n v="513" u="1"/>
        <n v="480" u="1"/>
        <n v="415" u="1"/>
        <n v="1499" u="1"/>
        <n v="1434" u="1"/>
        <n v="350" u="1"/>
        <n v="1369" u="1"/>
        <n v="1304" u="1"/>
        <n v="1239" u="1"/>
        <n v="1174" u="1"/>
        <n v="285" u="1"/>
        <n v="1109" u="1"/>
        <n v="1044" u="1"/>
        <n v="969" u="1"/>
        <n v="238" u="1"/>
        <n v="904" u="1"/>
        <n v="839" u="1"/>
        <n v="774" u="1"/>
        <n v="709" u="1"/>
        <n v="173" u="1"/>
        <n v="644" u="1"/>
        <n v="579" u="1"/>
        <n v="514" u="1"/>
        <n v="448" u="1"/>
        <n v="383" u="1"/>
        <n v="1436" u="1"/>
        <n v="1371" u="1"/>
        <n v="1306" u="1"/>
        <n v="318" u="1"/>
        <n v="1241" u="1"/>
        <n v="1176" u="1"/>
        <n v="1111" u="1"/>
        <n v="1046" u="1"/>
        <n v="970" u="1"/>
        <n v="905" u="1"/>
        <n v="222" u="1"/>
        <n v="840" u="1"/>
        <n v="775" u="1"/>
        <n v="710" u="1"/>
        <n v="645" u="1"/>
        <n v="157" u="1"/>
        <n v="580" u="1"/>
        <n v="515" u="1"/>
        <n v="481" u="1"/>
        <n v="416" u="1"/>
        <n v="1438" u="1"/>
        <n v="351" u="1"/>
        <n v="1373" u="1"/>
        <n v="1308" u="1"/>
        <n v="1243" u="1"/>
        <n v="1178" u="1"/>
        <n v="286" u="1"/>
        <n v="1113" u="1"/>
        <n v="1048" u="1"/>
        <n v="971" u="1"/>
        <n v="906" u="1"/>
        <n v="841" u="1"/>
        <n v="206" u="1"/>
        <n v="776" u="1"/>
        <n v="711" u="1"/>
        <n v="646" u="1"/>
        <n v="581" u="1"/>
        <n v="141" u="1"/>
        <n v="516" u="1"/>
        <n v="449" u="1"/>
        <n v="384" u="1"/>
        <n v="1440" u="1"/>
        <n v="1375" u="1"/>
        <n v="1310" u="1"/>
        <n v="319" u="1"/>
        <n v="1245" u="1"/>
        <n v="1180" u="1"/>
        <n v="1115" u="1"/>
        <n v="1050" u="1"/>
        <n v="255" u="1"/>
        <n v="972" u="1"/>
        <n v="907" u="1"/>
        <n v="842" u="1"/>
        <n v="777" u="1"/>
        <n v="190" u="1"/>
        <n v="712" u="1"/>
        <n v="647" u="1"/>
      </sharedItems>
    </cacheField>
    <cacheField name="Data" numFmtId="0">
      <sharedItems containsMixedTypes="1" containsNumber="1" containsInteger="1" minValue="0" maxValue="175"/>
    </cacheField>
    <cacheField name="UCL" numFmtId="164">
      <sharedItems containsMixedTypes="1" containsNumber="1" minValue="104.82258139534883" maxValue="104.82258139534883"/>
    </cacheField>
    <cacheField name="LCL" numFmtId="2">
      <sharedItems containsMixedTypes="1" containsNumber="1" containsInteger="1" minValue="0" maxValue="0"/>
    </cacheField>
    <cacheField name="AVG" numFmtId="164">
      <sharedItems containsMixedTypes="1" containsNumber="1" minValue="32.085271317829459" maxValue="32.0852713178294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orris" refreshedDate="41922.549904282409" createdVersion="5" refreshedVersion="5" minRefreshableVersion="3" recordCount="1500" xr:uid="{00000000-000A-0000-FFFF-FFFF0B000000}">
  <cacheSource type="worksheet">
    <worksheetSource ref="BD10:BJ1510" sheet="Template"/>
  </cacheSource>
  <cacheFields count="7">
    <cacheField name="Entry #" numFmtId="0">
      <sharedItems containsMixedTypes="1" containsNumber="1" containsInteger="1" minValue="1" maxValue="1500" count="15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s v=""/>
        <n v="582" u="1"/>
        <n v="517" u="1"/>
        <n v="482" u="1"/>
        <n v="417" u="1"/>
        <n v="1442" u="1"/>
        <n v="352" u="1"/>
        <n v="1377" u="1"/>
        <n v="1312" u="1"/>
        <n v="1247" u="1"/>
        <n v="1182" u="1"/>
        <n v="287" u="1"/>
        <n v="1117" u="1"/>
        <n v="1052" u="1"/>
        <n v="973" u="1"/>
        <n v="239" u="1"/>
        <n v="908" u="1"/>
        <n v="843" u="1"/>
        <n v="778" u="1"/>
        <n v="713" u="1"/>
        <n v="174" u="1"/>
        <n v="648" u="1"/>
        <n v="583" u="1"/>
        <n v="518" u="1"/>
        <n v="450" u="1"/>
        <n v="385" u="1"/>
        <n v="1444" u="1"/>
        <n v="1379" u="1"/>
        <n v="1314" u="1"/>
        <n v="320" u="1"/>
        <n v="1249" u="1"/>
        <n v="1184" u="1"/>
        <n v="1119" u="1"/>
        <n v="1054" u="1"/>
        <n v="974" u="1"/>
        <n v="909" u="1"/>
        <n v="223" u="1"/>
        <n v="844" u="1"/>
        <n v="779" u="1"/>
        <n v="714" u="1"/>
        <n v="649" u="1"/>
        <n v="158" u="1"/>
        <n v="584" u="1"/>
        <n v="519" u="1"/>
        <n v="483" u="1"/>
        <n v="418" u="1"/>
        <n v="1446" u="1"/>
        <n v="353" u="1"/>
        <n v="1381" u="1"/>
        <n v="1316" u="1"/>
        <n v="1251" u="1"/>
        <n v="1186" u="1"/>
        <n v="288" u="1"/>
        <n v="1121" u="1"/>
        <n v="1056" u="1"/>
        <n v="975" u="1"/>
        <n v="910" u="1"/>
        <n v="845" u="1"/>
        <n v="207" u="1"/>
        <n v="780" u="1"/>
        <n v="715" u="1"/>
        <n v="650" u="1"/>
        <n v="585" u="1"/>
        <n v="142" u="1"/>
        <n v="520" u="1"/>
        <n v="451" u="1"/>
        <n v="386" u="1"/>
        <n v="1448" u="1"/>
        <n v="1383" u="1"/>
        <n v="1318" u="1"/>
        <n v="321" u="1"/>
        <n v="1253" u="1"/>
        <n v="1188" u="1"/>
        <n v="1123" u="1"/>
        <n v="1058" u="1"/>
        <n v="256" u="1"/>
        <n v="976" u="1"/>
        <n v="911" u="1"/>
        <n v="846" u="1"/>
        <n v="781" u="1"/>
        <n v="191" u="1"/>
        <n v="716" u="1"/>
        <n v="651" u="1"/>
        <n v="586" u="1"/>
        <n v="521" u="1"/>
        <n v="484" u="1"/>
        <n v="419" u="1"/>
        <n v="1450" u="1"/>
        <n v="354" u="1"/>
        <n v="1385" u="1"/>
        <n v="1320" u="1"/>
        <n v="1255" u="1"/>
        <n v="1190" u="1"/>
        <n v="289" u="1"/>
        <n v="1125" u="1"/>
        <n v="1060" u="1"/>
        <n v="977" u="1"/>
        <n v="240" u="1"/>
        <n v="912" u="1"/>
        <n v="847" u="1"/>
        <n v="782" u="1"/>
        <n v="717" u="1"/>
        <n v="175" u="1"/>
        <n v="652" u="1"/>
        <n v="587" u="1"/>
        <n v="522" u="1"/>
        <n v="452" u="1"/>
        <n v="387" u="1"/>
        <n v="1452" u="1"/>
        <n v="1387" u="1"/>
        <n v="1322" u="1"/>
        <n v="322" u="1"/>
        <n v="1257" u="1"/>
        <n v="1192" u="1"/>
        <n v="1127" u="1"/>
        <n v="1062" u="1"/>
        <n v="257" u="1"/>
        <n v="978" u="1"/>
        <n v="913" u="1"/>
        <n v="224" u="1"/>
        <n v="848" u="1"/>
        <n v="783" u="1"/>
        <n v="718" u="1"/>
        <n v="653" u="1"/>
        <n v="159" u="1"/>
        <n v="588" u="1"/>
        <n v="523" u="1"/>
        <n v="485" u="1"/>
        <n v="420" u="1"/>
        <n v="1454" u="1"/>
        <n v="355" u="1"/>
        <n v="1389" u="1"/>
        <n v="1324" u="1"/>
        <n v="1259" u="1"/>
        <n v="1194" u="1"/>
        <n v="290" u="1"/>
        <n v="1129" u="1"/>
        <n v="1064" u="1"/>
        <n v="979" u="1"/>
        <n v="914" u="1"/>
        <n v="849" u="1"/>
        <n v="208" u="1"/>
        <n v="784" u="1"/>
        <n v="719" u="1"/>
        <n v="654" u="1"/>
        <n v="589" u="1"/>
        <n v="143" u="1"/>
        <n v="524" u="1"/>
        <n v="453" u="1"/>
        <n v="388" u="1"/>
        <n v="1456" u="1"/>
        <n v="1391" u="1"/>
        <n v="1326" u="1"/>
        <n v="323" u="1"/>
        <n v="1261" u="1"/>
        <n v="1196" u="1"/>
        <n v="1131" u="1"/>
        <n v="1066" u="1"/>
        <n v="258" u="1"/>
        <n v="980" u="1"/>
        <n v="915" u="1"/>
        <n v="850" u="1"/>
        <n v="785" u="1"/>
        <n v="192" u="1"/>
        <n v="720" u="1"/>
        <n v="655" u="1"/>
        <n v="590" u="1"/>
        <n v="525" u="1"/>
        <n v="486" u="1"/>
        <n v="421" u="1"/>
        <n v="1458" u="1"/>
        <n v="356" u="1"/>
        <n v="1393" u="1"/>
        <n v="1328" u="1"/>
        <n v="1263" u="1"/>
        <n v="1198" u="1"/>
        <n v="291" u="1"/>
        <n v="1133" u="1"/>
        <n v="1068" u="1"/>
        <n v="981" u="1"/>
        <n v="241" u="1"/>
        <n v="916" u="1"/>
        <n v="851" u="1"/>
        <n v="786" u="1"/>
        <n v="721" u="1"/>
        <n v="176" u="1"/>
        <n v="656" u="1"/>
        <n v="591" u="1"/>
        <n v="526" u="1"/>
        <n v="454" u="1"/>
        <n v="389" u="1"/>
        <n v="1460" u="1"/>
        <n v="1395" u="1"/>
        <n v="1330" u="1"/>
        <n v="324" u="1"/>
        <n v="1265" u="1"/>
        <n v="1200" u="1"/>
        <n v="1135" u="1"/>
        <n v="1070" u="1"/>
        <n v="259" u="1"/>
        <n v="982" u="1"/>
        <n v="917" u="1"/>
        <n v="225" u="1"/>
        <n v="852" u="1"/>
        <n v="787" u="1"/>
        <n v="722" u="1"/>
        <n v="657" u="1"/>
        <n v="160" u="1"/>
        <n v="592" u="1"/>
        <n v="527" u="1"/>
        <n v="487" u="1"/>
        <n v="422" u="1"/>
        <n v="1462" u="1"/>
        <n v="357" u="1"/>
        <n v="1397" u="1"/>
        <n v="1332" u="1"/>
        <n v="1267" u="1"/>
        <n v="1202" u="1"/>
        <n v="292" u="1"/>
        <n v="1137" u="1"/>
        <n v="1072" u="1"/>
        <n v="983" u="1"/>
        <n v="918" u="1"/>
        <n v="853" u="1"/>
        <n v="209" u="1"/>
        <n v="788" u="1"/>
        <n v="723" u="1"/>
        <n v="658" u="1"/>
        <n v="593" u="1"/>
        <n v="144" u="1"/>
        <n v="528" u="1"/>
        <n v="455" u="1"/>
        <n v="390" u="1"/>
        <n v="1464" u="1"/>
        <n v="1399" u="1"/>
        <n v="1334" u="1"/>
        <n v="325" u="1"/>
        <n v="1269" u="1"/>
        <n v="1204" u="1"/>
        <n v="1139" u="1"/>
        <n v="1074" u="1"/>
        <n v="260" u="1"/>
        <n v="984" u="1"/>
        <n v="919" u="1"/>
        <n v="854" u="1"/>
        <n v="789" u="1"/>
        <n v="193" u="1"/>
        <n v="724" u="1"/>
        <n v="659" u="1"/>
        <n v="594" u="1"/>
        <n v="529" u="1"/>
        <n v="488" u="1"/>
        <n v="423" u="1"/>
        <n v="1466" u="1"/>
        <n v="358" u="1"/>
        <n v="1401" u="1"/>
        <n v="1336" u="1"/>
        <n v="1271" u="1"/>
        <n v="1206" u="1"/>
        <n v="293" u="1"/>
        <n v="1141" u="1"/>
        <n v="1076" u="1"/>
        <n v="985" u="1"/>
        <n v="242" u="1"/>
        <n v="920" u="1"/>
        <n v="855" u="1"/>
        <n v="790" u="1"/>
        <n v="725" u="1"/>
        <n v="177" u="1"/>
        <n v="660" u="1"/>
        <n v="595" u="1"/>
        <n v="530" u="1"/>
        <n v="456" u="1"/>
        <n v="391" u="1"/>
        <n v="1468" u="1"/>
        <n v="1403" u="1"/>
        <n v="1338" u="1"/>
        <n v="326" u="1"/>
        <n v="1273" u="1"/>
        <n v="1208" u="1"/>
        <n v="1143" u="1"/>
        <n v="1078" u="1"/>
        <n v="261" u="1"/>
        <n v="986" u="1"/>
        <n v="921" u="1"/>
        <n v="226" u="1"/>
        <n v="856" u="1"/>
        <n v="791" u="1"/>
        <n v="726" u="1"/>
        <n v="661" u="1"/>
        <n v="161" u="1"/>
        <n v="596" u="1"/>
        <n v="531" u="1"/>
        <n v="489" u="1"/>
        <n v="424" u="1"/>
        <n v="1470" u="1"/>
        <n v="359" u="1"/>
        <n v="1405" u="1"/>
        <n v="1340" u="1"/>
        <n v="1275" u="1"/>
        <n v="1210" u="1"/>
        <n v="294" u="1"/>
        <n v="1145" u="1"/>
        <n v="1080" u="1"/>
        <n v="987" u="1"/>
        <n v="922" u="1"/>
        <n v="857" u="1"/>
        <n v="210" u="1"/>
        <n v="792" u="1"/>
        <n v="727" u="1"/>
        <n v="662" u="1"/>
        <n v="597" u="1"/>
        <n v="145" u="1"/>
        <n v="532" u="1"/>
        <n v="457" u="1"/>
        <n v="392" u="1"/>
        <n v="1472" u="1"/>
        <n v="1407" u="1"/>
        <n v="1342" u="1"/>
        <n v="327" u="1"/>
        <n v="1277" u="1"/>
        <n v="1212" u="1"/>
        <n v="1147" u="1"/>
        <n v="1082" u="1"/>
        <n v="262" u="1"/>
        <n v="988" u="1"/>
        <n v="923" u="1"/>
        <n v="858" u="1"/>
        <n v="793" u="1"/>
        <n v="194" u="1"/>
        <n v="728" u="1"/>
        <n v="663" u="1"/>
        <n v="598" u="1"/>
        <n v="533" u="1"/>
        <n v="490" u="1"/>
        <n v="425" u="1"/>
        <n v="1474" u="1"/>
        <n v="360" u="1"/>
        <n v="1409" u="1"/>
        <n v="1344" u="1"/>
        <n v="1279" u="1"/>
        <n v="1214" u="1"/>
        <n v="295" u="1"/>
        <n v="1149" u="1"/>
        <n v="1084" u="1"/>
        <n v="989" u="1"/>
        <n v="243" u="1"/>
        <n v="924" u="1"/>
        <n v="859" u="1"/>
        <n v="794" u="1"/>
        <n v="729" u="1"/>
        <n v="178" u="1"/>
        <n v="664" u="1"/>
        <n v="599" u="1"/>
        <n v="534" u="1"/>
        <n v="458" u="1"/>
        <n v="393" u="1"/>
        <n v="1476" u="1"/>
        <n v="1411" u="1"/>
        <n v="1346" u="1"/>
        <n v="328" u="1"/>
        <n v="1281" u="1"/>
        <n v="1216" u="1"/>
        <n v="1151" u="1"/>
        <n v="1086" u="1"/>
        <n v="263" u="1"/>
        <n v="990" u="1"/>
        <n v="925" u="1"/>
        <n v="227" u="1"/>
        <n v="860" u="1"/>
        <n v="795" u="1"/>
        <n v="730" u="1"/>
        <n v="665" u="1"/>
        <n v="162" u="1"/>
        <n v="600" u="1"/>
        <n v="535" u="1"/>
        <n v="491" u="1"/>
        <n v="426" u="1"/>
        <n v="1478" u="1"/>
        <n v="361" u="1"/>
        <n v="1413" u="1"/>
        <n v="1348" u="1"/>
        <n v="1283" u="1"/>
        <n v="1218" u="1"/>
        <n v="296" u="1"/>
        <n v="1153" u="1"/>
        <n v="1088" u="1"/>
        <n v="991" u="1"/>
        <n v="926" u="1"/>
        <n v="861" u="1"/>
        <n v="211" u="1"/>
        <n v="796" u="1"/>
        <n v="731" u="1"/>
        <n v="666" u="1"/>
        <n v="601" u="1"/>
        <n v="146" u="1"/>
        <n v="536" u="1"/>
        <n v="459" u="1"/>
        <n v="394" u="1"/>
        <n v="1480" u="1"/>
        <n v="1415" u="1"/>
        <n v="1350" u="1"/>
        <n v="329" u="1"/>
        <n v="1285" u="1"/>
        <n v="1220" u="1"/>
        <n v="1155" u="1"/>
        <n v="1090" u="1"/>
        <n v="264" u="1"/>
        <n v="1025" u="1"/>
        <n v="992" u="1"/>
        <n v="927" u="1"/>
        <n v="862" u="1"/>
        <n v="797" u="1"/>
        <n v="195" u="1"/>
        <n v="732" u="1"/>
        <n v="667" u="1"/>
        <n v="602" u="1"/>
        <n v="537" u="1"/>
        <n v="492" u="1"/>
        <n v="427" u="1"/>
        <n v="1482" u="1"/>
        <n v="362" u="1"/>
        <n v="1417" u="1"/>
        <n v="1352" u="1"/>
        <n v="1287" u="1"/>
        <n v="1222" u="1"/>
        <n v="297" u="1"/>
        <n v="1157" u="1"/>
        <n v="1092" u="1"/>
        <n v="1027" u="1"/>
        <n v="993" u="1"/>
        <n v="244" u="1"/>
        <n v="928" u="1"/>
        <n v="863" u="1"/>
        <n v="798" u="1"/>
        <n v="733" u="1"/>
        <n v="179" u="1"/>
        <n v="668" u="1"/>
        <n v="603" u="1"/>
        <n v="538" u="1"/>
        <n v="460" u="1"/>
        <n v="395" u="1"/>
        <n v="1484" u="1"/>
        <n v="1419" u="1"/>
        <n v="1354" u="1"/>
        <n v="330" u="1"/>
        <n v="1289" u="1"/>
        <n v="1224" u="1"/>
        <n v="1159" u="1"/>
        <n v="1094" u="1"/>
        <n v="265" u="1"/>
        <n v="1029" u="1"/>
        <n v="994" u="1"/>
        <n v="929" u="1"/>
        <n v="228" u="1"/>
        <n v="864" u="1"/>
        <n v="799" u="1"/>
        <n v="734" u="1"/>
        <n v="669" u="1"/>
        <n v="163" u="1"/>
        <n v="604" u="1"/>
        <n v="539" u="1"/>
        <n v="493" u="1"/>
        <n v="428" u="1"/>
        <n v="1486" u="1"/>
        <n v="363" u="1"/>
        <n v="1421" u="1"/>
        <n v="1356" u="1"/>
        <n v="1291" u="1"/>
        <n v="1226" u="1"/>
        <n v="298" u="1"/>
        <n v="1161" u="1"/>
        <n v="1096" u="1"/>
        <n v="1031" u="1"/>
        <n v="995" u="1"/>
        <n v="930" u="1"/>
        <n v="865" u="1"/>
        <n v="212" u="1"/>
        <n v="800" u="1"/>
        <n v="735" u="1"/>
        <n v="670" u="1"/>
        <n v="605" u="1"/>
        <n v="147" u="1"/>
        <n v="540" u="1"/>
        <n v="461" u="1"/>
        <n v="396" u="1"/>
        <n v="1488" u="1"/>
        <n v="1423" u="1"/>
        <n v="1358" u="1"/>
        <n v="331" u="1"/>
        <n v="1293" u="1"/>
        <n v="1228" u="1"/>
        <n v="1163" u="1"/>
        <n v="1098" u="1"/>
        <n v="266" u="1"/>
        <n v="1033" u="1"/>
        <n v="996" u="1"/>
        <n v="931" u="1"/>
        <n v="866" u="1"/>
        <n v="801" u="1"/>
        <n v="196" u="1"/>
        <n v="736" u="1"/>
        <n v="671" u="1"/>
        <n v="606" u="1"/>
        <n v="541" u="1"/>
        <n v="131" u="1"/>
        <n v="494" u="1"/>
        <n v="429" u="1"/>
        <n v="1490" u="1"/>
        <n v="364" u="1"/>
        <n v="1425" u="1"/>
        <n v="1360" u="1"/>
        <n v="1295" u="1"/>
        <n v="1230" u="1"/>
        <n v="299" u="1"/>
        <n v="1165" u="1"/>
        <n v="1100" u="1"/>
        <n v="1035" u="1"/>
        <n v="997" u="1"/>
        <n v="245" u="1"/>
        <n v="932" u="1"/>
        <n v="867" u="1"/>
        <n v="802" u="1"/>
        <n v="737" u="1"/>
        <n v="180" u="1"/>
        <n v="672" u="1"/>
        <n v="607" u="1"/>
        <n v="542" u="1"/>
        <n v="462" u="1"/>
        <n v="397" u="1"/>
        <n v="1492" u="1"/>
        <n v="1427" u="1"/>
        <n v="1362" u="1"/>
        <n v="332" u="1"/>
        <n v="1297" u="1"/>
        <n v="1232" u="1"/>
        <n v="1167" u="1"/>
        <n v="1102" u="1"/>
        <n v="267" u="1"/>
        <n v="1037" u="1"/>
        <n v="998" u="1"/>
        <n v="933" u="1"/>
        <n v="229" u="1"/>
        <n v="868" u="1"/>
        <n v="803" u="1"/>
        <n v="738" u="1"/>
        <n v="673" u="1"/>
        <n v="164" u="1"/>
        <n v="608" u="1"/>
        <n v="543" u="1"/>
        <n v="495" u="1"/>
        <n v="430" u="1"/>
        <n v="1494" u="1"/>
        <n v="365" u="1"/>
        <n v="1429" u="1"/>
        <n v="1364" u="1"/>
        <n v="1299" u="1"/>
        <n v="1234" u="1"/>
        <n v="300" u="1"/>
        <n v="1169" u="1"/>
        <n v="1104" u="1"/>
        <n v="1039" u="1"/>
        <n v="999" u="1"/>
        <n v="934" u="1"/>
        <n v="869" u="1"/>
        <n v="213" u="1"/>
        <n v="804" u="1"/>
        <n v="739" u="1"/>
        <n v="674" u="1"/>
        <n v="609" u="1"/>
        <n v="148" u="1"/>
        <n v="544" u="1"/>
        <n v="463" u="1"/>
        <n v="398" u="1"/>
        <n v="1496" u="1"/>
        <n v="1431" u="1"/>
        <n v="1366" u="1"/>
        <n v="333" u="1"/>
        <n v="1301" u="1"/>
        <n v="1236" u="1"/>
        <n v="1171" u="1"/>
        <n v="1106" u="1"/>
        <n v="268" u="1"/>
        <n v="1041" u="1"/>
        <n v="1000" u="1"/>
        <n v="935" u="1"/>
        <n v="870" u="1"/>
        <n v="805" u="1"/>
        <n v="197" u="1"/>
        <n v="740" u="1"/>
        <n v="675" u="1"/>
        <n v="610" u="1"/>
        <n v="545" u="1"/>
        <n v="132" u="1"/>
        <n v="496" u="1"/>
        <n v="431" u="1"/>
        <n v="1498" u="1"/>
        <n v="366" u="1"/>
        <n v="1433" u="1"/>
        <n v="1368" u="1"/>
        <n v="1303" u="1"/>
        <n v="1238" u="1"/>
        <n v="301" u="1"/>
        <n v="1173" u="1"/>
        <n v="1108" u="1"/>
        <n v="1043" u="1"/>
        <n v="1001" u="1"/>
        <n v="246" u="1"/>
        <n v="936" u="1"/>
        <n v="871" u="1"/>
        <n v="806" u="1"/>
        <n v="741" u="1"/>
        <n v="181" u="1"/>
        <n v="676" u="1"/>
        <n v="611" u="1"/>
        <n v="546" u="1"/>
        <n v="464" u="1"/>
        <n v="399" u="1"/>
        <n v="1500" u="1"/>
        <n v="1435" u="1"/>
        <n v="1370" u="1"/>
        <n v="334" u="1"/>
        <n v="1305" u="1"/>
        <n v="1240" u="1"/>
        <n v="1175" u="1"/>
        <n v="1110" u="1"/>
        <n v="269" u="1"/>
        <n v="1045" u="1"/>
        <n v="1002" u="1"/>
        <n v="937" u="1"/>
        <n v="230" u="1"/>
        <n v="872" u="1"/>
        <n v="807" u="1"/>
        <n v="742" u="1"/>
        <n v="677" u="1"/>
        <n v="165" u="1"/>
        <n v="612" u="1"/>
        <n v="547" u="1"/>
        <n v="497" u="1"/>
        <n v="432" u="1"/>
        <n v="367" u="1"/>
        <n v="1437" u="1"/>
        <n v="1372" u="1"/>
        <n v="1307" u="1"/>
        <n v="1242" u="1"/>
        <n v="302" u="1"/>
        <n v="1177" u="1"/>
        <n v="1112" u="1"/>
        <n v="1047" u="1"/>
        <n v="1003" u="1"/>
        <n v="938" u="1"/>
        <n v="873" u="1"/>
        <n v="214" u="1"/>
        <n v="808" u="1"/>
        <n v="743" u="1"/>
        <n v="678" u="1"/>
        <n v="613" u="1"/>
        <n v="149" u="1"/>
        <n v="548" u="1"/>
        <n v="465" u="1"/>
        <n v="400" u="1"/>
        <n v="1439" u="1"/>
        <n v="1374" u="1"/>
        <n v="335" u="1"/>
        <n v="1309" u="1"/>
        <n v="1244" u="1"/>
        <n v="1179" u="1"/>
        <n v="1114" u="1"/>
        <n v="270" u="1"/>
        <n v="1049" u="1"/>
        <n v="1004" u="1"/>
        <n v="939" u="1"/>
        <n v="874" u="1"/>
        <n v="809" u="1"/>
        <n v="198" u="1"/>
        <n v="744" u="1"/>
        <n v="679" u="1"/>
        <n v="614" u="1"/>
        <n v="549" u="1"/>
        <n v="133" u="1"/>
        <n v="498" u="1"/>
        <n v="433" u="1"/>
        <n v="368" u="1"/>
        <n v="1441" u="1"/>
        <n v="1376" u="1"/>
        <n v="1311" u="1"/>
        <n v="1246" u="1"/>
        <n v="303" u="1"/>
        <n v="1181" u="1"/>
        <n v="1116" u="1"/>
        <n v="1051" u="1"/>
        <n v="1005" u="1"/>
        <n v="247" u="1"/>
        <n v="940" u="1"/>
        <n v="875" u="1"/>
        <n v="810" u="1"/>
        <n v="745" u="1"/>
        <n v="182" u="1"/>
        <n v="680" u="1"/>
        <n v="615" u="1"/>
        <n v="550" u="1"/>
        <n v="466" u="1"/>
        <n v="401" u="1"/>
        <n v="1443" u="1"/>
        <n v="1378" u="1"/>
        <n v="336" u="1"/>
        <n v="1313" u="1"/>
        <n v="1248" u="1"/>
        <n v="1183" u="1"/>
        <n v="1118" u="1"/>
        <n v="271" u="1"/>
        <n v="1053" u="1"/>
        <n v="1006" u="1"/>
        <n v="941" u="1"/>
        <n v="231" u="1"/>
        <n v="876" u="1"/>
        <n v="811" u="1"/>
        <n v="746" u="1"/>
        <n v="681" u="1"/>
        <n v="166" u="1"/>
        <n v="616" u="1"/>
        <n v="551" u="1"/>
        <n v="499" u="1"/>
        <n v="434" u="1"/>
        <n v="369" u="1"/>
        <n v="1445" u="1"/>
        <n v="1380" u="1"/>
        <n v="1315" u="1"/>
        <n v="1250" u="1"/>
        <n v="304" u="1"/>
        <n v="1185" u="1"/>
        <n v="1120" u="1"/>
        <n v="1055" u="1"/>
        <n v="1007" u="1"/>
        <n v="942" u="1"/>
        <n v="877" u="1"/>
        <n v="215" u="1"/>
        <n v="812" u="1"/>
        <n v="747" u="1"/>
        <n v="682" u="1"/>
        <n v="617" u="1"/>
        <n v="150" u="1"/>
        <n v="552" u="1"/>
        <n v="467" u="1"/>
        <n v="402" u="1"/>
        <n v="1447" u="1"/>
        <n v="1382" u="1"/>
        <n v="337" u="1"/>
        <n v="1317" u="1"/>
        <n v="1252" u="1"/>
        <n v="1187" u="1"/>
        <n v="1122" u="1"/>
        <n v="272" u="1"/>
        <n v="1057" u="1"/>
        <n v="1008" u="1"/>
        <n v="943" u="1"/>
        <n v="878" u="1"/>
        <n v="813" u="1"/>
        <n v="199" u="1"/>
        <n v="748" u="1"/>
        <n v="683" u="1"/>
        <n v="618" u="1"/>
        <n v="553" u="1"/>
        <n v="134" u="1"/>
        <n v="500" u="1"/>
        <n v="435" u="1"/>
        <n v="370" u="1"/>
        <n v="1449" u="1"/>
        <n v="1384" u="1"/>
        <n v="1319" u="1"/>
        <n v="1254" u="1"/>
        <n v="305" u="1"/>
        <n v="1189" u="1"/>
        <n v="1124" u="1"/>
        <n v="1059" u="1"/>
        <n v="1009" u="1"/>
        <n v="248" u="1"/>
        <n v="944" u="1"/>
        <n v="879" u="1"/>
        <n v="814" u="1"/>
        <n v="749" u="1"/>
        <n v="183" u="1"/>
        <n v="684" u="1"/>
        <n v="619" u="1"/>
        <n v="554" u="1"/>
        <n v="468" u="1"/>
        <n v="403" u="1"/>
        <n v="1451" u="1"/>
        <n v="1386" u="1"/>
        <n v="338" u="1"/>
        <n v="1321" u="1"/>
        <n v="1256" u="1"/>
        <n v="1191" u="1"/>
        <n v="1126" u="1"/>
        <n v="273" u="1"/>
        <n v="1061" u="1"/>
        <n v="1010" u="1"/>
        <n v="945" u="1"/>
        <n v="232" u="1"/>
        <n v="880" u="1"/>
        <n v="815" u="1"/>
        <n v="750" u="1"/>
        <n v="685" u="1"/>
        <n v="167" u="1"/>
        <n v="620" u="1"/>
        <n v="555" u="1"/>
        <n v="501" u="1"/>
        <n v="436" u="1"/>
        <n v="371" u="1"/>
        <n v="1453" u="1"/>
        <n v="1388" u="1"/>
        <n v="1323" u="1"/>
        <n v="1258" u="1"/>
        <n v="306" u="1"/>
        <n v="1193" u="1"/>
        <n v="1128" u="1"/>
        <n v="1063" u="1"/>
        <n v="1011" u="1"/>
        <n v="946" u="1"/>
        <n v="881" u="1"/>
        <n v="216" u="1"/>
        <n v="816" u="1"/>
        <n v="751" u="1"/>
        <n v="686" u="1"/>
        <n v="621" u="1"/>
        <n v="151" u="1"/>
        <n v="556" u="1"/>
        <n v="469" u="1"/>
        <n v="404" u="1"/>
        <n v="1455" u="1"/>
        <n v="1390" u="1"/>
        <n v="339" u="1"/>
        <n v="1325" u="1"/>
        <n v="1260" u="1"/>
        <n v="1195" u="1"/>
        <n v="1130" u="1"/>
        <n v="274" u="1"/>
        <n v="1065" u="1"/>
        <n v="1012" u="1"/>
        <n v="947" u="1"/>
        <n v="882" u="1"/>
        <n v="817" u="1"/>
        <n v="200" u="1"/>
        <n v="752" u="1"/>
        <n v="687" u="1"/>
        <n v="622" u="1"/>
        <n v="557" u="1"/>
        <n v="135" u="1"/>
        <n v="502" u="1"/>
        <n v="437" u="1"/>
        <n v="372" u="1"/>
        <n v="1457" u="1"/>
        <n v="1392" u="1"/>
        <n v="1327" u="1"/>
        <n v="1262" u="1"/>
        <n v="307" u="1"/>
        <n v="1197" u="1"/>
        <n v="1132" u="1"/>
        <n v="1067" u="1"/>
        <n v="1013" u="1"/>
        <n v="249" u="1"/>
        <n v="948" u="1"/>
        <n v="883" u="1"/>
        <n v="818" u="1"/>
        <n v="753" u="1"/>
        <n v="184" u="1"/>
        <n v="688" u="1"/>
        <n v="623" u="1"/>
        <n v="558" u="1"/>
        <n v="470" u="1"/>
        <n v="405" u="1"/>
        <n v="1459" u="1"/>
        <n v="1394" u="1"/>
        <n v="340" u="1"/>
        <n v="1329" u="1"/>
        <n v="1264" u="1"/>
        <n v="1199" u="1"/>
        <n v="1134" u="1"/>
        <n v="275" u="1"/>
        <n v="1069" u="1"/>
        <n v="1014" u="1"/>
        <n v="949" u="1"/>
        <n v="233" u="1"/>
        <n v="884" u="1"/>
        <n v="819" u="1"/>
        <n v="754" u="1"/>
        <n v="689" u="1"/>
        <n v="168" u="1"/>
        <n v="624" u="1"/>
        <n v="559" u="1"/>
        <n v="503" u="1"/>
        <n v="438" u="1"/>
        <n v="373" u="1"/>
        <n v="1461" u="1"/>
        <n v="1396" u="1"/>
        <n v="1331" u="1"/>
        <n v="1266" u="1"/>
        <n v="308" u="1"/>
        <n v="1201" u="1"/>
        <n v="1136" u="1"/>
        <n v="1071" u="1"/>
        <n v="1015" u="1"/>
        <n v="950" u="1"/>
        <n v="885" u="1"/>
        <n v="217" u="1"/>
        <n v="820" u="1"/>
        <n v="755" u="1"/>
        <n v="690" u="1"/>
        <n v="625" u="1"/>
        <n v="152" u="1"/>
        <n v="560" u="1"/>
        <n v="471" u="1"/>
        <n v="406" u="1"/>
        <n v="1463" u="1"/>
        <n v="1398" u="1"/>
        <n v="341" u="1"/>
        <n v="1333" u="1"/>
        <n v="1268" u="1"/>
        <n v="1203" u="1"/>
        <n v="1138" u="1"/>
        <n v="276" u="1"/>
        <n v="1073" u="1"/>
        <n v="1016" u="1"/>
        <n v="951" u="1"/>
        <n v="886" u="1"/>
        <n v="821" u="1"/>
        <n v="201" u="1"/>
        <n v="756" u="1"/>
        <n v="691" u="1"/>
        <n v="626" u="1"/>
        <n v="561" u="1"/>
        <n v="136" u="1"/>
        <n v="504" u="1"/>
        <n v="439" u="1"/>
        <n v="374" u="1"/>
        <n v="1465" u="1"/>
        <n v="1400" u="1"/>
        <n v="1335" u="1"/>
        <n v="1270" u="1"/>
        <n v="309" u="1"/>
        <n v="1205" u="1"/>
        <n v="1140" u="1"/>
        <n v="1075" u="1"/>
        <n v="1017" u="1"/>
        <n v="250" u="1"/>
        <n v="952" u="1"/>
        <n v="887" u="1"/>
        <n v="822" u="1"/>
        <n v="757" u="1"/>
        <n v="185" u="1"/>
        <n v="692" u="1"/>
        <n v="627" u="1"/>
        <n v="562" u="1"/>
        <n v="472" u="1"/>
        <n v="407" u="1"/>
        <n v="1467" u="1"/>
        <n v="1402" u="1"/>
        <n v="342" u="1"/>
        <n v="1337" u="1"/>
        <n v="1272" u="1"/>
        <n v="1207" u="1"/>
        <n v="1142" u="1"/>
        <n v="277" u="1"/>
        <n v="1077" u="1"/>
        <n v="1018" u="1"/>
        <n v="953" u="1"/>
        <n v="234" u="1"/>
        <n v="888" u="1"/>
        <n v="823" u="1"/>
        <n v="758" u="1"/>
        <n v="693" u="1"/>
        <n v="169" u="1"/>
        <n v="628" u="1"/>
        <n v="563" u="1"/>
        <n v="505" u="1"/>
        <n v="440" u="1"/>
        <n v="375" u="1"/>
        <n v="1469" u="1"/>
        <n v="1404" u="1"/>
        <n v="1339" u="1"/>
        <n v="1274" u="1"/>
        <n v="310" u="1"/>
        <n v="1209" u="1"/>
        <n v="1144" u="1"/>
        <n v="1079" u="1"/>
        <n v="1019" u="1"/>
        <n v="954" u="1"/>
        <n v="889" u="1"/>
        <n v="218" u="1"/>
        <n v="824" u="1"/>
        <n v="759" u="1"/>
        <n v="694" u="1"/>
        <n v="629" u="1"/>
        <n v="153" u="1"/>
        <n v="564" u="1"/>
        <n v="473" u="1"/>
        <n v="408" u="1"/>
        <n v="1471" u="1"/>
        <n v="1406" u="1"/>
        <n v="343" u="1"/>
        <n v="1341" u="1"/>
        <n v="1276" u="1"/>
        <n v="1211" u="1"/>
        <n v="1146" u="1"/>
        <n v="278" u="1"/>
        <n v="1081" u="1"/>
        <n v="1020" u="1"/>
        <n v="955" u="1"/>
        <n v="890" u="1"/>
        <n v="825" u="1"/>
        <n v="202" u="1"/>
        <n v="760" u="1"/>
        <n v="695" u="1"/>
        <n v="630" u="1"/>
        <n v="565" u="1"/>
        <n v="137" u="1"/>
        <n v="506" u="1"/>
        <n v="441" u="1"/>
        <n v="376" u="1"/>
        <n v="1473" u="1"/>
        <n v="1408" u="1"/>
        <n v="1343" u="1"/>
        <n v="1278" u="1"/>
        <n v="311" u="1"/>
        <n v="1213" u="1"/>
        <n v="1148" u="1"/>
        <n v="1083" u="1"/>
        <n v="1021" u="1"/>
        <n v="251" u="1"/>
        <n v="956" u="1"/>
        <n v="891" u="1"/>
        <n v="826" u="1"/>
        <n v="761" u="1"/>
        <n v="186" u="1"/>
        <n v="696" u="1"/>
        <n v="631" u="1"/>
        <n v="566" u="1"/>
        <n v="474" u="1"/>
        <n v="409" u="1"/>
        <n v="1475" u="1"/>
        <n v="1410" u="1"/>
        <n v="344" u="1"/>
        <n v="1345" u="1"/>
        <n v="1280" u="1"/>
        <n v="1215" u="1"/>
        <n v="1150" u="1"/>
        <n v="279" u="1"/>
        <n v="1085" u="1"/>
        <n v="1022" u="1"/>
        <n v="957" u="1"/>
        <n v="235" u="1"/>
        <n v="892" u="1"/>
        <n v="827" u="1"/>
        <n v="762" u="1"/>
        <n v="697" u="1"/>
        <n v="170" u="1"/>
        <n v="632" u="1"/>
        <n v="567" u="1"/>
        <n v="507" u="1"/>
        <n v="442" u="1"/>
        <n v="377" u="1"/>
        <n v="1477" u="1"/>
        <n v="1412" u="1"/>
        <n v="1347" u="1"/>
        <n v="1282" u="1"/>
        <n v="312" u="1"/>
        <n v="1217" u="1"/>
        <n v="1152" u="1"/>
        <n v="1087" u="1"/>
        <n v="1023" u="1"/>
        <n v="958" u="1"/>
        <n v="893" u="1"/>
        <n v="219" u="1"/>
        <n v="828" u="1"/>
        <n v="763" u="1"/>
        <n v="698" u="1"/>
        <n v="633" u="1"/>
        <n v="154" u="1"/>
        <n v="568" u="1"/>
        <n v="475" u="1"/>
        <n v="410" u="1"/>
        <n v="1479" u="1"/>
        <n v="1414" u="1"/>
        <n v="345" u="1"/>
        <n v="1349" u="1"/>
        <n v="1284" u="1"/>
        <n v="1219" u="1"/>
        <n v="1154" u="1"/>
        <n v="280" u="1"/>
        <n v="1089" u="1"/>
        <n v="1024" u="1"/>
        <n v="959" u="1"/>
        <n v="894" u="1"/>
        <n v="829" u="1"/>
        <n v="203" u="1"/>
        <n v="764" u="1"/>
        <n v="699" u="1"/>
        <n v="634" u="1"/>
        <n v="569" u="1"/>
        <n v="138" u="1"/>
        <n v="508" u="1"/>
        <n v="443" u="1"/>
        <n v="378" u="1"/>
        <n v="1481" u="1"/>
        <n v="1416" u="1"/>
        <n v="1351" u="1"/>
        <n v="1286" u="1"/>
        <n v="313" u="1"/>
        <n v="1221" u="1"/>
        <n v="1156" u="1"/>
        <n v="1091" u="1"/>
        <n v="1026" u="1"/>
        <n v="252" u="1"/>
        <n v="960" u="1"/>
        <n v="895" u="1"/>
        <n v="830" u="1"/>
        <n v="765" u="1"/>
        <n v="187" u="1"/>
        <n v="700" u="1"/>
        <n v="635" u="1"/>
        <n v="570" u="1"/>
        <n v="476" u="1"/>
        <n v="411" u="1"/>
        <n v="1483" u="1"/>
        <n v="1418" u="1"/>
        <n v="346" u="1"/>
        <n v="1353" u="1"/>
        <n v="1288" u="1"/>
        <n v="1223" u="1"/>
        <n v="1158" u="1"/>
        <n v="281" u="1"/>
        <n v="1093" u="1"/>
        <n v="1028" u="1"/>
        <n v="961" u="1"/>
        <n v="236" u="1"/>
        <n v="896" u="1"/>
        <n v="831" u="1"/>
        <n v="766" u="1"/>
        <n v="701" u="1"/>
        <n v="171" u="1"/>
        <n v="636" u="1"/>
        <n v="571" u="1"/>
        <n v="509" u="1"/>
        <n v="444" u="1"/>
        <n v="379" u="1"/>
        <n v="1485" u="1"/>
        <n v="1420" u="1"/>
        <n v="1355" u="1"/>
        <n v="1290" u="1"/>
        <n v="314" u="1"/>
        <n v="1225" u="1"/>
        <n v="1160" u="1"/>
        <n v="1095" u="1"/>
        <n v="1030" u="1"/>
        <n v="962" u="1"/>
        <n v="897" u="1"/>
        <n v="220" u="1"/>
        <n v="832" u="1"/>
        <n v="767" u="1"/>
        <n v="702" u="1"/>
        <n v="637" u="1"/>
        <n v="155" u="1"/>
        <n v="572" u="1"/>
        <n v="477" u="1"/>
        <n v="412" u="1"/>
        <n v="1487" u="1"/>
        <n v="1422" u="1"/>
        <n v="347" u="1"/>
        <n v="1357" u="1"/>
        <n v="1292" u="1"/>
        <n v="1227" u="1"/>
        <n v="1162" u="1"/>
        <n v="282" u="1"/>
        <n v="1097" u="1"/>
        <n v="1032" u="1"/>
        <n v="963" u="1"/>
        <n v="898" u="1"/>
        <n v="833" u="1"/>
        <n v="204" u="1"/>
        <n v="768" u="1"/>
        <n v="703" u="1"/>
        <n v="638" u="1"/>
        <n v="573" u="1"/>
        <n v="139" u="1"/>
        <n v="510" u="1"/>
        <n v="445" u="1"/>
        <n v="380" u="1"/>
        <n v="1489" u="1"/>
        <n v="1424" u="1"/>
        <n v="1359" u="1"/>
        <n v="1294" u="1"/>
        <n v="315" u="1"/>
        <n v="1229" u="1"/>
        <n v="1164" u="1"/>
        <n v="1099" u="1"/>
        <n v="1034" u="1"/>
        <n v="253" u="1"/>
        <n v="964" u="1"/>
        <n v="899" u="1"/>
        <n v="834" u="1"/>
        <n v="769" u="1"/>
        <n v="188" u="1"/>
        <n v="704" u="1"/>
        <n v="639" u="1"/>
        <n v="574" u="1"/>
        <n v="478" u="1"/>
        <n v="413" u="1"/>
        <n v="1491" u="1"/>
        <n v="1426" u="1"/>
        <n v="348" u="1"/>
        <n v="1361" u="1"/>
        <n v="1296" u="1"/>
        <n v="1231" u="1"/>
        <n v="1166" u="1"/>
        <n v="283" u="1"/>
        <n v="1101" u="1"/>
        <n v="1036" u="1"/>
        <n v="965" u="1"/>
        <n v="237" u="1"/>
        <n v="900" u="1"/>
        <n v="835" u="1"/>
        <n v="770" u="1"/>
        <n v="705" u="1"/>
        <n v="172" u="1"/>
        <n v="640" u="1"/>
        <n v="575" u="1"/>
        <n v="511" u="1"/>
        <n v="446" u="1"/>
        <n v="381" u="1"/>
        <n v="1493" u="1"/>
        <n v="1428" u="1"/>
        <n v="1363" u="1"/>
        <n v="1298" u="1"/>
        <n v="316" u="1"/>
        <n v="1233" u="1"/>
        <n v="1168" u="1"/>
        <n v="1103" u="1"/>
        <n v="1038" u="1"/>
        <n v="966" u="1"/>
        <n v="901" u="1"/>
        <n v="221" u="1"/>
        <n v="836" u="1"/>
        <n v="771" u="1"/>
        <n v="706" u="1"/>
        <n v="641" u="1"/>
        <n v="156" u="1"/>
        <n v="576" u="1"/>
        <n v="479" u="1"/>
        <n v="414" u="1"/>
        <n v="1495" u="1"/>
        <n v="1430" u="1"/>
        <n v="349" u="1"/>
        <n v="1365" u="1"/>
        <n v="1300" u="1"/>
        <n v="1235" u="1"/>
        <n v="1170" u="1"/>
        <n v="284" u="1"/>
        <n v="1105" u="1"/>
        <n v="1040" u="1"/>
        <n v="967" u="1"/>
        <n v="902" u="1"/>
        <n v="837" u="1"/>
        <n v="205" u="1"/>
        <n v="772" u="1"/>
        <n v="707" u="1"/>
        <n v="642" u="1"/>
        <n v="577" u="1"/>
        <n v="140" u="1"/>
        <n v="512" u="1"/>
        <n v="447" u="1"/>
        <n v="382" u="1"/>
        <n v="1497" u="1"/>
        <n v="1432" u="1"/>
        <n v="1367" u="1"/>
        <n v="1302" u="1"/>
        <n v="317" u="1"/>
        <n v="1237" u="1"/>
        <n v="1172" u="1"/>
        <n v="1107" u="1"/>
        <n v="1042" u="1"/>
        <n v="254" u="1"/>
        <n v="968" u="1"/>
        <n v="903" u="1"/>
        <n v="838" u="1"/>
        <n v="773" u="1"/>
        <n v="189" u="1"/>
        <n v="708" u="1"/>
        <n v="643" u="1"/>
        <n v="578" u="1"/>
        <n v="513" u="1"/>
        <n v="480" u="1"/>
        <n v="415" u="1"/>
        <n v="1499" u="1"/>
        <n v="1434" u="1"/>
        <n v="350" u="1"/>
        <n v="1369" u="1"/>
        <n v="1304" u="1"/>
        <n v="1239" u="1"/>
        <n v="1174" u="1"/>
        <n v="285" u="1"/>
        <n v="1109" u="1"/>
        <n v="1044" u="1"/>
        <n v="969" u="1"/>
        <n v="238" u="1"/>
        <n v="904" u="1"/>
        <n v="839" u="1"/>
        <n v="774" u="1"/>
        <n v="709" u="1"/>
        <n v="173" u="1"/>
        <n v="644" u="1"/>
        <n v="579" u="1"/>
        <n v="514" u="1"/>
        <n v="448" u="1"/>
        <n v="383" u="1"/>
        <n v="1436" u="1"/>
        <n v="1371" u="1"/>
        <n v="1306" u="1"/>
        <n v="318" u="1"/>
        <n v="1241" u="1"/>
        <n v="1176" u="1"/>
        <n v="1111" u="1"/>
        <n v="1046" u="1"/>
        <n v="970" u="1"/>
        <n v="905" u="1"/>
        <n v="222" u="1"/>
        <n v="840" u="1"/>
        <n v="775" u="1"/>
        <n v="710" u="1"/>
        <n v="645" u="1"/>
        <n v="157" u="1"/>
        <n v="580" u="1"/>
        <n v="515" u="1"/>
        <n v="481" u="1"/>
        <n v="416" u="1"/>
        <n v="1438" u="1"/>
        <n v="351" u="1"/>
        <n v="1373" u="1"/>
        <n v="1308" u="1"/>
        <n v="1243" u="1"/>
        <n v="1178" u="1"/>
        <n v="286" u="1"/>
        <n v="1113" u="1"/>
        <n v="1048" u="1"/>
        <n v="971" u="1"/>
        <n v="906" u="1"/>
        <n v="841" u="1"/>
        <n v="206" u="1"/>
        <n v="776" u="1"/>
        <n v="711" u="1"/>
        <n v="646" u="1"/>
        <n v="581" u="1"/>
        <n v="141" u="1"/>
        <n v="516" u="1"/>
        <n v="449" u="1"/>
        <n v="384" u="1"/>
        <n v="1440" u="1"/>
        <n v="1375" u="1"/>
        <n v="1310" u="1"/>
        <n v="319" u="1"/>
        <n v="1245" u="1"/>
        <n v="1180" u="1"/>
        <n v="1115" u="1"/>
        <n v="1050" u="1"/>
        <n v="255" u="1"/>
        <n v="972" u="1"/>
        <n v="907" u="1"/>
        <n v="842" u="1"/>
        <n v="777" u="1"/>
        <n v="190" u="1"/>
        <n v="712" u="1"/>
        <n v="647" u="1"/>
      </sharedItems>
    </cacheField>
    <cacheField name="X" numFmtId="0">
      <sharedItems containsMixedTypes="1" containsNumber="1" containsInteger="1" minValue="55" maxValue="304"/>
    </cacheField>
    <cacheField name="USL" numFmtId="0">
      <sharedItems containsMixedTypes="1" containsNumber="1" containsInteger="1" minValue="176" maxValue="176"/>
    </cacheField>
    <cacheField name="LSL" numFmtId="0">
      <sharedItems containsMixedTypes="1" containsNumber="1" containsInteger="1" minValue="156" maxValue="156"/>
    </cacheField>
    <cacheField name="LCL" numFmtId="2">
      <sharedItems containsMixedTypes="1" containsNumber="1" minValue="72.612985447671221" maxValue="72.612985447671221"/>
    </cacheField>
    <cacheField name="UCL" numFmtId="2">
      <sharedItems containsMixedTypes="1" containsNumber="1" minValue="243.27932224463643" maxValue="243.27932224463643"/>
    </cacheField>
    <cacheField name="AVG" numFmtId="164">
      <sharedItems containsMixedTypes="1" containsNumber="1" minValue="157.94615384615383" maxValue="157.946153846153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">
  <r>
    <x v="0"/>
    <n v="234"/>
    <n v="157.94615384615383"/>
  </r>
  <r>
    <x v="1"/>
    <n v="183"/>
    <n v="157.94615384615383"/>
  </r>
  <r>
    <x v="2"/>
    <n v="177"/>
    <n v="157.94615384615383"/>
  </r>
  <r>
    <x v="3"/>
    <n v="87"/>
    <n v="157.94615384615383"/>
  </r>
  <r>
    <x v="4"/>
    <n v="92"/>
    <n v="157.94615384615383"/>
  </r>
  <r>
    <x v="5"/>
    <n v="81"/>
    <n v="157.94615384615383"/>
  </r>
  <r>
    <x v="6"/>
    <n v="162"/>
    <n v="157.94615384615383"/>
  </r>
  <r>
    <x v="7"/>
    <n v="223"/>
    <n v="157.94615384615383"/>
  </r>
  <r>
    <x v="8"/>
    <n v="145"/>
    <n v="157.94615384615383"/>
  </r>
  <r>
    <x v="9"/>
    <n v="97"/>
    <n v="157.94615384615383"/>
  </r>
  <r>
    <x v="10"/>
    <n v="244"/>
    <n v="157.94615384615383"/>
  </r>
  <r>
    <x v="11"/>
    <n v="190"/>
    <n v="157.94615384615383"/>
  </r>
  <r>
    <x v="12"/>
    <n v="165"/>
    <n v="157.94615384615383"/>
  </r>
  <r>
    <x v="13"/>
    <n v="176"/>
    <n v="157.94615384615383"/>
  </r>
  <r>
    <x v="14"/>
    <n v="145"/>
    <n v="157.94615384615383"/>
  </r>
  <r>
    <x v="15"/>
    <n v="123"/>
    <n v="157.94615384615383"/>
  </r>
  <r>
    <x v="16"/>
    <n v="105"/>
    <n v="157.94615384615383"/>
  </r>
  <r>
    <x v="17"/>
    <n v="94"/>
    <n v="157.94615384615383"/>
  </r>
  <r>
    <x v="18"/>
    <n v="225"/>
    <n v="157.94615384615383"/>
  </r>
  <r>
    <x v="19"/>
    <n v="192"/>
    <n v="157.94615384615383"/>
  </r>
  <r>
    <x v="20"/>
    <n v="154"/>
    <n v="157.94615384615383"/>
  </r>
  <r>
    <x v="21"/>
    <n v="173"/>
    <n v="157.94615384615383"/>
  </r>
  <r>
    <x v="22"/>
    <n v="212"/>
    <n v="157.94615384615383"/>
  </r>
  <r>
    <x v="23"/>
    <n v="204"/>
    <n v="157.94615384615383"/>
  </r>
  <r>
    <x v="24"/>
    <n v="197"/>
    <n v="157.946153846153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">
  <r>
    <x v="0"/>
    <n v="1"/>
    <n v="1.335199303512885E-3"/>
    <n v="176"/>
    <n v="156"/>
  </r>
  <r>
    <x v="1"/>
    <n v="1"/>
    <n v="2.0381671713910494E-3"/>
    <n v="176"/>
    <n v="156"/>
  </r>
  <r>
    <x v="2"/>
    <n v="10"/>
    <n v="2.935363317795319E-3"/>
    <n v="176"/>
    <n v="156"/>
  </r>
  <r>
    <x v="3"/>
    <n v="11"/>
    <n v="3.9885246345954684E-3"/>
    <n v="176"/>
    <n v="156"/>
  </r>
  <r>
    <x v="4"/>
    <n v="7"/>
    <n v="5.1131796326277981E-3"/>
    <n v="176"/>
    <n v="156"/>
  </r>
  <r>
    <x v="5"/>
    <n v="6"/>
    <n v="6.1844086281293677E-3"/>
    <n v="176"/>
    <n v="156"/>
  </r>
  <r>
    <x v="6"/>
    <n v="18"/>
    <n v="7.0572200609615044E-3"/>
    <n v="176"/>
    <n v="156"/>
  </r>
  <r>
    <x v="7"/>
    <n v="15"/>
    <n v="7.5979686640171859E-3"/>
    <n v="176"/>
    <n v="156"/>
  </r>
  <r>
    <x v="8"/>
    <n v="11"/>
    <n v="7.7177319673798622E-3"/>
    <n v="176"/>
    <n v="156"/>
  </r>
  <r>
    <x v="9"/>
    <n v="12"/>
    <n v="7.3962271539566235E-3"/>
    <n v="176"/>
    <n v="156"/>
  </r>
  <r>
    <x v="10"/>
    <n v="9"/>
    <n v="6.6874284033935725E-3"/>
    <n v="176"/>
    <n v="156"/>
  </r>
  <r>
    <x v="11"/>
    <n v="6"/>
    <n v="5.7047472223793133E-3"/>
    <n v="176"/>
    <n v="156"/>
  </r>
  <r>
    <x v="12"/>
    <n v="5"/>
    <n v="4.5913671350142592E-3"/>
    <n v="176"/>
    <n v="156"/>
  </r>
  <r>
    <x v="13"/>
    <n v="6"/>
    <n v="3.4863902019942024E-3"/>
    <n v="176"/>
    <n v="156"/>
  </r>
  <r>
    <x v="14"/>
    <n v="3"/>
    <n v="2.4976887576956229E-3"/>
    <n v="176"/>
    <n v="156"/>
  </r>
  <r>
    <x v="15"/>
    <n v="3"/>
    <n v="1.6882198455577153E-3"/>
    <n v="176"/>
    <n v="156"/>
  </r>
  <r>
    <x v="16"/>
    <n v="1"/>
    <n v="1.0765842920276059E-3"/>
    <n v="176"/>
    <n v="156"/>
  </r>
  <r>
    <x v="17"/>
    <n v="1"/>
    <n v="6.4773211786715954E-4"/>
    <n v="176"/>
    <n v="156"/>
  </r>
  <r>
    <x v="18"/>
    <n v="1"/>
    <n v="3.6768099378407836E-4"/>
    <n v="176"/>
    <n v="156"/>
  </r>
  <r>
    <x v="19"/>
    <n v="3"/>
    <n v="1.9691340638623158E-4"/>
    <n v="176"/>
    <n v="15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00">
  <r>
    <x v="0"/>
    <s v=""/>
    <s v=""/>
    <s v=""/>
    <s v=""/>
  </r>
  <r>
    <x v="1"/>
    <n v="7"/>
    <n v="104.82258139534883"/>
    <n v="0"/>
    <n v="32.085271317829459"/>
  </r>
  <r>
    <x v="2"/>
    <n v="27"/>
    <n v="104.82258139534883"/>
    <n v="0"/>
    <n v="32.085271317829459"/>
  </r>
  <r>
    <x v="3"/>
    <n v="66"/>
    <n v="104.82258139534883"/>
    <n v="0"/>
    <n v="32.085271317829459"/>
  </r>
  <r>
    <x v="4"/>
    <n v="9"/>
    <n v="104.82258139534883"/>
    <n v="0"/>
    <n v="32.085271317829459"/>
  </r>
  <r>
    <x v="5"/>
    <n v="54"/>
    <n v="104.82258139534883"/>
    <n v="0"/>
    <n v="32.085271317829459"/>
  </r>
  <r>
    <x v="6"/>
    <n v="26"/>
    <n v="104.82258139534883"/>
    <n v="0"/>
    <n v="32.085271317829459"/>
  </r>
  <r>
    <x v="7"/>
    <n v="30"/>
    <n v="104.82258139534883"/>
    <n v="0"/>
    <n v="32.085271317829459"/>
  </r>
  <r>
    <x v="8"/>
    <n v="28"/>
    <n v="104.82258139534883"/>
    <n v="0"/>
    <n v="32.085271317829459"/>
  </r>
  <r>
    <x v="9"/>
    <n v="22"/>
    <n v="104.82258139534883"/>
    <n v="0"/>
    <n v="32.085271317829459"/>
  </r>
  <r>
    <x v="10"/>
    <n v="59"/>
    <n v="104.82258139534883"/>
    <n v="0"/>
    <n v="32.085271317829459"/>
  </r>
  <r>
    <x v="11"/>
    <n v="45"/>
    <n v="104.82258139534883"/>
    <n v="0"/>
    <n v="32.085271317829459"/>
  </r>
  <r>
    <x v="12"/>
    <n v="12"/>
    <n v="104.82258139534883"/>
    <n v="0"/>
    <n v="32.085271317829459"/>
  </r>
  <r>
    <x v="13"/>
    <n v="42"/>
    <n v="104.82258139534883"/>
    <n v="0"/>
    <n v="32.085271317829459"/>
  </r>
  <r>
    <x v="14"/>
    <n v="6"/>
    <n v="104.82258139534883"/>
    <n v="0"/>
    <n v="32.085271317829459"/>
  </r>
  <r>
    <x v="15"/>
    <n v="1"/>
    <n v="104.82258139534883"/>
    <n v="0"/>
    <n v="32.085271317829459"/>
  </r>
  <r>
    <x v="16"/>
    <n v="19"/>
    <n v="104.82258139534883"/>
    <n v="0"/>
    <n v="32.085271317829459"/>
  </r>
  <r>
    <x v="17"/>
    <n v="5"/>
    <n v="104.82258139534883"/>
    <n v="0"/>
    <n v="32.085271317829459"/>
  </r>
  <r>
    <x v="18"/>
    <n v="37"/>
    <n v="104.82258139534883"/>
    <n v="0"/>
    <n v="32.085271317829459"/>
  </r>
  <r>
    <x v="19"/>
    <n v="12"/>
    <n v="104.82258139534883"/>
    <n v="0"/>
    <n v="32.085271317829459"/>
  </r>
  <r>
    <x v="20"/>
    <n v="27"/>
    <n v="104.82258139534883"/>
    <n v="0"/>
    <n v="32.085271317829459"/>
  </r>
  <r>
    <x v="21"/>
    <n v="10"/>
    <n v="104.82258139534883"/>
    <n v="0"/>
    <n v="32.085271317829459"/>
  </r>
  <r>
    <x v="22"/>
    <n v="5"/>
    <n v="104.82258139534883"/>
    <n v="0"/>
    <n v="32.085271317829459"/>
  </r>
  <r>
    <x v="23"/>
    <n v="3"/>
    <n v="104.82258139534883"/>
    <n v="0"/>
    <n v="32.085271317829459"/>
  </r>
  <r>
    <x v="24"/>
    <n v="10"/>
    <n v="104.82258139534883"/>
    <n v="0"/>
    <n v="32.085271317829459"/>
  </r>
  <r>
    <x v="25"/>
    <n v="31"/>
    <n v="104.82258139534883"/>
    <n v="0"/>
    <n v="32.085271317829459"/>
  </r>
  <r>
    <x v="26"/>
    <n v="87"/>
    <n v="104.82258139534883"/>
    <n v="0"/>
    <n v="32.085271317829459"/>
  </r>
  <r>
    <x v="27"/>
    <n v="1"/>
    <n v="104.82258139534883"/>
    <n v="0"/>
    <n v="32.085271317829459"/>
  </r>
  <r>
    <x v="28"/>
    <n v="7"/>
    <n v="104.82258139534883"/>
    <n v="0"/>
    <n v="32.085271317829459"/>
  </r>
  <r>
    <x v="29"/>
    <n v="9"/>
    <n v="104.82258139534883"/>
    <n v="0"/>
    <n v="32.085271317829459"/>
  </r>
  <r>
    <x v="30"/>
    <n v="12"/>
    <n v="104.82258139534883"/>
    <n v="0"/>
    <n v="32.085271317829459"/>
  </r>
  <r>
    <x v="31"/>
    <n v="14"/>
    <n v="104.82258139534883"/>
    <n v="0"/>
    <n v="32.085271317829459"/>
  </r>
  <r>
    <x v="32"/>
    <n v="32"/>
    <n v="104.82258139534883"/>
    <n v="0"/>
    <n v="32.085271317829459"/>
  </r>
  <r>
    <x v="33"/>
    <n v="90"/>
    <n v="104.82258139534883"/>
    <n v="0"/>
    <n v="32.085271317829459"/>
  </r>
  <r>
    <x v="34"/>
    <n v="47"/>
    <n v="104.82258139534883"/>
    <n v="0"/>
    <n v="32.085271317829459"/>
  </r>
  <r>
    <x v="35"/>
    <n v="62"/>
    <n v="104.82258139534883"/>
    <n v="0"/>
    <n v="32.085271317829459"/>
  </r>
  <r>
    <x v="36"/>
    <n v="39"/>
    <n v="104.82258139534883"/>
    <n v="0"/>
    <n v="32.085271317829459"/>
  </r>
  <r>
    <x v="37"/>
    <n v="0"/>
    <n v="104.82258139534883"/>
    <n v="0"/>
    <n v="32.085271317829459"/>
  </r>
  <r>
    <x v="38"/>
    <n v="33"/>
    <n v="104.82258139534883"/>
    <n v="0"/>
    <n v="32.085271317829459"/>
  </r>
  <r>
    <x v="39"/>
    <n v="8"/>
    <n v="104.82258139534883"/>
    <n v="0"/>
    <n v="32.085271317829459"/>
  </r>
  <r>
    <x v="40"/>
    <n v="8"/>
    <n v="104.82258139534883"/>
    <n v="0"/>
    <n v="32.085271317829459"/>
  </r>
  <r>
    <x v="41"/>
    <n v="33"/>
    <n v="104.82258139534883"/>
    <n v="0"/>
    <n v="32.085271317829459"/>
  </r>
  <r>
    <x v="42"/>
    <n v="17"/>
    <n v="104.82258139534883"/>
    <n v="0"/>
    <n v="32.085271317829459"/>
  </r>
  <r>
    <x v="43"/>
    <n v="43"/>
    <n v="104.82258139534883"/>
    <n v="0"/>
    <n v="32.085271317829459"/>
  </r>
  <r>
    <x v="44"/>
    <n v="54"/>
    <n v="104.82258139534883"/>
    <n v="0"/>
    <n v="32.085271317829459"/>
  </r>
  <r>
    <x v="45"/>
    <n v="5"/>
    <n v="104.82258139534883"/>
    <n v="0"/>
    <n v="32.085271317829459"/>
  </r>
  <r>
    <x v="46"/>
    <n v="27"/>
    <n v="104.82258139534883"/>
    <n v="0"/>
    <n v="32.085271317829459"/>
  </r>
  <r>
    <x v="47"/>
    <n v="18"/>
    <n v="104.82258139534883"/>
    <n v="0"/>
    <n v="32.085271317829459"/>
  </r>
  <r>
    <x v="48"/>
    <n v="39"/>
    <n v="104.82258139534883"/>
    <n v="0"/>
    <n v="32.085271317829459"/>
  </r>
  <r>
    <x v="49"/>
    <n v="23"/>
    <n v="104.82258139534883"/>
    <n v="0"/>
    <n v="32.085271317829459"/>
  </r>
  <r>
    <x v="50"/>
    <n v="21"/>
    <n v="104.82258139534883"/>
    <n v="0"/>
    <n v="32.085271317829459"/>
  </r>
  <r>
    <x v="51"/>
    <n v="12"/>
    <n v="104.82258139534883"/>
    <n v="0"/>
    <n v="32.085271317829459"/>
  </r>
  <r>
    <x v="52"/>
    <n v="48"/>
    <n v="104.82258139534883"/>
    <n v="0"/>
    <n v="32.085271317829459"/>
  </r>
  <r>
    <x v="53"/>
    <n v="8"/>
    <n v="104.82258139534883"/>
    <n v="0"/>
    <n v="32.085271317829459"/>
  </r>
  <r>
    <x v="54"/>
    <n v="27"/>
    <n v="104.82258139534883"/>
    <n v="0"/>
    <n v="32.085271317829459"/>
  </r>
  <r>
    <x v="55"/>
    <n v="25"/>
    <n v="104.82258139534883"/>
    <n v="0"/>
    <n v="32.085271317829459"/>
  </r>
  <r>
    <x v="56"/>
    <n v="20"/>
    <n v="104.82258139534883"/>
    <n v="0"/>
    <n v="32.085271317829459"/>
  </r>
  <r>
    <x v="57"/>
    <n v="72"/>
    <n v="104.82258139534883"/>
    <n v="0"/>
    <n v="32.085271317829459"/>
  </r>
  <r>
    <x v="58"/>
    <n v="35"/>
    <n v="104.82258139534883"/>
    <n v="0"/>
    <n v="32.085271317829459"/>
  </r>
  <r>
    <x v="59"/>
    <n v="5"/>
    <n v="104.82258139534883"/>
    <n v="0"/>
    <n v="32.085271317829459"/>
  </r>
  <r>
    <x v="60"/>
    <n v="10"/>
    <n v="104.82258139534883"/>
    <n v="0"/>
    <n v="32.085271317829459"/>
  </r>
  <r>
    <x v="61"/>
    <n v="3"/>
    <n v="104.82258139534883"/>
    <n v="0"/>
    <n v="32.085271317829459"/>
  </r>
  <r>
    <x v="62"/>
    <n v="17"/>
    <n v="104.82258139534883"/>
    <n v="0"/>
    <n v="32.085271317829459"/>
  </r>
  <r>
    <x v="63"/>
    <n v="3"/>
    <n v="104.82258139534883"/>
    <n v="0"/>
    <n v="32.085271317829459"/>
  </r>
  <r>
    <x v="64"/>
    <n v="14"/>
    <n v="104.82258139534883"/>
    <n v="0"/>
    <n v="32.085271317829459"/>
  </r>
  <r>
    <x v="65"/>
    <n v="18"/>
    <n v="104.82258139534883"/>
    <n v="0"/>
    <n v="32.085271317829459"/>
  </r>
  <r>
    <x v="66"/>
    <n v="44"/>
    <n v="104.82258139534883"/>
    <n v="0"/>
    <n v="32.085271317829459"/>
  </r>
  <r>
    <x v="67"/>
    <n v="20"/>
    <n v="104.82258139534883"/>
    <n v="0"/>
    <n v="32.085271317829459"/>
  </r>
  <r>
    <x v="68"/>
    <n v="31"/>
    <n v="104.82258139534883"/>
    <n v="0"/>
    <n v="32.085271317829459"/>
  </r>
  <r>
    <x v="69"/>
    <n v="35"/>
    <n v="104.82258139534883"/>
    <n v="0"/>
    <n v="32.085271317829459"/>
  </r>
  <r>
    <x v="70"/>
    <n v="13"/>
    <n v="104.82258139534883"/>
    <n v="0"/>
    <n v="32.085271317829459"/>
  </r>
  <r>
    <x v="71"/>
    <n v="0"/>
    <n v="104.82258139534883"/>
    <n v="0"/>
    <n v="32.085271317829459"/>
  </r>
  <r>
    <x v="72"/>
    <n v="17"/>
    <n v="104.82258139534883"/>
    <n v="0"/>
    <n v="32.085271317829459"/>
  </r>
  <r>
    <x v="73"/>
    <n v="7"/>
    <n v="104.82258139534883"/>
    <n v="0"/>
    <n v="32.085271317829459"/>
  </r>
  <r>
    <x v="74"/>
    <n v="44"/>
    <n v="104.82258139534883"/>
    <n v="0"/>
    <n v="32.085271317829459"/>
  </r>
  <r>
    <x v="75"/>
    <n v="26"/>
    <n v="104.82258139534883"/>
    <n v="0"/>
    <n v="32.085271317829459"/>
  </r>
  <r>
    <x v="76"/>
    <n v="97"/>
    <n v="104.82258139534883"/>
    <n v="0"/>
    <n v="32.085271317829459"/>
  </r>
  <r>
    <x v="77"/>
    <n v="10"/>
    <n v="104.82258139534883"/>
    <n v="0"/>
    <n v="32.085271317829459"/>
  </r>
  <r>
    <x v="78"/>
    <n v="9"/>
    <n v="104.82258139534883"/>
    <n v="0"/>
    <n v="32.085271317829459"/>
  </r>
  <r>
    <x v="79"/>
    <n v="28"/>
    <n v="104.82258139534883"/>
    <n v="0"/>
    <n v="32.085271317829459"/>
  </r>
  <r>
    <x v="80"/>
    <n v="25"/>
    <n v="104.82258139534883"/>
    <n v="0"/>
    <n v="32.085271317829459"/>
  </r>
  <r>
    <x v="81"/>
    <n v="34"/>
    <n v="104.82258139534883"/>
    <n v="0"/>
    <n v="32.085271317829459"/>
  </r>
  <r>
    <x v="82"/>
    <n v="20"/>
    <n v="104.82258139534883"/>
    <n v="0"/>
    <n v="32.085271317829459"/>
  </r>
  <r>
    <x v="83"/>
    <n v="175"/>
    <n v="104.82258139534883"/>
    <n v="0"/>
    <n v="32.085271317829459"/>
  </r>
  <r>
    <x v="84"/>
    <n v="51"/>
    <n v="104.82258139534883"/>
    <n v="0"/>
    <n v="32.085271317829459"/>
  </r>
  <r>
    <x v="85"/>
    <n v="3"/>
    <n v="104.82258139534883"/>
    <n v="0"/>
    <n v="32.085271317829459"/>
  </r>
  <r>
    <x v="86"/>
    <n v="27"/>
    <n v="104.82258139534883"/>
    <n v="0"/>
    <n v="32.085271317829459"/>
  </r>
  <r>
    <x v="87"/>
    <n v="21"/>
    <n v="104.82258139534883"/>
    <n v="0"/>
    <n v="32.085271317829459"/>
  </r>
  <r>
    <x v="88"/>
    <n v="12"/>
    <n v="104.82258139534883"/>
    <n v="0"/>
    <n v="32.085271317829459"/>
  </r>
  <r>
    <x v="89"/>
    <n v="100"/>
    <n v="104.82258139534883"/>
    <n v="0"/>
    <n v="32.085271317829459"/>
  </r>
  <r>
    <x v="90"/>
    <n v="86"/>
    <n v="104.82258139534883"/>
    <n v="0"/>
    <n v="32.085271317829459"/>
  </r>
  <r>
    <x v="91"/>
    <n v="30"/>
    <n v="104.82258139534883"/>
    <n v="0"/>
    <n v="32.085271317829459"/>
  </r>
  <r>
    <x v="92"/>
    <n v="36"/>
    <n v="104.82258139534883"/>
    <n v="0"/>
    <n v="32.085271317829459"/>
  </r>
  <r>
    <x v="93"/>
    <n v="68"/>
    <n v="104.82258139534883"/>
    <n v="0"/>
    <n v="32.085271317829459"/>
  </r>
  <r>
    <x v="94"/>
    <n v="4"/>
    <n v="104.82258139534883"/>
    <n v="0"/>
    <n v="32.085271317829459"/>
  </r>
  <r>
    <x v="95"/>
    <n v="68"/>
    <n v="104.82258139534883"/>
    <n v="0"/>
    <n v="32.085271317829459"/>
  </r>
  <r>
    <x v="96"/>
    <n v="91"/>
    <n v="104.82258139534883"/>
    <n v="0"/>
    <n v="32.085271317829459"/>
  </r>
  <r>
    <x v="97"/>
    <n v="4"/>
    <n v="104.82258139534883"/>
    <n v="0"/>
    <n v="32.085271317829459"/>
  </r>
  <r>
    <x v="98"/>
    <n v="42"/>
    <n v="104.82258139534883"/>
    <n v="0"/>
    <n v="32.085271317829459"/>
  </r>
  <r>
    <x v="99"/>
    <n v="22"/>
    <n v="104.82258139534883"/>
    <n v="0"/>
    <n v="32.085271317829459"/>
  </r>
  <r>
    <x v="100"/>
    <n v="14"/>
    <n v="104.82258139534883"/>
    <n v="0"/>
    <n v="32.085271317829459"/>
  </r>
  <r>
    <x v="101"/>
    <n v="30"/>
    <n v="104.82258139534883"/>
    <n v="0"/>
    <n v="32.085271317829459"/>
  </r>
  <r>
    <x v="102"/>
    <n v="6"/>
    <n v="104.82258139534883"/>
    <n v="0"/>
    <n v="32.085271317829459"/>
  </r>
  <r>
    <x v="103"/>
    <n v="23"/>
    <n v="104.82258139534883"/>
    <n v="0"/>
    <n v="32.085271317829459"/>
  </r>
  <r>
    <x v="104"/>
    <n v="83"/>
    <n v="104.82258139534883"/>
    <n v="0"/>
    <n v="32.085271317829459"/>
  </r>
  <r>
    <x v="105"/>
    <n v="19"/>
    <n v="104.82258139534883"/>
    <n v="0"/>
    <n v="32.085271317829459"/>
  </r>
  <r>
    <x v="106"/>
    <n v="51"/>
    <n v="104.82258139534883"/>
    <n v="0"/>
    <n v="32.085271317829459"/>
  </r>
  <r>
    <x v="107"/>
    <n v="6"/>
    <n v="104.82258139534883"/>
    <n v="0"/>
    <n v="32.085271317829459"/>
  </r>
  <r>
    <x v="108"/>
    <n v="90"/>
    <n v="104.82258139534883"/>
    <n v="0"/>
    <n v="32.085271317829459"/>
  </r>
  <r>
    <x v="109"/>
    <n v="5"/>
    <n v="104.82258139534883"/>
    <n v="0"/>
    <n v="32.085271317829459"/>
  </r>
  <r>
    <x v="110"/>
    <n v="11"/>
    <n v="104.82258139534883"/>
    <n v="0"/>
    <n v="32.085271317829459"/>
  </r>
  <r>
    <x v="111"/>
    <n v="81"/>
    <n v="104.82258139534883"/>
    <n v="0"/>
    <n v="32.085271317829459"/>
  </r>
  <r>
    <x v="112"/>
    <n v="61"/>
    <n v="104.82258139534883"/>
    <n v="0"/>
    <n v="32.085271317829459"/>
  </r>
  <r>
    <x v="113"/>
    <n v="78"/>
    <n v="104.82258139534883"/>
    <n v="0"/>
    <n v="32.085271317829459"/>
  </r>
  <r>
    <x v="114"/>
    <n v="48"/>
    <n v="104.82258139534883"/>
    <n v="0"/>
    <n v="32.085271317829459"/>
  </r>
  <r>
    <x v="115"/>
    <n v="147"/>
    <n v="104.82258139534883"/>
    <n v="0"/>
    <n v="32.085271317829459"/>
  </r>
  <r>
    <x v="116"/>
    <n v="54"/>
    <n v="104.82258139534883"/>
    <n v="0"/>
    <n v="32.085271317829459"/>
  </r>
  <r>
    <x v="117"/>
    <n v="25"/>
    <n v="104.82258139534883"/>
    <n v="0"/>
    <n v="32.085271317829459"/>
  </r>
  <r>
    <x v="118"/>
    <n v="11"/>
    <n v="104.82258139534883"/>
    <n v="0"/>
    <n v="32.085271317829459"/>
  </r>
  <r>
    <x v="119"/>
    <n v="31"/>
    <n v="104.82258139534883"/>
    <n v="0"/>
    <n v="32.085271317829459"/>
  </r>
  <r>
    <x v="120"/>
    <n v="22"/>
    <n v="104.82258139534883"/>
    <n v="0"/>
    <n v="32.085271317829459"/>
  </r>
  <r>
    <x v="121"/>
    <n v="18"/>
    <n v="104.82258139534883"/>
    <n v="0"/>
    <n v="32.085271317829459"/>
  </r>
  <r>
    <x v="122"/>
    <n v="11"/>
    <n v="104.82258139534883"/>
    <n v="0"/>
    <n v="32.085271317829459"/>
  </r>
  <r>
    <x v="123"/>
    <n v="131"/>
    <n v="104.82258139534883"/>
    <n v="0"/>
    <n v="32.085271317829459"/>
  </r>
  <r>
    <x v="124"/>
    <n v="33"/>
    <n v="104.82258139534883"/>
    <n v="0"/>
    <n v="32.085271317829459"/>
  </r>
  <r>
    <x v="125"/>
    <n v="38"/>
    <n v="104.82258139534883"/>
    <n v="0"/>
    <n v="32.085271317829459"/>
  </r>
  <r>
    <x v="126"/>
    <n v="19"/>
    <n v="104.82258139534883"/>
    <n v="0"/>
    <n v="32.085271317829459"/>
  </r>
  <r>
    <x v="127"/>
    <n v="39"/>
    <n v="104.82258139534883"/>
    <n v="0"/>
    <n v="32.085271317829459"/>
  </r>
  <r>
    <x v="128"/>
    <n v="8"/>
    <n v="104.82258139534883"/>
    <n v="0"/>
    <n v="32.085271317829459"/>
  </r>
  <r>
    <x v="129"/>
    <n v="7"/>
    <n v="104.82258139534883"/>
    <n v="0"/>
    <n v="32.085271317829459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  <r>
    <x v="0"/>
    <s v=""/>
    <s v=""/>
    <s v=""/>
    <s v="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500">
  <r>
    <x v="0"/>
    <n v="222"/>
    <n v="176"/>
    <n v="156"/>
    <n v="72.612985447671221"/>
    <n v="243.27932224463643"/>
    <n v="157.94615384615383"/>
  </r>
  <r>
    <x v="1"/>
    <n v="215"/>
    <n v="176"/>
    <n v="156"/>
    <n v="72.612985447671221"/>
    <n v="243.27932224463643"/>
    <n v="157.94615384615383"/>
  </r>
  <r>
    <x v="2"/>
    <n v="188"/>
    <n v="176"/>
    <n v="156"/>
    <n v="72.612985447671221"/>
    <n v="243.27932224463643"/>
    <n v="157.94615384615383"/>
  </r>
  <r>
    <x v="3"/>
    <n v="122"/>
    <n v="176"/>
    <n v="156"/>
    <n v="72.612985447671221"/>
    <n v="243.27932224463643"/>
    <n v="157.94615384615383"/>
  </r>
  <r>
    <x v="4"/>
    <n v="131"/>
    <n v="176"/>
    <n v="156"/>
    <n v="72.612985447671221"/>
    <n v="243.27932224463643"/>
    <n v="157.94615384615383"/>
  </r>
  <r>
    <x v="5"/>
    <n v="185"/>
    <n v="176"/>
    <n v="156"/>
    <n v="72.612985447671221"/>
    <n v="243.27932224463643"/>
    <n v="157.94615384615383"/>
  </r>
  <r>
    <x v="6"/>
    <n v="159"/>
    <n v="176"/>
    <n v="156"/>
    <n v="72.612985447671221"/>
    <n v="243.27932224463643"/>
    <n v="157.94615384615383"/>
  </r>
  <r>
    <x v="7"/>
    <n v="189"/>
    <n v="176"/>
    <n v="156"/>
    <n v="72.612985447671221"/>
    <n v="243.27932224463643"/>
    <n v="157.94615384615383"/>
  </r>
  <r>
    <x v="8"/>
    <n v="161"/>
    <n v="176"/>
    <n v="156"/>
    <n v="72.612985447671221"/>
    <n v="243.27932224463643"/>
    <n v="157.94615384615383"/>
  </r>
  <r>
    <x v="9"/>
    <n v="139"/>
    <n v="176"/>
    <n v="156"/>
    <n v="72.612985447671221"/>
    <n v="243.27932224463643"/>
    <n v="157.94615384615383"/>
  </r>
  <r>
    <x v="10"/>
    <n v="80"/>
    <n v="176"/>
    <n v="156"/>
    <n v="72.612985447671221"/>
    <n v="243.27932224463643"/>
    <n v="157.94615384615383"/>
  </r>
  <r>
    <x v="11"/>
    <n v="125"/>
    <n v="176"/>
    <n v="156"/>
    <n v="72.612985447671221"/>
    <n v="243.27932224463643"/>
    <n v="157.94615384615383"/>
  </r>
  <r>
    <x v="12"/>
    <n v="137"/>
    <n v="176"/>
    <n v="156"/>
    <n v="72.612985447671221"/>
    <n v="243.27932224463643"/>
    <n v="157.94615384615383"/>
  </r>
  <r>
    <x v="13"/>
    <n v="95"/>
    <n v="176"/>
    <n v="156"/>
    <n v="72.612985447671221"/>
    <n v="243.27932224463643"/>
    <n v="157.94615384615383"/>
  </r>
  <r>
    <x v="14"/>
    <n v="101"/>
    <n v="176"/>
    <n v="156"/>
    <n v="72.612985447671221"/>
    <n v="243.27932224463643"/>
    <n v="157.94615384615383"/>
  </r>
  <r>
    <x v="15"/>
    <n v="100"/>
    <n v="176"/>
    <n v="156"/>
    <n v="72.612985447671221"/>
    <n v="243.27932224463643"/>
    <n v="157.94615384615383"/>
  </r>
  <r>
    <x v="16"/>
    <n v="81"/>
    <n v="176"/>
    <n v="156"/>
    <n v="72.612985447671221"/>
    <n v="243.27932224463643"/>
    <n v="157.94615384615383"/>
  </r>
  <r>
    <x v="17"/>
    <n v="76"/>
    <n v="176"/>
    <n v="156"/>
    <n v="72.612985447671221"/>
    <n v="243.27932224463643"/>
    <n v="157.94615384615383"/>
  </r>
  <r>
    <x v="18"/>
    <n v="113"/>
    <n v="176"/>
    <n v="156"/>
    <n v="72.612985447671221"/>
    <n v="243.27932224463643"/>
    <n v="157.94615384615383"/>
  </r>
  <r>
    <x v="19"/>
    <n v="125"/>
    <n v="176"/>
    <n v="156"/>
    <n v="72.612985447671221"/>
    <n v="243.27932224463643"/>
    <n v="157.94615384615383"/>
  </r>
  <r>
    <x v="20"/>
    <n v="98"/>
    <n v="176"/>
    <n v="156"/>
    <n v="72.612985447671221"/>
    <n v="243.27932224463643"/>
    <n v="157.94615384615383"/>
  </r>
  <r>
    <x v="21"/>
    <n v="88"/>
    <n v="176"/>
    <n v="156"/>
    <n v="72.612985447671221"/>
    <n v="243.27932224463643"/>
    <n v="157.94615384615383"/>
  </r>
  <r>
    <x v="22"/>
    <n v="93"/>
    <n v="176"/>
    <n v="156"/>
    <n v="72.612985447671221"/>
    <n v="243.27932224463643"/>
    <n v="157.94615384615383"/>
  </r>
  <r>
    <x v="23"/>
    <n v="96"/>
    <n v="176"/>
    <n v="156"/>
    <n v="72.612985447671221"/>
    <n v="243.27932224463643"/>
    <n v="157.94615384615383"/>
  </r>
  <r>
    <x v="24"/>
    <n v="86"/>
    <n v="176"/>
    <n v="156"/>
    <n v="72.612985447671221"/>
    <n v="243.27932224463643"/>
    <n v="157.94615384615383"/>
  </r>
  <r>
    <x v="25"/>
    <n v="55"/>
    <n v="176"/>
    <n v="156"/>
    <n v="72.612985447671221"/>
    <n v="243.27932224463643"/>
    <n v="157.94615384615383"/>
  </r>
  <r>
    <x v="26"/>
    <n v="142"/>
    <n v="176"/>
    <n v="156"/>
    <n v="72.612985447671221"/>
    <n v="243.27932224463643"/>
    <n v="157.94615384615383"/>
  </r>
  <r>
    <x v="27"/>
    <n v="141"/>
    <n v="176"/>
    <n v="156"/>
    <n v="72.612985447671221"/>
    <n v="243.27932224463643"/>
    <n v="157.94615384615383"/>
  </r>
  <r>
    <x v="28"/>
    <n v="148"/>
    <n v="176"/>
    <n v="156"/>
    <n v="72.612985447671221"/>
    <n v="243.27932224463643"/>
    <n v="157.94615384615383"/>
  </r>
  <r>
    <x v="29"/>
    <n v="157"/>
    <n v="176"/>
    <n v="156"/>
    <n v="72.612985447671221"/>
    <n v="243.27932224463643"/>
    <n v="157.94615384615383"/>
  </r>
  <r>
    <x v="30"/>
    <n v="145"/>
    <n v="176"/>
    <n v="156"/>
    <n v="72.612985447671221"/>
    <n v="243.27932224463643"/>
    <n v="157.94615384615383"/>
  </r>
  <r>
    <x v="31"/>
    <n v="131"/>
    <n v="176"/>
    <n v="156"/>
    <n v="72.612985447671221"/>
    <n v="243.27932224463643"/>
    <n v="157.94615384615383"/>
  </r>
  <r>
    <x v="32"/>
    <n v="99"/>
    <n v="176"/>
    <n v="156"/>
    <n v="72.612985447671221"/>
    <n v="243.27932224463643"/>
    <n v="157.94615384615383"/>
  </r>
  <r>
    <x v="33"/>
    <n v="189"/>
    <n v="176"/>
    <n v="156"/>
    <n v="72.612985447671221"/>
    <n v="243.27932224463643"/>
    <n v="157.94615384615383"/>
  </r>
  <r>
    <x v="34"/>
    <n v="236"/>
    <n v="176"/>
    <n v="156"/>
    <n v="72.612985447671221"/>
    <n v="243.27932224463643"/>
    <n v="157.94615384615383"/>
  </r>
  <r>
    <x v="35"/>
    <n v="174"/>
    <n v="176"/>
    <n v="156"/>
    <n v="72.612985447671221"/>
    <n v="243.27932224463643"/>
    <n v="157.94615384615383"/>
  </r>
  <r>
    <x v="36"/>
    <n v="135"/>
    <n v="176"/>
    <n v="156"/>
    <n v="72.612985447671221"/>
    <n v="243.27932224463643"/>
    <n v="157.94615384615383"/>
  </r>
  <r>
    <x v="37"/>
    <n v="135"/>
    <n v="176"/>
    <n v="156"/>
    <n v="72.612985447671221"/>
    <n v="243.27932224463643"/>
    <n v="157.94615384615383"/>
  </r>
  <r>
    <x v="38"/>
    <n v="168"/>
    <n v="176"/>
    <n v="156"/>
    <n v="72.612985447671221"/>
    <n v="243.27932224463643"/>
    <n v="157.94615384615383"/>
  </r>
  <r>
    <x v="39"/>
    <n v="176"/>
    <n v="176"/>
    <n v="156"/>
    <n v="72.612985447671221"/>
    <n v="243.27932224463643"/>
    <n v="157.94615384615383"/>
  </r>
  <r>
    <x v="40"/>
    <n v="184"/>
    <n v="176"/>
    <n v="156"/>
    <n v="72.612985447671221"/>
    <n v="243.27932224463643"/>
    <n v="157.94615384615383"/>
  </r>
  <r>
    <x v="41"/>
    <n v="151"/>
    <n v="176"/>
    <n v="156"/>
    <n v="72.612985447671221"/>
    <n v="243.27932224463643"/>
    <n v="157.94615384615383"/>
  </r>
  <r>
    <x v="42"/>
    <n v="134"/>
    <n v="176"/>
    <n v="156"/>
    <n v="72.612985447671221"/>
    <n v="243.27932224463643"/>
    <n v="157.94615384615383"/>
  </r>
  <r>
    <x v="43"/>
    <n v="91"/>
    <n v="176"/>
    <n v="156"/>
    <n v="72.612985447671221"/>
    <n v="243.27932224463643"/>
    <n v="157.94615384615383"/>
  </r>
  <r>
    <x v="44"/>
    <n v="145"/>
    <n v="176"/>
    <n v="156"/>
    <n v="72.612985447671221"/>
    <n v="243.27932224463643"/>
    <n v="157.94615384615383"/>
  </r>
  <r>
    <x v="45"/>
    <n v="140"/>
    <n v="176"/>
    <n v="156"/>
    <n v="72.612985447671221"/>
    <n v="243.27932224463643"/>
    <n v="157.94615384615383"/>
  </r>
  <r>
    <x v="46"/>
    <n v="167"/>
    <n v="176"/>
    <n v="156"/>
    <n v="72.612985447671221"/>
    <n v="243.27932224463643"/>
    <n v="157.94615384615383"/>
  </r>
  <r>
    <x v="47"/>
    <n v="149"/>
    <n v="176"/>
    <n v="156"/>
    <n v="72.612985447671221"/>
    <n v="243.27932224463643"/>
    <n v="157.94615384615383"/>
  </r>
  <r>
    <x v="48"/>
    <n v="110"/>
    <n v="176"/>
    <n v="156"/>
    <n v="72.612985447671221"/>
    <n v="243.27932224463643"/>
    <n v="157.94615384615383"/>
  </r>
  <r>
    <x v="49"/>
    <n v="87"/>
    <n v="176"/>
    <n v="156"/>
    <n v="72.612985447671221"/>
    <n v="243.27932224463643"/>
    <n v="157.94615384615383"/>
  </r>
  <r>
    <x v="50"/>
    <n v="108"/>
    <n v="176"/>
    <n v="156"/>
    <n v="72.612985447671221"/>
    <n v="243.27932224463643"/>
    <n v="157.94615384615383"/>
  </r>
  <r>
    <x v="51"/>
    <n v="96"/>
    <n v="176"/>
    <n v="156"/>
    <n v="72.612985447671221"/>
    <n v="243.27932224463643"/>
    <n v="157.94615384615383"/>
  </r>
  <r>
    <x v="52"/>
    <n v="144"/>
    <n v="176"/>
    <n v="156"/>
    <n v="72.612985447671221"/>
    <n v="243.27932224463643"/>
    <n v="157.94615384615383"/>
  </r>
  <r>
    <x v="53"/>
    <n v="136"/>
    <n v="176"/>
    <n v="156"/>
    <n v="72.612985447671221"/>
    <n v="243.27932224463643"/>
    <n v="157.94615384615383"/>
  </r>
  <r>
    <x v="54"/>
    <n v="163"/>
    <n v="176"/>
    <n v="156"/>
    <n v="72.612985447671221"/>
    <n v="243.27932224463643"/>
    <n v="157.94615384615383"/>
  </r>
  <r>
    <x v="55"/>
    <n v="188"/>
    <n v="176"/>
    <n v="156"/>
    <n v="72.612985447671221"/>
    <n v="243.27932224463643"/>
    <n v="157.94615384615383"/>
  </r>
  <r>
    <x v="56"/>
    <n v="208"/>
    <n v="176"/>
    <n v="156"/>
    <n v="72.612985447671221"/>
    <n v="243.27932224463643"/>
    <n v="157.94615384615383"/>
  </r>
  <r>
    <x v="57"/>
    <n v="136"/>
    <n v="176"/>
    <n v="156"/>
    <n v="72.612985447671221"/>
    <n v="243.27932224463643"/>
    <n v="157.94615384615383"/>
  </r>
  <r>
    <x v="58"/>
    <n v="171"/>
    <n v="176"/>
    <n v="156"/>
    <n v="72.612985447671221"/>
    <n v="243.27932224463643"/>
    <n v="157.94615384615383"/>
  </r>
  <r>
    <x v="59"/>
    <n v="166"/>
    <n v="176"/>
    <n v="156"/>
    <n v="72.612985447671221"/>
    <n v="243.27932224463643"/>
    <n v="157.94615384615383"/>
  </r>
  <r>
    <x v="60"/>
    <n v="176"/>
    <n v="176"/>
    <n v="156"/>
    <n v="72.612985447671221"/>
    <n v="243.27932224463643"/>
    <n v="157.94615384615383"/>
  </r>
  <r>
    <x v="61"/>
    <n v="173"/>
    <n v="176"/>
    <n v="156"/>
    <n v="72.612985447671221"/>
    <n v="243.27932224463643"/>
    <n v="157.94615384615383"/>
  </r>
  <r>
    <x v="62"/>
    <n v="156"/>
    <n v="176"/>
    <n v="156"/>
    <n v="72.612985447671221"/>
    <n v="243.27932224463643"/>
    <n v="157.94615384615383"/>
  </r>
  <r>
    <x v="63"/>
    <n v="153"/>
    <n v="176"/>
    <n v="156"/>
    <n v="72.612985447671221"/>
    <n v="243.27932224463643"/>
    <n v="157.94615384615383"/>
  </r>
  <r>
    <x v="64"/>
    <n v="139"/>
    <n v="176"/>
    <n v="156"/>
    <n v="72.612985447671221"/>
    <n v="243.27932224463643"/>
    <n v="157.94615384615383"/>
  </r>
  <r>
    <x v="65"/>
    <n v="157"/>
    <n v="176"/>
    <n v="156"/>
    <n v="72.612985447671221"/>
    <n v="243.27932224463643"/>
    <n v="157.94615384615383"/>
  </r>
  <r>
    <x v="66"/>
    <n v="113"/>
    <n v="176"/>
    <n v="156"/>
    <n v="72.612985447671221"/>
    <n v="243.27932224463643"/>
    <n v="157.94615384615383"/>
  </r>
  <r>
    <x v="67"/>
    <n v="133"/>
    <n v="176"/>
    <n v="156"/>
    <n v="72.612985447671221"/>
    <n v="243.27932224463643"/>
    <n v="157.94615384615383"/>
  </r>
  <r>
    <x v="68"/>
    <n v="102"/>
    <n v="176"/>
    <n v="156"/>
    <n v="72.612985447671221"/>
    <n v="243.27932224463643"/>
    <n v="157.94615384615383"/>
  </r>
  <r>
    <x v="69"/>
    <n v="137"/>
    <n v="176"/>
    <n v="156"/>
    <n v="72.612985447671221"/>
    <n v="243.27932224463643"/>
    <n v="157.94615384615383"/>
  </r>
  <r>
    <x v="70"/>
    <n v="150"/>
    <n v="176"/>
    <n v="156"/>
    <n v="72.612985447671221"/>
    <n v="243.27932224463643"/>
    <n v="157.94615384615383"/>
  </r>
  <r>
    <x v="71"/>
    <n v="150"/>
    <n v="176"/>
    <n v="156"/>
    <n v="72.612985447671221"/>
    <n v="243.27932224463643"/>
    <n v="157.94615384615383"/>
  </r>
  <r>
    <x v="72"/>
    <n v="133"/>
    <n v="176"/>
    <n v="156"/>
    <n v="72.612985447671221"/>
    <n v="243.27932224463643"/>
    <n v="157.94615384615383"/>
  </r>
  <r>
    <x v="73"/>
    <n v="126"/>
    <n v="176"/>
    <n v="156"/>
    <n v="72.612985447671221"/>
    <n v="243.27932224463643"/>
    <n v="157.94615384615383"/>
  </r>
  <r>
    <x v="74"/>
    <n v="82"/>
    <n v="176"/>
    <n v="156"/>
    <n v="72.612985447671221"/>
    <n v="243.27932224463643"/>
    <n v="157.94615384615383"/>
  </r>
  <r>
    <x v="75"/>
    <n v="108"/>
    <n v="176"/>
    <n v="156"/>
    <n v="72.612985447671221"/>
    <n v="243.27932224463643"/>
    <n v="157.94615384615383"/>
  </r>
  <r>
    <x v="76"/>
    <n v="205"/>
    <n v="176"/>
    <n v="156"/>
    <n v="72.612985447671221"/>
    <n v="243.27932224463643"/>
    <n v="157.94615384615383"/>
  </r>
  <r>
    <x v="77"/>
    <n v="215"/>
    <n v="176"/>
    <n v="156"/>
    <n v="72.612985447671221"/>
    <n v="243.27932224463643"/>
    <n v="157.94615384615383"/>
  </r>
  <r>
    <x v="78"/>
    <n v="224"/>
    <n v="176"/>
    <n v="156"/>
    <n v="72.612985447671221"/>
    <n v="243.27932224463643"/>
    <n v="157.94615384615383"/>
  </r>
  <r>
    <x v="79"/>
    <n v="196"/>
    <n v="176"/>
    <n v="156"/>
    <n v="72.612985447671221"/>
    <n v="243.27932224463643"/>
    <n v="157.94615384615383"/>
  </r>
  <r>
    <x v="80"/>
    <n v="171"/>
    <n v="176"/>
    <n v="156"/>
    <n v="72.612985447671221"/>
    <n v="243.27932224463643"/>
    <n v="157.94615384615383"/>
  </r>
  <r>
    <x v="81"/>
    <n v="137"/>
    <n v="176"/>
    <n v="156"/>
    <n v="72.612985447671221"/>
    <n v="243.27932224463643"/>
    <n v="157.94615384615383"/>
  </r>
  <r>
    <x v="82"/>
    <n v="117"/>
    <n v="176"/>
    <n v="156"/>
    <n v="72.612985447671221"/>
    <n v="243.27932224463643"/>
    <n v="157.94615384615383"/>
  </r>
  <r>
    <x v="83"/>
    <n v="292"/>
    <n v="176"/>
    <n v="156"/>
    <n v="72.612985447671221"/>
    <n v="243.27932224463643"/>
    <n v="157.94615384615383"/>
  </r>
  <r>
    <x v="84"/>
    <n v="241"/>
    <n v="176"/>
    <n v="156"/>
    <n v="72.612985447671221"/>
    <n v="243.27932224463643"/>
    <n v="157.94615384615383"/>
  </r>
  <r>
    <x v="85"/>
    <n v="244"/>
    <n v="176"/>
    <n v="156"/>
    <n v="72.612985447671221"/>
    <n v="243.27932224463643"/>
    <n v="157.94615384615383"/>
  </r>
  <r>
    <x v="86"/>
    <n v="271"/>
    <n v="176"/>
    <n v="156"/>
    <n v="72.612985447671221"/>
    <n v="243.27932224463643"/>
    <n v="157.94615384615383"/>
  </r>
  <r>
    <x v="87"/>
    <n v="292"/>
    <n v="176"/>
    <n v="156"/>
    <n v="72.612985447671221"/>
    <n v="243.27932224463643"/>
    <n v="157.94615384615383"/>
  </r>
  <r>
    <x v="88"/>
    <n v="304"/>
    <n v="176"/>
    <n v="156"/>
    <n v="72.612985447671221"/>
    <n v="243.27932224463643"/>
    <n v="157.94615384615383"/>
  </r>
  <r>
    <x v="89"/>
    <n v="204"/>
    <n v="176"/>
    <n v="156"/>
    <n v="72.612985447671221"/>
    <n v="243.27932224463643"/>
    <n v="157.94615384615383"/>
  </r>
  <r>
    <x v="90"/>
    <n v="290"/>
    <n v="176"/>
    <n v="156"/>
    <n v="72.612985447671221"/>
    <n v="243.27932224463643"/>
    <n v="157.94615384615383"/>
  </r>
  <r>
    <x v="91"/>
    <n v="260"/>
    <n v="176"/>
    <n v="156"/>
    <n v="72.612985447671221"/>
    <n v="243.27932224463643"/>
    <n v="157.94615384615383"/>
  </r>
  <r>
    <x v="92"/>
    <n v="224"/>
    <n v="176"/>
    <n v="156"/>
    <n v="72.612985447671221"/>
    <n v="243.27932224463643"/>
    <n v="157.94615384615383"/>
  </r>
  <r>
    <x v="93"/>
    <n v="156"/>
    <n v="176"/>
    <n v="156"/>
    <n v="72.612985447671221"/>
    <n v="243.27932224463643"/>
    <n v="157.94615384615383"/>
  </r>
  <r>
    <x v="94"/>
    <n v="152"/>
    <n v="176"/>
    <n v="156"/>
    <n v="72.612985447671221"/>
    <n v="243.27932224463643"/>
    <n v="157.94615384615383"/>
  </r>
  <r>
    <x v="95"/>
    <n v="220"/>
    <n v="176"/>
    <n v="156"/>
    <n v="72.612985447671221"/>
    <n v="243.27932224463643"/>
    <n v="157.94615384615383"/>
  </r>
  <r>
    <x v="96"/>
    <n v="129"/>
    <n v="176"/>
    <n v="156"/>
    <n v="72.612985447671221"/>
    <n v="243.27932224463643"/>
    <n v="157.94615384615383"/>
  </r>
  <r>
    <x v="97"/>
    <n v="133"/>
    <n v="176"/>
    <n v="156"/>
    <n v="72.612985447671221"/>
    <n v="243.27932224463643"/>
    <n v="157.94615384615383"/>
  </r>
  <r>
    <x v="98"/>
    <n v="175"/>
    <n v="176"/>
    <n v="156"/>
    <n v="72.612985447671221"/>
    <n v="243.27932224463643"/>
    <n v="157.94615384615383"/>
  </r>
  <r>
    <x v="99"/>
    <n v="197"/>
    <n v="176"/>
    <n v="156"/>
    <n v="72.612985447671221"/>
    <n v="243.27932224463643"/>
    <n v="157.94615384615383"/>
  </r>
  <r>
    <x v="100"/>
    <n v="183"/>
    <n v="176"/>
    <n v="156"/>
    <n v="72.612985447671221"/>
    <n v="243.27932224463643"/>
    <n v="157.94615384615383"/>
  </r>
  <r>
    <x v="101"/>
    <n v="153"/>
    <n v="176"/>
    <n v="156"/>
    <n v="72.612985447671221"/>
    <n v="243.27932224463643"/>
    <n v="157.94615384615383"/>
  </r>
  <r>
    <x v="102"/>
    <n v="147"/>
    <n v="176"/>
    <n v="156"/>
    <n v="72.612985447671221"/>
    <n v="243.27932224463643"/>
    <n v="157.94615384615383"/>
  </r>
  <r>
    <x v="103"/>
    <n v="170"/>
    <n v="176"/>
    <n v="156"/>
    <n v="72.612985447671221"/>
    <n v="243.27932224463643"/>
    <n v="157.94615384615383"/>
  </r>
  <r>
    <x v="104"/>
    <n v="253"/>
    <n v="176"/>
    <n v="156"/>
    <n v="72.612985447671221"/>
    <n v="243.27932224463643"/>
    <n v="157.94615384615383"/>
  </r>
  <r>
    <x v="105"/>
    <n v="234"/>
    <n v="176"/>
    <n v="156"/>
    <n v="72.612985447671221"/>
    <n v="243.27932224463643"/>
    <n v="157.94615384615383"/>
  </r>
  <r>
    <x v="106"/>
    <n v="183"/>
    <n v="176"/>
    <n v="156"/>
    <n v="72.612985447671221"/>
    <n v="243.27932224463643"/>
    <n v="157.94615384615383"/>
  </r>
  <r>
    <x v="107"/>
    <n v="177"/>
    <n v="176"/>
    <n v="156"/>
    <n v="72.612985447671221"/>
    <n v="243.27932224463643"/>
    <n v="157.94615384615383"/>
  </r>
  <r>
    <x v="108"/>
    <n v="87"/>
    <n v="176"/>
    <n v="156"/>
    <n v="72.612985447671221"/>
    <n v="243.27932224463643"/>
    <n v="157.94615384615383"/>
  </r>
  <r>
    <x v="109"/>
    <n v="92"/>
    <n v="176"/>
    <n v="156"/>
    <n v="72.612985447671221"/>
    <n v="243.27932224463643"/>
    <n v="157.94615384615383"/>
  </r>
  <r>
    <x v="110"/>
    <n v="81"/>
    <n v="176"/>
    <n v="156"/>
    <n v="72.612985447671221"/>
    <n v="243.27932224463643"/>
    <n v="157.94615384615383"/>
  </r>
  <r>
    <x v="111"/>
    <n v="162"/>
    <n v="176"/>
    <n v="156"/>
    <n v="72.612985447671221"/>
    <n v="243.27932224463643"/>
    <n v="157.94615384615383"/>
  </r>
  <r>
    <x v="112"/>
    <n v="223"/>
    <n v="176"/>
    <n v="156"/>
    <n v="72.612985447671221"/>
    <n v="243.27932224463643"/>
    <n v="157.94615384615383"/>
  </r>
  <r>
    <x v="113"/>
    <n v="145"/>
    <n v="176"/>
    <n v="156"/>
    <n v="72.612985447671221"/>
    <n v="243.27932224463643"/>
    <n v="157.94615384615383"/>
  </r>
  <r>
    <x v="114"/>
    <n v="97"/>
    <n v="176"/>
    <n v="156"/>
    <n v="72.612985447671221"/>
    <n v="243.27932224463643"/>
    <n v="157.94615384615383"/>
  </r>
  <r>
    <x v="115"/>
    <n v="244"/>
    <n v="176"/>
    <n v="156"/>
    <n v="72.612985447671221"/>
    <n v="243.27932224463643"/>
    <n v="157.94615384615383"/>
  </r>
  <r>
    <x v="116"/>
    <n v="190"/>
    <n v="176"/>
    <n v="156"/>
    <n v="72.612985447671221"/>
    <n v="243.27932224463643"/>
    <n v="157.94615384615383"/>
  </r>
  <r>
    <x v="117"/>
    <n v="165"/>
    <n v="176"/>
    <n v="156"/>
    <n v="72.612985447671221"/>
    <n v="243.27932224463643"/>
    <n v="157.94615384615383"/>
  </r>
  <r>
    <x v="118"/>
    <n v="176"/>
    <n v="176"/>
    <n v="156"/>
    <n v="72.612985447671221"/>
    <n v="243.27932224463643"/>
    <n v="157.94615384615383"/>
  </r>
  <r>
    <x v="119"/>
    <n v="145"/>
    <n v="176"/>
    <n v="156"/>
    <n v="72.612985447671221"/>
    <n v="243.27932224463643"/>
    <n v="157.94615384615383"/>
  </r>
  <r>
    <x v="120"/>
    <n v="123"/>
    <n v="176"/>
    <n v="156"/>
    <n v="72.612985447671221"/>
    <n v="243.27932224463643"/>
    <n v="157.94615384615383"/>
  </r>
  <r>
    <x v="121"/>
    <n v="105"/>
    <n v="176"/>
    <n v="156"/>
    <n v="72.612985447671221"/>
    <n v="243.27932224463643"/>
    <n v="157.94615384615383"/>
  </r>
  <r>
    <x v="122"/>
    <n v="94"/>
    <n v="176"/>
    <n v="156"/>
    <n v="72.612985447671221"/>
    <n v="243.27932224463643"/>
    <n v="157.94615384615383"/>
  </r>
  <r>
    <x v="123"/>
    <n v="225"/>
    <n v="176"/>
    <n v="156"/>
    <n v="72.612985447671221"/>
    <n v="243.27932224463643"/>
    <n v="157.94615384615383"/>
  </r>
  <r>
    <x v="124"/>
    <n v="192"/>
    <n v="176"/>
    <n v="156"/>
    <n v="72.612985447671221"/>
    <n v="243.27932224463643"/>
    <n v="157.94615384615383"/>
  </r>
  <r>
    <x v="125"/>
    <n v="154"/>
    <n v="176"/>
    <n v="156"/>
    <n v="72.612985447671221"/>
    <n v="243.27932224463643"/>
    <n v="157.94615384615383"/>
  </r>
  <r>
    <x v="126"/>
    <n v="173"/>
    <n v="176"/>
    <n v="156"/>
    <n v="72.612985447671221"/>
    <n v="243.27932224463643"/>
    <n v="157.94615384615383"/>
  </r>
  <r>
    <x v="127"/>
    <n v="212"/>
    <n v="176"/>
    <n v="156"/>
    <n v="72.612985447671221"/>
    <n v="243.27932224463643"/>
    <n v="157.94615384615383"/>
  </r>
  <r>
    <x v="128"/>
    <n v="204"/>
    <n v="176"/>
    <n v="156"/>
    <n v="72.612985447671221"/>
    <n v="243.27932224463643"/>
    <n v="157.94615384615383"/>
  </r>
  <r>
    <x v="129"/>
    <n v="197"/>
    <n v="176"/>
    <n v="156"/>
    <n v="72.612985447671221"/>
    <n v="243.27932224463643"/>
    <n v="157.94615384615383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  <r>
    <x v="130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chartFormat="3">
  <location ref="CR8:CT30" firstHeaderRow="1" firstDataRow="2" firstDataCol="1"/>
  <pivotFields count="5">
    <pivotField axis="axisRow" numFmtId="2" showAll="0">
      <items count="41">
        <item m="1" x="31"/>
        <item m="1" x="37"/>
        <item m="1" x="39"/>
        <item m="1" x="26"/>
        <item m="1" x="29"/>
        <item m="1" x="38"/>
        <item m="1" x="25"/>
        <item m="1" x="20"/>
        <item m="1" x="30"/>
        <item m="1" x="21"/>
        <item m="1" x="32"/>
        <item m="1" x="27"/>
        <item m="1" x="33"/>
        <item m="1" x="35"/>
        <item m="1" x="34"/>
        <item m="1" x="22"/>
        <item m="1" x="23"/>
        <item m="1" x="36"/>
        <item m="1" x="28"/>
        <item m="1"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dataField="1" numFmtId="165" showAll="0"/>
    <pivotField numFmtId="165" showAll="0" defaultSubtotal="0"/>
    <pivotField numFmtId="165" showAll="0" defaultSubtotal="0"/>
  </pivotFields>
  <rowFields count="1">
    <field x="0"/>
  </rowFields>
  <rowItems count="21"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requency" fld="1" baseField="0" baseItem="0"/>
    <dataField name="Sum of Bell Curve" fld="2" baseField="0" baseItem="0"/>
  </dataFields>
  <formats count="9"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CL8:CP140" firstHeaderRow="1" firstDataRow="2" firstDataCol="1"/>
  <pivotFields count="5">
    <pivotField axis="axisRow" showAll="0">
      <items count="15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m="1" x="547"/>
        <item m="1" x="635"/>
        <item m="1" x="723"/>
        <item m="1" x="808"/>
        <item m="1" x="892"/>
        <item m="1" x="976"/>
        <item m="1" x="1060"/>
        <item m="1" x="1144"/>
        <item m="1" x="1228"/>
        <item m="1" x="1312"/>
        <item m="1" x="1396"/>
        <item m="1" x="1480"/>
        <item m="1" x="192"/>
        <item m="1" x="275"/>
        <item m="1" x="358"/>
        <item m="1" x="441"/>
        <item m="1" x="524"/>
        <item m="1" x="612"/>
        <item m="1" x="700"/>
        <item m="1" x="786"/>
        <item m="1" x="870"/>
        <item m="1" x="954"/>
        <item m="1" x="1038"/>
        <item m="1" x="1122"/>
        <item m="1" x="1206"/>
        <item m="1" x="1290"/>
        <item m="1" x="1374"/>
        <item m="1" x="1458"/>
        <item m="1" x="170"/>
        <item m="1" x="253"/>
        <item m="1" x="336"/>
        <item m="1" x="419"/>
        <item m="1" x="502"/>
        <item m="1" x="589"/>
        <item m="1" x="677"/>
        <item m="1" x="764"/>
        <item m="1" x="848"/>
        <item m="1" x="932"/>
        <item m="1" x="1016"/>
        <item m="1" x="1100"/>
        <item m="1" x="1184"/>
        <item m="1" x="1268"/>
        <item m="1" x="1352"/>
        <item m="1" x="1437"/>
        <item m="1" x="149"/>
        <item m="1" x="231"/>
        <item m="1" x="314"/>
        <item m="1" x="397"/>
        <item m="1" x="480"/>
        <item m="1" x="566"/>
        <item m="1" x="654"/>
        <item m="1" x="742"/>
        <item m="1" x="826"/>
        <item m="1" x="910"/>
        <item m="1" x="994"/>
        <item m="1" x="1078"/>
        <item m="1" x="1162"/>
        <item m="1" x="1246"/>
        <item m="1" x="1330"/>
        <item m="1" x="1414"/>
        <item m="1" x="1497"/>
        <item m="1" x="209"/>
        <item m="1" x="292"/>
        <item m="1" x="375"/>
        <item m="1" x="458"/>
        <item m="1" x="542"/>
        <item m="1" x="630"/>
        <item m="1" x="718"/>
        <item m="1" x="803"/>
        <item m="1" x="887"/>
        <item m="1" x="971"/>
        <item m="1" x="1055"/>
        <item m="1" x="1139"/>
        <item m="1" x="1223"/>
        <item m="1" x="1307"/>
        <item m="1" x="1391"/>
        <item m="1" x="1475"/>
        <item m="1" x="187"/>
        <item m="1" x="270"/>
        <item m="1" x="353"/>
        <item m="1" x="436"/>
        <item m="1" x="519"/>
        <item m="1" x="607"/>
        <item m="1" x="695"/>
        <item m="1" x="781"/>
        <item m="1" x="865"/>
        <item m="1" x="949"/>
        <item m="1" x="1033"/>
        <item m="1" x="1117"/>
        <item m="1" x="1201"/>
        <item m="1" x="1285"/>
        <item m="1" x="1369"/>
        <item m="1" x="1453"/>
        <item m="1" x="165"/>
        <item m="1" x="248"/>
        <item m="1" x="331"/>
        <item m="1" x="414"/>
        <item m="1" x="497"/>
        <item m="1" x="584"/>
        <item m="1" x="672"/>
        <item m="1" x="759"/>
        <item m="1" x="843"/>
        <item m="1" x="927"/>
        <item m="1" x="1011"/>
        <item m="1" x="1095"/>
        <item m="1" x="1179"/>
        <item m="1" x="1263"/>
        <item m="1" x="1347"/>
        <item m="1" x="1432"/>
        <item m="1" x="144"/>
        <item m="1" x="226"/>
        <item m="1" x="309"/>
        <item m="1" x="392"/>
        <item m="1" x="475"/>
        <item m="1" x="561"/>
        <item m="1" x="649"/>
        <item m="1" x="737"/>
        <item m="1" x="821"/>
        <item m="1" x="905"/>
        <item m="1" x="989"/>
        <item m="1" x="1073"/>
        <item m="1" x="1157"/>
        <item m="1" x="1241"/>
        <item m="1" x="1325"/>
        <item m="1" x="1409"/>
        <item m="1" x="1492"/>
        <item m="1" x="204"/>
        <item m="1" x="245"/>
        <item m="1" x="287"/>
        <item m="1" x="328"/>
        <item m="1" x="370"/>
        <item m="1" x="411"/>
        <item m="1" x="453"/>
        <item m="1" x="494"/>
        <item m="1" x="536"/>
        <item m="1" x="580"/>
        <item m="1" x="624"/>
        <item m="1" x="668"/>
        <item m="1" x="712"/>
        <item m="1" x="755"/>
        <item m="1" x="797"/>
        <item m="1" x="839"/>
        <item m="1" x="881"/>
        <item m="1" x="923"/>
        <item m="1" x="965"/>
        <item m="1" x="1007"/>
        <item m="1" x="1049"/>
        <item m="1" x="1091"/>
        <item m="1" x="1133"/>
        <item m="1" x="1175"/>
        <item m="1" x="1217"/>
        <item m="1" x="1259"/>
        <item m="1" x="1301"/>
        <item m="1" x="1343"/>
        <item m="1" x="1385"/>
        <item m="1" x="1428"/>
        <item m="1" x="1469"/>
        <item m="1" x="140"/>
        <item m="1" x="181"/>
        <item m="1" x="222"/>
        <item m="1" x="264"/>
        <item m="1" x="305"/>
        <item m="1" x="347"/>
        <item m="1" x="388"/>
        <item m="1" x="430"/>
        <item m="1" x="471"/>
        <item m="1" x="513"/>
        <item m="1" x="556"/>
        <item m="1" x="600"/>
        <item m="1" x="644"/>
        <item m="1" x="688"/>
        <item m="1" x="732"/>
        <item m="1" x="774"/>
        <item m="1" x="816"/>
        <item m="1" x="858"/>
        <item m="1" x="900"/>
        <item m="1" x="942"/>
        <item m="1" x="984"/>
        <item m="1" x="1026"/>
        <item m="1" x="1068"/>
        <item m="1" x="1110"/>
        <item m="1" x="1152"/>
        <item m="1" x="1194"/>
        <item m="1" x="1236"/>
        <item m="1" x="1278"/>
        <item m="1" x="1320"/>
        <item m="1" x="1362"/>
        <item m="1" x="1404"/>
        <item m="1" x="1446"/>
        <item m="1" x="1487"/>
        <item m="1" x="158"/>
        <item m="1" x="199"/>
        <item m="1" x="240"/>
        <item m="1" x="282"/>
        <item m="1" x="323"/>
        <item m="1" x="365"/>
        <item m="1" x="406"/>
        <item m="1" x="448"/>
        <item m="1" x="489"/>
        <item m="1" x="531"/>
        <item m="1" x="575"/>
        <item m="1" x="619"/>
        <item m="1" x="663"/>
        <item m="1" x="707"/>
        <item m="1" x="750"/>
        <item m="1" x="792"/>
        <item m="1" x="834"/>
        <item m="1" x="876"/>
        <item m="1" x="918"/>
        <item m="1" x="960"/>
        <item m="1" x="1002"/>
        <item m="1" x="1044"/>
        <item m="1" x="1086"/>
        <item m="1" x="1128"/>
        <item m="1" x="1170"/>
        <item m="1" x="1212"/>
        <item m="1" x="1254"/>
        <item m="1" x="1296"/>
        <item m="1" x="1338"/>
        <item m="1" x="1380"/>
        <item m="1" x="1423"/>
        <item m="1" x="1464"/>
        <item m="1" x="135"/>
        <item m="1" x="176"/>
        <item m="1" x="217"/>
        <item m="1" x="259"/>
        <item m="1" x="300"/>
        <item m="1" x="342"/>
        <item m="1" x="383"/>
        <item m="1" x="425"/>
        <item m="1" x="466"/>
        <item m="1" x="508"/>
        <item m="1" x="551"/>
        <item m="1" x="595"/>
        <item m="1" x="639"/>
        <item m="1" x="683"/>
        <item m="1" x="727"/>
        <item m="1" x="769"/>
        <item m="1" x="811"/>
        <item m="1" x="853"/>
        <item m="1" x="895"/>
        <item m="1" x="937"/>
        <item m="1" x="979"/>
        <item m="1" x="1021"/>
        <item m="1" x="1063"/>
        <item m="1" x="1105"/>
        <item m="1" x="1147"/>
        <item m="1" x="1189"/>
        <item m="1" x="1231"/>
        <item m="1" x="1273"/>
        <item m="1" x="1315"/>
        <item m="1" x="1357"/>
        <item m="1" x="1399"/>
        <item m="1" x="1442"/>
        <item m="1" x="1483"/>
        <item m="1" x="154"/>
        <item m="1" x="195"/>
        <item m="1" x="236"/>
        <item m="1" x="278"/>
        <item m="1" x="319"/>
        <item m="1" x="361"/>
        <item m="1" x="402"/>
        <item m="1" x="444"/>
        <item m="1" x="485"/>
        <item m="1" x="527"/>
        <item m="1" x="571"/>
        <item m="1" x="615"/>
        <item m="1" x="659"/>
        <item m="1" x="703"/>
        <item m="1" x="747"/>
        <item m="1" x="789"/>
        <item m="1" x="831"/>
        <item m="1" x="873"/>
        <item m="1" x="915"/>
        <item m="1" x="957"/>
        <item m="1" x="999"/>
        <item m="1" x="1041"/>
        <item m="1" x="1083"/>
        <item m="1" x="1125"/>
        <item m="1" x="1167"/>
        <item m="1" x="1209"/>
        <item m="1" x="1251"/>
        <item m="1" x="1293"/>
        <item m="1" x="1335"/>
        <item m="1" x="1377"/>
        <item m="1" x="1420"/>
        <item m="1" x="1462"/>
        <item m="1" x="133"/>
        <item m="1" x="174"/>
        <item m="1" x="215"/>
        <item m="1" x="257"/>
        <item m="1" x="298"/>
        <item m="1" x="340"/>
        <item m="1" x="381"/>
        <item m="1" x="423"/>
        <item m="1" x="464"/>
        <item m="1" x="506"/>
        <item m="1" x="549"/>
        <item m="1" x="593"/>
        <item m="1" x="637"/>
        <item m="1" x="681"/>
        <item m="1" x="725"/>
        <item m="1" x="768"/>
        <item m="1" x="810"/>
        <item m="1" x="852"/>
        <item m="1" x="894"/>
        <item m="1" x="936"/>
        <item m="1" x="978"/>
        <item m="1" x="1020"/>
        <item m="1" x="1062"/>
        <item m="1" x="1104"/>
        <item m="1" x="1146"/>
        <item m="1" x="1188"/>
        <item m="1" x="1230"/>
        <item m="1" x="1272"/>
        <item m="1" x="1314"/>
        <item m="1" x="1356"/>
        <item m="1" x="1398"/>
        <item m="1" x="1441"/>
        <item m="1" x="1482"/>
        <item m="1" x="153"/>
        <item m="1" x="194"/>
        <item m="1" x="235"/>
        <item m="1" x="277"/>
        <item m="1" x="318"/>
        <item m="1" x="360"/>
        <item m="1" x="401"/>
        <item m="1" x="443"/>
        <item m="1" x="484"/>
        <item m="1" x="526"/>
        <item m="1" x="570"/>
        <item m="1" x="614"/>
        <item m="1" x="658"/>
        <item m="1" x="702"/>
        <item m="1" x="746"/>
        <item m="1" x="788"/>
        <item m="1" x="830"/>
        <item m="1" x="872"/>
        <item m="1" x="914"/>
        <item m="1" x="956"/>
        <item m="1" x="998"/>
        <item m="1" x="1040"/>
        <item m="1" x="1082"/>
        <item m="1" x="1124"/>
        <item m="1" x="1166"/>
        <item m="1" x="1208"/>
        <item m="1" x="1250"/>
        <item m="1" x="1292"/>
        <item m="1" x="1334"/>
        <item m="1" x="1376"/>
        <item m="1" x="1419"/>
        <item m="1" x="1461"/>
        <item m="1" x="132"/>
        <item m="1" x="173"/>
        <item m="1" x="214"/>
        <item m="1" x="256"/>
        <item m="1" x="297"/>
        <item m="1" x="339"/>
        <item m="1" x="380"/>
        <item m="1" x="422"/>
        <item m="1" x="463"/>
        <item m="1" x="505"/>
        <item m="1" x="548"/>
        <item m="1" x="592"/>
        <item m="1" x="636"/>
        <item m="1" x="680"/>
        <item m="1" x="724"/>
        <item m="1" x="767"/>
        <item m="1" x="809"/>
        <item m="1" x="851"/>
        <item m="1" x="893"/>
        <item m="1" x="935"/>
        <item m="1" x="977"/>
        <item m="1" x="1019"/>
        <item m="1" x="1061"/>
        <item m="1" x="1103"/>
        <item m="1" x="1145"/>
        <item m="1" x="1187"/>
        <item m="1" x="1229"/>
        <item m="1" x="1271"/>
        <item m="1" x="1313"/>
        <item m="1" x="1355"/>
        <item m="1" x="1397"/>
        <item m="1" x="1418"/>
        <item m="1" x="1440"/>
        <item m="1" x="1460"/>
        <item m="1" x="1481"/>
        <item m="1" x="131"/>
        <item m="1" x="152"/>
        <item m="1" x="172"/>
        <item m="1" x="193"/>
        <item m="1" x="213"/>
        <item m="1" x="234"/>
        <item m="1" x="255"/>
        <item m="1" x="276"/>
        <item m="1" x="296"/>
        <item m="1" x="317"/>
        <item m="1" x="338"/>
        <item m="1" x="359"/>
        <item m="1" x="379"/>
        <item m="1" x="400"/>
        <item m="1" x="421"/>
        <item m="1" x="442"/>
        <item m="1" x="462"/>
        <item m="1" x="483"/>
        <item m="1" x="504"/>
        <item m="1" x="525"/>
        <item m="1" x="546"/>
        <item m="1" x="569"/>
        <item m="1" x="591"/>
        <item m="1" x="613"/>
        <item m="1" x="634"/>
        <item m="1" x="657"/>
        <item m="1" x="679"/>
        <item m="1" x="701"/>
        <item m="1" x="722"/>
        <item m="1" x="745"/>
        <item m="1" x="766"/>
        <item m="1" x="787"/>
        <item m="1" x="807"/>
        <item m="1" x="829"/>
        <item m="1" x="850"/>
        <item m="1" x="871"/>
        <item m="1" x="891"/>
        <item m="1" x="913"/>
        <item m="1" x="934"/>
        <item m="1" x="955"/>
        <item m="1" x="975"/>
        <item m="1" x="997"/>
        <item m="1" x="1018"/>
        <item m="1" x="1039"/>
        <item m="1" x="1059"/>
        <item m="1" x="1081"/>
        <item m="1" x="1102"/>
        <item m="1" x="1123"/>
        <item m="1" x="1143"/>
        <item m="1" x="1165"/>
        <item m="1" x="1186"/>
        <item m="1" x="1207"/>
        <item m="1" x="1227"/>
        <item m="1" x="1249"/>
        <item m="1" x="1270"/>
        <item m="1" x="1291"/>
        <item m="1" x="1311"/>
        <item m="1" x="1333"/>
        <item m="1" x="1354"/>
        <item m="1" x="1375"/>
        <item m="1" x="1395"/>
        <item m="1" x="1417"/>
        <item m="1" x="1439"/>
        <item m="1" x="1459"/>
        <item m="1" x="1479"/>
        <item m="1" x="130"/>
        <item m="1" x="151"/>
        <item m="1" x="171"/>
        <item m="1" x="191"/>
        <item m="1" x="212"/>
        <item m="1" x="233"/>
        <item m="1" x="254"/>
        <item m="1" x="274"/>
        <item m="1" x="295"/>
        <item m="1" x="316"/>
        <item m="1" x="337"/>
        <item m="1" x="357"/>
        <item m="1" x="378"/>
        <item m="1" x="399"/>
        <item m="1" x="420"/>
        <item m="1" x="440"/>
        <item m="1" x="461"/>
        <item m="1" x="482"/>
        <item m="1" x="503"/>
        <item m="1" x="523"/>
        <item m="1" x="545"/>
        <item m="1" x="568"/>
        <item m="1" x="590"/>
        <item m="1" x="611"/>
        <item m="1" x="633"/>
        <item m="1" x="656"/>
        <item m="1" x="678"/>
        <item m="1" x="699"/>
        <item m="1" x="721"/>
        <item m="1" x="744"/>
        <item m="1" x="765"/>
        <item m="1" x="785"/>
        <item m="1" x="806"/>
        <item m="1" x="828"/>
        <item m="1" x="849"/>
        <item m="1" x="869"/>
        <item m="1" x="890"/>
        <item m="1" x="912"/>
        <item m="1" x="933"/>
        <item m="1" x="953"/>
        <item m="1" x="974"/>
        <item m="1" x="996"/>
        <item m="1" x="1017"/>
        <item m="1" x="1037"/>
        <item m="1" x="1058"/>
        <item m="1" x="1080"/>
        <item m="1" x="1101"/>
        <item m="1" x="1121"/>
        <item m="1" x="1142"/>
        <item m="1" x="1164"/>
        <item m="1" x="1185"/>
        <item m="1" x="1205"/>
        <item m="1" x="1226"/>
        <item m="1" x="1248"/>
        <item m="1" x="1269"/>
        <item m="1" x="1289"/>
        <item m="1" x="1310"/>
        <item m="1" x="1332"/>
        <item m="1" x="1353"/>
        <item m="1" x="1373"/>
        <item m="1" x="1394"/>
        <item m="1" x="1416"/>
        <item m="1" x="1438"/>
        <item m="1" x="1457"/>
        <item m="1" x="1478"/>
        <item m="1" x="1499"/>
        <item m="1" x="150"/>
        <item m="1" x="169"/>
        <item m="1" x="190"/>
        <item m="1" x="211"/>
        <item m="1" x="232"/>
        <item m="1" x="252"/>
        <item m="1" x="273"/>
        <item m="1" x="294"/>
        <item m="1" x="315"/>
        <item m="1" x="335"/>
        <item m="1" x="356"/>
        <item m="1" x="377"/>
        <item m="1" x="398"/>
        <item m="1" x="418"/>
        <item m="1" x="439"/>
        <item m="1" x="460"/>
        <item m="1" x="481"/>
        <item m="1" x="501"/>
        <item m="1" x="522"/>
        <item m="1" x="544"/>
        <item m="1" x="567"/>
        <item m="1" x="588"/>
        <item m="1" x="610"/>
        <item m="1" x="632"/>
        <item m="1" x="655"/>
        <item m="1" x="676"/>
        <item m="1" x="698"/>
        <item m="1" x="720"/>
        <item m="1" x="743"/>
        <item m="1" x="763"/>
        <item m="1" x="784"/>
        <item m="1" x="805"/>
        <item m="1" x="827"/>
        <item m="1" x="847"/>
        <item m="1" x="868"/>
        <item m="1" x="889"/>
        <item m="1" x="911"/>
        <item m="1" x="931"/>
        <item m="1" x="952"/>
        <item m="1" x="973"/>
        <item m="1" x="995"/>
        <item m="1" x="1015"/>
        <item m="1" x="1036"/>
        <item m="1" x="1057"/>
        <item m="1" x="1079"/>
        <item m="1" x="1099"/>
        <item m="1" x="1120"/>
        <item m="1" x="1141"/>
        <item m="1" x="1163"/>
        <item m="1" x="1183"/>
        <item m="1" x="1204"/>
        <item m="1" x="1225"/>
        <item m="1" x="1247"/>
        <item m="1" x="1267"/>
        <item m="1" x="1288"/>
        <item m="1" x="1309"/>
        <item m="1" x="1331"/>
        <item m="1" x="1351"/>
        <item m="1" x="1372"/>
        <item m="1" x="1393"/>
        <item m="1" x="1415"/>
        <item m="1" x="1436"/>
        <item m="1" x="1456"/>
        <item m="1" x="1477"/>
        <item m="1" x="1498"/>
        <item m="1" x="148"/>
        <item m="1" x="168"/>
        <item m="1" x="189"/>
        <item m="1" x="210"/>
        <item m="1" x="230"/>
        <item m="1" x="251"/>
        <item m="1" x="272"/>
        <item m="1" x="293"/>
        <item m="1" x="313"/>
        <item m="1" x="334"/>
        <item m="1" x="355"/>
        <item m="1" x="376"/>
        <item m="1" x="396"/>
        <item m="1" x="417"/>
        <item m="1" x="438"/>
        <item m="1" x="459"/>
        <item m="1" x="479"/>
        <item m="1" x="500"/>
        <item m="1" x="521"/>
        <item m="1" x="543"/>
        <item m="1" x="565"/>
        <item m="1" x="587"/>
        <item m="1" x="609"/>
        <item m="1" x="631"/>
        <item m="1" x="653"/>
        <item m="1" x="675"/>
        <item m="1" x="697"/>
        <item m="1" x="719"/>
        <item m="1" x="741"/>
        <item m="1" x="762"/>
        <item m="1" x="783"/>
        <item m="1" x="804"/>
        <item m="1" x="825"/>
        <item m="1" x="846"/>
        <item m="1" x="867"/>
        <item m="1" x="888"/>
        <item m="1" x="909"/>
        <item m="1" x="930"/>
        <item m="1" x="951"/>
        <item m="1" x="972"/>
        <item m="1" x="993"/>
        <item m="1" x="1014"/>
        <item m="1" x="1035"/>
        <item m="1" x="1056"/>
        <item m="1" x="1077"/>
        <item m="1" x="1098"/>
        <item m="1" x="1119"/>
        <item m="1" x="1140"/>
        <item m="1" x="1161"/>
        <item m="1" x="1182"/>
        <item m="1" x="1203"/>
        <item m="1" x="1224"/>
        <item m="1" x="1245"/>
        <item m="1" x="1266"/>
        <item m="1" x="1287"/>
        <item m="1" x="1308"/>
        <item m="1" x="1329"/>
        <item m="1" x="1350"/>
        <item m="1" x="1371"/>
        <item m="1" x="1392"/>
        <item m="1" x="1413"/>
        <item m="1" x="1435"/>
        <item m="1" x="1455"/>
        <item m="1" x="1476"/>
        <item m="1" x="1496"/>
        <item m="1" x="147"/>
        <item m="1" x="167"/>
        <item m="1" x="188"/>
        <item m="1" x="208"/>
        <item m="1" x="229"/>
        <item m="1" x="250"/>
        <item m="1" x="271"/>
        <item m="1" x="291"/>
        <item m="1" x="312"/>
        <item m="1" x="333"/>
        <item m="1" x="354"/>
        <item m="1" x="374"/>
        <item m="1" x="395"/>
        <item m="1" x="416"/>
        <item m="1" x="437"/>
        <item m="1" x="457"/>
        <item m="1" x="478"/>
        <item m="1" x="499"/>
        <item m="1" x="520"/>
        <item m="1" x="541"/>
        <item m="1" x="564"/>
        <item m="1" x="586"/>
        <item m="1" x="608"/>
        <item m="1" x="629"/>
        <item m="1" x="652"/>
        <item m="1" x="674"/>
        <item m="1" x="696"/>
        <item m="1" x="717"/>
        <item m="1" x="740"/>
        <item m="1" x="761"/>
        <item m="1" x="782"/>
        <item m="1" x="802"/>
        <item m="1" x="824"/>
        <item m="1" x="845"/>
        <item m="1" x="866"/>
        <item m="1" x="886"/>
        <item m="1" x="908"/>
        <item m="1" x="929"/>
        <item m="1" x="950"/>
        <item m="1" x="970"/>
        <item m="1" x="992"/>
        <item m="1" x="1013"/>
        <item m="1" x="1034"/>
        <item m="1" x="1054"/>
        <item m="1" x="1076"/>
        <item m="1" x="1097"/>
        <item m="1" x="1118"/>
        <item m="1" x="1138"/>
        <item m="1" x="1160"/>
        <item m="1" x="1181"/>
        <item m="1" x="1202"/>
        <item m="1" x="1222"/>
        <item m="1" x="1244"/>
        <item m="1" x="1265"/>
        <item m="1" x="1286"/>
        <item m="1" x="1306"/>
        <item m="1" x="1328"/>
        <item m="1" x="1349"/>
        <item m="1" x="1370"/>
        <item m="1" x="1390"/>
        <item m="1" x="1412"/>
        <item m="1" x="1434"/>
        <item m="1" x="1454"/>
        <item m="1" x="1474"/>
        <item m="1" x="1495"/>
        <item m="1" x="146"/>
        <item m="1" x="166"/>
        <item m="1" x="186"/>
        <item m="1" x="207"/>
        <item m="1" x="228"/>
        <item m="1" x="249"/>
        <item m="1" x="269"/>
        <item m="1" x="290"/>
        <item m="1" x="311"/>
        <item m="1" x="332"/>
        <item m="1" x="352"/>
        <item m="1" x="373"/>
        <item m="1" x="394"/>
        <item m="1" x="415"/>
        <item m="1" x="435"/>
        <item m="1" x="456"/>
        <item m="1" x="477"/>
        <item m="1" x="498"/>
        <item m="1" x="518"/>
        <item m="1" x="540"/>
        <item m="1" x="563"/>
        <item m="1" x="585"/>
        <item m="1" x="606"/>
        <item m="1" x="628"/>
        <item m="1" x="651"/>
        <item m="1" x="673"/>
        <item m="1" x="694"/>
        <item m="1" x="716"/>
        <item m="1" x="739"/>
        <item m="1" x="760"/>
        <item m="1" x="780"/>
        <item m="1" x="801"/>
        <item m="1" x="823"/>
        <item m="1" x="844"/>
        <item m="1" x="864"/>
        <item m="1" x="885"/>
        <item m="1" x="907"/>
        <item m="1" x="928"/>
        <item m="1" x="948"/>
        <item m="1" x="969"/>
        <item m="1" x="991"/>
        <item m="1" x="1012"/>
        <item m="1" x="1032"/>
        <item m="1" x="1053"/>
        <item m="1" x="1075"/>
        <item m="1" x="1096"/>
        <item m="1" x="1116"/>
        <item m="1" x="1137"/>
        <item m="1" x="1159"/>
        <item m="1" x="1180"/>
        <item m="1" x="1200"/>
        <item m="1" x="1221"/>
        <item m="1" x="1243"/>
        <item m="1" x="1264"/>
        <item m="1" x="1284"/>
        <item m="1" x="1305"/>
        <item m="1" x="1327"/>
        <item m="1" x="1348"/>
        <item m="1" x="1368"/>
        <item m="1" x="1389"/>
        <item m="1" x="1411"/>
        <item m="1" x="1433"/>
        <item m="1" x="1452"/>
        <item m="1" x="1473"/>
        <item m="1" x="1494"/>
        <item m="1" x="145"/>
        <item m="1" x="164"/>
        <item m="1" x="185"/>
        <item m="1" x="206"/>
        <item m="1" x="227"/>
        <item m="1" x="247"/>
        <item m="1" x="268"/>
        <item m="1" x="289"/>
        <item m="1" x="310"/>
        <item m="1" x="330"/>
        <item m="1" x="351"/>
        <item m="1" x="372"/>
        <item m="1" x="393"/>
        <item m="1" x="413"/>
        <item m="1" x="434"/>
        <item m="1" x="455"/>
        <item m="1" x="476"/>
        <item m="1" x="496"/>
        <item m="1" x="517"/>
        <item m="1" x="539"/>
        <item m="1" x="562"/>
        <item m="1" x="583"/>
        <item m="1" x="605"/>
        <item m="1" x="627"/>
        <item m="1" x="650"/>
        <item m="1" x="671"/>
        <item m="1" x="693"/>
        <item m="1" x="715"/>
        <item m="1" x="738"/>
        <item m="1" x="758"/>
        <item m="1" x="779"/>
        <item m="1" x="800"/>
        <item m="1" x="822"/>
        <item m="1" x="842"/>
        <item m="1" x="863"/>
        <item m="1" x="884"/>
        <item m="1" x="906"/>
        <item m="1" x="926"/>
        <item m="1" x="947"/>
        <item m="1" x="968"/>
        <item m="1" x="990"/>
        <item m="1" x="1010"/>
        <item m="1" x="1031"/>
        <item m="1" x="1052"/>
        <item m="1" x="1074"/>
        <item m="1" x="1094"/>
        <item m="1" x="1115"/>
        <item m="1" x="1136"/>
        <item m="1" x="1158"/>
        <item m="1" x="1178"/>
        <item m="1" x="1199"/>
        <item m="1" x="1220"/>
        <item m="1" x="1242"/>
        <item m="1" x="1262"/>
        <item m="1" x="1283"/>
        <item m="1" x="1304"/>
        <item m="1" x="1326"/>
        <item m="1" x="1346"/>
        <item m="1" x="1367"/>
        <item m="1" x="1388"/>
        <item m="1" x="1410"/>
        <item m="1" x="1431"/>
        <item m="1" x="1451"/>
        <item m="1" x="1472"/>
        <item m="1" x="1493"/>
        <item m="1" x="143"/>
        <item m="1" x="163"/>
        <item m="1" x="184"/>
        <item m="1" x="205"/>
        <item m="1" x="225"/>
        <item m="1" x="246"/>
        <item m="1" x="267"/>
        <item m="1" x="288"/>
        <item m="1" x="308"/>
        <item m="1" x="329"/>
        <item m="1" x="350"/>
        <item m="1" x="371"/>
        <item m="1" x="391"/>
        <item m="1" x="412"/>
        <item m="1" x="433"/>
        <item m="1" x="454"/>
        <item m="1" x="474"/>
        <item m="1" x="495"/>
        <item m="1" x="516"/>
        <item m="1" x="538"/>
        <item m="1" x="560"/>
        <item m="1" x="582"/>
        <item m="1" x="604"/>
        <item m="1" x="626"/>
        <item m="1" x="648"/>
        <item m="1" x="670"/>
        <item m="1" x="692"/>
        <item m="1" x="714"/>
        <item m="1" x="736"/>
        <item m="1" x="757"/>
        <item m="1" x="778"/>
        <item m="1" x="799"/>
        <item m="1" x="820"/>
        <item m="1" x="841"/>
        <item m="1" x="862"/>
        <item m="1" x="883"/>
        <item m="1" x="904"/>
        <item m="1" x="925"/>
        <item m="1" x="946"/>
        <item m="1" x="967"/>
        <item m="1" x="988"/>
        <item m="1" x="1009"/>
        <item m="1" x="1030"/>
        <item m="1" x="1051"/>
        <item m="1" x="1072"/>
        <item m="1" x="1093"/>
        <item m="1" x="1114"/>
        <item m="1" x="1135"/>
        <item m="1" x="1156"/>
        <item m="1" x="1177"/>
        <item m="1" x="1198"/>
        <item m="1" x="1219"/>
        <item m="1" x="537"/>
        <item m="1" x="1240"/>
        <item m="1" x="559"/>
        <item m="1" x="1261"/>
        <item m="1" x="581"/>
        <item m="1" x="1282"/>
        <item m="1" x="603"/>
        <item m="1" x="1303"/>
        <item m="1" x="625"/>
        <item m="1" x="1324"/>
        <item m="1" x="647"/>
        <item m="1" x="1345"/>
        <item m="1" x="669"/>
        <item m="1" x="1366"/>
        <item m="1" x="691"/>
        <item m="1" x="1387"/>
        <item m="1" x="713"/>
        <item m="1" x="1408"/>
        <item m="1" x="735"/>
        <item m="1" x="1430"/>
        <item m="1" x="756"/>
        <item m="1" x="1450"/>
        <item m="1" x="777"/>
        <item m="1" x="1471"/>
        <item m="1" x="798"/>
        <item m="1" x="1491"/>
        <item m="1" x="819"/>
        <item m="1" x="142"/>
        <item m="1" x="840"/>
        <item m="1" x="162"/>
        <item m="1" x="861"/>
        <item m="1" x="183"/>
        <item m="1" x="882"/>
        <item m="1" x="203"/>
        <item m="1" x="903"/>
        <item m="1" x="224"/>
        <item m="1" x="924"/>
        <item m="1" x="244"/>
        <item m="1" x="945"/>
        <item m="1" x="266"/>
        <item m="1" x="966"/>
        <item m="1" x="286"/>
        <item m="1" x="987"/>
        <item m="1" x="307"/>
        <item m="1" x="1008"/>
        <item m="1" x="327"/>
        <item m="1" x="1029"/>
        <item m="1" x="349"/>
        <item m="1" x="1050"/>
        <item m="1" x="369"/>
        <item m="1" x="1071"/>
        <item m="1" x="390"/>
        <item m="1" x="1092"/>
        <item m="1" x="410"/>
        <item m="1" x="1113"/>
        <item m="1" x="432"/>
        <item m="1" x="1134"/>
        <item m="1" x="452"/>
        <item m="1" x="1155"/>
        <item m="1" x="473"/>
        <item m="1" x="1176"/>
        <item m="1" x="493"/>
        <item m="1" x="1197"/>
        <item m="1" x="515"/>
        <item m="1" x="1218"/>
        <item m="1" x="535"/>
        <item m="1" x="1239"/>
        <item m="1" x="558"/>
        <item m="1" x="1260"/>
        <item m="1" x="579"/>
        <item m="1" x="1281"/>
        <item m="1" x="602"/>
        <item m="1" x="1302"/>
        <item m="1" x="623"/>
        <item m="1" x="1323"/>
        <item m="1" x="646"/>
        <item m="1" x="1344"/>
        <item m="1" x="667"/>
        <item m="1" x="1365"/>
        <item m="1" x="690"/>
        <item m="1" x="1386"/>
        <item m="1" x="711"/>
        <item m="1" x="1407"/>
        <item m="1" x="734"/>
        <item m="1" x="1429"/>
        <item m="1" x="754"/>
        <item m="1" x="1449"/>
        <item m="1" x="776"/>
        <item m="1" x="1470"/>
        <item m="1" x="796"/>
        <item m="1" x="1490"/>
        <item m="1" x="818"/>
        <item m="1" x="141"/>
        <item m="1" x="838"/>
        <item m="1" x="161"/>
        <item m="1" x="860"/>
        <item m="1" x="182"/>
        <item m="1" x="880"/>
        <item m="1" x="202"/>
        <item m="1" x="902"/>
        <item m="1" x="223"/>
        <item m="1" x="922"/>
        <item m="1" x="243"/>
        <item m="1" x="944"/>
        <item m="1" x="265"/>
        <item m="1" x="964"/>
        <item m="1" x="285"/>
        <item m="1" x="986"/>
        <item m="1" x="306"/>
        <item m="1" x="1006"/>
        <item m="1" x="326"/>
        <item m="1" x="1028"/>
        <item m="1" x="348"/>
        <item m="1" x="1048"/>
        <item m="1" x="368"/>
        <item m="1" x="1070"/>
        <item m="1" x="389"/>
        <item m="1" x="1090"/>
        <item m="1" x="409"/>
        <item m="1" x="1112"/>
        <item m="1" x="431"/>
        <item m="1" x="1132"/>
        <item m="1" x="451"/>
        <item m="1" x="1154"/>
        <item m="1" x="472"/>
        <item m="1" x="1174"/>
        <item m="1" x="492"/>
        <item m="1" x="1196"/>
        <item m="1" x="514"/>
        <item m="1" x="1216"/>
        <item m="1" x="534"/>
        <item m="1" x="1238"/>
        <item m="1" x="557"/>
        <item m="1" x="1258"/>
        <item m="1" x="578"/>
        <item m="1" x="1280"/>
        <item m="1" x="601"/>
        <item m="1" x="1300"/>
        <item m="1" x="622"/>
        <item m="1" x="1322"/>
        <item m="1" x="645"/>
        <item m="1" x="1342"/>
        <item m="1" x="666"/>
        <item m="1" x="1364"/>
        <item m="1" x="689"/>
        <item m="1" x="1384"/>
        <item m="1" x="710"/>
        <item m="1" x="1406"/>
        <item m="1" x="733"/>
        <item m="1" x="1427"/>
        <item m="1" x="753"/>
        <item m="1" x="1448"/>
        <item m="1" x="775"/>
        <item m="1" x="1468"/>
        <item m="1" x="795"/>
        <item m="1" x="1489"/>
        <item m="1" x="817"/>
        <item m="1" x="139"/>
        <item m="1" x="837"/>
        <item m="1" x="160"/>
        <item m="1" x="859"/>
        <item m="1" x="180"/>
        <item m="1" x="879"/>
        <item m="1" x="201"/>
        <item m="1" x="901"/>
        <item m="1" x="221"/>
        <item m="1" x="921"/>
        <item m="1" x="242"/>
        <item m="1" x="943"/>
        <item m="1" x="263"/>
        <item m="1" x="963"/>
        <item m="1" x="284"/>
        <item m="1" x="985"/>
        <item m="1" x="304"/>
        <item m="1" x="1005"/>
        <item m="1" x="325"/>
        <item m="1" x="1027"/>
        <item m="1" x="346"/>
        <item m="1" x="1047"/>
        <item m="1" x="367"/>
        <item m="1" x="1069"/>
        <item m="1" x="387"/>
        <item m="1" x="1089"/>
        <item m="1" x="408"/>
        <item m="1" x="1111"/>
        <item m="1" x="429"/>
        <item m="1" x="1131"/>
        <item m="1" x="450"/>
        <item m="1" x="1153"/>
        <item m="1" x="470"/>
        <item m="1" x="1173"/>
        <item m="1" x="491"/>
        <item m="1" x="1195"/>
        <item m="1" x="512"/>
        <item m="1" x="1215"/>
        <item m="1" x="533"/>
        <item m="1" x="1237"/>
        <item m="1" x="555"/>
        <item m="1" x="1257"/>
        <item m="1" x="577"/>
        <item m="1" x="1279"/>
        <item m="1" x="599"/>
        <item m="1" x="1299"/>
        <item m="1" x="621"/>
        <item m="1" x="1321"/>
        <item m="1" x="643"/>
        <item m="1" x="1341"/>
        <item m="1" x="665"/>
        <item m="1" x="1363"/>
        <item m="1" x="687"/>
        <item m="1" x="1383"/>
        <item m="1" x="709"/>
        <item m="1" x="1405"/>
        <item m="1" x="731"/>
        <item m="1" x="1426"/>
        <item m="1" x="752"/>
        <item m="1" x="1447"/>
        <item m="1" x="773"/>
        <item m="1" x="1467"/>
        <item m="1" x="794"/>
        <item m="1" x="1488"/>
        <item m="1" x="815"/>
        <item m="1" x="138"/>
        <item m="1" x="836"/>
        <item m="1" x="159"/>
        <item m="1" x="857"/>
        <item m="1" x="179"/>
        <item m="1" x="878"/>
        <item m="1" x="200"/>
        <item m="1" x="899"/>
        <item m="1" x="220"/>
        <item m="1" x="920"/>
        <item m="1" x="241"/>
        <item m="1" x="941"/>
        <item m="1" x="262"/>
        <item m="1" x="962"/>
        <item m="1" x="283"/>
        <item m="1" x="983"/>
        <item m="1" x="303"/>
        <item m="1" x="1004"/>
        <item m="1" x="324"/>
        <item m="1" x="1025"/>
        <item m="1" x="345"/>
        <item m="1" x="1046"/>
        <item m="1" x="366"/>
        <item m="1" x="1067"/>
        <item m="1" x="386"/>
        <item m="1" x="1088"/>
        <item m="1" x="407"/>
        <item m="1" x="1109"/>
        <item m="1" x="428"/>
        <item m="1" x="1130"/>
        <item m="1" x="449"/>
        <item m="1" x="1151"/>
        <item m="1" x="469"/>
        <item m="1" x="1172"/>
        <item m="1" x="490"/>
        <item m="1" x="1193"/>
        <item m="1" x="511"/>
        <item m="1" x="1214"/>
        <item m="1" x="532"/>
        <item m="1" x="1235"/>
        <item m="1" x="554"/>
        <item m="1" x="1256"/>
        <item m="1" x="576"/>
        <item m="1" x="1277"/>
        <item m="1" x="598"/>
        <item m="1" x="1298"/>
        <item m="1" x="620"/>
        <item m="1" x="1319"/>
        <item m="1" x="642"/>
        <item m="1" x="1340"/>
        <item m="1" x="664"/>
        <item m="1" x="1361"/>
        <item m="1" x="686"/>
        <item m="1" x="1382"/>
        <item m="1" x="708"/>
        <item m="1" x="1403"/>
        <item m="1" x="730"/>
        <item m="1" x="1425"/>
        <item m="1" x="751"/>
        <item m="1" x="1445"/>
        <item m="1" x="772"/>
        <item m="1" x="1466"/>
        <item m="1" x="793"/>
        <item m="1" x="1486"/>
        <item m="1" x="814"/>
        <item m="1" x="137"/>
        <item m="1" x="835"/>
        <item m="1" x="157"/>
        <item m="1" x="856"/>
        <item m="1" x="178"/>
        <item m="1" x="877"/>
        <item m="1" x="198"/>
        <item m="1" x="898"/>
        <item m="1" x="219"/>
        <item m="1" x="919"/>
        <item m="1" x="239"/>
        <item m="1" x="940"/>
        <item m="1" x="261"/>
        <item m="1" x="961"/>
        <item m="1" x="281"/>
        <item m="1" x="982"/>
        <item m="1" x="302"/>
        <item m="1" x="1003"/>
        <item m="1" x="322"/>
        <item m="1" x="1024"/>
        <item m="1" x="344"/>
        <item m="1" x="1045"/>
        <item m="1" x="364"/>
        <item m="1" x="1066"/>
        <item m="1" x="385"/>
        <item m="1" x="1087"/>
        <item m="1" x="405"/>
        <item m="1" x="1108"/>
        <item m="1" x="427"/>
        <item m="1" x="1129"/>
        <item m="1" x="447"/>
        <item m="1" x="1150"/>
        <item m="1" x="468"/>
        <item m="1" x="1171"/>
        <item m="1" x="488"/>
        <item m="1" x="1192"/>
        <item m="1" x="510"/>
        <item m="1" x="1213"/>
        <item m="1" x="530"/>
        <item m="1" x="1234"/>
        <item m="1" x="553"/>
        <item m="1" x="1255"/>
        <item m="1" x="574"/>
        <item m="1" x="1276"/>
        <item m="1" x="597"/>
        <item m="1" x="1297"/>
        <item m="1" x="618"/>
        <item m="1" x="1318"/>
        <item m="1" x="641"/>
        <item m="1" x="1339"/>
        <item m="1" x="662"/>
        <item m="1" x="1360"/>
        <item m="1" x="685"/>
        <item m="1" x="1381"/>
        <item m="1" x="706"/>
        <item m="1" x="1402"/>
        <item m="1" x="729"/>
        <item m="1" x="1424"/>
        <item m="1" x="749"/>
        <item m="1" x="1444"/>
        <item m="1" x="771"/>
        <item m="1" x="1465"/>
        <item m="1" x="791"/>
        <item m="1" x="1485"/>
        <item m="1" x="813"/>
        <item m="1" x="136"/>
        <item m="1" x="833"/>
        <item m="1" x="156"/>
        <item m="1" x="855"/>
        <item m="1" x="177"/>
        <item m="1" x="875"/>
        <item m="1" x="197"/>
        <item m="1" x="897"/>
        <item m="1" x="218"/>
        <item m="1" x="917"/>
        <item m="1" x="238"/>
        <item m="1" x="939"/>
        <item m="1" x="260"/>
        <item m="1" x="959"/>
        <item m="1" x="280"/>
        <item m="1" x="981"/>
        <item m="1" x="301"/>
        <item m="1" x="1001"/>
        <item m="1" x="321"/>
        <item m="1" x="1023"/>
        <item m="1" x="343"/>
        <item m="1" x="1043"/>
        <item m="1" x="363"/>
        <item m="1" x="1065"/>
        <item m="1" x="384"/>
        <item m="1" x="1085"/>
        <item m="1" x="404"/>
        <item m="1" x="1107"/>
        <item m="1" x="426"/>
        <item m="1" x="1127"/>
        <item m="1" x="446"/>
        <item m="1" x="1149"/>
        <item m="1" x="467"/>
        <item m="1" x="1169"/>
        <item m="1" x="487"/>
        <item m="1" x="1191"/>
        <item m="1" x="509"/>
        <item m="1" x="1211"/>
        <item m="1" x="529"/>
        <item m="1" x="1233"/>
        <item m="1" x="552"/>
        <item m="1" x="1253"/>
        <item m="1" x="573"/>
        <item m="1" x="1275"/>
        <item m="1" x="596"/>
        <item m="1" x="1295"/>
        <item m="1" x="617"/>
        <item m="1" x="1317"/>
        <item m="1" x="640"/>
        <item m="1" x="1337"/>
        <item m="1" x="661"/>
        <item m="1" x="1359"/>
        <item m="1" x="684"/>
        <item m="1" x="1379"/>
        <item m="1" x="705"/>
        <item m="1" x="1401"/>
        <item m="1" x="728"/>
        <item m="1" x="1422"/>
        <item m="1" x="748"/>
        <item m="1" x="1443"/>
        <item m="1" x="770"/>
        <item m="1" x="1463"/>
        <item m="1" x="790"/>
        <item m="1" x="1484"/>
        <item m="1" x="812"/>
        <item m="1" x="134"/>
        <item m="1" x="832"/>
        <item m="1" x="155"/>
        <item m="1" x="854"/>
        <item m="1" x="175"/>
        <item m="1" x="874"/>
        <item m="1" x="196"/>
        <item m="1" x="896"/>
        <item m="1" x="216"/>
        <item m="1" x="916"/>
        <item m="1" x="237"/>
        <item m="1" x="938"/>
        <item m="1" x="258"/>
        <item m="1" x="958"/>
        <item m="1" x="279"/>
        <item m="1" x="980"/>
        <item m="1" x="299"/>
        <item m="1" x="1000"/>
        <item m="1" x="320"/>
        <item m="1" x="1022"/>
        <item m="1" x="341"/>
        <item m="1" x="1042"/>
        <item m="1" x="362"/>
        <item m="1" x="1064"/>
        <item m="1" x="382"/>
        <item m="1" x="1084"/>
        <item m="1" x="403"/>
        <item m="1" x="1106"/>
        <item m="1" x="424"/>
        <item m="1" x="1126"/>
        <item m="1" x="445"/>
        <item m="1" x="1148"/>
        <item m="1" x="465"/>
        <item m="1" x="1168"/>
        <item m="1" x="486"/>
        <item m="1" x="1190"/>
        <item m="1" x="507"/>
        <item m="1" x="1210"/>
        <item m="1" x="528"/>
        <item m="1" x="1232"/>
        <item m="1" x="550"/>
        <item m="1" x="1252"/>
        <item m="1" x="572"/>
        <item m="1" x="1274"/>
        <item m="1" x="594"/>
        <item m="1" x="1294"/>
        <item m="1" x="616"/>
        <item m="1" x="1316"/>
        <item m="1" x="638"/>
        <item m="1" x="1336"/>
        <item m="1" x="660"/>
        <item m="1" x="1358"/>
        <item m="1" x="682"/>
        <item m="1" x="1378"/>
        <item m="1" x="704"/>
        <item m="1" x="1400"/>
        <item m="1" x="726"/>
        <item m="1" x="1421"/>
        <item x="0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49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ata " fld="1" baseField="0" baseItem="0"/>
    <dataField name="UCL " fld="2" baseField="0" baseItem="0"/>
    <dataField name="LCL " fld="3" baseField="0" baseItem="0"/>
    <dataField name="AVG " fld="4" baseField="0" baseItem="0"/>
  </dataFields>
  <formats count="11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-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0" type="button" dataOnly="0" labelOnly="1" outline="0" axis="axisRow" fieldPosition="0"/>
    </format>
    <format dxfId="1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">
      <pivotArea dataOnly="0" labelOnly="1" fieldPosition="0">
        <references count="1">
          <reference field="0" count="3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499"/>
          </reference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CD8:CJ141" firstHeaderRow="1" firstDataRow="2" firstDataCol="1"/>
  <pivotFields count="7">
    <pivotField axis="axisRow" showAll="0">
      <items count="1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m="1" x="635"/>
        <item m="1" x="723"/>
        <item m="1" x="809"/>
        <item m="1" x="893"/>
        <item m="1" x="977"/>
        <item m="1" x="1061"/>
        <item m="1" x="1145"/>
        <item m="1" x="1229"/>
        <item m="1" x="1313"/>
        <item m="1" x="1397"/>
        <item m="1" x="1481"/>
        <item m="1" x="193"/>
        <item m="1" x="276"/>
        <item m="1" x="359"/>
        <item m="1" x="442"/>
        <item m="1" x="525"/>
        <item m="1" x="612"/>
        <item m="1" x="700"/>
        <item m="1" x="787"/>
        <item m="1" x="871"/>
        <item m="1" x="955"/>
        <item m="1" x="1039"/>
        <item m="1" x="1123"/>
        <item m="1" x="1207"/>
        <item m="1" x="1291"/>
        <item m="1" x="1375"/>
        <item m="1" x="1459"/>
        <item m="1" x="171"/>
        <item m="1" x="254"/>
        <item m="1" x="337"/>
        <item m="1" x="420"/>
        <item m="1" x="503"/>
        <item m="1" x="589"/>
        <item m="1" x="677"/>
        <item m="1" x="765"/>
        <item m="1" x="849"/>
        <item m="1" x="933"/>
        <item m="1" x="1017"/>
        <item m="1" x="1101"/>
        <item m="1" x="1185"/>
        <item m="1" x="1269"/>
        <item m="1" x="1353"/>
        <item m="1" x="1438"/>
        <item m="1" x="150"/>
        <item m="1" x="232"/>
        <item m="1" x="315"/>
        <item m="1" x="398"/>
        <item m="1" x="481"/>
        <item m="1" x="566"/>
        <item m="1" x="654"/>
        <item m="1" x="742"/>
        <item m="1" x="827"/>
        <item m="1" x="911"/>
        <item m="1" x="995"/>
        <item m="1" x="1079"/>
        <item m="1" x="1163"/>
        <item m="1" x="1247"/>
        <item m="1" x="1331"/>
        <item m="1" x="1415"/>
        <item m="1" x="1498"/>
        <item m="1" x="210"/>
        <item m="1" x="293"/>
        <item m="1" x="376"/>
        <item m="1" x="459"/>
        <item m="1" x="543"/>
        <item m="1" x="630"/>
        <item m="1" x="718"/>
        <item m="1" x="804"/>
        <item m="1" x="888"/>
        <item m="1" x="972"/>
        <item m="1" x="1056"/>
        <item m="1" x="1140"/>
        <item m="1" x="1224"/>
        <item m="1" x="1308"/>
        <item m="1" x="1392"/>
        <item m="1" x="1476"/>
        <item m="1" x="188"/>
        <item m="1" x="271"/>
        <item m="1" x="354"/>
        <item m="1" x="437"/>
        <item m="1" x="520"/>
        <item m="1" x="607"/>
        <item m="1" x="695"/>
        <item m="1" x="782"/>
        <item m="1" x="866"/>
        <item m="1" x="950"/>
        <item m="1" x="1034"/>
        <item m="1" x="1118"/>
        <item m="1" x="1202"/>
        <item m="1" x="1286"/>
        <item m="1" x="1370"/>
        <item m="1" x="1454"/>
        <item m="1" x="166"/>
        <item m="1" x="249"/>
        <item m="1" x="332"/>
        <item m="1" x="415"/>
        <item m="1" x="498"/>
        <item m="1" x="584"/>
        <item m="1" x="672"/>
        <item m="1" x="760"/>
        <item m="1" x="844"/>
        <item m="1" x="928"/>
        <item m="1" x="1012"/>
        <item m="1" x="1096"/>
        <item m="1" x="1180"/>
        <item m="1" x="1264"/>
        <item m="1" x="1348"/>
        <item m="1" x="1433"/>
        <item m="1" x="145"/>
        <item m="1" x="227"/>
        <item m="1" x="310"/>
        <item m="1" x="393"/>
        <item m="1" x="476"/>
        <item m="1" x="561"/>
        <item m="1" x="649"/>
        <item m="1" x="737"/>
        <item m="1" x="822"/>
        <item m="1" x="906"/>
        <item m="1" x="990"/>
        <item m="1" x="1074"/>
        <item m="1" x="1158"/>
        <item m="1" x="1242"/>
        <item m="1" x="1326"/>
        <item m="1" x="1410"/>
        <item m="1" x="1493"/>
        <item m="1" x="205"/>
        <item m="1" x="246"/>
        <item m="1" x="288"/>
        <item m="1" x="329"/>
        <item m="1" x="371"/>
        <item m="1" x="412"/>
        <item m="1" x="454"/>
        <item m="1" x="495"/>
        <item m="1" x="537"/>
        <item m="1" x="580"/>
        <item m="1" x="624"/>
        <item m="1" x="668"/>
        <item m="1" x="712"/>
        <item m="1" x="756"/>
        <item m="1" x="798"/>
        <item m="1" x="840"/>
        <item m="1" x="882"/>
        <item m="1" x="924"/>
        <item m="1" x="966"/>
        <item m="1" x="1008"/>
        <item m="1" x="1050"/>
        <item m="1" x="1092"/>
        <item m="1" x="1134"/>
        <item m="1" x="1176"/>
        <item m="1" x="1218"/>
        <item m="1" x="1260"/>
        <item m="1" x="1302"/>
        <item m="1" x="1344"/>
        <item m="1" x="1386"/>
        <item m="1" x="1429"/>
        <item m="1" x="1470"/>
        <item m="1" x="141"/>
        <item m="1" x="182"/>
        <item m="1" x="223"/>
        <item m="1" x="265"/>
        <item m="1" x="306"/>
        <item m="1" x="348"/>
        <item m="1" x="389"/>
        <item m="1" x="431"/>
        <item m="1" x="472"/>
        <item m="1" x="514"/>
        <item m="1" x="556"/>
        <item m="1" x="600"/>
        <item m="1" x="644"/>
        <item m="1" x="688"/>
        <item m="1" x="732"/>
        <item m="1" x="775"/>
        <item m="1" x="817"/>
        <item m="1" x="859"/>
        <item m="1" x="901"/>
        <item m="1" x="943"/>
        <item m="1" x="985"/>
        <item m="1" x="1027"/>
        <item m="1" x="1069"/>
        <item m="1" x="1111"/>
        <item m="1" x="1153"/>
        <item m="1" x="1195"/>
        <item m="1" x="1237"/>
        <item m="1" x="1279"/>
        <item m="1" x="1321"/>
        <item m="1" x="1363"/>
        <item m="1" x="1405"/>
        <item m="1" x="1447"/>
        <item m="1" x="1488"/>
        <item m="1" x="159"/>
        <item m="1" x="200"/>
        <item m="1" x="241"/>
        <item m="1" x="283"/>
        <item m="1" x="324"/>
        <item m="1" x="366"/>
        <item m="1" x="407"/>
        <item m="1" x="449"/>
        <item m="1" x="490"/>
        <item m="1" x="532"/>
        <item m="1" x="575"/>
        <item m="1" x="619"/>
        <item m="1" x="663"/>
        <item m="1" x="707"/>
        <item m="1" x="751"/>
        <item m="1" x="793"/>
        <item m="1" x="835"/>
        <item m="1" x="877"/>
        <item m="1" x="919"/>
        <item m="1" x="961"/>
        <item m="1" x="1003"/>
        <item m="1" x="1045"/>
        <item m="1" x="1087"/>
        <item m="1" x="1129"/>
        <item m="1" x="1171"/>
        <item m="1" x="1213"/>
        <item m="1" x="1255"/>
        <item m="1" x="1297"/>
        <item m="1" x="1339"/>
        <item m="1" x="1381"/>
        <item m="1" x="1424"/>
        <item m="1" x="1465"/>
        <item m="1" x="136"/>
        <item m="1" x="177"/>
        <item m="1" x="218"/>
        <item m="1" x="260"/>
        <item m="1" x="301"/>
        <item m="1" x="343"/>
        <item m="1" x="384"/>
        <item m="1" x="426"/>
        <item m="1" x="467"/>
        <item m="1" x="509"/>
        <item m="1" x="551"/>
        <item m="1" x="595"/>
        <item m="1" x="639"/>
        <item m="1" x="683"/>
        <item m="1" x="727"/>
        <item m="1" x="770"/>
        <item m="1" x="812"/>
        <item m="1" x="854"/>
        <item m="1" x="896"/>
        <item m="1" x="938"/>
        <item m="1" x="980"/>
        <item m="1" x="1022"/>
        <item m="1" x="1064"/>
        <item m="1" x="1106"/>
        <item m="1" x="1148"/>
        <item m="1" x="1190"/>
        <item m="1" x="1232"/>
        <item m="1" x="1274"/>
        <item m="1" x="1316"/>
        <item m="1" x="1358"/>
        <item m="1" x="1400"/>
        <item m="1" x="1443"/>
        <item m="1" x="1484"/>
        <item m="1" x="155"/>
        <item m="1" x="196"/>
        <item m="1" x="237"/>
        <item m="1" x="279"/>
        <item m="1" x="320"/>
        <item m="1" x="362"/>
        <item m="1" x="403"/>
        <item m="1" x="445"/>
        <item m="1" x="486"/>
        <item m="1" x="528"/>
        <item m="1" x="571"/>
        <item m="1" x="615"/>
        <item m="1" x="659"/>
        <item m="1" x="703"/>
        <item m="1" x="747"/>
        <item m="1" x="790"/>
        <item m="1" x="832"/>
        <item m="1" x="874"/>
        <item m="1" x="916"/>
        <item m="1" x="958"/>
        <item m="1" x="1000"/>
        <item m="1" x="1042"/>
        <item m="1" x="1084"/>
        <item m="1" x="1126"/>
        <item m="1" x="1168"/>
        <item m="1" x="1210"/>
        <item m="1" x="1252"/>
        <item m="1" x="1294"/>
        <item m="1" x="1336"/>
        <item m="1" x="1378"/>
        <item m="1" x="1421"/>
        <item m="1" x="1463"/>
        <item m="1" x="134"/>
        <item m="1" x="175"/>
        <item m="1" x="216"/>
        <item m="1" x="258"/>
        <item m="1" x="299"/>
        <item m="1" x="341"/>
        <item m="1" x="382"/>
        <item m="1" x="424"/>
        <item m="1" x="465"/>
        <item m="1" x="507"/>
        <item m="1" x="549"/>
        <item m="1" x="593"/>
        <item m="1" x="637"/>
        <item m="1" x="681"/>
        <item m="1" x="725"/>
        <item m="1" x="769"/>
        <item m="1" x="811"/>
        <item m="1" x="853"/>
        <item m="1" x="895"/>
        <item m="1" x="937"/>
        <item m="1" x="979"/>
        <item m="1" x="1021"/>
        <item m="1" x="1063"/>
        <item m="1" x="1105"/>
        <item m="1" x="1147"/>
        <item m="1" x="1189"/>
        <item m="1" x="1231"/>
        <item m="1" x="1273"/>
        <item m="1" x="1315"/>
        <item m="1" x="1357"/>
        <item m="1" x="1399"/>
        <item m="1" x="1442"/>
        <item m="1" x="1483"/>
        <item m="1" x="154"/>
        <item m="1" x="195"/>
        <item m="1" x="236"/>
        <item m="1" x="278"/>
        <item m="1" x="319"/>
        <item m="1" x="361"/>
        <item m="1" x="402"/>
        <item m="1" x="444"/>
        <item m="1" x="485"/>
        <item m="1" x="527"/>
        <item m="1" x="570"/>
        <item m="1" x="614"/>
        <item m="1" x="658"/>
        <item m="1" x="702"/>
        <item m="1" x="746"/>
        <item m="1" x="789"/>
        <item m="1" x="831"/>
        <item m="1" x="873"/>
        <item m="1" x="915"/>
        <item m="1" x="957"/>
        <item m="1" x="999"/>
        <item m="1" x="1041"/>
        <item m="1" x="1083"/>
        <item m="1" x="1125"/>
        <item m="1" x="1167"/>
        <item m="1" x="1209"/>
        <item m="1" x="1251"/>
        <item m="1" x="1293"/>
        <item m="1" x="1335"/>
        <item m="1" x="1377"/>
        <item m="1" x="1420"/>
        <item m="1" x="1462"/>
        <item m="1" x="133"/>
        <item m="1" x="174"/>
        <item m="1" x="215"/>
        <item m="1" x="257"/>
        <item m="1" x="298"/>
        <item m="1" x="340"/>
        <item m="1" x="381"/>
        <item m="1" x="423"/>
        <item m="1" x="464"/>
        <item m="1" x="506"/>
        <item m="1" x="548"/>
        <item m="1" x="592"/>
        <item m="1" x="636"/>
        <item m="1" x="680"/>
        <item m="1" x="724"/>
        <item m="1" x="768"/>
        <item m="1" x="810"/>
        <item m="1" x="852"/>
        <item m="1" x="894"/>
        <item m="1" x="936"/>
        <item m="1" x="978"/>
        <item m="1" x="1020"/>
        <item m="1" x="1062"/>
        <item m="1" x="1104"/>
        <item m="1" x="1146"/>
        <item m="1" x="1188"/>
        <item m="1" x="1230"/>
        <item m="1" x="1272"/>
        <item m="1" x="1314"/>
        <item m="1" x="1356"/>
        <item m="1" x="1398"/>
        <item m="1" x="1419"/>
        <item m="1" x="1441"/>
        <item m="1" x="1461"/>
        <item m="1" x="1482"/>
        <item m="1" x="132"/>
        <item m="1" x="153"/>
        <item m="1" x="173"/>
        <item m="1" x="194"/>
        <item m="1" x="214"/>
        <item m="1" x="235"/>
        <item m="1" x="256"/>
        <item m="1" x="277"/>
        <item m="1" x="297"/>
        <item m="1" x="318"/>
        <item m="1" x="339"/>
        <item m="1" x="360"/>
        <item m="1" x="380"/>
        <item m="1" x="401"/>
        <item m="1" x="422"/>
        <item m="1" x="443"/>
        <item m="1" x="463"/>
        <item m="1" x="484"/>
        <item m="1" x="505"/>
        <item m="1" x="526"/>
        <item m="1" x="547"/>
        <item m="1" x="569"/>
        <item m="1" x="591"/>
        <item m="1" x="613"/>
        <item m="1" x="634"/>
        <item m="1" x="657"/>
        <item m="1" x="679"/>
        <item m="1" x="701"/>
        <item m="1" x="722"/>
        <item m="1" x="745"/>
        <item m="1" x="767"/>
        <item m="1" x="788"/>
        <item m="1" x="808"/>
        <item m="1" x="830"/>
        <item m="1" x="851"/>
        <item m="1" x="872"/>
        <item m="1" x="892"/>
        <item m="1" x="914"/>
        <item m="1" x="935"/>
        <item m="1" x="956"/>
        <item m="1" x="976"/>
        <item m="1" x="998"/>
        <item m="1" x="1019"/>
        <item m="1" x="1040"/>
        <item m="1" x="1060"/>
        <item m="1" x="1082"/>
        <item m="1" x="1103"/>
        <item m="1" x="1124"/>
        <item m="1" x="1144"/>
        <item m="1" x="1166"/>
        <item m="1" x="1187"/>
        <item m="1" x="1208"/>
        <item m="1" x="1228"/>
        <item m="1" x="1250"/>
        <item m="1" x="1271"/>
        <item m="1" x="1292"/>
        <item m="1" x="1312"/>
        <item m="1" x="1334"/>
        <item m="1" x="1355"/>
        <item m="1" x="1376"/>
        <item m="1" x="1396"/>
        <item m="1" x="1418"/>
        <item m="1" x="1440"/>
        <item m="1" x="1460"/>
        <item m="1" x="1480"/>
        <item m="1" x="131"/>
        <item m="1" x="152"/>
        <item m="1" x="172"/>
        <item m="1" x="192"/>
        <item m="1" x="213"/>
        <item m="1" x="234"/>
        <item m="1" x="255"/>
        <item m="1" x="275"/>
        <item m="1" x="296"/>
        <item m="1" x="317"/>
        <item m="1" x="338"/>
        <item m="1" x="358"/>
        <item m="1" x="379"/>
        <item m="1" x="400"/>
        <item m="1" x="421"/>
        <item m="1" x="441"/>
        <item m="1" x="462"/>
        <item m="1" x="483"/>
        <item m="1" x="504"/>
        <item m="1" x="524"/>
        <item m="1" x="546"/>
        <item m="1" x="568"/>
        <item m="1" x="590"/>
        <item m="1" x="611"/>
        <item m="1" x="633"/>
        <item m="1" x="656"/>
        <item m="1" x="678"/>
        <item m="1" x="699"/>
        <item m="1" x="721"/>
        <item m="1" x="744"/>
        <item m="1" x="766"/>
        <item m="1" x="786"/>
        <item m="1" x="807"/>
        <item m="1" x="829"/>
        <item m="1" x="850"/>
        <item m="1" x="870"/>
        <item m="1" x="891"/>
        <item m="1" x="913"/>
        <item m="1" x="934"/>
        <item m="1" x="954"/>
        <item m="1" x="975"/>
        <item m="1" x="997"/>
        <item m="1" x="1018"/>
        <item m="1" x="1038"/>
        <item m="1" x="1059"/>
        <item m="1" x="1081"/>
        <item m="1" x="1102"/>
        <item m="1" x="1122"/>
        <item m="1" x="1143"/>
        <item m="1" x="1165"/>
        <item m="1" x="1186"/>
        <item m="1" x="1206"/>
        <item m="1" x="1227"/>
        <item m="1" x="1249"/>
        <item m="1" x="1270"/>
        <item m="1" x="1290"/>
        <item m="1" x="1311"/>
        <item m="1" x="1333"/>
        <item m="1" x="1354"/>
        <item m="1" x="1374"/>
        <item m="1" x="1395"/>
        <item m="1" x="1417"/>
        <item m="1" x="1439"/>
        <item m="1" x="1458"/>
        <item m="1" x="1479"/>
        <item m="1" x="1500"/>
        <item m="1" x="151"/>
        <item m="1" x="170"/>
        <item m="1" x="191"/>
        <item m="1" x="212"/>
        <item m="1" x="233"/>
        <item m="1" x="253"/>
        <item m="1" x="274"/>
        <item m="1" x="295"/>
        <item m="1" x="316"/>
        <item m="1" x="336"/>
        <item m="1" x="357"/>
        <item m="1" x="378"/>
        <item m="1" x="399"/>
        <item m="1" x="419"/>
        <item m="1" x="440"/>
        <item m="1" x="461"/>
        <item m="1" x="482"/>
        <item m="1" x="502"/>
        <item m="1" x="523"/>
        <item m="1" x="545"/>
        <item m="1" x="567"/>
        <item m="1" x="588"/>
        <item m="1" x="610"/>
        <item m="1" x="632"/>
        <item m="1" x="655"/>
        <item m="1" x="676"/>
        <item m="1" x="698"/>
        <item m="1" x="720"/>
        <item m="1" x="743"/>
        <item m="1" x="764"/>
        <item m="1" x="785"/>
        <item m="1" x="806"/>
        <item m="1" x="828"/>
        <item m="1" x="848"/>
        <item m="1" x="869"/>
        <item m="1" x="890"/>
        <item m="1" x="912"/>
        <item m="1" x="932"/>
        <item m="1" x="953"/>
        <item m="1" x="974"/>
        <item m="1" x="996"/>
        <item m="1" x="1016"/>
        <item m="1" x="1037"/>
        <item m="1" x="1058"/>
        <item m="1" x="1080"/>
        <item m="1" x="1100"/>
        <item m="1" x="1121"/>
        <item m="1" x="1142"/>
        <item m="1" x="1164"/>
        <item m="1" x="1184"/>
        <item m="1" x="1205"/>
        <item m="1" x="1226"/>
        <item m="1" x="1248"/>
        <item m="1" x="1268"/>
        <item m="1" x="1289"/>
        <item m="1" x="1310"/>
        <item m="1" x="1332"/>
        <item m="1" x="1352"/>
        <item m="1" x="1373"/>
        <item m="1" x="1394"/>
        <item m="1" x="1416"/>
        <item m="1" x="1437"/>
        <item m="1" x="1457"/>
        <item m="1" x="1478"/>
        <item m="1" x="1499"/>
        <item m="1" x="149"/>
        <item m="1" x="169"/>
        <item m="1" x="190"/>
        <item m="1" x="211"/>
        <item m="1" x="231"/>
        <item m="1" x="252"/>
        <item m="1" x="273"/>
        <item m="1" x="294"/>
        <item m="1" x="314"/>
        <item m="1" x="335"/>
        <item m="1" x="356"/>
        <item m="1" x="377"/>
        <item m="1" x="397"/>
        <item m="1" x="418"/>
        <item m="1" x="439"/>
        <item m="1" x="460"/>
        <item m="1" x="480"/>
        <item m="1" x="501"/>
        <item m="1" x="522"/>
        <item m="1" x="544"/>
        <item m="1" x="565"/>
        <item m="1" x="587"/>
        <item m="1" x="609"/>
        <item m="1" x="631"/>
        <item m="1" x="653"/>
        <item m="1" x="675"/>
        <item m="1" x="697"/>
        <item m="1" x="719"/>
        <item m="1" x="741"/>
        <item m="1" x="763"/>
        <item m="1" x="784"/>
        <item m="1" x="805"/>
        <item m="1" x="826"/>
        <item m="1" x="847"/>
        <item m="1" x="868"/>
        <item m="1" x="889"/>
        <item m="1" x="910"/>
        <item m="1" x="931"/>
        <item m="1" x="952"/>
        <item m="1" x="973"/>
        <item m="1" x="994"/>
        <item m="1" x="1015"/>
        <item m="1" x="1036"/>
        <item m="1" x="1057"/>
        <item m="1" x="1078"/>
        <item m="1" x="1099"/>
        <item m="1" x="1120"/>
        <item m="1" x="1141"/>
        <item m="1" x="1162"/>
        <item m="1" x="1183"/>
        <item m="1" x="1204"/>
        <item m="1" x="1225"/>
        <item m="1" x="1246"/>
        <item m="1" x="1267"/>
        <item m="1" x="1288"/>
        <item m="1" x="1309"/>
        <item m="1" x="1330"/>
        <item m="1" x="1351"/>
        <item m="1" x="1372"/>
        <item m="1" x="1393"/>
        <item m="1" x="1414"/>
        <item m="1" x="1436"/>
        <item m="1" x="1456"/>
        <item m="1" x="1477"/>
        <item m="1" x="1497"/>
        <item m="1" x="148"/>
        <item m="1" x="168"/>
        <item m="1" x="189"/>
        <item m="1" x="209"/>
        <item m="1" x="230"/>
        <item m="1" x="251"/>
        <item m="1" x="272"/>
        <item m="1" x="292"/>
        <item m="1" x="313"/>
        <item m="1" x="334"/>
        <item m="1" x="355"/>
        <item m="1" x="375"/>
        <item m="1" x="396"/>
        <item m="1" x="417"/>
        <item m="1" x="438"/>
        <item m="1" x="458"/>
        <item m="1" x="479"/>
        <item m="1" x="500"/>
        <item m="1" x="521"/>
        <item m="1" x="542"/>
        <item m="1" x="564"/>
        <item m="1" x="586"/>
        <item m="1" x="608"/>
        <item m="1" x="629"/>
        <item m="1" x="652"/>
        <item m="1" x="674"/>
        <item m="1" x="696"/>
        <item m="1" x="717"/>
        <item m="1" x="740"/>
        <item m="1" x="762"/>
        <item m="1" x="783"/>
        <item m="1" x="803"/>
        <item m="1" x="825"/>
        <item m="1" x="846"/>
        <item m="1" x="867"/>
        <item m="1" x="887"/>
        <item m="1" x="909"/>
        <item m="1" x="930"/>
        <item m="1" x="951"/>
        <item m="1" x="971"/>
        <item m="1" x="993"/>
        <item m="1" x="1014"/>
        <item m="1" x="1035"/>
        <item m="1" x="1055"/>
        <item m="1" x="1077"/>
        <item m="1" x="1098"/>
        <item m="1" x="1119"/>
        <item m="1" x="1139"/>
        <item m="1" x="1161"/>
        <item m="1" x="1182"/>
        <item m="1" x="1203"/>
        <item m="1" x="1223"/>
        <item m="1" x="1245"/>
        <item m="1" x="1266"/>
        <item m="1" x="1287"/>
        <item m="1" x="1307"/>
        <item m="1" x="1329"/>
        <item m="1" x="1350"/>
        <item m="1" x="1371"/>
        <item m="1" x="1391"/>
        <item m="1" x="1413"/>
        <item m="1" x="1435"/>
        <item m="1" x="1455"/>
        <item m="1" x="1475"/>
        <item m="1" x="1496"/>
        <item m="1" x="147"/>
        <item m="1" x="167"/>
        <item m="1" x="187"/>
        <item m="1" x="208"/>
        <item m="1" x="229"/>
        <item m="1" x="250"/>
        <item m="1" x="270"/>
        <item m="1" x="291"/>
        <item m="1" x="312"/>
        <item m="1" x="333"/>
        <item m="1" x="353"/>
        <item m="1" x="374"/>
        <item m="1" x="395"/>
        <item m="1" x="416"/>
        <item m="1" x="436"/>
        <item m="1" x="457"/>
        <item m="1" x="478"/>
        <item m="1" x="499"/>
        <item m="1" x="519"/>
        <item m="1" x="541"/>
        <item m="1" x="563"/>
        <item m="1" x="585"/>
        <item m="1" x="606"/>
        <item m="1" x="628"/>
        <item m="1" x="651"/>
        <item m="1" x="673"/>
        <item m="1" x="694"/>
        <item m="1" x="716"/>
        <item m="1" x="739"/>
        <item m="1" x="761"/>
        <item m="1" x="781"/>
        <item m="1" x="802"/>
        <item m="1" x="824"/>
        <item m="1" x="845"/>
        <item m="1" x="865"/>
        <item m="1" x="886"/>
        <item m="1" x="908"/>
        <item m="1" x="929"/>
        <item m="1" x="949"/>
        <item m="1" x="970"/>
        <item m="1" x="992"/>
        <item m="1" x="1013"/>
        <item m="1" x="1033"/>
        <item m="1" x="1054"/>
        <item m="1" x="1076"/>
        <item m="1" x="1097"/>
        <item m="1" x="1117"/>
        <item m="1" x="1138"/>
        <item m="1" x="1160"/>
        <item m="1" x="1181"/>
        <item m="1" x="1201"/>
        <item m="1" x="1222"/>
        <item m="1" x="1244"/>
        <item m="1" x="1265"/>
        <item m="1" x="1285"/>
        <item m="1" x="1306"/>
        <item m="1" x="1328"/>
        <item m="1" x="1349"/>
        <item m="1" x="1369"/>
        <item m="1" x="1390"/>
        <item m="1" x="1412"/>
        <item m="1" x="1434"/>
        <item m="1" x="1453"/>
        <item m="1" x="1474"/>
        <item m="1" x="1495"/>
        <item m="1" x="146"/>
        <item m="1" x="165"/>
        <item m="1" x="186"/>
        <item m="1" x="207"/>
        <item m="1" x="228"/>
        <item m="1" x="248"/>
        <item m="1" x="269"/>
        <item m="1" x="290"/>
        <item m="1" x="311"/>
        <item m="1" x="331"/>
        <item m="1" x="352"/>
        <item m="1" x="373"/>
        <item m="1" x="394"/>
        <item m="1" x="414"/>
        <item m="1" x="435"/>
        <item m="1" x="456"/>
        <item m="1" x="477"/>
        <item m="1" x="497"/>
        <item m="1" x="518"/>
        <item m="1" x="540"/>
        <item m="1" x="562"/>
        <item m="1" x="583"/>
        <item m="1" x="605"/>
        <item m="1" x="627"/>
        <item m="1" x="650"/>
        <item m="1" x="671"/>
        <item m="1" x="693"/>
        <item m="1" x="715"/>
        <item m="1" x="738"/>
        <item m="1" x="759"/>
        <item m="1" x="780"/>
        <item m="1" x="801"/>
        <item m="1" x="823"/>
        <item m="1" x="843"/>
        <item m="1" x="864"/>
        <item m="1" x="885"/>
        <item m="1" x="907"/>
        <item m="1" x="927"/>
        <item m="1" x="948"/>
        <item m="1" x="969"/>
        <item m="1" x="991"/>
        <item m="1" x="1011"/>
        <item m="1" x="1032"/>
        <item m="1" x="1053"/>
        <item m="1" x="1075"/>
        <item m="1" x="1095"/>
        <item m="1" x="1116"/>
        <item m="1" x="1137"/>
        <item m="1" x="1159"/>
        <item m="1" x="1179"/>
        <item m="1" x="1200"/>
        <item m="1" x="1221"/>
        <item m="1" x="1243"/>
        <item m="1" x="1263"/>
        <item m="1" x="1284"/>
        <item m="1" x="1305"/>
        <item m="1" x="1327"/>
        <item m="1" x="1347"/>
        <item m="1" x="1368"/>
        <item m="1" x="1389"/>
        <item m="1" x="1411"/>
        <item m="1" x="1432"/>
        <item m="1" x="1452"/>
        <item m="1" x="1473"/>
        <item m="1" x="1494"/>
        <item m="1" x="144"/>
        <item m="1" x="164"/>
        <item m="1" x="185"/>
        <item m="1" x="206"/>
        <item m="1" x="226"/>
        <item m="1" x="247"/>
        <item m="1" x="268"/>
        <item m="1" x="289"/>
        <item m="1" x="309"/>
        <item m="1" x="330"/>
        <item m="1" x="351"/>
        <item m="1" x="372"/>
        <item m="1" x="392"/>
        <item m="1" x="413"/>
        <item m="1" x="434"/>
        <item m="1" x="455"/>
        <item m="1" x="475"/>
        <item m="1" x="496"/>
        <item m="1" x="517"/>
        <item m="1" x="539"/>
        <item m="1" x="560"/>
        <item m="1" x="582"/>
        <item m="1" x="604"/>
        <item m="1" x="626"/>
        <item m="1" x="648"/>
        <item m="1" x="670"/>
        <item m="1" x="692"/>
        <item m="1" x="714"/>
        <item m="1" x="736"/>
        <item m="1" x="758"/>
        <item m="1" x="779"/>
        <item m="1" x="800"/>
        <item m="1" x="821"/>
        <item m="1" x="842"/>
        <item m="1" x="863"/>
        <item m="1" x="884"/>
        <item m="1" x="905"/>
        <item m="1" x="926"/>
        <item m="1" x="947"/>
        <item m="1" x="968"/>
        <item m="1" x="989"/>
        <item m="1" x="1010"/>
        <item m="1" x="1031"/>
        <item m="1" x="1052"/>
        <item m="1" x="1073"/>
        <item m="1" x="1094"/>
        <item m="1" x="1115"/>
        <item m="1" x="1136"/>
        <item m="1" x="1157"/>
        <item m="1" x="1178"/>
        <item m="1" x="1199"/>
        <item m="1" x="1220"/>
        <item m="1" x="538"/>
        <item m="1" x="1241"/>
        <item m="1" x="559"/>
        <item m="1" x="1262"/>
        <item m="1" x="581"/>
        <item m="1" x="1283"/>
        <item m="1" x="603"/>
        <item m="1" x="1304"/>
        <item m="1" x="625"/>
        <item m="1" x="1325"/>
        <item m="1" x="647"/>
        <item m="1" x="1346"/>
        <item m="1" x="669"/>
        <item m="1" x="1367"/>
        <item m="1" x="691"/>
        <item m="1" x="1388"/>
        <item m="1" x="713"/>
        <item m="1" x="1409"/>
        <item m="1" x="735"/>
        <item m="1" x="1431"/>
        <item m="1" x="757"/>
        <item m="1" x="1451"/>
        <item m="1" x="778"/>
        <item m="1" x="1472"/>
        <item m="1" x="799"/>
        <item m="1" x="1492"/>
        <item m="1" x="820"/>
        <item m="1" x="143"/>
        <item m="1" x="841"/>
        <item m="1" x="163"/>
        <item m="1" x="862"/>
        <item m="1" x="184"/>
        <item m="1" x="883"/>
        <item m="1" x="204"/>
        <item m="1" x="904"/>
        <item m="1" x="225"/>
        <item m="1" x="925"/>
        <item m="1" x="245"/>
        <item m="1" x="946"/>
        <item m="1" x="267"/>
        <item m="1" x="967"/>
        <item m="1" x="287"/>
        <item m="1" x="988"/>
        <item m="1" x="308"/>
        <item m="1" x="1009"/>
        <item m="1" x="328"/>
        <item m="1" x="1030"/>
        <item m="1" x="350"/>
        <item m="1" x="1051"/>
        <item m="1" x="370"/>
        <item m="1" x="1072"/>
        <item m="1" x="391"/>
        <item m="1" x="1093"/>
        <item m="1" x="411"/>
        <item m="1" x="1114"/>
        <item m="1" x="433"/>
        <item m="1" x="1135"/>
        <item m="1" x="453"/>
        <item m="1" x="1156"/>
        <item m="1" x="474"/>
        <item m="1" x="1177"/>
        <item m="1" x="494"/>
        <item m="1" x="1198"/>
        <item m="1" x="516"/>
        <item m="1" x="1219"/>
        <item m="1" x="536"/>
        <item m="1" x="1240"/>
        <item m="1" x="558"/>
        <item m="1" x="1261"/>
        <item m="1" x="579"/>
        <item m="1" x="1282"/>
        <item m="1" x="602"/>
        <item m="1" x="1303"/>
        <item m="1" x="623"/>
        <item m="1" x="1324"/>
        <item m="1" x="646"/>
        <item m="1" x="1345"/>
        <item m="1" x="667"/>
        <item m="1" x="1366"/>
        <item m="1" x="690"/>
        <item m="1" x="1387"/>
        <item m="1" x="711"/>
        <item m="1" x="1408"/>
        <item m="1" x="734"/>
        <item m="1" x="1430"/>
        <item m="1" x="755"/>
        <item m="1" x="1450"/>
        <item m="1" x="777"/>
        <item m="1" x="1471"/>
        <item m="1" x="797"/>
        <item m="1" x="1491"/>
        <item m="1" x="819"/>
        <item m="1" x="142"/>
        <item m="1" x="839"/>
        <item m="1" x="162"/>
        <item m="1" x="861"/>
        <item m="1" x="183"/>
        <item m="1" x="881"/>
        <item m="1" x="203"/>
        <item m="1" x="903"/>
        <item m="1" x="224"/>
        <item m="1" x="923"/>
        <item m="1" x="244"/>
        <item m="1" x="945"/>
        <item m="1" x="266"/>
        <item m="1" x="965"/>
        <item m="1" x="286"/>
        <item m="1" x="987"/>
        <item m="1" x="307"/>
        <item m="1" x="1007"/>
        <item m="1" x="327"/>
        <item m="1" x="1029"/>
        <item m="1" x="349"/>
        <item m="1" x="1049"/>
        <item m="1" x="369"/>
        <item m="1" x="1071"/>
        <item m="1" x="390"/>
        <item m="1" x="1091"/>
        <item m="1" x="410"/>
        <item m="1" x="1113"/>
        <item m="1" x="432"/>
        <item m="1" x="1133"/>
        <item m="1" x="452"/>
        <item m="1" x="1155"/>
        <item m="1" x="473"/>
        <item m="1" x="1175"/>
        <item m="1" x="493"/>
        <item m="1" x="1197"/>
        <item m="1" x="515"/>
        <item m="1" x="1217"/>
        <item m="1" x="535"/>
        <item m="1" x="1239"/>
        <item m="1" x="557"/>
        <item m="1" x="1259"/>
        <item m="1" x="578"/>
        <item m="1" x="1281"/>
        <item m="1" x="601"/>
        <item m="1" x="1301"/>
        <item m="1" x="622"/>
        <item m="1" x="1323"/>
        <item m="1" x="645"/>
        <item m="1" x="1343"/>
        <item m="1" x="666"/>
        <item m="1" x="1365"/>
        <item m="1" x="689"/>
        <item m="1" x="1385"/>
        <item m="1" x="710"/>
        <item m="1" x="1407"/>
        <item m="1" x="733"/>
        <item m="1" x="1428"/>
        <item m="1" x="754"/>
        <item m="1" x="1449"/>
        <item m="1" x="776"/>
        <item m="1" x="1469"/>
        <item m="1" x="796"/>
        <item m="1" x="1490"/>
        <item m="1" x="818"/>
        <item m="1" x="140"/>
        <item m="1" x="838"/>
        <item m="1" x="161"/>
        <item m="1" x="860"/>
        <item m="1" x="181"/>
        <item m="1" x="880"/>
        <item m="1" x="202"/>
        <item m="1" x="902"/>
        <item m="1" x="222"/>
        <item m="1" x="922"/>
        <item m="1" x="243"/>
        <item m="1" x="944"/>
        <item m="1" x="264"/>
        <item m="1" x="964"/>
        <item m="1" x="285"/>
        <item m="1" x="986"/>
        <item m="1" x="305"/>
        <item m="1" x="1006"/>
        <item m="1" x="326"/>
        <item m="1" x="1028"/>
        <item m="1" x="347"/>
        <item m="1" x="1048"/>
        <item m="1" x="368"/>
        <item m="1" x="1070"/>
        <item m="1" x="388"/>
        <item m="1" x="1090"/>
        <item m="1" x="409"/>
        <item m="1" x="1112"/>
        <item m="1" x="430"/>
        <item m="1" x="1132"/>
        <item m="1" x="451"/>
        <item m="1" x="1154"/>
        <item m="1" x="471"/>
        <item m="1" x="1174"/>
        <item m="1" x="492"/>
        <item m="1" x="1196"/>
        <item m="1" x="513"/>
        <item m="1" x="1216"/>
        <item m="1" x="534"/>
        <item m="1" x="1238"/>
        <item m="1" x="555"/>
        <item m="1" x="1258"/>
        <item m="1" x="577"/>
        <item m="1" x="1280"/>
        <item m="1" x="599"/>
        <item m="1" x="1300"/>
        <item m="1" x="621"/>
        <item m="1" x="1322"/>
        <item m="1" x="643"/>
        <item m="1" x="1342"/>
        <item m="1" x="665"/>
        <item m="1" x="1364"/>
        <item m="1" x="687"/>
        <item m="1" x="1384"/>
        <item m="1" x="709"/>
        <item m="1" x="1406"/>
        <item m="1" x="731"/>
        <item m="1" x="1427"/>
        <item m="1" x="753"/>
        <item m="1" x="1448"/>
        <item m="1" x="774"/>
        <item m="1" x="1468"/>
        <item m="1" x="795"/>
        <item m="1" x="1489"/>
        <item m="1" x="816"/>
        <item m="1" x="139"/>
        <item m="1" x="837"/>
        <item m="1" x="160"/>
        <item m="1" x="858"/>
        <item m="1" x="180"/>
        <item m="1" x="879"/>
        <item m="1" x="201"/>
        <item m="1" x="900"/>
        <item m="1" x="221"/>
        <item m="1" x="921"/>
        <item m="1" x="242"/>
        <item m="1" x="942"/>
        <item m="1" x="263"/>
        <item m="1" x="963"/>
        <item m="1" x="284"/>
        <item m="1" x="984"/>
        <item m="1" x="304"/>
        <item m="1" x="1005"/>
        <item m="1" x="325"/>
        <item m="1" x="1026"/>
        <item m="1" x="346"/>
        <item m="1" x="1047"/>
        <item m="1" x="367"/>
        <item m="1" x="1068"/>
        <item m="1" x="387"/>
        <item m="1" x="1089"/>
        <item m="1" x="408"/>
        <item m="1" x="1110"/>
        <item m="1" x="429"/>
        <item m="1" x="1131"/>
        <item m="1" x="450"/>
        <item m="1" x="1152"/>
        <item m="1" x="470"/>
        <item m="1" x="1173"/>
        <item m="1" x="491"/>
        <item m="1" x="1194"/>
        <item m="1" x="512"/>
        <item m="1" x="1215"/>
        <item m="1" x="533"/>
        <item m="1" x="1236"/>
        <item m="1" x="554"/>
        <item m="1" x="1257"/>
        <item m="1" x="576"/>
        <item m="1" x="1278"/>
        <item m="1" x="598"/>
        <item m="1" x="1299"/>
        <item m="1" x="620"/>
        <item m="1" x="1320"/>
        <item m="1" x="642"/>
        <item m="1" x="1341"/>
        <item m="1" x="664"/>
        <item m="1" x="1362"/>
        <item m="1" x="686"/>
        <item m="1" x="1383"/>
        <item m="1" x="708"/>
        <item m="1" x="1404"/>
        <item m="1" x="730"/>
        <item m="1" x="1426"/>
        <item m="1" x="752"/>
        <item m="1" x="1446"/>
        <item m="1" x="773"/>
        <item m="1" x="1467"/>
        <item m="1" x="794"/>
        <item m="1" x="1487"/>
        <item m="1" x="815"/>
        <item m="1" x="138"/>
        <item m="1" x="836"/>
        <item m="1" x="158"/>
        <item m="1" x="857"/>
        <item m="1" x="179"/>
        <item m="1" x="878"/>
        <item m="1" x="199"/>
        <item m="1" x="899"/>
        <item m="1" x="220"/>
        <item m="1" x="920"/>
        <item m="1" x="240"/>
        <item m="1" x="941"/>
        <item m="1" x="262"/>
        <item m="1" x="962"/>
        <item m="1" x="282"/>
        <item m="1" x="983"/>
        <item m="1" x="303"/>
        <item m="1" x="1004"/>
        <item m="1" x="323"/>
        <item m="1" x="1025"/>
        <item m="1" x="345"/>
        <item m="1" x="1046"/>
        <item m="1" x="365"/>
        <item m="1" x="1067"/>
        <item m="1" x="386"/>
        <item m="1" x="1088"/>
        <item m="1" x="406"/>
        <item m="1" x="1109"/>
        <item m="1" x="428"/>
        <item m="1" x="1130"/>
        <item m="1" x="448"/>
        <item m="1" x="1151"/>
        <item m="1" x="469"/>
        <item m="1" x="1172"/>
        <item m="1" x="489"/>
        <item m="1" x="1193"/>
        <item m="1" x="511"/>
        <item m="1" x="1214"/>
        <item m="1" x="531"/>
        <item m="1" x="1235"/>
        <item m="1" x="553"/>
        <item m="1" x="1256"/>
        <item m="1" x="574"/>
        <item m="1" x="1277"/>
        <item m="1" x="597"/>
        <item m="1" x="1298"/>
        <item m="1" x="618"/>
        <item m="1" x="1319"/>
        <item m="1" x="641"/>
        <item m="1" x="1340"/>
        <item m="1" x="662"/>
        <item m="1" x="1361"/>
        <item m="1" x="685"/>
        <item m="1" x="1382"/>
        <item m="1" x="706"/>
        <item m="1" x="1403"/>
        <item m="1" x="729"/>
        <item m="1" x="1425"/>
        <item m="1" x="750"/>
        <item m="1" x="1445"/>
        <item m="1" x="772"/>
        <item m="1" x="1466"/>
        <item m="1" x="792"/>
        <item m="1" x="1486"/>
        <item m="1" x="814"/>
        <item m="1" x="137"/>
        <item m="1" x="834"/>
        <item m="1" x="157"/>
        <item m="1" x="856"/>
        <item m="1" x="178"/>
        <item m="1" x="876"/>
        <item m="1" x="198"/>
        <item m="1" x="898"/>
        <item m="1" x="219"/>
        <item m="1" x="918"/>
        <item m="1" x="239"/>
        <item m="1" x="940"/>
        <item m="1" x="261"/>
        <item m="1" x="960"/>
        <item m="1" x="281"/>
        <item m="1" x="982"/>
        <item m="1" x="302"/>
        <item m="1" x="1002"/>
        <item m="1" x="322"/>
        <item m="1" x="1024"/>
        <item m="1" x="344"/>
        <item m="1" x="1044"/>
        <item m="1" x="364"/>
        <item m="1" x="1066"/>
        <item m="1" x="385"/>
        <item m="1" x="1086"/>
        <item m="1" x="405"/>
        <item m="1" x="1108"/>
        <item m="1" x="427"/>
        <item m="1" x="1128"/>
        <item m="1" x="447"/>
        <item m="1" x="1150"/>
        <item m="1" x="468"/>
        <item m="1" x="1170"/>
        <item m="1" x="488"/>
        <item m="1" x="1192"/>
        <item m="1" x="510"/>
        <item m="1" x="1212"/>
        <item m="1" x="530"/>
        <item m="1" x="1234"/>
        <item m="1" x="552"/>
        <item m="1" x="1254"/>
        <item m="1" x="573"/>
        <item m="1" x="1276"/>
        <item m="1" x="596"/>
        <item m="1" x="1296"/>
        <item m="1" x="617"/>
        <item m="1" x="1318"/>
        <item m="1" x="640"/>
        <item m="1" x="1338"/>
        <item m="1" x="661"/>
        <item m="1" x="1360"/>
        <item m="1" x="684"/>
        <item m="1" x="1380"/>
        <item m="1" x="705"/>
        <item m="1" x="1402"/>
        <item m="1" x="728"/>
        <item m="1" x="1423"/>
        <item m="1" x="749"/>
        <item m="1" x="1444"/>
        <item m="1" x="771"/>
        <item m="1" x="1464"/>
        <item m="1" x="791"/>
        <item m="1" x="1485"/>
        <item m="1" x="813"/>
        <item m="1" x="135"/>
        <item m="1" x="833"/>
        <item m="1" x="156"/>
        <item m="1" x="855"/>
        <item m="1" x="176"/>
        <item m="1" x="875"/>
        <item m="1" x="197"/>
        <item m="1" x="897"/>
        <item m="1" x="217"/>
        <item m="1" x="917"/>
        <item m="1" x="238"/>
        <item m="1" x="939"/>
        <item m="1" x="259"/>
        <item m="1" x="959"/>
        <item m="1" x="280"/>
        <item m="1" x="981"/>
        <item m="1" x="300"/>
        <item m="1" x="1001"/>
        <item m="1" x="321"/>
        <item m="1" x="1023"/>
        <item m="1" x="342"/>
        <item m="1" x="1043"/>
        <item m="1" x="363"/>
        <item m="1" x="1065"/>
        <item m="1" x="383"/>
        <item m="1" x="1085"/>
        <item m="1" x="404"/>
        <item m="1" x="1107"/>
        <item m="1" x="425"/>
        <item m="1" x="1127"/>
        <item m="1" x="446"/>
        <item m="1" x="1149"/>
        <item m="1" x="466"/>
        <item m="1" x="1169"/>
        <item m="1" x="487"/>
        <item m="1" x="1191"/>
        <item m="1" x="508"/>
        <item m="1" x="1211"/>
        <item m="1" x="529"/>
        <item m="1" x="1233"/>
        <item m="1" x="550"/>
        <item m="1" x="1253"/>
        <item m="1" x="572"/>
        <item m="1" x="1275"/>
        <item m="1" x="594"/>
        <item m="1" x="1295"/>
        <item m="1" x="616"/>
        <item m="1" x="1317"/>
        <item m="1" x="638"/>
        <item m="1" x="1337"/>
        <item m="1" x="660"/>
        <item m="1" x="1359"/>
        <item m="1" x="682"/>
        <item m="1" x="1379"/>
        <item m="1" x="704"/>
        <item m="1" x="1401"/>
        <item m="1" x="726"/>
        <item m="1" x="1422"/>
        <item m="1" x="748"/>
        <item x="130"/>
        <item t="default"/>
      </items>
    </pivotField>
    <pivotField dataField="1" showAll="0" defaultSubtotal="0"/>
    <pivotField dataField="1" showAll="0" defaultSubtotal="0"/>
    <pivotField dataField="1" showAll="0" defaultSubtotal="0"/>
    <pivotField dataField="1" numFmtId="2" showAll="0" defaultSubtotal="0"/>
    <pivotField dataField="1" numFmtId="2" showAll="0" defaultSubtotal="0"/>
    <pivotField dataField="1" numFmtId="164" showAll="0" defaultSubtotal="0"/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50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Data" fld="1" baseField="0" baseItem="17"/>
    <dataField name="USL " fld="2" baseField="0" baseItem="17"/>
    <dataField name="LSL " fld="3" baseField="0" baseItem="17"/>
    <dataField name="LCL " fld="4" baseField="0" baseItem="17"/>
    <dataField name="UCL " fld="5" baseField="0" baseItem="17"/>
    <dataField name="AVG " fld="6" baseField="0" baseItem="17"/>
  </dataFields>
  <formats count="11"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-2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0" type="button" dataOnly="0" labelOnly="1" outline="0" axis="axisRow" fieldPosition="0"/>
    </format>
    <format dxfId="2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6">
      <pivotArea dataOnly="0" labelOnly="1" fieldPosition="0">
        <references count="1">
          <reference field="0" count="3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500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hartFormats count="6"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0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chartFormat="3">
  <location ref="CX8:CZ35" firstHeaderRow="1" firstDataRow="2" firstDataCol="1"/>
  <pivotFields count="3">
    <pivotField axis="axisRow" numFmtId="1" showAll="0">
      <items count="151">
        <item m="1" x="32"/>
        <item m="1" x="131"/>
        <item m="1" x="107"/>
        <item m="1" x="67"/>
        <item m="1" x="29"/>
        <item m="1" x="129"/>
        <item m="1" x="104"/>
        <item m="1" x="62"/>
        <item m="1" x="26"/>
        <item m="1" x="127"/>
        <item m="1" x="101"/>
        <item m="1" x="58"/>
        <item m="1" x="149"/>
        <item m="1" x="125"/>
        <item m="1" x="97"/>
        <item m="1" x="54"/>
        <item m="1" x="145"/>
        <item m="1" x="123"/>
        <item m="1" x="95"/>
        <item m="1" x="51"/>
        <item m="1" x="142"/>
        <item m="1" x="121"/>
        <item m="1" x="92"/>
        <item m="1" x="46"/>
        <item m="1" x="139"/>
        <item m="1" x="117"/>
        <item m="1" x="115"/>
        <item m="1" x="114"/>
        <item m="1" x="112"/>
        <item m="1" x="110"/>
        <item m="1" x="108"/>
        <item m="1" x="106"/>
        <item m="1" x="103"/>
        <item m="1" x="100"/>
        <item m="1" x="96"/>
        <item m="1" x="94"/>
        <item m="1" x="91"/>
        <item m="1" x="89"/>
        <item m="1" x="86"/>
        <item m="1" x="84"/>
        <item m="1" x="81"/>
        <item m="1" x="78"/>
        <item m="1" x="74"/>
        <item m="1" x="72"/>
        <item m="1" x="69"/>
        <item m="1" x="65"/>
        <item m="1" x="60"/>
        <item m="1" x="57"/>
        <item m="1" x="53"/>
        <item m="1" x="49"/>
        <item m="1" x="98"/>
        <item m="1" x="87"/>
        <item m="1" x="75"/>
        <item m="1" x="61"/>
        <item m="1" x="45"/>
        <item m="1" x="37"/>
        <item m="1" x="30"/>
        <item m="1" x="143"/>
        <item m="1" x="136"/>
        <item m="1" x="132"/>
        <item m="1" x="124"/>
        <item m="1" x="118"/>
        <item m="1" x="111"/>
        <item m="1" x="102"/>
        <item m="1" x="90"/>
        <item m="1" x="79"/>
        <item m="1" x="66"/>
        <item m="1" x="50"/>
        <item m="1" x="40"/>
        <item m="1" x="33"/>
        <item m="1" x="147"/>
        <item m="1" x="138"/>
        <item m="1" x="134"/>
        <item m="1" x="128"/>
        <item m="1" x="120"/>
        <item m="1" x="27"/>
        <item m="1" x="146"/>
        <item m="1" x="140"/>
        <item m="1" x="137"/>
        <item m="1" x="135"/>
        <item m="1" x="133"/>
        <item m="1" x="130"/>
        <item m="1" x="126"/>
        <item m="1" x="122"/>
        <item m="1" x="119"/>
        <item m="1" x="116"/>
        <item m="1" x="113"/>
        <item m="1" x="109"/>
        <item m="1" x="105"/>
        <item m="1" x="99"/>
        <item m="1" x="93"/>
        <item m="1" x="88"/>
        <item m="1" x="82"/>
        <item m="1" x="76"/>
        <item m="1" x="70"/>
        <item m="1" x="63"/>
        <item m="1" x="55"/>
        <item m="1" x="47"/>
        <item m="1" x="42"/>
        <item m="1" x="38"/>
        <item m="1" x="85"/>
        <item m="1" x="83"/>
        <item m="1" x="80"/>
        <item m="1" x="77"/>
        <item m="1" x="73"/>
        <item m="1" x="71"/>
        <item m="1" x="68"/>
        <item m="1" x="64"/>
        <item m="1" x="59"/>
        <item m="1" x="56"/>
        <item m="1" x="52"/>
        <item m="1" x="48"/>
        <item m="1" x="44"/>
        <item m="1" x="43"/>
        <item m="1" x="41"/>
        <item m="1" x="39"/>
        <item m="1" x="36"/>
        <item m="1" x="35"/>
        <item m="1" x="34"/>
        <item m="1" x="31"/>
        <item m="1" x="28"/>
        <item m="1" x="25"/>
        <item m="1" x="148"/>
        <item m="1" x="144"/>
        <item m="1"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numFmtId="165" showAll="0"/>
    <pivotField dataField="1" numFmtId="165" showAll="0"/>
  </pivotFields>
  <rowFields count="1">
    <field x="0"/>
  </rowFields>
  <rowItems count="26"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2">
    <i>
      <x/>
    </i>
    <i i="1">
      <x v="1"/>
    </i>
  </colItems>
  <dataFields count="2">
    <dataField name="AVG " fld="2" baseField="0" baseItem="0"/>
    <dataField name="Data " fld="1" baseField="0" baseItem="0"/>
  </dataFields>
  <formats count="9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-2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0" type="button" dataOnly="0" labelOnly="1" outline="0" axis="axisRow" fieldPosition="0"/>
    </format>
    <format dxfId="37">
      <pivotArea dataOnly="0" labelOnly="1" fieldPosition="0">
        <references count="1">
          <reference field="0" count="0"/>
        </references>
      </pivotArea>
    </format>
    <format dxfId="36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588"/>
  <sheetViews>
    <sheetView zoomScale="70" zoomScaleNormal="70" workbookViewId="0"/>
  </sheetViews>
  <sheetFormatPr defaultColWidth="8.88671875" defaultRowHeight="14.4" x14ac:dyDescent="0.3"/>
  <cols>
    <col min="1" max="1" width="3.6640625" style="99" customWidth="1"/>
    <col min="2" max="2" width="11.33203125" style="100" customWidth="1"/>
    <col min="3" max="3" width="11.33203125" style="101" customWidth="1"/>
    <col min="4" max="4" width="4.5546875" style="100" customWidth="1"/>
    <col min="5" max="6" width="11.33203125" style="100" customWidth="1"/>
    <col min="7" max="7" width="4.5546875" style="101" customWidth="1"/>
    <col min="8" max="9" width="11.33203125" style="100" customWidth="1"/>
    <col min="10" max="10" width="2.6640625" style="100" customWidth="1"/>
    <col min="11" max="12" width="9.109375" style="100" customWidth="1"/>
    <col min="13" max="13" width="9.5546875" style="100" customWidth="1"/>
    <col min="14" max="14" width="9" style="100" customWidth="1"/>
    <col min="15" max="15" width="12.6640625" style="100" customWidth="1"/>
    <col min="16" max="16" width="9.109375" style="100" customWidth="1"/>
    <col min="17" max="17" width="10.44140625" style="100" bestFit="1" customWidth="1"/>
    <col min="18" max="18" width="3" style="100" customWidth="1"/>
    <col min="19" max="19" width="9.109375" style="100" customWidth="1"/>
    <col min="20" max="20" width="12.6640625" style="100" bestFit="1" customWidth="1"/>
    <col min="21" max="21" width="9.88671875" style="100" customWidth="1"/>
    <col min="22" max="22" width="8.5546875" style="100" customWidth="1"/>
    <col min="23" max="24" width="9.109375" style="100" customWidth="1"/>
    <col min="25" max="25" width="11" style="100" customWidth="1"/>
    <col min="26" max="26" width="3.6640625" style="100" customWidth="1"/>
    <col min="27" max="56" width="15.6640625" style="99" customWidth="1"/>
    <col min="57" max="81" width="16" style="99" customWidth="1"/>
    <col min="82" max="82" width="13.44140625" style="99" customWidth="1"/>
    <col min="83" max="83" width="13.88671875" style="99" customWidth="1"/>
    <col min="84" max="84" width="5.5546875" style="99" customWidth="1"/>
    <col min="85" max="85" width="6.109375" style="99" customWidth="1"/>
    <col min="86" max="86" width="13.88671875" style="99" customWidth="1"/>
    <col min="87" max="88" width="13.33203125" style="99" customWidth="1"/>
    <col min="89" max="89" width="8.88671875" style="99" customWidth="1"/>
    <col min="90" max="90" width="13.44140625" style="99" customWidth="1"/>
    <col min="91" max="92" width="13.33203125" style="99" customWidth="1"/>
    <col min="93" max="93" width="4.44140625" style="99" customWidth="1"/>
    <col min="94" max="94" width="13.33203125" style="99" customWidth="1"/>
    <col min="95" max="95" width="8.88671875" style="99" customWidth="1"/>
    <col min="96" max="96" width="13.44140625" style="99" customWidth="1"/>
    <col min="97" max="97" width="16.88671875" style="99" customWidth="1"/>
    <col min="98" max="98" width="16.6640625" style="99" customWidth="1"/>
    <col min="99" max="101" width="8.88671875" style="99" customWidth="1"/>
    <col min="102" max="102" width="13.44140625" style="99" customWidth="1"/>
    <col min="103" max="103" width="13.33203125" style="99" customWidth="1"/>
    <col min="104" max="105" width="13.88671875" style="99" customWidth="1"/>
    <col min="106" max="16384" width="8.88671875" style="99"/>
  </cols>
  <sheetData>
    <row r="1" spans="1:104" x14ac:dyDescent="0.3">
      <c r="F1" s="102"/>
      <c r="G1" s="103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spans="1:104" ht="17.399999999999999" customHeight="1" x14ac:dyDescent="0.3">
      <c r="B2" s="170" t="s">
        <v>0</v>
      </c>
      <c r="C2" s="171"/>
      <c r="D2" s="172">
        <v>5</v>
      </c>
      <c r="E2" s="173"/>
      <c r="F2" s="102"/>
      <c r="G2" s="174" t="s">
        <v>110</v>
      </c>
      <c r="H2" s="174"/>
      <c r="I2" s="174"/>
      <c r="J2" s="181" t="s">
        <v>3</v>
      </c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  <c r="Y2" s="183"/>
      <c r="Z2" s="102"/>
    </row>
    <row r="3" spans="1:104" ht="17.399999999999999" customHeight="1" x14ac:dyDescent="0.3">
      <c r="B3" s="170" t="s">
        <v>1</v>
      </c>
      <c r="C3" s="171"/>
      <c r="D3" s="175">
        <v>176</v>
      </c>
      <c r="E3" s="175"/>
      <c r="F3" s="102"/>
      <c r="G3" s="103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spans="1:104" ht="17.399999999999999" customHeight="1" x14ac:dyDescent="0.3">
      <c r="B4" s="170" t="s">
        <v>111</v>
      </c>
      <c r="C4" s="171"/>
      <c r="D4" s="175">
        <v>156</v>
      </c>
      <c r="E4" s="175"/>
      <c r="F4" s="102"/>
      <c r="Z4" s="104"/>
    </row>
    <row r="5" spans="1:104" ht="17.399999999999999" customHeight="1" x14ac:dyDescent="0.3">
      <c r="A5" s="102"/>
      <c r="B5" s="102"/>
      <c r="C5" s="102"/>
      <c r="D5" s="102"/>
      <c r="E5" s="102"/>
      <c r="F5" s="102"/>
      <c r="Z5" s="104"/>
    </row>
    <row r="6" spans="1:104" ht="17.399999999999999" customHeight="1" x14ac:dyDescent="0.3">
      <c r="B6" s="91" t="s">
        <v>113</v>
      </c>
      <c r="C6" s="92"/>
      <c r="D6" s="93"/>
      <c r="E6" s="94"/>
      <c r="F6" s="94"/>
      <c r="G6" s="94"/>
      <c r="H6" s="94"/>
      <c r="I6" s="95"/>
      <c r="J6" s="102"/>
      <c r="K6" s="102"/>
      <c r="L6" s="102"/>
      <c r="M6" s="189" t="s">
        <v>2</v>
      </c>
      <c r="N6" s="189"/>
      <c r="O6" s="189"/>
      <c r="P6" s="102"/>
      <c r="Q6" s="102"/>
      <c r="R6" s="102"/>
      <c r="S6" s="102"/>
      <c r="T6" s="102"/>
      <c r="U6" s="189" t="s">
        <v>3</v>
      </c>
      <c r="V6" s="189"/>
      <c r="W6" s="189"/>
      <c r="X6" s="102"/>
      <c r="Y6" s="102"/>
      <c r="Z6" s="102"/>
    </row>
    <row r="7" spans="1:104" ht="17.399999999999999" customHeight="1" x14ac:dyDescent="0.3">
      <c r="B7" s="91" t="s">
        <v>118</v>
      </c>
      <c r="C7" s="92"/>
      <c r="D7" s="93"/>
      <c r="E7" s="94"/>
      <c r="F7" s="94"/>
      <c r="G7" s="94"/>
      <c r="H7" s="94"/>
      <c r="I7" s="95"/>
      <c r="J7" s="102"/>
      <c r="K7" s="102"/>
      <c r="L7" s="102"/>
      <c r="M7" s="190"/>
      <c r="N7" s="190"/>
      <c r="O7" s="190"/>
      <c r="P7" s="102"/>
      <c r="Q7" s="102"/>
      <c r="R7" s="102"/>
      <c r="S7" s="102"/>
      <c r="T7" s="102"/>
      <c r="U7" s="190"/>
      <c r="V7" s="190"/>
      <c r="W7" s="190"/>
      <c r="X7" s="102"/>
      <c r="Y7" s="102"/>
      <c r="Z7" s="102"/>
    </row>
    <row r="8" spans="1:104" ht="15" customHeight="1" thickBot="1" x14ac:dyDescent="0.35">
      <c r="J8" s="102"/>
      <c r="K8" s="50"/>
      <c r="L8" s="51"/>
      <c r="M8" s="51"/>
      <c r="N8" s="52" t="str">
        <f>E9</f>
        <v>X Bar Chart</v>
      </c>
      <c r="O8" s="51"/>
      <c r="P8" s="51"/>
      <c r="Q8" s="53"/>
      <c r="R8" s="102"/>
      <c r="S8" s="50"/>
      <c r="T8" s="51"/>
      <c r="U8" s="51"/>
      <c r="V8" s="28" t="s">
        <v>4</v>
      </c>
      <c r="W8" s="51"/>
      <c r="X8" s="51"/>
      <c r="Y8" s="53"/>
      <c r="Z8" s="102"/>
      <c r="AA8" s="166" t="s">
        <v>67</v>
      </c>
      <c r="AB8" s="166"/>
      <c r="AC8" s="166"/>
      <c r="AD8" s="166"/>
      <c r="AE8" s="166"/>
      <c r="AF8" s="166"/>
      <c r="AG8" s="166"/>
      <c r="AH8" s="166"/>
      <c r="AI8" s="166" t="s">
        <v>68</v>
      </c>
      <c r="AJ8" s="166"/>
      <c r="AK8" s="166"/>
      <c r="AL8" s="166"/>
      <c r="AM8" s="166"/>
      <c r="AN8" s="166"/>
      <c r="AO8" s="166"/>
      <c r="AP8" s="166"/>
      <c r="AQ8" s="165" t="s">
        <v>69</v>
      </c>
      <c r="AR8" s="165"/>
      <c r="AS8" s="165"/>
      <c r="AT8" s="165"/>
      <c r="AU8" s="165" t="s">
        <v>70</v>
      </c>
      <c r="AV8" s="165"/>
      <c r="AW8" s="165"/>
      <c r="AX8" s="165"/>
      <c r="AY8" s="165" t="s">
        <v>71</v>
      </c>
      <c r="AZ8" s="165"/>
      <c r="BA8" s="165"/>
      <c r="BB8" s="165"/>
      <c r="BC8" s="105"/>
      <c r="BD8" s="165" t="s">
        <v>83</v>
      </c>
      <c r="BE8" s="165"/>
      <c r="BF8" s="165"/>
      <c r="BG8" s="165"/>
      <c r="BH8" s="165"/>
      <c r="BI8" s="165"/>
      <c r="BJ8" s="165"/>
      <c r="BK8" s="105"/>
      <c r="BL8" s="165" t="s">
        <v>84</v>
      </c>
      <c r="BM8" s="165"/>
      <c r="BN8" s="165"/>
      <c r="BO8" s="165"/>
      <c r="BP8" s="165"/>
      <c r="BQ8" s="105"/>
      <c r="BS8" s="165" t="s">
        <v>4</v>
      </c>
      <c r="BT8" s="165"/>
      <c r="BU8" s="165"/>
      <c r="BV8" s="105"/>
      <c r="BW8" s="105"/>
      <c r="BX8" s="105"/>
      <c r="BY8" s="105"/>
      <c r="BZ8" s="165" t="s">
        <v>105</v>
      </c>
      <c r="CA8" s="165"/>
      <c r="CB8" s="165"/>
      <c r="CC8" s="105"/>
      <c r="CE8" s="99" t="s">
        <v>99</v>
      </c>
      <c r="CM8" s="99" t="s">
        <v>99</v>
      </c>
      <c r="CS8" s="99" t="s">
        <v>99</v>
      </c>
      <c r="CY8" s="99" t="s">
        <v>99</v>
      </c>
    </row>
    <row r="9" spans="1:104" ht="15" customHeight="1" thickBot="1" x14ac:dyDescent="0.35">
      <c r="B9" s="176" t="s">
        <v>5</v>
      </c>
      <c r="C9" s="176" t="s">
        <v>6</v>
      </c>
      <c r="D9" s="102"/>
      <c r="E9" s="106" t="str">
        <f>IF(D2=1,"Individuals Chart","X Bar Chart")</f>
        <v>X Bar Chart</v>
      </c>
      <c r="F9" s="107"/>
      <c r="G9" s="103"/>
      <c r="H9" s="106" t="str">
        <f>IF(D2=1, "Moving Range Chart",IF(D2&lt;10,"Range Chart","S Chart"))</f>
        <v>Range Chart</v>
      </c>
      <c r="I9" s="107"/>
      <c r="J9" s="102"/>
      <c r="K9" s="54"/>
      <c r="L9" s="32"/>
      <c r="M9" s="32"/>
      <c r="N9" s="32"/>
      <c r="O9" s="32"/>
      <c r="P9" s="32"/>
      <c r="Q9" s="33"/>
      <c r="R9" s="102"/>
      <c r="S9" s="54"/>
      <c r="T9" s="32"/>
      <c r="U9" s="32"/>
      <c r="V9" s="32"/>
      <c r="W9" s="32"/>
      <c r="X9" s="32"/>
      <c r="Y9" s="33"/>
      <c r="Z9" s="102"/>
      <c r="AA9" s="166" t="s">
        <v>72</v>
      </c>
      <c r="AB9" s="166"/>
      <c r="AC9" s="166"/>
      <c r="AD9" s="166"/>
      <c r="AE9" s="166" t="s">
        <v>73</v>
      </c>
      <c r="AF9" s="166"/>
      <c r="AG9" s="166"/>
      <c r="AH9" s="166"/>
      <c r="AI9" s="166" t="s">
        <v>74</v>
      </c>
      <c r="AJ9" s="166"/>
      <c r="AK9" s="166"/>
      <c r="AL9" s="166"/>
      <c r="AM9" s="166" t="s">
        <v>75</v>
      </c>
      <c r="AN9" s="166"/>
      <c r="AO9" s="166"/>
      <c r="AP9" s="166"/>
      <c r="AQ9" s="165"/>
      <c r="AR9" s="165"/>
      <c r="AS9" s="165"/>
      <c r="AT9" s="165"/>
      <c r="AU9" s="165"/>
      <c r="AV9" s="165"/>
      <c r="AW9" s="165"/>
      <c r="AX9" s="165"/>
      <c r="AY9" s="165"/>
      <c r="AZ9" s="165"/>
      <c r="BA9" s="165"/>
      <c r="BB9" s="165"/>
      <c r="BC9" s="105"/>
      <c r="BD9" s="165"/>
      <c r="BE9" s="165"/>
      <c r="BF9" s="165"/>
      <c r="BG9" s="165"/>
      <c r="BH9" s="165"/>
      <c r="BI9" s="165"/>
      <c r="BJ9" s="165"/>
      <c r="BK9" s="105"/>
      <c r="BL9" s="165"/>
      <c r="BM9" s="165"/>
      <c r="BN9" s="165"/>
      <c r="BO9" s="165"/>
      <c r="BP9" s="165"/>
      <c r="BQ9" s="105"/>
      <c r="BS9" s="165"/>
      <c r="BT9" s="165"/>
      <c r="BU9" s="165"/>
      <c r="BV9" s="105"/>
      <c r="BW9" s="105"/>
      <c r="BX9" s="105"/>
      <c r="BY9" s="105"/>
      <c r="BZ9" s="165"/>
      <c r="CA9" s="165"/>
      <c r="CB9" s="165"/>
      <c r="CC9" s="105"/>
      <c r="CD9" s="99" t="s">
        <v>90</v>
      </c>
      <c r="CE9" s="99" t="s">
        <v>5</v>
      </c>
      <c r="CF9" s="99" t="s">
        <v>92</v>
      </c>
      <c r="CG9" s="99" t="s">
        <v>93</v>
      </c>
      <c r="CH9" s="99" t="s">
        <v>94</v>
      </c>
      <c r="CI9" s="99" t="s">
        <v>95</v>
      </c>
      <c r="CJ9" s="99" t="s">
        <v>96</v>
      </c>
      <c r="CL9" s="99" t="s">
        <v>90</v>
      </c>
      <c r="CM9" s="99" t="s">
        <v>98</v>
      </c>
      <c r="CN9" s="99" t="s">
        <v>95</v>
      </c>
      <c r="CO9" s="99" t="s">
        <v>94</v>
      </c>
      <c r="CP9" s="99" t="s">
        <v>96</v>
      </c>
      <c r="CR9" s="99" t="s">
        <v>90</v>
      </c>
      <c r="CS9" s="99" t="s">
        <v>100</v>
      </c>
      <c r="CT9" s="99" t="s">
        <v>101</v>
      </c>
      <c r="CX9" s="99" t="s">
        <v>90</v>
      </c>
      <c r="CY9" s="99" t="s">
        <v>96</v>
      </c>
      <c r="CZ9" s="99" t="s">
        <v>98</v>
      </c>
    </row>
    <row r="10" spans="1:104" ht="15.75" customHeight="1" thickBot="1" x14ac:dyDescent="0.35">
      <c r="B10" s="177"/>
      <c r="C10" s="177"/>
      <c r="D10" s="102"/>
      <c r="E10" s="108" t="s">
        <v>7</v>
      </c>
      <c r="F10" s="109" t="s">
        <v>8</v>
      </c>
      <c r="G10" s="103"/>
      <c r="H10" s="108" t="s">
        <v>7</v>
      </c>
      <c r="I10" s="109" t="s">
        <v>8</v>
      </c>
      <c r="J10" s="102"/>
      <c r="K10" s="54"/>
      <c r="L10" s="32"/>
      <c r="M10" s="32"/>
      <c r="N10" s="32"/>
      <c r="O10" s="32"/>
      <c r="P10" s="32"/>
      <c r="Q10" s="33"/>
      <c r="R10" s="102"/>
      <c r="S10" s="54"/>
      <c r="T10" s="32"/>
      <c r="U10" s="32"/>
      <c r="V10" s="32"/>
      <c r="W10" s="32"/>
      <c r="X10" s="32"/>
      <c r="Y10" s="33"/>
      <c r="Z10" s="102"/>
      <c r="AA10" s="110" t="s">
        <v>76</v>
      </c>
      <c r="AB10" s="110" t="s">
        <v>77</v>
      </c>
      <c r="AC10" s="110" t="s">
        <v>79</v>
      </c>
      <c r="AD10" s="110" t="s">
        <v>78</v>
      </c>
      <c r="AE10" s="110" t="s">
        <v>76</v>
      </c>
      <c r="AF10" s="110" t="s">
        <v>77</v>
      </c>
      <c r="AG10" s="110" t="s">
        <v>79</v>
      </c>
      <c r="AH10" s="110" t="s">
        <v>78</v>
      </c>
      <c r="AI10" s="110" t="s">
        <v>76</v>
      </c>
      <c r="AJ10" s="110" t="s">
        <v>77</v>
      </c>
      <c r="AK10" s="110" t="s">
        <v>79</v>
      </c>
      <c r="AL10" s="110" t="s">
        <v>78</v>
      </c>
      <c r="AM10" s="110" t="s">
        <v>76</v>
      </c>
      <c r="AN10" s="110" t="s">
        <v>77</v>
      </c>
      <c r="AO10" s="110" t="s">
        <v>79</v>
      </c>
      <c r="AP10" s="110" t="s">
        <v>78</v>
      </c>
      <c r="AQ10" s="110" t="s">
        <v>76</v>
      </c>
      <c r="AR10" s="110" t="s">
        <v>77</v>
      </c>
      <c r="AS10" s="110" t="s">
        <v>79</v>
      </c>
      <c r="AT10" s="110" t="s">
        <v>78</v>
      </c>
      <c r="AU10" s="110" t="s">
        <v>76</v>
      </c>
      <c r="AV10" s="110" t="s">
        <v>77</v>
      </c>
      <c r="AW10" s="110" t="s">
        <v>79</v>
      </c>
      <c r="AX10" s="110" t="s">
        <v>78</v>
      </c>
      <c r="AY10" s="110" t="s">
        <v>76</v>
      </c>
      <c r="AZ10" s="110" t="s">
        <v>77</v>
      </c>
      <c r="BA10" s="110" t="s">
        <v>79</v>
      </c>
      <c r="BB10" s="110" t="s">
        <v>78</v>
      </c>
      <c r="BC10" s="111"/>
      <c r="BD10" s="112" t="s">
        <v>89</v>
      </c>
      <c r="BE10" s="112" t="s">
        <v>88</v>
      </c>
      <c r="BF10" s="112" t="s">
        <v>10</v>
      </c>
      <c r="BG10" s="112" t="s">
        <v>12</v>
      </c>
      <c r="BH10" s="112" t="s">
        <v>80</v>
      </c>
      <c r="BI10" s="112" t="s">
        <v>81</v>
      </c>
      <c r="BJ10" s="112" t="s">
        <v>82</v>
      </c>
      <c r="BK10" s="113"/>
      <c r="BL10" s="112" t="s">
        <v>89</v>
      </c>
      <c r="BM10" s="112" t="s">
        <v>5</v>
      </c>
      <c r="BN10" s="112" t="s">
        <v>81</v>
      </c>
      <c r="BO10" s="112" t="s">
        <v>80</v>
      </c>
      <c r="BP10" s="112" t="s">
        <v>82</v>
      </c>
      <c r="BQ10" s="113"/>
      <c r="BR10" s="114">
        <f>MIN(B11:B1510)</f>
        <v>55</v>
      </c>
      <c r="BS10" s="115" t="s">
        <v>85</v>
      </c>
      <c r="BT10" s="115" t="s">
        <v>86</v>
      </c>
      <c r="BU10" s="115" t="s">
        <v>87</v>
      </c>
      <c r="BV10" s="113" t="s">
        <v>10</v>
      </c>
      <c r="BW10" s="113" t="s">
        <v>12</v>
      </c>
      <c r="BX10" s="113"/>
      <c r="BY10" s="113"/>
      <c r="BZ10" s="112" t="s">
        <v>103</v>
      </c>
      <c r="CA10" s="112" t="s">
        <v>5</v>
      </c>
      <c r="CB10" s="112" t="s">
        <v>104</v>
      </c>
      <c r="CC10" s="113"/>
      <c r="CD10" s="116">
        <v>1</v>
      </c>
      <c r="CE10" s="117">
        <v>222</v>
      </c>
      <c r="CF10" s="117">
        <v>176</v>
      </c>
      <c r="CG10" s="117">
        <v>156</v>
      </c>
      <c r="CH10" s="117">
        <v>72.612985447671221</v>
      </c>
      <c r="CI10" s="117">
        <v>243.27932224463643</v>
      </c>
      <c r="CJ10" s="117">
        <v>157.94615384615383</v>
      </c>
      <c r="CL10" s="116">
        <v>1</v>
      </c>
      <c r="CM10" s="117">
        <v>7</v>
      </c>
      <c r="CN10" s="117">
        <v>104.82258139534883</v>
      </c>
      <c r="CO10" s="117">
        <v>0</v>
      </c>
      <c r="CP10" s="117">
        <v>32.085271317829459</v>
      </c>
      <c r="CR10" s="118">
        <v>67.45</v>
      </c>
      <c r="CS10" s="117">
        <v>1</v>
      </c>
      <c r="CT10" s="117">
        <v>1.335199303512885E-3</v>
      </c>
      <c r="CX10" s="119">
        <v>106</v>
      </c>
      <c r="CY10" s="117">
        <v>157.94615384615383</v>
      </c>
      <c r="CZ10" s="117">
        <v>234</v>
      </c>
    </row>
    <row r="11" spans="1:104" ht="15" customHeight="1" x14ac:dyDescent="0.3">
      <c r="B11" s="85">
        <v>222</v>
      </c>
      <c r="C11" s="96">
        <f>IF(D2=0,"",IF(D2&gt;0,IF(D2=INT(D2),1,"")))</f>
        <v>1</v>
      </c>
      <c r="D11" s="120">
        <v>1</v>
      </c>
      <c r="E11" s="159">
        <f>IF(F11="","",1)</f>
        <v>1</v>
      </c>
      <c r="F11" s="86">
        <f t="shared" ref="F11:F74" si="0">IF(ISERROR(AVERAGEIF(C$11:C$1510,D11,B$11:B$1510)),"",AVERAGEIF(C$11:C$1510,D11,B$11:B$1510))</f>
        <v>175.6</v>
      </c>
      <c r="G11" s="120">
        <v>1</v>
      </c>
      <c r="H11" s="159">
        <f>IF(I11="","",1)</f>
        <v>1</v>
      </c>
      <c r="I11" s="86">
        <f t="array" ref="I11">IF(D$2=1,"",IF(D$2&lt;10,IF(AND(F11="",F12=""),"",MAX(IF(C$11:C$1510=G11,B$11:B$1510))-MIN(IF(C$11:C$1510=G11,B$11:B$1510))),IF(AND(F11="",F12=""),"",_xlfn.STDEV.S(IF(C$11:C$1510=G11,B$11:B$1510)))))</f>
        <v>100</v>
      </c>
      <c r="J11" s="102"/>
      <c r="K11" s="54"/>
      <c r="L11" s="32"/>
      <c r="M11" s="32"/>
      <c r="N11" s="32"/>
      <c r="O11" s="32"/>
      <c r="P11" s="32"/>
      <c r="Q11" s="33"/>
      <c r="R11" s="102"/>
      <c r="S11" s="54"/>
      <c r="T11" s="32"/>
      <c r="U11" s="32"/>
      <c r="V11" s="32"/>
      <c r="W11" s="32"/>
      <c r="X11" s="32"/>
      <c r="Y11" s="33"/>
      <c r="Z11" s="102"/>
      <c r="AA11" s="99">
        <f t="shared" ref="AA11:AA74" si="1">IF(F11="","",IF(F11&gt;U$53,1,0))</f>
        <v>1</v>
      </c>
      <c r="AB11" s="99">
        <f t="shared" ref="AB11:AB74" si="2">IF(I11="","",IF(I11&gt;U$54,1,0))</f>
        <v>1</v>
      </c>
      <c r="AE11" s="99">
        <f t="shared" ref="AE11:AE74" si="3">IF(F11="","",IF(F11&lt;U$53,1,0))</f>
        <v>0</v>
      </c>
      <c r="AF11" s="99">
        <f t="shared" ref="AF11:AF74" si="4">IF(I11="","",IF(I11&lt;U$54,1,0))</f>
        <v>0</v>
      </c>
      <c r="AI11" s="99" t="str">
        <f>""</f>
        <v/>
      </c>
      <c r="AJ11" s="99" t="str">
        <f>""</f>
        <v/>
      </c>
      <c r="AM11" s="99" t="str">
        <f>""</f>
        <v/>
      </c>
      <c r="AN11" s="99" t="str">
        <f>""</f>
        <v/>
      </c>
      <c r="AQ11" s="99" t="str">
        <f>""</f>
        <v/>
      </c>
      <c r="AR11" s="99" t="str">
        <f>""</f>
        <v/>
      </c>
      <c r="AU11" s="99">
        <f t="shared" ref="AU11:AU74" si="5">IF(F11="","",IF(AND(F11&lt;(U$53+((1/3)*(U$57-U$53))),F11&gt;(U$53-((1/3)*(U$53-U$58)))),1,0))</f>
        <v>0</v>
      </c>
      <c r="AV11" s="99">
        <f t="shared" ref="AV11:AV74" si="6">IF(I11="","",IF(AND(I11&lt;(U$54+((1/3)*(Y$62-U$54))),I11&gt;(U$54-((1/3)*(Y$62-U$54)))),1,0))</f>
        <v>1</v>
      </c>
      <c r="AY11" s="99">
        <f t="shared" ref="AY11:AY74" si="7">IF(F11="","",IF(OR(F11&gt;(U$53+((1/3)*(U$57-U$53))),F11&lt;(U$53-((1/3)*(U$53-U$58)))),1,0))</f>
        <v>1</v>
      </c>
      <c r="AZ11" s="99">
        <f t="shared" ref="AZ11:AZ74" si="8">IF(I11="","",IF(OR(I11&gt;(U$54+((1/3)*(Y$62-U$54))),I11&lt;(U$54-((1/3)*(Y$62-U$54)))),1,0))</f>
        <v>0</v>
      </c>
      <c r="BD11" s="99">
        <f t="shared" ref="BD11:BD74" si="9">IF(E11="","",E11)</f>
        <v>1</v>
      </c>
      <c r="BE11" s="99">
        <f t="shared" ref="BE11:BE74" si="10">IF(F11="","",F11)</f>
        <v>175.6</v>
      </c>
      <c r="BF11" s="99" t="str">
        <f t="shared" ref="BF11:BF74" si="11">IF(D$2=1,IF(F11="","",U$45),"")</f>
        <v/>
      </c>
      <c r="BG11" s="99" t="str">
        <f t="shared" ref="BG11:BG74" si="12">IF(D$2=1,IF(F11="","",U$46),"")</f>
        <v/>
      </c>
      <c r="BH11" s="121">
        <f t="shared" ref="BH11:BH74" si="13">IF(F11="","",U$58)</f>
        <v>106.41113917853025</v>
      </c>
      <c r="BI11" s="121">
        <f t="shared" ref="BI11:BI74" si="14">IF(F11="","",U$57)</f>
        <v>209.48116851377748</v>
      </c>
      <c r="BJ11" s="122">
        <f t="shared" ref="BJ11:BJ74" si="15">IF(F11="","",U$53)</f>
        <v>157.94615384615386</v>
      </c>
      <c r="BK11" s="122"/>
      <c r="BL11" s="99">
        <f t="shared" ref="BL11:BL74" si="16">IF(H11="","",H11)</f>
        <v>1</v>
      </c>
      <c r="BM11" s="99">
        <f t="shared" ref="BM11:BM74" si="17">IF(I11="","",I11)</f>
        <v>100</v>
      </c>
      <c r="BN11" s="122">
        <f>IF(I11="","",Y$62)</f>
        <v>188.87776923076922</v>
      </c>
      <c r="BO11" s="121">
        <f t="shared" ref="BO11:BO74" si="18">IF(I11="","",Y$63)</f>
        <v>0</v>
      </c>
      <c r="BP11" s="122">
        <f>IF(I11="","",U$54)</f>
        <v>89.34615384615384</v>
      </c>
      <c r="BQ11" s="122"/>
      <c r="BR11" s="99">
        <v>1</v>
      </c>
      <c r="BS11" s="123">
        <f>BR$10+((BR11/BR$30)*(BS$30-BR$10))</f>
        <v>67.45</v>
      </c>
      <c r="BT11" s="124">
        <f>COUNTIFS(B$11:B$1510,"&gt;=" &amp; BR10,B$11:B$1510,"&lt;" &amp; BS11)</f>
        <v>1</v>
      </c>
      <c r="BU11" s="125">
        <f>IF(_xlfn.NORM.DIST(AVERAGE(BR10,BS11),AVERAGE(B$11:B$1510),_xlfn.STDEV.S(B$11:B$1510),FALSE)&gt;0.5,1-_xlfn.NORM.DIST(AVERAGE(BR10,BS11),AVERAGE(B$11:B$1510),_xlfn.STDEV.S(B$11:B$1510),FALSE),_xlfn.NORM.DIST(AVERAGE(BR10,BS11),AVERAGE(B$11:B$1510),_xlfn.STDEV.S(B$11:B$1510),FALSE))</f>
        <v>1.335199303512885E-3</v>
      </c>
      <c r="BV11" s="126">
        <f t="shared" ref="BV11:BV30" si="19">D$3</f>
        <v>176</v>
      </c>
      <c r="BW11" s="126">
        <f t="shared" ref="BW11:BW30" si="20">D$4</f>
        <v>156</v>
      </c>
      <c r="BX11" s="126"/>
      <c r="BY11" s="127">
        <v>24</v>
      </c>
      <c r="BZ11" s="128">
        <f t="shared" ref="BZ11:BZ35" si="21">U$48-BY11</f>
        <v>2</v>
      </c>
      <c r="CA11" s="129">
        <f t="shared" ref="CA11:CA35" si="22">VLOOKUP(BZ11,E$11:F$1510,2,FALSE)</f>
        <v>166.6</v>
      </c>
      <c r="CB11" s="125">
        <f t="shared" ref="CB11:CB35" si="23">U$53</f>
        <v>157.94615384615386</v>
      </c>
      <c r="CD11" s="116">
        <v>2</v>
      </c>
      <c r="CE11" s="117">
        <v>215</v>
      </c>
      <c r="CF11" s="117">
        <v>176</v>
      </c>
      <c r="CG11" s="117">
        <v>156</v>
      </c>
      <c r="CH11" s="117">
        <v>72.612985447671221</v>
      </c>
      <c r="CI11" s="117">
        <v>243.27932224463643</v>
      </c>
      <c r="CJ11" s="117">
        <v>157.94615384615383</v>
      </c>
      <c r="CL11" s="116">
        <v>2</v>
      </c>
      <c r="CM11" s="117">
        <v>27</v>
      </c>
      <c r="CN11" s="117">
        <v>104.82258139534883</v>
      </c>
      <c r="CO11" s="117">
        <v>0</v>
      </c>
      <c r="CP11" s="117">
        <v>32.085271317829459</v>
      </c>
      <c r="CR11" s="118">
        <v>79.900000000000006</v>
      </c>
      <c r="CS11" s="117">
        <v>1</v>
      </c>
      <c r="CT11" s="117">
        <v>2.0381671713910494E-3</v>
      </c>
      <c r="CX11" s="119">
        <v>107</v>
      </c>
      <c r="CY11" s="117">
        <v>157.94615384615383</v>
      </c>
      <c r="CZ11" s="117">
        <v>183</v>
      </c>
    </row>
    <row r="12" spans="1:104" x14ac:dyDescent="0.3">
      <c r="B12" s="87">
        <v>215</v>
      </c>
      <c r="C12" s="97">
        <f t="shared" ref="C12:C75" si="24">IF(D$2=0,"",IF(D11/D$2=C11,C11+1,C11))</f>
        <v>1</v>
      </c>
      <c r="D12" s="120">
        <v>2</v>
      </c>
      <c r="E12" s="160">
        <f>IF(F12="","",E11+1)</f>
        <v>2</v>
      </c>
      <c r="F12" s="86">
        <f t="shared" si="0"/>
        <v>166.6</v>
      </c>
      <c r="G12" s="120">
        <v>2</v>
      </c>
      <c r="H12" s="160">
        <f>IF(I12="","",IF(I11="",1,H11+1))</f>
        <v>2</v>
      </c>
      <c r="I12" s="86">
        <f t="array" ref="I12">IF(D$2=1,IF(F12="","",ABS(F11-F12)),IF(D$2&lt;10,IF(AND(F12="",F13=""),"",MAX(IF(C$11:C$1510=G12,B$11:B$1510))-MIN(IF(C$11:C$1510=G12,B$11:B$1510))),IF(AND(F12="",F13=""),"",_xlfn.STDEV.S(IF(C$11:C$1510=G12,B$11:B$1510)))))</f>
        <v>50</v>
      </c>
      <c r="J12" s="102"/>
      <c r="K12" s="54"/>
      <c r="L12" s="32"/>
      <c r="M12" s="32"/>
      <c r="N12" s="32"/>
      <c r="O12" s="32"/>
      <c r="P12" s="32"/>
      <c r="Q12" s="33"/>
      <c r="R12" s="102"/>
      <c r="S12" s="54"/>
      <c r="T12" s="32"/>
      <c r="U12" s="32"/>
      <c r="V12" s="32"/>
      <c r="W12" s="32"/>
      <c r="X12" s="32"/>
      <c r="Y12" s="33"/>
      <c r="Z12" s="102"/>
      <c r="AA12" s="99">
        <f t="shared" si="1"/>
        <v>1</v>
      </c>
      <c r="AB12" s="99">
        <f t="shared" si="2"/>
        <v>0</v>
      </c>
      <c r="AE12" s="99">
        <f t="shared" si="3"/>
        <v>0</v>
      </c>
      <c r="AF12" s="99">
        <f t="shared" si="4"/>
        <v>1</v>
      </c>
      <c r="AI12" s="99">
        <f t="shared" ref="AI12:AI75" si="25">IF(F12="","",IF(F12&gt;F11,1,0))</f>
        <v>0</v>
      </c>
      <c r="AJ12" s="99">
        <f>IF(I12="","",IF(I11="","",IF(I12&gt;I11,1,0)))</f>
        <v>0</v>
      </c>
      <c r="AM12" s="99">
        <f t="shared" ref="AM12:AM75" si="26">IF(F12="","",IF(F12&lt;F11,1,0))</f>
        <v>1</v>
      </c>
      <c r="AN12" s="99">
        <f>IF(I12="","",IF(I11="","",IF(I12&lt;I11,1,0)))</f>
        <v>1</v>
      </c>
      <c r="AQ12" s="99">
        <f>IF(F12="","",IF(OR(F12&lt;F11,F12&gt;F11),1,0))</f>
        <v>1</v>
      </c>
      <c r="AR12" s="99">
        <f>IF(I12="","",IF(I11="","",IF(OR(I12&lt;I11,I12&gt;I11),1,0)))</f>
        <v>1</v>
      </c>
      <c r="AU12" s="99">
        <f t="shared" si="5"/>
        <v>1</v>
      </c>
      <c r="AV12" s="99">
        <f t="shared" si="6"/>
        <v>0</v>
      </c>
      <c r="AY12" s="99">
        <f t="shared" si="7"/>
        <v>0</v>
      </c>
      <c r="AZ12" s="99">
        <f t="shared" si="8"/>
        <v>1</v>
      </c>
      <c r="BD12" s="99">
        <f t="shared" si="9"/>
        <v>2</v>
      </c>
      <c r="BE12" s="99">
        <f t="shared" si="10"/>
        <v>166.6</v>
      </c>
      <c r="BF12" s="99" t="str">
        <f t="shared" si="11"/>
        <v/>
      </c>
      <c r="BG12" s="99" t="str">
        <f t="shared" si="12"/>
        <v/>
      </c>
      <c r="BH12" s="121">
        <f t="shared" si="13"/>
        <v>106.41113917853025</v>
      </c>
      <c r="BI12" s="121">
        <f t="shared" si="14"/>
        <v>209.48116851377748</v>
      </c>
      <c r="BJ12" s="122">
        <f t="shared" si="15"/>
        <v>157.94615384615386</v>
      </c>
      <c r="BK12" s="122"/>
      <c r="BL12" s="99">
        <f t="shared" si="16"/>
        <v>2</v>
      </c>
      <c r="BM12" s="99">
        <f t="shared" si="17"/>
        <v>50</v>
      </c>
      <c r="BN12" s="122">
        <f t="shared" ref="BN12:BN75" si="27">IF(F12="","",Y$62)</f>
        <v>188.87776923076922</v>
      </c>
      <c r="BO12" s="121">
        <f t="shared" si="18"/>
        <v>0</v>
      </c>
      <c r="BP12" s="122">
        <f t="shared" ref="BP12:BP75" si="28">IF(F12="","",U$54)</f>
        <v>89.34615384615384</v>
      </c>
      <c r="BQ12" s="122"/>
      <c r="BR12" s="99">
        <v>2</v>
      </c>
      <c r="BS12" s="130">
        <f t="shared" ref="BS12:BS29" si="29">BR$10+((BR12/BR$30)*(BS$30-BR$10))</f>
        <v>79.900000000000006</v>
      </c>
      <c r="BT12" s="111">
        <f t="shared" ref="BT12:BT29" si="30">COUNTIFS(B$11:B$1510,"&gt;=" &amp; BS11,B$11:B$1510,"&lt;" &amp; BS12)</f>
        <v>1</v>
      </c>
      <c r="BU12" s="131">
        <f t="shared" ref="BU12:BU30" si="31">IF(_xlfn.NORM.DIST(AVERAGE(BS11:BS12),AVERAGE(B$11:B$1510),_xlfn.STDEV.S(B$11:B$1510),FALSE)&gt;0.5,1-_xlfn.NORM.DIST(AVERAGE(BS11:BS12),AVERAGE(B$11:B$1510),_xlfn.STDEV.S(B$11:B$1510),FALSE),_xlfn.NORM.DIST(AVERAGE(BS11:BS12),AVERAGE(B$11:B$1510),_xlfn.STDEV.S(B$11:B$1510),FALSE))</f>
        <v>2.0381671713910494E-3</v>
      </c>
      <c r="BV12" s="126">
        <f t="shared" si="19"/>
        <v>176</v>
      </c>
      <c r="BW12" s="126">
        <f t="shared" si="20"/>
        <v>156</v>
      </c>
      <c r="BX12" s="126"/>
      <c r="BY12" s="127">
        <f>BY11-1</f>
        <v>23</v>
      </c>
      <c r="BZ12" s="132">
        <f t="shared" si="21"/>
        <v>3</v>
      </c>
      <c r="CA12" s="126">
        <f t="shared" si="22"/>
        <v>107.6</v>
      </c>
      <c r="CB12" s="131">
        <f t="shared" si="23"/>
        <v>157.94615384615386</v>
      </c>
      <c r="CD12" s="116">
        <v>3</v>
      </c>
      <c r="CE12" s="117">
        <v>188</v>
      </c>
      <c r="CF12" s="117">
        <v>176</v>
      </c>
      <c r="CG12" s="117">
        <v>156</v>
      </c>
      <c r="CH12" s="117">
        <v>72.612985447671221</v>
      </c>
      <c r="CI12" s="117">
        <v>243.27932224463643</v>
      </c>
      <c r="CJ12" s="117">
        <v>157.94615384615383</v>
      </c>
      <c r="CL12" s="116">
        <v>3</v>
      </c>
      <c r="CM12" s="117">
        <v>66</v>
      </c>
      <c r="CN12" s="117">
        <v>104.82258139534883</v>
      </c>
      <c r="CO12" s="117">
        <v>0</v>
      </c>
      <c r="CP12" s="117">
        <v>32.085271317829459</v>
      </c>
      <c r="CR12" s="118">
        <v>92.35</v>
      </c>
      <c r="CS12" s="117">
        <v>10</v>
      </c>
      <c r="CT12" s="117">
        <v>2.935363317795319E-3</v>
      </c>
      <c r="CX12" s="119">
        <v>108</v>
      </c>
      <c r="CY12" s="117">
        <v>157.94615384615383</v>
      </c>
      <c r="CZ12" s="117">
        <v>177</v>
      </c>
    </row>
    <row r="13" spans="1:104" x14ac:dyDescent="0.3">
      <c r="B13" s="87">
        <v>188</v>
      </c>
      <c r="C13" s="97">
        <f t="shared" si="24"/>
        <v>1</v>
      </c>
      <c r="D13" s="120">
        <v>3</v>
      </c>
      <c r="E13" s="160">
        <f t="shared" ref="E13:E76" si="32">IF(F13="","",E12+1)</f>
        <v>3</v>
      </c>
      <c r="F13" s="86">
        <f t="shared" si="0"/>
        <v>107.6</v>
      </c>
      <c r="G13" s="120">
        <v>3</v>
      </c>
      <c r="H13" s="160">
        <f t="shared" ref="H13:H76" si="33">IF(I13="","",H12+1)</f>
        <v>3</v>
      </c>
      <c r="I13" s="86">
        <f t="array" ref="I13">IF(D$2=1,IF(F13="","",ABS(F12-F13)),IF(D$2&lt;10,IF(AND(F13="",F14=""),"",MAX(IF(C$11:C$1510=G13,B$11:B$1510))-MIN(IF(C$11:C$1510=G13,B$11:B$1510))),IF(AND(F13="",F14=""),"",_xlfn.STDEV.S(IF(C$11:C$1510=G13,B$11:B$1510)))))</f>
        <v>57</v>
      </c>
      <c r="J13" s="102"/>
      <c r="K13" s="54"/>
      <c r="L13" s="32"/>
      <c r="M13" s="32"/>
      <c r="N13" s="32"/>
      <c r="O13" s="32"/>
      <c r="P13" s="32"/>
      <c r="Q13" s="33"/>
      <c r="R13" s="102"/>
      <c r="S13" s="54"/>
      <c r="T13" s="32"/>
      <c r="U13" s="32"/>
      <c r="V13" s="32"/>
      <c r="W13" s="32"/>
      <c r="X13" s="32"/>
      <c r="Y13" s="33"/>
      <c r="Z13" s="102"/>
      <c r="AA13" s="99">
        <f t="shared" si="1"/>
        <v>0</v>
      </c>
      <c r="AB13" s="99">
        <f t="shared" si="2"/>
        <v>0</v>
      </c>
      <c r="AE13" s="99">
        <f t="shared" si="3"/>
        <v>1</v>
      </c>
      <c r="AF13" s="99">
        <f t="shared" si="4"/>
        <v>1</v>
      </c>
      <c r="AI13" s="99">
        <f t="shared" si="25"/>
        <v>0</v>
      </c>
      <c r="AJ13" s="99">
        <f t="shared" ref="AJ13:AJ76" si="34">IF(I13="","",IF(I13&gt;I12,1,0))</f>
        <v>1</v>
      </c>
      <c r="AM13" s="99">
        <f t="shared" si="26"/>
        <v>1</v>
      </c>
      <c r="AN13" s="99">
        <f t="shared" ref="AN13:AN76" si="35">IF(I13="","",IF(I13&lt;I12,1,0))</f>
        <v>0</v>
      </c>
      <c r="AQ13" s="99">
        <f t="shared" ref="AQ13:AQ76" si="36">IF(F13="","",IF(OR(AND(F12&gt;F11,F13&lt;F12),AND(F12&lt;F11,F13&gt;F12)),1,0))</f>
        <v>0</v>
      </c>
      <c r="AR13" s="99">
        <f t="shared" ref="AR13:AR76" si="37">IF(I13="","",IF(I11="",IF(OR(I13&lt;I12,I13&gt;I12),1,0),IF(OR(AND(I12&gt;I11,I13&lt;I12),AND(I12&lt;I11,I13&gt;I12)),1,0)))</f>
        <v>1</v>
      </c>
      <c r="AU13" s="99">
        <f t="shared" si="5"/>
        <v>0</v>
      </c>
      <c r="AV13" s="99">
        <f t="shared" si="6"/>
        <v>1</v>
      </c>
      <c r="AY13" s="99">
        <f t="shared" si="7"/>
        <v>1</v>
      </c>
      <c r="AZ13" s="99">
        <f t="shared" si="8"/>
        <v>0</v>
      </c>
      <c r="BD13" s="99">
        <f t="shared" si="9"/>
        <v>3</v>
      </c>
      <c r="BE13" s="99">
        <f t="shared" si="10"/>
        <v>107.6</v>
      </c>
      <c r="BF13" s="99" t="str">
        <f t="shared" si="11"/>
        <v/>
      </c>
      <c r="BG13" s="99" t="str">
        <f t="shared" si="12"/>
        <v/>
      </c>
      <c r="BH13" s="121">
        <f t="shared" si="13"/>
        <v>106.41113917853025</v>
      </c>
      <c r="BI13" s="121">
        <f t="shared" si="14"/>
        <v>209.48116851377748</v>
      </c>
      <c r="BJ13" s="122">
        <f t="shared" si="15"/>
        <v>157.94615384615386</v>
      </c>
      <c r="BK13" s="122"/>
      <c r="BL13" s="99">
        <f t="shared" si="16"/>
        <v>3</v>
      </c>
      <c r="BM13" s="99">
        <f t="shared" si="17"/>
        <v>57</v>
      </c>
      <c r="BN13" s="122">
        <f t="shared" si="27"/>
        <v>188.87776923076922</v>
      </c>
      <c r="BO13" s="121">
        <f t="shared" si="18"/>
        <v>0</v>
      </c>
      <c r="BP13" s="122">
        <f t="shared" si="28"/>
        <v>89.34615384615384</v>
      </c>
      <c r="BQ13" s="122"/>
      <c r="BR13" s="99">
        <v>3</v>
      </c>
      <c r="BS13" s="130">
        <f t="shared" si="29"/>
        <v>92.35</v>
      </c>
      <c r="BT13" s="111">
        <f t="shared" si="30"/>
        <v>10</v>
      </c>
      <c r="BU13" s="131">
        <f t="shared" si="31"/>
        <v>2.935363317795319E-3</v>
      </c>
      <c r="BV13" s="126">
        <f t="shared" si="19"/>
        <v>176</v>
      </c>
      <c r="BW13" s="126">
        <f t="shared" si="20"/>
        <v>156</v>
      </c>
      <c r="BX13" s="126"/>
      <c r="BY13" s="127">
        <f t="shared" ref="BY13:BY35" si="38">BY12-1</f>
        <v>22</v>
      </c>
      <c r="BZ13" s="132">
        <f t="shared" si="21"/>
        <v>4</v>
      </c>
      <c r="CA13" s="126">
        <f t="shared" si="22"/>
        <v>99</v>
      </c>
      <c r="CB13" s="131">
        <f t="shared" si="23"/>
        <v>157.94615384615386</v>
      </c>
      <c r="CD13" s="116">
        <v>4</v>
      </c>
      <c r="CE13" s="117">
        <v>122</v>
      </c>
      <c r="CF13" s="117">
        <v>176</v>
      </c>
      <c r="CG13" s="117">
        <v>156</v>
      </c>
      <c r="CH13" s="117">
        <v>72.612985447671221</v>
      </c>
      <c r="CI13" s="117">
        <v>243.27932224463643</v>
      </c>
      <c r="CJ13" s="117">
        <v>157.94615384615383</v>
      </c>
      <c r="CL13" s="116">
        <v>4</v>
      </c>
      <c r="CM13" s="117">
        <v>9</v>
      </c>
      <c r="CN13" s="117">
        <v>104.82258139534883</v>
      </c>
      <c r="CO13" s="117">
        <v>0</v>
      </c>
      <c r="CP13" s="117">
        <v>32.085271317829459</v>
      </c>
      <c r="CR13" s="118">
        <v>104.80000000000001</v>
      </c>
      <c r="CS13" s="117">
        <v>11</v>
      </c>
      <c r="CT13" s="117">
        <v>3.9885246345954684E-3</v>
      </c>
      <c r="CX13" s="119">
        <v>109</v>
      </c>
      <c r="CY13" s="117">
        <v>157.94615384615383</v>
      </c>
      <c r="CZ13" s="117">
        <v>87</v>
      </c>
    </row>
    <row r="14" spans="1:104" x14ac:dyDescent="0.3">
      <c r="B14" s="87">
        <v>122</v>
      </c>
      <c r="C14" s="97">
        <f t="shared" si="24"/>
        <v>1</v>
      </c>
      <c r="D14" s="120">
        <v>4</v>
      </c>
      <c r="E14" s="160">
        <f t="shared" si="32"/>
        <v>4</v>
      </c>
      <c r="F14" s="86">
        <f t="shared" si="0"/>
        <v>99</v>
      </c>
      <c r="G14" s="120">
        <v>4</v>
      </c>
      <c r="H14" s="160">
        <f t="shared" si="33"/>
        <v>4</v>
      </c>
      <c r="I14" s="86">
        <f t="array" ref="I14">IF(D$2=1,IF(F14="","",ABS(F13-F14)),IF(D$2&lt;10,IF(AND(F14="",F15=""),"",MAX(IF(C$11:C$1510=G14,B$11:B$1510))-MIN(IF(C$11:C$1510=G14,B$11:B$1510))),IF(AND(F14="",F15=""),"",_xlfn.STDEV.S(IF(C$11:C$1510=G14,B$11:B$1510)))))</f>
        <v>49</v>
      </c>
      <c r="J14" s="102"/>
      <c r="K14" s="54"/>
      <c r="L14" s="32"/>
      <c r="M14" s="32"/>
      <c r="N14" s="32"/>
      <c r="O14" s="32"/>
      <c r="P14" s="32"/>
      <c r="Q14" s="33"/>
      <c r="R14" s="102"/>
      <c r="S14" s="54"/>
      <c r="T14" s="32"/>
      <c r="U14" s="32"/>
      <c r="V14" s="32"/>
      <c r="W14" s="32"/>
      <c r="X14" s="32"/>
      <c r="Y14" s="33"/>
      <c r="Z14" s="102"/>
      <c r="AA14" s="99">
        <f t="shared" si="1"/>
        <v>0</v>
      </c>
      <c r="AB14" s="99">
        <f t="shared" si="2"/>
        <v>0</v>
      </c>
      <c r="AE14" s="99">
        <f t="shared" si="3"/>
        <v>1</v>
      </c>
      <c r="AF14" s="99">
        <f t="shared" si="4"/>
        <v>1</v>
      </c>
      <c r="AI14" s="99">
        <f t="shared" si="25"/>
        <v>0</v>
      </c>
      <c r="AJ14" s="99">
        <f t="shared" si="34"/>
        <v>0</v>
      </c>
      <c r="AM14" s="99">
        <f t="shared" si="26"/>
        <v>1</v>
      </c>
      <c r="AN14" s="99">
        <f t="shared" si="35"/>
        <v>1</v>
      </c>
      <c r="AQ14" s="99">
        <f t="shared" si="36"/>
        <v>0</v>
      </c>
      <c r="AR14" s="99">
        <f t="shared" si="37"/>
        <v>1</v>
      </c>
      <c r="AU14" s="99">
        <f t="shared" si="5"/>
        <v>0</v>
      </c>
      <c r="AV14" s="99">
        <f t="shared" si="6"/>
        <v>0</v>
      </c>
      <c r="AY14" s="99">
        <f t="shared" si="7"/>
        <v>1</v>
      </c>
      <c r="AZ14" s="99">
        <f t="shared" si="8"/>
        <v>1</v>
      </c>
      <c r="BD14" s="99">
        <f t="shared" si="9"/>
        <v>4</v>
      </c>
      <c r="BE14" s="99">
        <f t="shared" si="10"/>
        <v>99</v>
      </c>
      <c r="BF14" s="99" t="str">
        <f t="shared" si="11"/>
        <v/>
      </c>
      <c r="BG14" s="99" t="str">
        <f t="shared" si="12"/>
        <v/>
      </c>
      <c r="BH14" s="121">
        <f t="shared" si="13"/>
        <v>106.41113917853025</v>
      </c>
      <c r="BI14" s="121">
        <f t="shared" si="14"/>
        <v>209.48116851377748</v>
      </c>
      <c r="BJ14" s="122">
        <f t="shared" si="15"/>
        <v>157.94615384615386</v>
      </c>
      <c r="BK14" s="122"/>
      <c r="BL14" s="99">
        <f t="shared" si="16"/>
        <v>4</v>
      </c>
      <c r="BM14" s="99">
        <f t="shared" si="17"/>
        <v>49</v>
      </c>
      <c r="BN14" s="122">
        <f t="shared" si="27"/>
        <v>188.87776923076922</v>
      </c>
      <c r="BO14" s="121">
        <f t="shared" si="18"/>
        <v>0</v>
      </c>
      <c r="BP14" s="122">
        <f t="shared" si="28"/>
        <v>89.34615384615384</v>
      </c>
      <c r="BQ14" s="122"/>
      <c r="BR14" s="99">
        <v>4</v>
      </c>
      <c r="BS14" s="130">
        <f t="shared" si="29"/>
        <v>104.80000000000001</v>
      </c>
      <c r="BT14" s="111">
        <f t="shared" si="30"/>
        <v>11</v>
      </c>
      <c r="BU14" s="131">
        <f t="shared" si="31"/>
        <v>3.9885246345954684E-3</v>
      </c>
      <c r="BV14" s="126">
        <f t="shared" si="19"/>
        <v>176</v>
      </c>
      <c r="BW14" s="126">
        <f t="shared" si="20"/>
        <v>156</v>
      </c>
      <c r="BX14" s="126"/>
      <c r="BY14" s="127">
        <f t="shared" si="38"/>
        <v>21</v>
      </c>
      <c r="BZ14" s="132">
        <f t="shared" si="21"/>
        <v>5</v>
      </c>
      <c r="CA14" s="126">
        <f t="shared" si="22"/>
        <v>92.2</v>
      </c>
      <c r="CB14" s="131">
        <f t="shared" si="23"/>
        <v>157.94615384615386</v>
      </c>
      <c r="CD14" s="116">
        <v>5</v>
      </c>
      <c r="CE14" s="117">
        <v>131</v>
      </c>
      <c r="CF14" s="117">
        <v>176</v>
      </c>
      <c r="CG14" s="117">
        <v>156</v>
      </c>
      <c r="CH14" s="117">
        <v>72.612985447671221</v>
      </c>
      <c r="CI14" s="117">
        <v>243.27932224463643</v>
      </c>
      <c r="CJ14" s="117">
        <v>157.94615384615383</v>
      </c>
      <c r="CL14" s="116">
        <v>5</v>
      </c>
      <c r="CM14" s="117">
        <v>54</v>
      </c>
      <c r="CN14" s="117">
        <v>104.82258139534883</v>
      </c>
      <c r="CO14" s="117">
        <v>0</v>
      </c>
      <c r="CP14" s="117">
        <v>32.085271317829459</v>
      </c>
      <c r="CR14" s="118">
        <v>117.25</v>
      </c>
      <c r="CS14" s="117">
        <v>7</v>
      </c>
      <c r="CT14" s="117">
        <v>5.1131796326277981E-3</v>
      </c>
      <c r="CX14" s="119">
        <v>110</v>
      </c>
      <c r="CY14" s="117">
        <v>157.94615384615383</v>
      </c>
      <c r="CZ14" s="117">
        <v>92</v>
      </c>
    </row>
    <row r="15" spans="1:104" x14ac:dyDescent="0.3">
      <c r="B15" s="87">
        <v>131</v>
      </c>
      <c r="C15" s="97">
        <f t="shared" si="24"/>
        <v>1</v>
      </c>
      <c r="D15" s="120">
        <v>5</v>
      </c>
      <c r="E15" s="160">
        <f t="shared" si="32"/>
        <v>5</v>
      </c>
      <c r="F15" s="86">
        <f t="shared" si="0"/>
        <v>92.2</v>
      </c>
      <c r="G15" s="120">
        <v>5</v>
      </c>
      <c r="H15" s="160">
        <f t="shared" si="33"/>
        <v>5</v>
      </c>
      <c r="I15" s="86">
        <f t="array" ref="I15">IF(D$2=1,IF(F15="","",ABS(F14-F15)),IF(D$2&lt;10,IF(AND(F15="",F16=""),"",MAX(IF(C$11:C$1510=G15,B$11:B$1510))-MIN(IF(C$11:C$1510=G15,B$11:B$1510))),IF(AND(F15="",F16=""),"",_xlfn.STDEV.S(IF(C$11:C$1510=G15,B$11:B$1510)))))</f>
        <v>12</v>
      </c>
      <c r="J15" s="102"/>
      <c r="K15" s="54"/>
      <c r="L15" s="32"/>
      <c r="M15" s="32"/>
      <c r="N15" s="32"/>
      <c r="O15" s="32"/>
      <c r="P15" s="32"/>
      <c r="Q15" s="33"/>
      <c r="R15" s="102"/>
      <c r="S15" s="54"/>
      <c r="T15" s="32"/>
      <c r="U15" s="32"/>
      <c r="V15" s="32"/>
      <c r="W15" s="32"/>
      <c r="X15" s="32"/>
      <c r="Y15" s="33"/>
      <c r="Z15" s="102"/>
      <c r="AA15" s="99">
        <f t="shared" si="1"/>
        <v>0</v>
      </c>
      <c r="AB15" s="99">
        <f t="shared" si="2"/>
        <v>0</v>
      </c>
      <c r="AE15" s="99">
        <f t="shared" si="3"/>
        <v>1</v>
      </c>
      <c r="AF15" s="99">
        <f t="shared" si="4"/>
        <v>1</v>
      </c>
      <c r="AI15" s="99">
        <f t="shared" si="25"/>
        <v>0</v>
      </c>
      <c r="AJ15" s="99">
        <f t="shared" si="34"/>
        <v>0</v>
      </c>
      <c r="AM15" s="99">
        <f t="shared" si="26"/>
        <v>1</v>
      </c>
      <c r="AN15" s="99">
        <f t="shared" si="35"/>
        <v>1</v>
      </c>
      <c r="AQ15" s="99">
        <f t="shared" si="36"/>
        <v>0</v>
      </c>
      <c r="AR15" s="99">
        <f t="shared" si="37"/>
        <v>0</v>
      </c>
      <c r="AU15" s="99">
        <f t="shared" si="5"/>
        <v>0</v>
      </c>
      <c r="AV15" s="99">
        <f t="shared" si="6"/>
        <v>0</v>
      </c>
      <c r="AY15" s="99">
        <f t="shared" si="7"/>
        <v>1</v>
      </c>
      <c r="AZ15" s="99">
        <f t="shared" si="8"/>
        <v>1</v>
      </c>
      <c r="BD15" s="99">
        <f t="shared" si="9"/>
        <v>5</v>
      </c>
      <c r="BE15" s="99">
        <f t="shared" si="10"/>
        <v>92.2</v>
      </c>
      <c r="BF15" s="99" t="str">
        <f t="shared" si="11"/>
        <v/>
      </c>
      <c r="BG15" s="99" t="str">
        <f t="shared" si="12"/>
        <v/>
      </c>
      <c r="BH15" s="121">
        <f t="shared" si="13"/>
        <v>106.41113917853025</v>
      </c>
      <c r="BI15" s="121">
        <f t="shared" si="14"/>
        <v>209.48116851377748</v>
      </c>
      <c r="BJ15" s="122">
        <f t="shared" si="15"/>
        <v>157.94615384615386</v>
      </c>
      <c r="BK15" s="122"/>
      <c r="BL15" s="99">
        <f t="shared" si="16"/>
        <v>5</v>
      </c>
      <c r="BM15" s="99">
        <f t="shared" si="17"/>
        <v>12</v>
      </c>
      <c r="BN15" s="122">
        <f t="shared" si="27"/>
        <v>188.87776923076922</v>
      </c>
      <c r="BO15" s="121">
        <f t="shared" si="18"/>
        <v>0</v>
      </c>
      <c r="BP15" s="122">
        <f t="shared" si="28"/>
        <v>89.34615384615384</v>
      </c>
      <c r="BQ15" s="122"/>
      <c r="BR15" s="99">
        <v>5</v>
      </c>
      <c r="BS15" s="130">
        <f t="shared" si="29"/>
        <v>117.25</v>
      </c>
      <c r="BT15" s="111">
        <f t="shared" si="30"/>
        <v>7</v>
      </c>
      <c r="BU15" s="131">
        <f t="shared" si="31"/>
        <v>5.1131796326277981E-3</v>
      </c>
      <c r="BV15" s="126">
        <f t="shared" si="19"/>
        <v>176</v>
      </c>
      <c r="BW15" s="126">
        <f t="shared" si="20"/>
        <v>156</v>
      </c>
      <c r="BX15" s="126"/>
      <c r="BY15" s="127">
        <f t="shared" si="38"/>
        <v>20</v>
      </c>
      <c r="BZ15" s="132">
        <f t="shared" si="21"/>
        <v>6</v>
      </c>
      <c r="CA15" s="126">
        <f t="shared" si="22"/>
        <v>128.6</v>
      </c>
      <c r="CB15" s="131">
        <f t="shared" si="23"/>
        <v>157.94615384615386</v>
      </c>
      <c r="CD15" s="116">
        <v>6</v>
      </c>
      <c r="CE15" s="117">
        <v>185</v>
      </c>
      <c r="CF15" s="117">
        <v>176</v>
      </c>
      <c r="CG15" s="117">
        <v>156</v>
      </c>
      <c r="CH15" s="117">
        <v>72.612985447671221</v>
      </c>
      <c r="CI15" s="117">
        <v>243.27932224463643</v>
      </c>
      <c r="CJ15" s="117">
        <v>157.94615384615383</v>
      </c>
      <c r="CL15" s="116">
        <v>6</v>
      </c>
      <c r="CM15" s="117">
        <v>26</v>
      </c>
      <c r="CN15" s="117">
        <v>104.82258139534883</v>
      </c>
      <c r="CO15" s="117">
        <v>0</v>
      </c>
      <c r="CP15" s="117">
        <v>32.085271317829459</v>
      </c>
      <c r="CR15" s="118">
        <v>129.69999999999999</v>
      </c>
      <c r="CS15" s="117">
        <v>6</v>
      </c>
      <c r="CT15" s="117">
        <v>6.1844086281293677E-3</v>
      </c>
      <c r="CX15" s="119">
        <v>111</v>
      </c>
      <c r="CY15" s="117">
        <v>157.94615384615383</v>
      </c>
      <c r="CZ15" s="117">
        <v>81</v>
      </c>
    </row>
    <row r="16" spans="1:104" x14ac:dyDescent="0.3">
      <c r="B16" s="87">
        <v>185</v>
      </c>
      <c r="C16" s="97">
        <f t="shared" si="24"/>
        <v>2</v>
      </c>
      <c r="D16" s="120">
        <v>6</v>
      </c>
      <c r="E16" s="160">
        <f t="shared" si="32"/>
        <v>6</v>
      </c>
      <c r="F16" s="86">
        <f t="shared" si="0"/>
        <v>128.6</v>
      </c>
      <c r="G16" s="120">
        <v>6</v>
      </c>
      <c r="H16" s="160">
        <f t="shared" si="33"/>
        <v>6</v>
      </c>
      <c r="I16" s="86">
        <f t="array" ref="I16">IF(D$2=1,IF(F16="","",ABS(F15-F16)),IF(D$2&lt;10,IF(AND(F16="",F17=""),"",MAX(IF(C$11:C$1510=G16,B$11:B$1510))-MIN(IF(C$11:C$1510=G16,B$11:B$1510))),IF(AND(F16="",F17=""),"",_xlfn.STDEV.S(IF(C$11:C$1510=G16,B$11:B$1510)))))</f>
        <v>102</v>
      </c>
      <c r="J16" s="102"/>
      <c r="K16" s="54"/>
      <c r="L16" s="32"/>
      <c r="M16" s="32"/>
      <c r="N16" s="32"/>
      <c r="O16" s="32"/>
      <c r="P16" s="32"/>
      <c r="Q16" s="33"/>
      <c r="R16" s="102"/>
      <c r="S16" s="54"/>
      <c r="T16" s="32"/>
      <c r="U16" s="32"/>
      <c r="V16" s="32"/>
      <c r="W16" s="32"/>
      <c r="X16" s="32"/>
      <c r="Y16" s="33"/>
      <c r="Z16" s="102"/>
      <c r="AA16" s="99">
        <f t="shared" si="1"/>
        <v>0</v>
      </c>
      <c r="AB16" s="99">
        <f t="shared" si="2"/>
        <v>1</v>
      </c>
      <c r="AE16" s="99">
        <f t="shared" si="3"/>
        <v>1</v>
      </c>
      <c r="AF16" s="99">
        <f t="shared" si="4"/>
        <v>0</v>
      </c>
      <c r="AI16" s="99">
        <f t="shared" si="25"/>
        <v>1</v>
      </c>
      <c r="AJ16" s="99">
        <f t="shared" si="34"/>
        <v>1</v>
      </c>
      <c r="AM16" s="99">
        <f t="shared" si="26"/>
        <v>0</v>
      </c>
      <c r="AN16" s="99">
        <f t="shared" si="35"/>
        <v>0</v>
      </c>
      <c r="AQ16" s="99">
        <f t="shared" si="36"/>
        <v>1</v>
      </c>
      <c r="AR16" s="99">
        <f t="shared" si="37"/>
        <v>1</v>
      </c>
      <c r="AU16" s="99">
        <f t="shared" si="5"/>
        <v>0</v>
      </c>
      <c r="AV16" s="99">
        <f t="shared" si="6"/>
        <v>1</v>
      </c>
      <c r="AY16" s="99">
        <f t="shared" si="7"/>
        <v>1</v>
      </c>
      <c r="AZ16" s="99">
        <f t="shared" si="8"/>
        <v>0</v>
      </c>
      <c r="BD16" s="99">
        <f t="shared" si="9"/>
        <v>6</v>
      </c>
      <c r="BE16" s="99">
        <f t="shared" si="10"/>
        <v>128.6</v>
      </c>
      <c r="BF16" s="99" t="str">
        <f t="shared" si="11"/>
        <v/>
      </c>
      <c r="BG16" s="99" t="str">
        <f t="shared" si="12"/>
        <v/>
      </c>
      <c r="BH16" s="121">
        <f t="shared" si="13"/>
        <v>106.41113917853025</v>
      </c>
      <c r="BI16" s="121">
        <f t="shared" si="14"/>
        <v>209.48116851377748</v>
      </c>
      <c r="BJ16" s="122">
        <f t="shared" si="15"/>
        <v>157.94615384615386</v>
      </c>
      <c r="BK16" s="122"/>
      <c r="BL16" s="99">
        <f t="shared" si="16"/>
        <v>6</v>
      </c>
      <c r="BM16" s="99">
        <f t="shared" si="17"/>
        <v>102</v>
      </c>
      <c r="BN16" s="122">
        <f t="shared" si="27"/>
        <v>188.87776923076922</v>
      </c>
      <c r="BO16" s="121">
        <f t="shared" si="18"/>
        <v>0</v>
      </c>
      <c r="BP16" s="122">
        <f t="shared" si="28"/>
        <v>89.34615384615384</v>
      </c>
      <c r="BQ16" s="122"/>
      <c r="BR16" s="99">
        <v>6</v>
      </c>
      <c r="BS16" s="130">
        <f t="shared" si="29"/>
        <v>129.69999999999999</v>
      </c>
      <c r="BT16" s="111">
        <f t="shared" si="30"/>
        <v>6</v>
      </c>
      <c r="BU16" s="131">
        <f t="shared" si="31"/>
        <v>6.1844086281293677E-3</v>
      </c>
      <c r="BV16" s="126">
        <f t="shared" si="19"/>
        <v>176</v>
      </c>
      <c r="BW16" s="126">
        <f t="shared" si="20"/>
        <v>156</v>
      </c>
      <c r="BX16" s="126"/>
      <c r="BY16" s="127">
        <f t="shared" si="38"/>
        <v>19</v>
      </c>
      <c r="BZ16" s="132">
        <f t="shared" si="21"/>
        <v>7</v>
      </c>
      <c r="CA16" s="126">
        <f t="shared" si="22"/>
        <v>160</v>
      </c>
      <c r="CB16" s="131">
        <f t="shared" si="23"/>
        <v>157.94615384615386</v>
      </c>
      <c r="CD16" s="116">
        <v>7</v>
      </c>
      <c r="CE16" s="117">
        <v>159</v>
      </c>
      <c r="CF16" s="117">
        <v>176</v>
      </c>
      <c r="CG16" s="117">
        <v>156</v>
      </c>
      <c r="CH16" s="117">
        <v>72.612985447671221</v>
      </c>
      <c r="CI16" s="117">
        <v>243.27932224463643</v>
      </c>
      <c r="CJ16" s="117">
        <v>157.94615384615383</v>
      </c>
      <c r="CL16" s="116">
        <v>7</v>
      </c>
      <c r="CM16" s="117">
        <v>30</v>
      </c>
      <c r="CN16" s="117">
        <v>104.82258139534883</v>
      </c>
      <c r="CO16" s="117">
        <v>0</v>
      </c>
      <c r="CP16" s="117">
        <v>32.085271317829459</v>
      </c>
      <c r="CR16" s="118">
        <v>142.14999999999998</v>
      </c>
      <c r="CS16" s="117">
        <v>18</v>
      </c>
      <c r="CT16" s="117">
        <v>7.0572200609615044E-3</v>
      </c>
      <c r="CX16" s="119">
        <v>112</v>
      </c>
      <c r="CY16" s="117">
        <v>157.94615384615383</v>
      </c>
      <c r="CZ16" s="117">
        <v>162</v>
      </c>
    </row>
    <row r="17" spans="2:104" x14ac:dyDescent="0.3">
      <c r="B17" s="87">
        <v>159</v>
      </c>
      <c r="C17" s="97">
        <f t="shared" si="24"/>
        <v>2</v>
      </c>
      <c r="D17" s="120">
        <v>7</v>
      </c>
      <c r="E17" s="160">
        <f t="shared" si="32"/>
        <v>7</v>
      </c>
      <c r="F17" s="86">
        <f t="shared" si="0"/>
        <v>160</v>
      </c>
      <c r="G17" s="120">
        <v>7</v>
      </c>
      <c r="H17" s="160">
        <f t="shared" si="33"/>
        <v>7</v>
      </c>
      <c r="I17" s="86">
        <f t="array" ref="I17">IF(D$2=1,IF(F17="","",ABS(F16-F17)),IF(D$2&lt;10,IF(AND(F17="",F18=""),"",MAX(IF(C$11:C$1510=G17,B$11:B$1510))-MIN(IF(C$11:C$1510=G17,B$11:B$1510))),IF(AND(F17="",F18=""),"",_xlfn.STDEV.S(IF(C$11:C$1510=G17,B$11:B$1510)))))</f>
        <v>137</v>
      </c>
      <c r="J17" s="102"/>
      <c r="K17" s="54"/>
      <c r="L17" s="32"/>
      <c r="M17" s="32"/>
      <c r="N17" s="32"/>
      <c r="O17" s="32"/>
      <c r="P17" s="32"/>
      <c r="Q17" s="33"/>
      <c r="R17" s="102"/>
      <c r="S17" s="54"/>
      <c r="T17" s="32"/>
      <c r="U17" s="32"/>
      <c r="V17" s="32"/>
      <c r="W17" s="32"/>
      <c r="X17" s="32"/>
      <c r="Y17" s="33"/>
      <c r="Z17" s="102"/>
      <c r="AA17" s="99">
        <f t="shared" si="1"/>
        <v>1</v>
      </c>
      <c r="AB17" s="99">
        <f t="shared" si="2"/>
        <v>1</v>
      </c>
      <c r="AE17" s="99">
        <f t="shared" si="3"/>
        <v>0</v>
      </c>
      <c r="AF17" s="99">
        <f t="shared" si="4"/>
        <v>0</v>
      </c>
      <c r="AI17" s="99">
        <f t="shared" si="25"/>
        <v>1</v>
      </c>
      <c r="AJ17" s="99">
        <f t="shared" si="34"/>
        <v>1</v>
      </c>
      <c r="AK17" s="99" t="str">
        <f>IF(SUM(AI12:AI17)&gt;5,"x","")</f>
        <v/>
      </c>
      <c r="AL17" s="99" t="str">
        <f>IF(IF(AJ$12="",SUM(AJ13:AJ18),SUM(AJ12:AJ17))&gt;5,"x","")</f>
        <v/>
      </c>
      <c r="AM17" s="99">
        <f t="shared" si="26"/>
        <v>0</v>
      </c>
      <c r="AN17" s="99">
        <f t="shared" si="35"/>
        <v>0</v>
      </c>
      <c r="AO17" s="99" t="str">
        <f>IF(SUM(AM12:AM17)&gt;5,"x","")</f>
        <v/>
      </c>
      <c r="AP17" s="99" t="str">
        <f>IF(IF(AN$12="",SUM(AN13:AN18),SUM(AN12:AN17))&gt;5,"x","")</f>
        <v/>
      </c>
      <c r="AQ17" s="99">
        <f t="shared" si="36"/>
        <v>0</v>
      </c>
      <c r="AR17" s="99">
        <f t="shared" si="37"/>
        <v>0</v>
      </c>
      <c r="AU17" s="99">
        <f t="shared" si="5"/>
        <v>1</v>
      </c>
      <c r="AV17" s="99">
        <f t="shared" si="6"/>
        <v>0</v>
      </c>
      <c r="AY17" s="99">
        <f t="shared" si="7"/>
        <v>0</v>
      </c>
      <c r="AZ17" s="99">
        <f t="shared" si="8"/>
        <v>1</v>
      </c>
      <c r="BD17" s="99">
        <f t="shared" si="9"/>
        <v>7</v>
      </c>
      <c r="BE17" s="99">
        <f t="shared" si="10"/>
        <v>160</v>
      </c>
      <c r="BF17" s="99" t="str">
        <f t="shared" si="11"/>
        <v/>
      </c>
      <c r="BG17" s="99" t="str">
        <f t="shared" si="12"/>
        <v/>
      </c>
      <c r="BH17" s="121">
        <f t="shared" si="13"/>
        <v>106.41113917853025</v>
      </c>
      <c r="BI17" s="121">
        <f t="shared" si="14"/>
        <v>209.48116851377748</v>
      </c>
      <c r="BJ17" s="122">
        <f t="shared" si="15"/>
        <v>157.94615384615386</v>
      </c>
      <c r="BK17" s="122"/>
      <c r="BL17" s="99">
        <f t="shared" si="16"/>
        <v>7</v>
      </c>
      <c r="BM17" s="99">
        <f t="shared" si="17"/>
        <v>137</v>
      </c>
      <c r="BN17" s="122">
        <f t="shared" si="27"/>
        <v>188.87776923076922</v>
      </c>
      <c r="BO17" s="121">
        <f t="shared" si="18"/>
        <v>0</v>
      </c>
      <c r="BP17" s="122">
        <f t="shared" si="28"/>
        <v>89.34615384615384</v>
      </c>
      <c r="BQ17" s="122"/>
      <c r="BR17" s="99">
        <v>7</v>
      </c>
      <c r="BS17" s="130">
        <f t="shared" si="29"/>
        <v>142.14999999999998</v>
      </c>
      <c r="BT17" s="111">
        <f t="shared" si="30"/>
        <v>18</v>
      </c>
      <c r="BU17" s="131">
        <f t="shared" si="31"/>
        <v>7.0572200609615044E-3</v>
      </c>
      <c r="BV17" s="126">
        <f t="shared" si="19"/>
        <v>176</v>
      </c>
      <c r="BW17" s="126">
        <f t="shared" si="20"/>
        <v>156</v>
      </c>
      <c r="BX17" s="126"/>
      <c r="BY17" s="127">
        <f t="shared" si="38"/>
        <v>18</v>
      </c>
      <c r="BZ17" s="132">
        <f t="shared" si="21"/>
        <v>8</v>
      </c>
      <c r="CA17" s="126">
        <f t="shared" si="22"/>
        <v>157.6</v>
      </c>
      <c r="CB17" s="131">
        <f t="shared" si="23"/>
        <v>157.94615384615386</v>
      </c>
      <c r="CD17" s="116">
        <v>8</v>
      </c>
      <c r="CE17" s="117">
        <v>189</v>
      </c>
      <c r="CF17" s="117">
        <v>176</v>
      </c>
      <c r="CG17" s="117">
        <v>156</v>
      </c>
      <c r="CH17" s="117">
        <v>72.612985447671221</v>
      </c>
      <c r="CI17" s="117">
        <v>243.27932224463643</v>
      </c>
      <c r="CJ17" s="117">
        <v>157.94615384615383</v>
      </c>
      <c r="CL17" s="116">
        <v>8</v>
      </c>
      <c r="CM17" s="117">
        <v>28</v>
      </c>
      <c r="CN17" s="117">
        <v>104.82258139534883</v>
      </c>
      <c r="CO17" s="117">
        <v>0</v>
      </c>
      <c r="CP17" s="117">
        <v>32.085271317829459</v>
      </c>
      <c r="CR17" s="118">
        <v>154.60000000000002</v>
      </c>
      <c r="CS17" s="117">
        <v>15</v>
      </c>
      <c r="CT17" s="117">
        <v>7.5979686640171859E-3</v>
      </c>
      <c r="CX17" s="119">
        <v>113</v>
      </c>
      <c r="CY17" s="117">
        <v>157.94615384615383</v>
      </c>
      <c r="CZ17" s="117">
        <v>223</v>
      </c>
    </row>
    <row r="18" spans="2:104" x14ac:dyDescent="0.3">
      <c r="B18" s="87">
        <v>189</v>
      </c>
      <c r="C18" s="97">
        <f t="shared" si="24"/>
        <v>2</v>
      </c>
      <c r="D18" s="120">
        <v>8</v>
      </c>
      <c r="E18" s="160">
        <f t="shared" si="32"/>
        <v>8</v>
      </c>
      <c r="F18" s="86">
        <f t="shared" si="0"/>
        <v>157.6</v>
      </c>
      <c r="G18" s="120">
        <v>8</v>
      </c>
      <c r="H18" s="160">
        <f t="shared" si="33"/>
        <v>8</v>
      </c>
      <c r="I18" s="86">
        <f t="array" ref="I18">IF(D$2=1,IF(F18="","",ABS(F17-F18)),IF(D$2&lt;10,IF(AND(F18="",F19=""),"",MAX(IF(C$11:C$1510=G18,B$11:B$1510))-MIN(IF(C$11:C$1510=G18,B$11:B$1510))),IF(AND(F18="",F19=""),"",_xlfn.STDEV.S(IF(C$11:C$1510=G18,B$11:B$1510)))))</f>
        <v>41</v>
      </c>
      <c r="J18" s="102"/>
      <c r="K18" s="54"/>
      <c r="L18" s="32"/>
      <c r="M18" s="32"/>
      <c r="N18" s="32"/>
      <c r="O18" s="32"/>
      <c r="P18" s="32"/>
      <c r="Q18" s="33"/>
      <c r="R18" s="102"/>
      <c r="S18" s="54"/>
      <c r="T18" s="32"/>
      <c r="U18" s="32"/>
      <c r="V18" s="32"/>
      <c r="W18" s="32"/>
      <c r="X18" s="32"/>
      <c r="Y18" s="33"/>
      <c r="Z18" s="102"/>
      <c r="AA18" s="99">
        <f t="shared" si="1"/>
        <v>0</v>
      </c>
      <c r="AB18" s="99">
        <f t="shared" si="2"/>
        <v>0</v>
      </c>
      <c r="AE18" s="99">
        <f t="shared" si="3"/>
        <v>1</v>
      </c>
      <c r="AF18" s="99">
        <f t="shared" si="4"/>
        <v>1</v>
      </c>
      <c r="AI18" s="99">
        <f t="shared" si="25"/>
        <v>0</v>
      </c>
      <c r="AJ18" s="99">
        <f t="shared" si="34"/>
        <v>0</v>
      </c>
      <c r="AK18" s="99" t="str">
        <f t="shared" ref="AK18:AK24" si="39">IF(SUM(AI13:AI18)&gt;5,"x","")</f>
        <v/>
      </c>
      <c r="AL18" s="99" t="str">
        <f t="shared" ref="AL18:AL24" si="40">IF(IF(AJ$12="",SUM(AJ14:AJ19),SUM(AJ13:AJ18))&gt;5,"x","")</f>
        <v/>
      </c>
      <c r="AM18" s="99">
        <f t="shared" si="26"/>
        <v>1</v>
      </c>
      <c r="AN18" s="99">
        <f t="shared" si="35"/>
        <v>1</v>
      </c>
      <c r="AO18" s="99" t="str">
        <f t="shared" ref="AO18:AO25" si="41">IF(SUM(AM13:AM18)&gt;5,"x","")</f>
        <v/>
      </c>
      <c r="AP18" s="99" t="str">
        <f t="shared" ref="AP18:AP25" si="42">IF(IF(AN$12="",SUM(AN14:AN19),SUM(AN13:AN18))&gt;5,"x","")</f>
        <v/>
      </c>
      <c r="AQ18" s="99">
        <f t="shared" si="36"/>
        <v>1</v>
      </c>
      <c r="AR18" s="99">
        <f t="shared" si="37"/>
        <v>1</v>
      </c>
      <c r="AU18" s="99">
        <f t="shared" si="5"/>
        <v>1</v>
      </c>
      <c r="AV18" s="99">
        <f t="shared" si="6"/>
        <v>0</v>
      </c>
      <c r="AY18" s="99">
        <f t="shared" si="7"/>
        <v>0</v>
      </c>
      <c r="AZ18" s="99">
        <f t="shared" si="8"/>
        <v>1</v>
      </c>
      <c r="BA18" s="99" t="str">
        <f>IF(SUM(AY11:AY18)&gt;7,"x","")</f>
        <v/>
      </c>
      <c r="BB18" s="99" t="str">
        <f>IF(IF(AZ$11="",SUM(AZ12:AZ19),SUM(AZ11:AZ18))&gt;7,"x","")</f>
        <v/>
      </c>
      <c r="BD18" s="99">
        <f t="shared" si="9"/>
        <v>8</v>
      </c>
      <c r="BE18" s="99">
        <f t="shared" si="10"/>
        <v>157.6</v>
      </c>
      <c r="BF18" s="99" t="str">
        <f t="shared" si="11"/>
        <v/>
      </c>
      <c r="BG18" s="99" t="str">
        <f t="shared" si="12"/>
        <v/>
      </c>
      <c r="BH18" s="121">
        <f t="shared" si="13"/>
        <v>106.41113917853025</v>
      </c>
      <c r="BI18" s="121">
        <f t="shared" si="14"/>
        <v>209.48116851377748</v>
      </c>
      <c r="BJ18" s="122">
        <f t="shared" si="15"/>
        <v>157.94615384615386</v>
      </c>
      <c r="BK18" s="122"/>
      <c r="BL18" s="99">
        <f t="shared" si="16"/>
        <v>8</v>
      </c>
      <c r="BM18" s="99">
        <f t="shared" si="17"/>
        <v>41</v>
      </c>
      <c r="BN18" s="122">
        <f t="shared" si="27"/>
        <v>188.87776923076922</v>
      </c>
      <c r="BO18" s="121">
        <f t="shared" si="18"/>
        <v>0</v>
      </c>
      <c r="BP18" s="122">
        <f t="shared" si="28"/>
        <v>89.34615384615384</v>
      </c>
      <c r="BQ18" s="122"/>
      <c r="BR18" s="99">
        <v>8</v>
      </c>
      <c r="BS18" s="130">
        <f t="shared" si="29"/>
        <v>154.60000000000002</v>
      </c>
      <c r="BT18" s="111">
        <f t="shared" si="30"/>
        <v>15</v>
      </c>
      <c r="BU18" s="131">
        <f t="shared" si="31"/>
        <v>7.5979686640171859E-3</v>
      </c>
      <c r="BV18" s="126">
        <f t="shared" si="19"/>
        <v>176</v>
      </c>
      <c r="BW18" s="126">
        <f t="shared" si="20"/>
        <v>156</v>
      </c>
      <c r="BX18" s="126"/>
      <c r="BY18" s="127">
        <f t="shared" si="38"/>
        <v>17</v>
      </c>
      <c r="BZ18" s="132">
        <f t="shared" si="21"/>
        <v>9</v>
      </c>
      <c r="CA18" s="126">
        <f t="shared" si="22"/>
        <v>141</v>
      </c>
      <c r="CB18" s="131">
        <f t="shared" si="23"/>
        <v>157.94615384615386</v>
      </c>
      <c r="CD18" s="116">
        <v>9</v>
      </c>
      <c r="CE18" s="117">
        <v>161</v>
      </c>
      <c r="CF18" s="117">
        <v>176</v>
      </c>
      <c r="CG18" s="117">
        <v>156</v>
      </c>
      <c r="CH18" s="117">
        <v>72.612985447671221</v>
      </c>
      <c r="CI18" s="117">
        <v>243.27932224463643</v>
      </c>
      <c r="CJ18" s="117">
        <v>157.94615384615383</v>
      </c>
      <c r="CL18" s="116">
        <v>9</v>
      </c>
      <c r="CM18" s="117">
        <v>22</v>
      </c>
      <c r="CN18" s="117">
        <v>104.82258139534883</v>
      </c>
      <c r="CO18" s="117">
        <v>0</v>
      </c>
      <c r="CP18" s="117">
        <v>32.085271317829459</v>
      </c>
      <c r="CR18" s="118">
        <v>167.05</v>
      </c>
      <c r="CS18" s="117">
        <v>11</v>
      </c>
      <c r="CT18" s="117">
        <v>7.7177319673798622E-3</v>
      </c>
      <c r="CX18" s="119">
        <v>114</v>
      </c>
      <c r="CY18" s="117">
        <v>157.94615384615383</v>
      </c>
      <c r="CZ18" s="117">
        <v>145</v>
      </c>
    </row>
    <row r="19" spans="2:104" x14ac:dyDescent="0.3">
      <c r="B19" s="87">
        <v>161</v>
      </c>
      <c r="C19" s="97">
        <f t="shared" si="24"/>
        <v>2</v>
      </c>
      <c r="D19" s="120">
        <v>9</v>
      </c>
      <c r="E19" s="160">
        <f t="shared" si="32"/>
        <v>9</v>
      </c>
      <c r="F19" s="86">
        <f t="shared" si="0"/>
        <v>141</v>
      </c>
      <c r="G19" s="120">
        <v>9</v>
      </c>
      <c r="H19" s="160">
        <f t="shared" si="33"/>
        <v>9</v>
      </c>
      <c r="I19" s="86">
        <f t="array" ref="I19">IF(D$2=1,IF(F19="","",ABS(F18-F19)),IF(D$2&lt;10,IF(AND(F19="",F20=""),"",MAX(IF(C$11:C$1510=G19,B$11:B$1510))-MIN(IF(C$11:C$1510=G19,B$11:B$1510))),IF(AND(F19="",F20=""),"",_xlfn.STDEV.S(IF(C$11:C$1510=G19,B$11:B$1510)))))</f>
        <v>93</v>
      </c>
      <c r="J19" s="102"/>
      <c r="K19" s="54"/>
      <c r="L19" s="32"/>
      <c r="M19" s="32"/>
      <c r="N19" s="32"/>
      <c r="O19" s="32"/>
      <c r="P19" s="32"/>
      <c r="Q19" s="33"/>
      <c r="R19" s="102"/>
      <c r="S19" s="54"/>
      <c r="T19" s="32"/>
      <c r="U19" s="32"/>
      <c r="V19" s="32"/>
      <c r="W19" s="32"/>
      <c r="X19" s="32"/>
      <c r="Y19" s="33"/>
      <c r="Z19" s="102"/>
      <c r="AA19" s="99">
        <f t="shared" si="1"/>
        <v>0</v>
      </c>
      <c r="AB19" s="99">
        <f t="shared" si="2"/>
        <v>1</v>
      </c>
      <c r="AE19" s="99">
        <f t="shared" si="3"/>
        <v>1</v>
      </c>
      <c r="AF19" s="99">
        <f t="shared" si="4"/>
        <v>0</v>
      </c>
      <c r="AI19" s="99">
        <f t="shared" si="25"/>
        <v>0</v>
      </c>
      <c r="AJ19" s="99">
        <f t="shared" si="34"/>
        <v>1</v>
      </c>
      <c r="AK19" s="99" t="str">
        <f t="shared" si="39"/>
        <v/>
      </c>
      <c r="AL19" s="99" t="str">
        <f t="shared" si="40"/>
        <v/>
      </c>
      <c r="AM19" s="99">
        <f t="shared" si="26"/>
        <v>1</v>
      </c>
      <c r="AN19" s="99">
        <f t="shared" si="35"/>
        <v>0</v>
      </c>
      <c r="AO19" s="99" t="str">
        <f t="shared" si="41"/>
        <v/>
      </c>
      <c r="AP19" s="99" t="str">
        <f t="shared" si="42"/>
        <v/>
      </c>
      <c r="AQ19" s="99">
        <f t="shared" si="36"/>
        <v>0</v>
      </c>
      <c r="AR19" s="99">
        <f t="shared" si="37"/>
        <v>1</v>
      </c>
      <c r="AU19" s="99">
        <f t="shared" si="5"/>
        <v>1</v>
      </c>
      <c r="AV19" s="99">
        <f t="shared" si="6"/>
        <v>1</v>
      </c>
      <c r="AY19" s="99">
        <f t="shared" si="7"/>
        <v>0</v>
      </c>
      <c r="AZ19" s="99">
        <f t="shared" si="8"/>
        <v>0</v>
      </c>
      <c r="BA19" s="99" t="str">
        <f t="shared" ref="BA19:BA25" si="43">IF(SUM(AY12:AY19)&gt;7,"x","")</f>
        <v/>
      </c>
      <c r="BB19" s="99" t="str">
        <f t="shared" ref="BB19:BB25" si="44">IF(IF(AZ$11="",SUM(AZ13:AZ20),SUM(AZ12:AZ19))&gt;7,"x","")</f>
        <v/>
      </c>
      <c r="BD19" s="99">
        <f t="shared" si="9"/>
        <v>9</v>
      </c>
      <c r="BE19" s="99">
        <f t="shared" si="10"/>
        <v>141</v>
      </c>
      <c r="BF19" s="99" t="str">
        <f t="shared" si="11"/>
        <v/>
      </c>
      <c r="BG19" s="99" t="str">
        <f t="shared" si="12"/>
        <v/>
      </c>
      <c r="BH19" s="121">
        <f t="shared" si="13"/>
        <v>106.41113917853025</v>
      </c>
      <c r="BI19" s="121">
        <f t="shared" si="14"/>
        <v>209.48116851377748</v>
      </c>
      <c r="BJ19" s="122">
        <f t="shared" si="15"/>
        <v>157.94615384615386</v>
      </c>
      <c r="BK19" s="122"/>
      <c r="BL19" s="99">
        <f t="shared" si="16"/>
        <v>9</v>
      </c>
      <c r="BM19" s="99">
        <f t="shared" si="17"/>
        <v>93</v>
      </c>
      <c r="BN19" s="122">
        <f t="shared" si="27"/>
        <v>188.87776923076922</v>
      </c>
      <c r="BO19" s="121">
        <f t="shared" si="18"/>
        <v>0</v>
      </c>
      <c r="BP19" s="122">
        <f t="shared" si="28"/>
        <v>89.34615384615384</v>
      </c>
      <c r="BQ19" s="122"/>
      <c r="BR19" s="99">
        <v>9</v>
      </c>
      <c r="BS19" s="130">
        <f t="shared" si="29"/>
        <v>167.05</v>
      </c>
      <c r="BT19" s="111">
        <f t="shared" si="30"/>
        <v>11</v>
      </c>
      <c r="BU19" s="131">
        <f t="shared" si="31"/>
        <v>7.7177319673798622E-3</v>
      </c>
      <c r="BV19" s="126">
        <f t="shared" si="19"/>
        <v>176</v>
      </c>
      <c r="BW19" s="126">
        <f t="shared" si="20"/>
        <v>156</v>
      </c>
      <c r="BX19" s="126"/>
      <c r="BY19" s="127">
        <f t="shared" si="38"/>
        <v>16</v>
      </c>
      <c r="BZ19" s="132">
        <f t="shared" si="21"/>
        <v>10</v>
      </c>
      <c r="CA19" s="126">
        <f t="shared" si="22"/>
        <v>130.6</v>
      </c>
      <c r="CB19" s="131">
        <f t="shared" si="23"/>
        <v>157.94615384615386</v>
      </c>
      <c r="CD19" s="116">
        <v>10</v>
      </c>
      <c r="CE19" s="117">
        <v>139</v>
      </c>
      <c r="CF19" s="117">
        <v>176</v>
      </c>
      <c r="CG19" s="117">
        <v>156</v>
      </c>
      <c r="CH19" s="117">
        <v>72.612985447671221</v>
      </c>
      <c r="CI19" s="117">
        <v>243.27932224463643</v>
      </c>
      <c r="CJ19" s="117">
        <v>157.94615384615383</v>
      </c>
      <c r="CL19" s="116">
        <v>10</v>
      </c>
      <c r="CM19" s="117">
        <v>59</v>
      </c>
      <c r="CN19" s="117">
        <v>104.82258139534883</v>
      </c>
      <c r="CO19" s="117">
        <v>0</v>
      </c>
      <c r="CP19" s="117">
        <v>32.085271317829459</v>
      </c>
      <c r="CR19" s="118">
        <v>179.5</v>
      </c>
      <c r="CS19" s="117">
        <v>12</v>
      </c>
      <c r="CT19" s="117">
        <v>7.3962271539566235E-3</v>
      </c>
      <c r="CX19" s="119">
        <v>115</v>
      </c>
      <c r="CY19" s="117">
        <v>157.94615384615383</v>
      </c>
      <c r="CZ19" s="117">
        <v>97</v>
      </c>
    </row>
    <row r="20" spans="2:104" x14ac:dyDescent="0.3">
      <c r="B20" s="87">
        <v>139</v>
      </c>
      <c r="C20" s="97">
        <f t="shared" si="24"/>
        <v>2</v>
      </c>
      <c r="D20" s="120">
        <v>10</v>
      </c>
      <c r="E20" s="160">
        <f t="shared" si="32"/>
        <v>10</v>
      </c>
      <c r="F20" s="86">
        <f t="shared" si="0"/>
        <v>130.6</v>
      </c>
      <c r="G20" s="120">
        <v>10</v>
      </c>
      <c r="H20" s="160">
        <f t="shared" si="33"/>
        <v>10</v>
      </c>
      <c r="I20" s="86">
        <f t="array" ref="I20">IF(D$2=1,IF(F20="","",ABS(F19-F20)),IF(D$2&lt;10,IF(AND(F20="",F21=""),"",MAX(IF(C$11:C$1510=G20,B$11:B$1510))-MIN(IF(C$11:C$1510=G20,B$11:B$1510))),IF(AND(F20="",F21=""),"",_xlfn.STDEV.S(IF(C$11:C$1510=G20,B$11:B$1510)))))</f>
        <v>80</v>
      </c>
      <c r="J20" s="102"/>
      <c r="K20" s="54"/>
      <c r="L20" s="32"/>
      <c r="M20" s="32"/>
      <c r="N20" s="32"/>
      <c r="O20" s="32"/>
      <c r="P20" s="32"/>
      <c r="Q20" s="33"/>
      <c r="R20" s="102"/>
      <c r="S20" s="54"/>
      <c r="T20" s="32"/>
      <c r="U20" s="32"/>
      <c r="V20" s="32"/>
      <c r="W20" s="32"/>
      <c r="X20" s="32"/>
      <c r="Y20" s="33"/>
      <c r="Z20" s="102"/>
      <c r="AA20" s="99">
        <f t="shared" si="1"/>
        <v>0</v>
      </c>
      <c r="AB20" s="99">
        <f t="shared" si="2"/>
        <v>0</v>
      </c>
      <c r="AC20" s="99" t="str">
        <f>IF(SUM(AA11:AA20)&gt;9,"x","")</f>
        <v/>
      </c>
      <c r="AD20" s="99" t="str">
        <f>IF(IF(AB$11="",SUM(AB12:AB21),SUM(AB11:AB20))&gt;9,"x","")</f>
        <v/>
      </c>
      <c r="AE20" s="99">
        <f t="shared" si="3"/>
        <v>1</v>
      </c>
      <c r="AF20" s="99">
        <f t="shared" si="4"/>
        <v>1</v>
      </c>
      <c r="AG20" s="99" t="str">
        <f>IF(SUM(AE11:AE20)&gt;9,"x","")</f>
        <v/>
      </c>
      <c r="AH20" s="99" t="str">
        <f>IF(IF(AF$11="",SUM(AF12:AF21),SUM(AF11:AF20))&gt;9,"x","")</f>
        <v/>
      </c>
      <c r="AI20" s="99">
        <f t="shared" si="25"/>
        <v>0</v>
      </c>
      <c r="AJ20" s="99">
        <f t="shared" si="34"/>
        <v>0</v>
      </c>
      <c r="AK20" s="99" t="str">
        <f t="shared" si="39"/>
        <v/>
      </c>
      <c r="AL20" s="99" t="str">
        <f t="shared" si="40"/>
        <v/>
      </c>
      <c r="AM20" s="99">
        <f t="shared" si="26"/>
        <v>1</v>
      </c>
      <c r="AN20" s="99">
        <f t="shared" si="35"/>
        <v>1</v>
      </c>
      <c r="AO20" s="99" t="str">
        <f t="shared" si="41"/>
        <v/>
      </c>
      <c r="AP20" s="99" t="str">
        <f t="shared" si="42"/>
        <v/>
      </c>
      <c r="AQ20" s="99">
        <f t="shared" si="36"/>
        <v>0</v>
      </c>
      <c r="AR20" s="99">
        <f t="shared" si="37"/>
        <v>1</v>
      </c>
      <c r="AU20" s="99">
        <f t="shared" si="5"/>
        <v>0</v>
      </c>
      <c r="AV20" s="99">
        <f t="shared" si="6"/>
        <v>1</v>
      </c>
      <c r="AY20" s="99">
        <f t="shared" si="7"/>
        <v>1</v>
      </c>
      <c r="AZ20" s="99">
        <f t="shared" si="8"/>
        <v>0</v>
      </c>
      <c r="BA20" s="99" t="str">
        <f t="shared" si="43"/>
        <v/>
      </c>
      <c r="BB20" s="99" t="str">
        <f t="shared" si="44"/>
        <v/>
      </c>
      <c r="BD20" s="99">
        <f t="shared" si="9"/>
        <v>10</v>
      </c>
      <c r="BE20" s="99">
        <f t="shared" si="10"/>
        <v>130.6</v>
      </c>
      <c r="BF20" s="99" t="str">
        <f t="shared" si="11"/>
        <v/>
      </c>
      <c r="BG20" s="99" t="str">
        <f t="shared" si="12"/>
        <v/>
      </c>
      <c r="BH20" s="121">
        <f t="shared" si="13"/>
        <v>106.41113917853025</v>
      </c>
      <c r="BI20" s="121">
        <f t="shared" si="14"/>
        <v>209.48116851377748</v>
      </c>
      <c r="BJ20" s="122">
        <f t="shared" si="15"/>
        <v>157.94615384615386</v>
      </c>
      <c r="BK20" s="122"/>
      <c r="BL20" s="99">
        <f t="shared" si="16"/>
        <v>10</v>
      </c>
      <c r="BM20" s="99">
        <f t="shared" si="17"/>
        <v>80</v>
      </c>
      <c r="BN20" s="122">
        <f t="shared" si="27"/>
        <v>188.87776923076922</v>
      </c>
      <c r="BO20" s="121">
        <f t="shared" si="18"/>
        <v>0</v>
      </c>
      <c r="BP20" s="122">
        <f t="shared" si="28"/>
        <v>89.34615384615384</v>
      </c>
      <c r="BQ20" s="122"/>
      <c r="BR20" s="99">
        <v>10</v>
      </c>
      <c r="BS20" s="130">
        <f t="shared" si="29"/>
        <v>179.5</v>
      </c>
      <c r="BT20" s="111">
        <f t="shared" si="30"/>
        <v>12</v>
      </c>
      <c r="BU20" s="131">
        <f t="shared" si="31"/>
        <v>7.3962271539566235E-3</v>
      </c>
      <c r="BV20" s="126">
        <f t="shared" si="19"/>
        <v>176</v>
      </c>
      <c r="BW20" s="126">
        <f t="shared" si="20"/>
        <v>156</v>
      </c>
      <c r="BX20" s="126"/>
      <c r="BY20" s="127">
        <f t="shared" si="38"/>
        <v>15</v>
      </c>
      <c r="BZ20" s="132">
        <f t="shared" si="21"/>
        <v>11</v>
      </c>
      <c r="CA20" s="126">
        <f t="shared" si="22"/>
        <v>129.4</v>
      </c>
      <c r="CB20" s="131">
        <f t="shared" si="23"/>
        <v>157.94615384615386</v>
      </c>
      <c r="CD20" s="116">
        <v>11</v>
      </c>
      <c r="CE20" s="117">
        <v>80</v>
      </c>
      <c r="CF20" s="117">
        <v>176</v>
      </c>
      <c r="CG20" s="117">
        <v>156</v>
      </c>
      <c r="CH20" s="117">
        <v>72.612985447671221</v>
      </c>
      <c r="CI20" s="117">
        <v>243.27932224463643</v>
      </c>
      <c r="CJ20" s="117">
        <v>157.94615384615383</v>
      </c>
      <c r="CL20" s="116">
        <v>11</v>
      </c>
      <c r="CM20" s="117">
        <v>45</v>
      </c>
      <c r="CN20" s="117">
        <v>104.82258139534883</v>
      </c>
      <c r="CO20" s="117">
        <v>0</v>
      </c>
      <c r="CP20" s="117">
        <v>32.085271317829459</v>
      </c>
      <c r="CR20" s="118">
        <v>191.95000000000002</v>
      </c>
      <c r="CS20" s="117">
        <v>9</v>
      </c>
      <c r="CT20" s="117">
        <v>6.6874284033935725E-3</v>
      </c>
      <c r="CX20" s="119">
        <v>116</v>
      </c>
      <c r="CY20" s="117">
        <v>157.94615384615383</v>
      </c>
      <c r="CZ20" s="117">
        <v>244</v>
      </c>
    </row>
    <row r="21" spans="2:104" x14ac:dyDescent="0.3">
      <c r="B21" s="87">
        <v>80</v>
      </c>
      <c r="C21" s="97">
        <f t="shared" si="24"/>
        <v>3</v>
      </c>
      <c r="D21" s="120">
        <v>11</v>
      </c>
      <c r="E21" s="160">
        <f t="shared" si="32"/>
        <v>11</v>
      </c>
      <c r="F21" s="86">
        <f t="shared" si="0"/>
        <v>129.4</v>
      </c>
      <c r="G21" s="120">
        <v>11</v>
      </c>
      <c r="H21" s="160">
        <f t="shared" si="33"/>
        <v>11</v>
      </c>
      <c r="I21" s="86">
        <f t="array" ref="I21">IF(D$2=1,IF(F21="","",ABS(F20-F21)),IF(D$2&lt;10,IF(AND(F21="",F22=""),"",MAX(IF(C$11:C$1510=G21,B$11:B$1510))-MIN(IF(C$11:C$1510=G21,B$11:B$1510))),IF(AND(F21="",F22=""),"",_xlfn.STDEV.S(IF(C$11:C$1510=G21,B$11:B$1510)))))</f>
        <v>67</v>
      </c>
      <c r="J21" s="102"/>
      <c r="K21" s="54"/>
      <c r="L21" s="32"/>
      <c r="M21" s="32"/>
      <c r="N21" s="32"/>
      <c r="O21" s="32"/>
      <c r="P21" s="32"/>
      <c r="Q21" s="33"/>
      <c r="R21" s="102"/>
      <c r="S21" s="54"/>
      <c r="T21" s="32"/>
      <c r="U21" s="32"/>
      <c r="V21" s="32"/>
      <c r="W21" s="32"/>
      <c r="X21" s="32"/>
      <c r="Y21" s="33"/>
      <c r="Z21" s="102"/>
      <c r="AA21" s="99">
        <f t="shared" si="1"/>
        <v>0</v>
      </c>
      <c r="AB21" s="99">
        <f t="shared" si="2"/>
        <v>0</v>
      </c>
      <c r="AC21" s="99" t="str">
        <f t="shared" ref="AC21:AC84" si="45">IF(SUM(AA12:AA21)&gt;9,"x","")</f>
        <v/>
      </c>
      <c r="AD21" s="99" t="str">
        <f t="shared" ref="AD21:AD84" si="46">IF(IF(AB$11="",SUM(AB13:AB22),SUM(AB12:AB21))&gt;9,"x","")</f>
        <v/>
      </c>
      <c r="AE21" s="99">
        <f t="shared" si="3"/>
        <v>1</v>
      </c>
      <c r="AF21" s="99">
        <f t="shared" si="4"/>
        <v>1</v>
      </c>
      <c r="AG21" s="99" t="str">
        <f t="shared" ref="AG21:AG28" si="47">IF(SUM(AE12:AE21)&gt;9,"x","")</f>
        <v/>
      </c>
      <c r="AH21" s="99" t="str">
        <f t="shared" ref="AH21:AH28" si="48">IF(IF(AF$11="",SUM(AF13:AF22),SUM(AF12:AF21))&gt;9,"x","")</f>
        <v/>
      </c>
      <c r="AI21" s="99">
        <f t="shared" si="25"/>
        <v>0</v>
      </c>
      <c r="AJ21" s="99">
        <f t="shared" si="34"/>
        <v>0</v>
      </c>
      <c r="AK21" s="99" t="str">
        <f t="shared" si="39"/>
        <v/>
      </c>
      <c r="AL21" s="99" t="str">
        <f t="shared" si="40"/>
        <v/>
      </c>
      <c r="AM21" s="99">
        <f t="shared" si="26"/>
        <v>1</v>
      </c>
      <c r="AN21" s="99">
        <f t="shared" si="35"/>
        <v>1</v>
      </c>
      <c r="AO21" s="99" t="str">
        <f t="shared" si="41"/>
        <v/>
      </c>
      <c r="AP21" s="99" t="str">
        <f t="shared" si="42"/>
        <v/>
      </c>
      <c r="AQ21" s="99">
        <f t="shared" si="36"/>
        <v>0</v>
      </c>
      <c r="AR21" s="99">
        <f t="shared" si="37"/>
        <v>0</v>
      </c>
      <c r="AU21" s="99">
        <f t="shared" si="5"/>
        <v>0</v>
      </c>
      <c r="AV21" s="99">
        <f t="shared" si="6"/>
        <v>1</v>
      </c>
      <c r="AY21" s="99">
        <f t="shared" si="7"/>
        <v>1</v>
      </c>
      <c r="AZ21" s="99">
        <f t="shared" si="8"/>
        <v>0</v>
      </c>
      <c r="BA21" s="99" t="str">
        <f t="shared" si="43"/>
        <v/>
      </c>
      <c r="BB21" s="99" t="str">
        <f t="shared" si="44"/>
        <v/>
      </c>
      <c r="BD21" s="99">
        <f t="shared" si="9"/>
        <v>11</v>
      </c>
      <c r="BE21" s="99">
        <f t="shared" si="10"/>
        <v>129.4</v>
      </c>
      <c r="BF21" s="99" t="str">
        <f t="shared" si="11"/>
        <v/>
      </c>
      <c r="BG21" s="99" t="str">
        <f t="shared" si="12"/>
        <v/>
      </c>
      <c r="BH21" s="121">
        <f t="shared" si="13"/>
        <v>106.41113917853025</v>
      </c>
      <c r="BI21" s="121">
        <f t="shared" si="14"/>
        <v>209.48116851377748</v>
      </c>
      <c r="BJ21" s="122">
        <f t="shared" si="15"/>
        <v>157.94615384615386</v>
      </c>
      <c r="BK21" s="122"/>
      <c r="BL21" s="99">
        <f t="shared" si="16"/>
        <v>11</v>
      </c>
      <c r="BM21" s="99">
        <f t="shared" si="17"/>
        <v>67</v>
      </c>
      <c r="BN21" s="122">
        <f t="shared" si="27"/>
        <v>188.87776923076922</v>
      </c>
      <c r="BO21" s="121">
        <f t="shared" si="18"/>
        <v>0</v>
      </c>
      <c r="BP21" s="122">
        <f t="shared" si="28"/>
        <v>89.34615384615384</v>
      </c>
      <c r="BQ21" s="122"/>
      <c r="BR21" s="99">
        <v>11</v>
      </c>
      <c r="BS21" s="130">
        <f t="shared" si="29"/>
        <v>191.95000000000002</v>
      </c>
      <c r="BT21" s="111">
        <f t="shared" si="30"/>
        <v>9</v>
      </c>
      <c r="BU21" s="131">
        <f t="shared" si="31"/>
        <v>6.6874284033935725E-3</v>
      </c>
      <c r="BV21" s="126">
        <f t="shared" si="19"/>
        <v>176</v>
      </c>
      <c r="BW21" s="126">
        <f t="shared" si="20"/>
        <v>156</v>
      </c>
      <c r="BX21" s="126"/>
      <c r="BY21" s="127">
        <f t="shared" si="38"/>
        <v>14</v>
      </c>
      <c r="BZ21" s="132">
        <f t="shared" si="21"/>
        <v>12</v>
      </c>
      <c r="CA21" s="126">
        <f t="shared" si="22"/>
        <v>173.8</v>
      </c>
      <c r="CB21" s="131">
        <f t="shared" si="23"/>
        <v>157.94615384615386</v>
      </c>
      <c r="CD21" s="116">
        <v>12</v>
      </c>
      <c r="CE21" s="117">
        <v>125</v>
      </c>
      <c r="CF21" s="117">
        <v>176</v>
      </c>
      <c r="CG21" s="117">
        <v>156</v>
      </c>
      <c r="CH21" s="117">
        <v>72.612985447671221</v>
      </c>
      <c r="CI21" s="117">
        <v>243.27932224463643</v>
      </c>
      <c r="CJ21" s="117">
        <v>157.94615384615383</v>
      </c>
      <c r="CL21" s="116">
        <v>12</v>
      </c>
      <c r="CM21" s="117">
        <v>12</v>
      </c>
      <c r="CN21" s="117">
        <v>104.82258139534883</v>
      </c>
      <c r="CO21" s="117">
        <v>0</v>
      </c>
      <c r="CP21" s="117">
        <v>32.085271317829459</v>
      </c>
      <c r="CR21" s="118">
        <v>204.4</v>
      </c>
      <c r="CS21" s="117">
        <v>6</v>
      </c>
      <c r="CT21" s="117">
        <v>5.7047472223793133E-3</v>
      </c>
      <c r="CX21" s="119">
        <v>117</v>
      </c>
      <c r="CY21" s="117">
        <v>157.94615384615383</v>
      </c>
      <c r="CZ21" s="117">
        <v>190</v>
      </c>
    </row>
    <row r="22" spans="2:104" x14ac:dyDescent="0.3">
      <c r="B22" s="87">
        <v>125</v>
      </c>
      <c r="C22" s="97">
        <f t="shared" si="24"/>
        <v>3</v>
      </c>
      <c r="D22" s="120">
        <v>12</v>
      </c>
      <c r="E22" s="160">
        <f t="shared" si="32"/>
        <v>12</v>
      </c>
      <c r="F22" s="86">
        <f t="shared" si="0"/>
        <v>173.8</v>
      </c>
      <c r="G22" s="120">
        <v>12</v>
      </c>
      <c r="H22" s="160">
        <f t="shared" si="33"/>
        <v>12</v>
      </c>
      <c r="I22" s="86">
        <f t="array" ref="I22">IF(D$2=1,IF(F22="","",ABS(F21-F22)),IF(D$2&lt;10,IF(AND(F22="",F23=""),"",MAX(IF(C$11:C$1510=G22,B$11:B$1510))-MIN(IF(C$11:C$1510=G22,B$11:B$1510))),IF(AND(F22="",F23=""),"",_xlfn.STDEV.S(IF(C$11:C$1510=G22,B$11:B$1510)))))</f>
        <v>72</v>
      </c>
      <c r="J22" s="102"/>
      <c r="K22" s="54"/>
      <c r="L22" s="32"/>
      <c r="M22" s="32"/>
      <c r="N22" s="32"/>
      <c r="O22" s="32"/>
      <c r="P22" s="32"/>
      <c r="Q22" s="33"/>
      <c r="R22" s="102"/>
      <c r="S22" s="54"/>
      <c r="T22" s="32"/>
      <c r="U22" s="32"/>
      <c r="V22" s="32"/>
      <c r="W22" s="32"/>
      <c r="X22" s="32"/>
      <c r="Y22" s="33"/>
      <c r="Z22" s="102"/>
      <c r="AA22" s="99">
        <f t="shared" si="1"/>
        <v>1</v>
      </c>
      <c r="AB22" s="99">
        <f t="shared" si="2"/>
        <v>0</v>
      </c>
      <c r="AC22" s="99" t="str">
        <f t="shared" si="45"/>
        <v/>
      </c>
      <c r="AD22" s="99" t="str">
        <f t="shared" si="46"/>
        <v/>
      </c>
      <c r="AE22" s="99">
        <f t="shared" si="3"/>
        <v>0</v>
      </c>
      <c r="AF22" s="99">
        <f t="shared" si="4"/>
        <v>1</v>
      </c>
      <c r="AG22" s="99" t="str">
        <f t="shared" si="47"/>
        <v/>
      </c>
      <c r="AH22" s="99" t="str">
        <f t="shared" si="48"/>
        <v/>
      </c>
      <c r="AI22" s="99">
        <f t="shared" si="25"/>
        <v>1</v>
      </c>
      <c r="AJ22" s="99">
        <f t="shared" si="34"/>
        <v>1</v>
      </c>
      <c r="AK22" s="99" t="str">
        <f t="shared" si="39"/>
        <v/>
      </c>
      <c r="AL22" s="99" t="str">
        <f t="shared" si="40"/>
        <v/>
      </c>
      <c r="AM22" s="99">
        <f t="shared" si="26"/>
        <v>0</v>
      </c>
      <c r="AN22" s="99">
        <f t="shared" si="35"/>
        <v>0</v>
      </c>
      <c r="AO22" s="99" t="str">
        <f t="shared" si="41"/>
        <v/>
      </c>
      <c r="AP22" s="99" t="str">
        <f t="shared" si="42"/>
        <v/>
      </c>
      <c r="AQ22" s="99">
        <f t="shared" si="36"/>
        <v>1</v>
      </c>
      <c r="AR22" s="99">
        <f t="shared" si="37"/>
        <v>1</v>
      </c>
      <c r="AU22" s="99">
        <f t="shared" si="5"/>
        <v>1</v>
      </c>
      <c r="AV22" s="99">
        <f t="shared" si="6"/>
        <v>1</v>
      </c>
      <c r="AY22" s="99">
        <f t="shared" si="7"/>
        <v>0</v>
      </c>
      <c r="AZ22" s="99">
        <f t="shared" si="8"/>
        <v>0</v>
      </c>
      <c r="BA22" s="99" t="str">
        <f t="shared" si="43"/>
        <v/>
      </c>
      <c r="BB22" s="99" t="str">
        <f t="shared" si="44"/>
        <v/>
      </c>
      <c r="BD22" s="99">
        <f t="shared" si="9"/>
        <v>12</v>
      </c>
      <c r="BE22" s="99">
        <f t="shared" si="10"/>
        <v>173.8</v>
      </c>
      <c r="BF22" s="99" t="str">
        <f t="shared" si="11"/>
        <v/>
      </c>
      <c r="BG22" s="99" t="str">
        <f t="shared" si="12"/>
        <v/>
      </c>
      <c r="BH22" s="121">
        <f t="shared" si="13"/>
        <v>106.41113917853025</v>
      </c>
      <c r="BI22" s="121">
        <f t="shared" si="14"/>
        <v>209.48116851377748</v>
      </c>
      <c r="BJ22" s="122">
        <f t="shared" si="15"/>
        <v>157.94615384615386</v>
      </c>
      <c r="BK22" s="122"/>
      <c r="BL22" s="99">
        <f t="shared" si="16"/>
        <v>12</v>
      </c>
      <c r="BM22" s="99">
        <f t="shared" si="17"/>
        <v>72</v>
      </c>
      <c r="BN22" s="122">
        <f t="shared" si="27"/>
        <v>188.87776923076922</v>
      </c>
      <c r="BO22" s="121">
        <f t="shared" si="18"/>
        <v>0</v>
      </c>
      <c r="BP22" s="122">
        <f t="shared" si="28"/>
        <v>89.34615384615384</v>
      </c>
      <c r="BQ22" s="122"/>
      <c r="BR22" s="99">
        <v>12</v>
      </c>
      <c r="BS22" s="130">
        <f t="shared" si="29"/>
        <v>204.4</v>
      </c>
      <c r="BT22" s="111">
        <f t="shared" si="30"/>
        <v>6</v>
      </c>
      <c r="BU22" s="131">
        <f t="shared" si="31"/>
        <v>5.7047472223793133E-3</v>
      </c>
      <c r="BV22" s="126">
        <f t="shared" si="19"/>
        <v>176</v>
      </c>
      <c r="BW22" s="126">
        <f t="shared" si="20"/>
        <v>156</v>
      </c>
      <c r="BX22" s="126"/>
      <c r="BY22" s="127">
        <f t="shared" si="38"/>
        <v>13</v>
      </c>
      <c r="BZ22" s="132">
        <f t="shared" si="21"/>
        <v>13</v>
      </c>
      <c r="CA22" s="126">
        <f t="shared" si="22"/>
        <v>159.4</v>
      </c>
      <c r="CB22" s="131">
        <f t="shared" si="23"/>
        <v>157.94615384615386</v>
      </c>
      <c r="CD22" s="116">
        <v>13</v>
      </c>
      <c r="CE22" s="117">
        <v>137</v>
      </c>
      <c r="CF22" s="117">
        <v>176</v>
      </c>
      <c r="CG22" s="117">
        <v>156</v>
      </c>
      <c r="CH22" s="117">
        <v>72.612985447671221</v>
      </c>
      <c r="CI22" s="117">
        <v>243.27932224463643</v>
      </c>
      <c r="CJ22" s="117">
        <v>157.94615384615383</v>
      </c>
      <c r="CL22" s="116">
        <v>13</v>
      </c>
      <c r="CM22" s="117">
        <v>42</v>
      </c>
      <c r="CN22" s="117">
        <v>104.82258139534883</v>
      </c>
      <c r="CO22" s="117">
        <v>0</v>
      </c>
      <c r="CP22" s="117">
        <v>32.085271317829459</v>
      </c>
      <c r="CR22" s="118">
        <v>216.85</v>
      </c>
      <c r="CS22" s="117">
        <v>5</v>
      </c>
      <c r="CT22" s="117">
        <v>4.5913671350142592E-3</v>
      </c>
      <c r="CX22" s="119">
        <v>118</v>
      </c>
      <c r="CY22" s="117">
        <v>157.94615384615383</v>
      </c>
      <c r="CZ22" s="117">
        <v>165</v>
      </c>
    </row>
    <row r="23" spans="2:104" x14ac:dyDescent="0.3">
      <c r="B23" s="87">
        <v>137</v>
      </c>
      <c r="C23" s="97">
        <f t="shared" si="24"/>
        <v>3</v>
      </c>
      <c r="D23" s="120">
        <v>13</v>
      </c>
      <c r="E23" s="160">
        <f t="shared" si="32"/>
        <v>13</v>
      </c>
      <c r="F23" s="86">
        <f t="shared" si="0"/>
        <v>159.4</v>
      </c>
      <c r="G23" s="120">
        <v>13</v>
      </c>
      <c r="H23" s="160">
        <f t="shared" si="33"/>
        <v>13</v>
      </c>
      <c r="I23" s="86">
        <f t="array" ref="I23">IF(D$2=1,IF(F23="","",ABS(F22-F23)),IF(D$2&lt;10,IF(AND(F23="",F24=""),"",MAX(IF(C$11:C$1510=G23,B$11:B$1510))-MIN(IF(C$11:C$1510=G23,B$11:B$1510))),IF(AND(F23="",F24=""),"",_xlfn.STDEV.S(IF(C$11:C$1510=G23,B$11:B$1510)))))</f>
        <v>37</v>
      </c>
      <c r="J23" s="102"/>
      <c r="K23" s="55"/>
      <c r="L23" s="41"/>
      <c r="M23" s="41"/>
      <c r="N23" s="41"/>
      <c r="O23" s="41"/>
      <c r="P23" s="41"/>
      <c r="Q23" s="56"/>
      <c r="R23" s="102"/>
      <c r="S23" s="54"/>
      <c r="T23" s="32"/>
      <c r="U23" s="32"/>
      <c r="V23" s="32"/>
      <c r="W23" s="32"/>
      <c r="X23" s="32"/>
      <c r="Y23" s="33"/>
      <c r="Z23" s="102"/>
      <c r="AA23" s="99">
        <f t="shared" si="1"/>
        <v>1</v>
      </c>
      <c r="AB23" s="99">
        <f t="shared" si="2"/>
        <v>0</v>
      </c>
      <c r="AC23" s="99" t="str">
        <f t="shared" si="45"/>
        <v/>
      </c>
      <c r="AD23" s="99" t="str">
        <f t="shared" si="46"/>
        <v/>
      </c>
      <c r="AE23" s="99">
        <f t="shared" si="3"/>
        <v>0</v>
      </c>
      <c r="AF23" s="99">
        <f t="shared" si="4"/>
        <v>1</v>
      </c>
      <c r="AG23" s="99" t="str">
        <f t="shared" si="47"/>
        <v/>
      </c>
      <c r="AH23" s="99" t="str">
        <f t="shared" si="48"/>
        <v/>
      </c>
      <c r="AI23" s="99">
        <f t="shared" si="25"/>
        <v>0</v>
      </c>
      <c r="AJ23" s="99">
        <f t="shared" si="34"/>
        <v>0</v>
      </c>
      <c r="AK23" s="99" t="str">
        <f t="shared" si="39"/>
        <v/>
      </c>
      <c r="AL23" s="99" t="str">
        <f t="shared" si="40"/>
        <v/>
      </c>
      <c r="AM23" s="99">
        <f t="shared" si="26"/>
        <v>1</v>
      </c>
      <c r="AN23" s="99">
        <f t="shared" si="35"/>
        <v>1</v>
      </c>
      <c r="AO23" s="99" t="str">
        <f t="shared" si="41"/>
        <v/>
      </c>
      <c r="AP23" s="99" t="str">
        <f t="shared" si="42"/>
        <v/>
      </c>
      <c r="AQ23" s="99">
        <f t="shared" si="36"/>
        <v>1</v>
      </c>
      <c r="AR23" s="99">
        <f t="shared" si="37"/>
        <v>1</v>
      </c>
      <c r="AU23" s="99">
        <f t="shared" si="5"/>
        <v>1</v>
      </c>
      <c r="AV23" s="99">
        <f t="shared" si="6"/>
        <v>0</v>
      </c>
      <c r="AY23" s="99">
        <f t="shared" si="7"/>
        <v>0</v>
      </c>
      <c r="AZ23" s="99">
        <f t="shared" si="8"/>
        <v>1</v>
      </c>
      <c r="BA23" s="99" t="str">
        <f t="shared" si="43"/>
        <v/>
      </c>
      <c r="BB23" s="99" t="str">
        <f t="shared" si="44"/>
        <v/>
      </c>
      <c r="BD23" s="99">
        <f t="shared" si="9"/>
        <v>13</v>
      </c>
      <c r="BE23" s="99">
        <f t="shared" si="10"/>
        <v>159.4</v>
      </c>
      <c r="BF23" s="99" t="str">
        <f t="shared" si="11"/>
        <v/>
      </c>
      <c r="BG23" s="99" t="str">
        <f t="shared" si="12"/>
        <v/>
      </c>
      <c r="BH23" s="121">
        <f t="shared" si="13"/>
        <v>106.41113917853025</v>
      </c>
      <c r="BI23" s="121">
        <f t="shared" si="14"/>
        <v>209.48116851377748</v>
      </c>
      <c r="BJ23" s="122">
        <f t="shared" si="15"/>
        <v>157.94615384615386</v>
      </c>
      <c r="BK23" s="122"/>
      <c r="BL23" s="99">
        <f t="shared" si="16"/>
        <v>13</v>
      </c>
      <c r="BM23" s="99">
        <f t="shared" si="17"/>
        <v>37</v>
      </c>
      <c r="BN23" s="122">
        <f t="shared" si="27"/>
        <v>188.87776923076922</v>
      </c>
      <c r="BO23" s="121">
        <f t="shared" si="18"/>
        <v>0</v>
      </c>
      <c r="BP23" s="122">
        <f t="shared" si="28"/>
        <v>89.34615384615384</v>
      </c>
      <c r="BQ23" s="122"/>
      <c r="BR23" s="99">
        <v>13</v>
      </c>
      <c r="BS23" s="130">
        <f t="shared" si="29"/>
        <v>216.85</v>
      </c>
      <c r="BT23" s="111">
        <f t="shared" si="30"/>
        <v>5</v>
      </c>
      <c r="BU23" s="131">
        <f t="shared" si="31"/>
        <v>4.5913671350142592E-3</v>
      </c>
      <c r="BV23" s="126">
        <f t="shared" si="19"/>
        <v>176</v>
      </c>
      <c r="BW23" s="126">
        <f t="shared" si="20"/>
        <v>156</v>
      </c>
      <c r="BX23" s="126"/>
      <c r="BY23" s="127">
        <f t="shared" si="38"/>
        <v>12</v>
      </c>
      <c r="BZ23" s="132">
        <f t="shared" si="21"/>
        <v>14</v>
      </c>
      <c r="CA23" s="126">
        <f t="shared" si="22"/>
        <v>128.4</v>
      </c>
      <c r="CB23" s="131">
        <f t="shared" si="23"/>
        <v>157.94615384615386</v>
      </c>
      <c r="CD23" s="116">
        <v>14</v>
      </c>
      <c r="CE23" s="117">
        <v>95</v>
      </c>
      <c r="CF23" s="117">
        <v>176</v>
      </c>
      <c r="CG23" s="117">
        <v>156</v>
      </c>
      <c r="CH23" s="117">
        <v>72.612985447671221</v>
      </c>
      <c r="CI23" s="117">
        <v>243.27932224463643</v>
      </c>
      <c r="CJ23" s="117">
        <v>157.94615384615383</v>
      </c>
      <c r="CL23" s="116">
        <v>14</v>
      </c>
      <c r="CM23" s="117">
        <v>6</v>
      </c>
      <c r="CN23" s="117">
        <v>104.82258139534883</v>
      </c>
      <c r="CO23" s="117">
        <v>0</v>
      </c>
      <c r="CP23" s="117">
        <v>32.085271317829459</v>
      </c>
      <c r="CR23" s="118">
        <v>229.29999999999998</v>
      </c>
      <c r="CS23" s="117">
        <v>6</v>
      </c>
      <c r="CT23" s="117">
        <v>3.4863902019942024E-3</v>
      </c>
      <c r="CX23" s="119">
        <v>119</v>
      </c>
      <c r="CY23" s="117">
        <v>157.94615384615383</v>
      </c>
      <c r="CZ23" s="117">
        <v>176</v>
      </c>
    </row>
    <row r="24" spans="2:104" x14ac:dyDescent="0.3">
      <c r="B24" s="87">
        <v>95</v>
      </c>
      <c r="C24" s="97">
        <f t="shared" si="24"/>
        <v>3</v>
      </c>
      <c r="D24" s="120">
        <v>14</v>
      </c>
      <c r="E24" s="160">
        <f t="shared" si="32"/>
        <v>14</v>
      </c>
      <c r="F24" s="86">
        <f t="shared" si="0"/>
        <v>128.4</v>
      </c>
      <c r="G24" s="120">
        <v>14</v>
      </c>
      <c r="H24" s="160">
        <f t="shared" si="33"/>
        <v>14</v>
      </c>
      <c r="I24" s="86">
        <f t="array" ref="I24">IF(D$2=1,IF(F24="","",ABS(F23-F24)),IF(D$2&lt;10,IF(AND(F24="",F25=""),"",MAX(IF(C$11:C$1510=G24,B$11:B$1510))-MIN(IF(C$11:C$1510=G24,B$11:B$1510))),IF(AND(F24="",F25=""),"",_xlfn.STDEV.S(IF(C$11:C$1510=G24,B$11:B$1510)))))</f>
        <v>55</v>
      </c>
      <c r="J24" s="102"/>
      <c r="K24" s="102"/>
      <c r="L24" s="102"/>
      <c r="M24" s="102"/>
      <c r="N24" s="102"/>
      <c r="O24" s="102"/>
      <c r="P24" s="102"/>
      <c r="Q24" s="102"/>
      <c r="R24" s="102"/>
      <c r="S24" s="54"/>
      <c r="T24" s="32"/>
      <c r="U24" s="32"/>
      <c r="V24" s="32"/>
      <c r="W24" s="32"/>
      <c r="X24" s="32"/>
      <c r="Y24" s="33"/>
      <c r="Z24" s="102"/>
      <c r="AA24" s="99">
        <f t="shared" si="1"/>
        <v>0</v>
      </c>
      <c r="AB24" s="99">
        <f t="shared" si="2"/>
        <v>0</v>
      </c>
      <c r="AC24" s="99" t="str">
        <f t="shared" si="45"/>
        <v/>
      </c>
      <c r="AD24" s="99" t="str">
        <f t="shared" si="46"/>
        <v/>
      </c>
      <c r="AE24" s="99">
        <f t="shared" si="3"/>
        <v>1</v>
      </c>
      <c r="AF24" s="99">
        <f t="shared" si="4"/>
        <v>1</v>
      </c>
      <c r="AG24" s="99" t="str">
        <f t="shared" si="47"/>
        <v/>
      </c>
      <c r="AH24" s="99" t="str">
        <f t="shared" si="48"/>
        <v/>
      </c>
      <c r="AI24" s="99">
        <f t="shared" si="25"/>
        <v>0</v>
      </c>
      <c r="AJ24" s="99">
        <f t="shared" si="34"/>
        <v>1</v>
      </c>
      <c r="AK24" s="99" t="str">
        <f t="shared" si="39"/>
        <v/>
      </c>
      <c r="AL24" s="99" t="str">
        <f t="shared" si="40"/>
        <v/>
      </c>
      <c r="AM24" s="99">
        <f t="shared" si="26"/>
        <v>1</v>
      </c>
      <c r="AN24" s="99">
        <f t="shared" si="35"/>
        <v>0</v>
      </c>
      <c r="AO24" s="99" t="str">
        <f t="shared" si="41"/>
        <v/>
      </c>
      <c r="AP24" s="99" t="str">
        <f t="shared" si="42"/>
        <v/>
      </c>
      <c r="AQ24" s="99">
        <f t="shared" si="36"/>
        <v>0</v>
      </c>
      <c r="AR24" s="99">
        <f t="shared" si="37"/>
        <v>1</v>
      </c>
      <c r="AU24" s="99">
        <f t="shared" si="5"/>
        <v>0</v>
      </c>
      <c r="AV24" s="99">
        <f t="shared" si="6"/>
        <v>0</v>
      </c>
      <c r="AY24" s="99">
        <f t="shared" si="7"/>
        <v>1</v>
      </c>
      <c r="AZ24" s="99">
        <f t="shared" si="8"/>
        <v>1</v>
      </c>
      <c r="BA24" s="99" t="str">
        <f t="shared" si="43"/>
        <v/>
      </c>
      <c r="BB24" s="99" t="str">
        <f t="shared" si="44"/>
        <v/>
      </c>
      <c r="BD24" s="99">
        <f t="shared" si="9"/>
        <v>14</v>
      </c>
      <c r="BE24" s="99">
        <f t="shared" si="10"/>
        <v>128.4</v>
      </c>
      <c r="BF24" s="99" t="str">
        <f t="shared" si="11"/>
        <v/>
      </c>
      <c r="BG24" s="99" t="str">
        <f t="shared" si="12"/>
        <v/>
      </c>
      <c r="BH24" s="121">
        <f t="shared" si="13"/>
        <v>106.41113917853025</v>
      </c>
      <c r="BI24" s="121">
        <f t="shared" si="14"/>
        <v>209.48116851377748</v>
      </c>
      <c r="BJ24" s="122">
        <f t="shared" si="15"/>
        <v>157.94615384615386</v>
      </c>
      <c r="BK24" s="122"/>
      <c r="BL24" s="99">
        <f t="shared" si="16"/>
        <v>14</v>
      </c>
      <c r="BM24" s="99">
        <f t="shared" si="17"/>
        <v>55</v>
      </c>
      <c r="BN24" s="122">
        <f t="shared" si="27"/>
        <v>188.87776923076922</v>
      </c>
      <c r="BO24" s="121">
        <f t="shared" si="18"/>
        <v>0</v>
      </c>
      <c r="BP24" s="122">
        <f t="shared" si="28"/>
        <v>89.34615384615384</v>
      </c>
      <c r="BQ24" s="122"/>
      <c r="BR24" s="99">
        <v>14</v>
      </c>
      <c r="BS24" s="130">
        <f t="shared" si="29"/>
        <v>229.29999999999998</v>
      </c>
      <c r="BT24" s="111">
        <f t="shared" si="30"/>
        <v>6</v>
      </c>
      <c r="BU24" s="131">
        <f t="shared" si="31"/>
        <v>3.4863902019942024E-3</v>
      </c>
      <c r="BV24" s="126">
        <f t="shared" si="19"/>
        <v>176</v>
      </c>
      <c r="BW24" s="126">
        <f t="shared" si="20"/>
        <v>156</v>
      </c>
      <c r="BX24" s="126"/>
      <c r="BY24" s="127">
        <f t="shared" si="38"/>
        <v>11</v>
      </c>
      <c r="BZ24" s="132">
        <f t="shared" si="21"/>
        <v>15</v>
      </c>
      <c r="CA24" s="126">
        <f t="shared" si="22"/>
        <v>128.19999999999999</v>
      </c>
      <c r="CB24" s="131">
        <f t="shared" si="23"/>
        <v>157.94615384615386</v>
      </c>
      <c r="CD24" s="116">
        <v>15</v>
      </c>
      <c r="CE24" s="117">
        <v>101</v>
      </c>
      <c r="CF24" s="117">
        <v>176</v>
      </c>
      <c r="CG24" s="117">
        <v>156</v>
      </c>
      <c r="CH24" s="117">
        <v>72.612985447671221</v>
      </c>
      <c r="CI24" s="117">
        <v>243.27932224463643</v>
      </c>
      <c r="CJ24" s="117">
        <v>157.94615384615383</v>
      </c>
      <c r="CL24" s="116">
        <v>15</v>
      </c>
      <c r="CM24" s="117">
        <v>1</v>
      </c>
      <c r="CN24" s="117">
        <v>104.82258139534883</v>
      </c>
      <c r="CO24" s="117">
        <v>0</v>
      </c>
      <c r="CP24" s="117">
        <v>32.085271317829459</v>
      </c>
      <c r="CR24" s="118">
        <v>241.75</v>
      </c>
      <c r="CS24" s="117">
        <v>3</v>
      </c>
      <c r="CT24" s="117">
        <v>2.4976887576956229E-3</v>
      </c>
      <c r="CX24" s="119">
        <v>120</v>
      </c>
      <c r="CY24" s="117">
        <v>157.94615384615383</v>
      </c>
      <c r="CZ24" s="117">
        <v>145</v>
      </c>
    </row>
    <row r="25" spans="2:104" x14ac:dyDescent="0.3">
      <c r="B25" s="87">
        <v>101</v>
      </c>
      <c r="C25" s="97">
        <f t="shared" si="24"/>
        <v>3</v>
      </c>
      <c r="D25" s="120">
        <v>15</v>
      </c>
      <c r="E25" s="160">
        <f t="shared" si="32"/>
        <v>15</v>
      </c>
      <c r="F25" s="86">
        <f t="shared" si="0"/>
        <v>128.19999999999999</v>
      </c>
      <c r="G25" s="120">
        <v>15</v>
      </c>
      <c r="H25" s="160">
        <f t="shared" si="33"/>
        <v>15</v>
      </c>
      <c r="I25" s="86">
        <f t="array" ref="I25">IF(D$2=1,IF(F25="","",ABS(F24-F25)),IF(D$2&lt;10,IF(AND(F25="",F26=""),"",MAX(IF(C$11:C$1510=G25,B$11:B$1510))-MIN(IF(C$11:C$1510=G25,B$11:B$1510))),IF(AND(F25="",F26=""),"",_xlfn.STDEV.S(IF(C$11:C$1510=G25,B$11:B$1510)))))</f>
        <v>68</v>
      </c>
      <c r="J25" s="102"/>
      <c r="K25" s="50"/>
      <c r="L25" s="51"/>
      <c r="M25" s="51"/>
      <c r="N25" s="52" t="str">
        <f>H9</f>
        <v>Range Chart</v>
      </c>
      <c r="O25" s="51"/>
      <c r="P25" s="51"/>
      <c r="Q25" s="53"/>
      <c r="R25" s="102"/>
      <c r="S25" s="55"/>
      <c r="T25" s="41"/>
      <c r="U25" s="41"/>
      <c r="V25" s="41"/>
      <c r="W25" s="41"/>
      <c r="X25" s="41"/>
      <c r="Y25" s="56"/>
      <c r="Z25" s="102"/>
      <c r="AA25" s="99">
        <f t="shared" si="1"/>
        <v>0</v>
      </c>
      <c r="AB25" s="99">
        <f t="shared" si="2"/>
        <v>0</v>
      </c>
      <c r="AC25" s="99" t="str">
        <f t="shared" si="45"/>
        <v/>
      </c>
      <c r="AD25" s="99" t="str">
        <f t="shared" si="46"/>
        <v/>
      </c>
      <c r="AE25" s="99">
        <f t="shared" si="3"/>
        <v>1</v>
      </c>
      <c r="AF25" s="99">
        <f t="shared" si="4"/>
        <v>1</v>
      </c>
      <c r="AG25" s="99" t="str">
        <f t="shared" si="47"/>
        <v/>
      </c>
      <c r="AH25" s="99" t="str">
        <f t="shared" si="48"/>
        <v/>
      </c>
      <c r="AI25" s="99">
        <f t="shared" si="25"/>
        <v>0</v>
      </c>
      <c r="AJ25" s="99">
        <f t="shared" si="34"/>
        <v>1</v>
      </c>
      <c r="AK25" s="99" t="str">
        <f>IF(SUM(AI20:AI25)&gt;5,"x","")</f>
        <v/>
      </c>
      <c r="AL25" s="99" t="str">
        <f>IF(IF(AJ$12="",SUM(AJ21:AJ26),SUM(AJ20:AJ25))&gt;5,"x","")</f>
        <v/>
      </c>
      <c r="AM25" s="99">
        <f t="shared" si="26"/>
        <v>1</v>
      </c>
      <c r="AN25" s="99">
        <f t="shared" si="35"/>
        <v>0</v>
      </c>
      <c r="AO25" s="99" t="str">
        <f t="shared" si="41"/>
        <v/>
      </c>
      <c r="AP25" s="99" t="str">
        <f t="shared" si="42"/>
        <v/>
      </c>
      <c r="AQ25" s="99">
        <f t="shared" si="36"/>
        <v>0</v>
      </c>
      <c r="AR25" s="99">
        <f t="shared" si="37"/>
        <v>0</v>
      </c>
      <c r="AS25" s="99" t="str">
        <f>IF(SUM(AQ12:AQ25)&gt;13,"x","")</f>
        <v/>
      </c>
      <c r="AT25" s="99" t="str">
        <f>IF(IF(AR$12="",SUM(AR13:AR26),SUM(AR12:AR25))&gt;13,"x","")</f>
        <v/>
      </c>
      <c r="AU25" s="99">
        <f t="shared" si="5"/>
        <v>0</v>
      </c>
      <c r="AV25" s="99">
        <f t="shared" si="6"/>
        <v>1</v>
      </c>
      <c r="AW25" s="99" t="str">
        <f>IF(SUM(AU11:AU25)&gt;14,"x","")</f>
        <v/>
      </c>
      <c r="AX25" s="99" t="str">
        <f>IF(IF(AV$11="",SUM(AV12:AV26),SUM(AV11:AV25))&gt;14,"x","")</f>
        <v/>
      </c>
      <c r="AY25" s="99">
        <f t="shared" si="7"/>
        <v>1</v>
      </c>
      <c r="AZ25" s="99">
        <f t="shared" si="8"/>
        <v>0</v>
      </c>
      <c r="BA25" s="99" t="str">
        <f t="shared" si="43"/>
        <v/>
      </c>
      <c r="BB25" s="99" t="str">
        <f t="shared" si="44"/>
        <v/>
      </c>
      <c r="BD25" s="99">
        <f t="shared" si="9"/>
        <v>15</v>
      </c>
      <c r="BE25" s="99">
        <f t="shared" si="10"/>
        <v>128.19999999999999</v>
      </c>
      <c r="BF25" s="99" t="str">
        <f t="shared" si="11"/>
        <v/>
      </c>
      <c r="BG25" s="99" t="str">
        <f t="shared" si="12"/>
        <v/>
      </c>
      <c r="BH25" s="121">
        <f t="shared" si="13"/>
        <v>106.41113917853025</v>
      </c>
      <c r="BI25" s="121">
        <f t="shared" si="14"/>
        <v>209.48116851377748</v>
      </c>
      <c r="BJ25" s="122">
        <f t="shared" si="15"/>
        <v>157.94615384615386</v>
      </c>
      <c r="BK25" s="122"/>
      <c r="BL25" s="99">
        <f t="shared" si="16"/>
        <v>15</v>
      </c>
      <c r="BM25" s="99">
        <f t="shared" si="17"/>
        <v>68</v>
      </c>
      <c r="BN25" s="122">
        <f t="shared" si="27"/>
        <v>188.87776923076922</v>
      </c>
      <c r="BO25" s="121">
        <f t="shared" si="18"/>
        <v>0</v>
      </c>
      <c r="BP25" s="122">
        <f t="shared" si="28"/>
        <v>89.34615384615384</v>
      </c>
      <c r="BQ25" s="122"/>
      <c r="BR25" s="99">
        <v>15</v>
      </c>
      <c r="BS25" s="130">
        <f t="shared" si="29"/>
        <v>241.75</v>
      </c>
      <c r="BT25" s="111">
        <f t="shared" si="30"/>
        <v>3</v>
      </c>
      <c r="BU25" s="131">
        <f t="shared" si="31"/>
        <v>2.4976887576956229E-3</v>
      </c>
      <c r="BV25" s="126">
        <f t="shared" si="19"/>
        <v>176</v>
      </c>
      <c r="BW25" s="126">
        <f t="shared" si="20"/>
        <v>156</v>
      </c>
      <c r="BX25" s="126"/>
      <c r="BY25" s="127">
        <f t="shared" si="38"/>
        <v>10</v>
      </c>
      <c r="BZ25" s="132">
        <f t="shared" si="21"/>
        <v>16</v>
      </c>
      <c r="CA25" s="126">
        <f t="shared" si="22"/>
        <v>189.6</v>
      </c>
      <c r="CB25" s="131">
        <f t="shared" si="23"/>
        <v>157.94615384615386</v>
      </c>
      <c r="CD25" s="116">
        <v>16</v>
      </c>
      <c r="CE25" s="117">
        <v>100</v>
      </c>
      <c r="CF25" s="117">
        <v>176</v>
      </c>
      <c r="CG25" s="117">
        <v>156</v>
      </c>
      <c r="CH25" s="117">
        <v>72.612985447671221</v>
      </c>
      <c r="CI25" s="117">
        <v>243.27932224463643</v>
      </c>
      <c r="CJ25" s="117">
        <v>157.94615384615383</v>
      </c>
      <c r="CL25" s="116">
        <v>16</v>
      </c>
      <c r="CM25" s="117">
        <v>19</v>
      </c>
      <c r="CN25" s="117">
        <v>104.82258139534883</v>
      </c>
      <c r="CO25" s="117">
        <v>0</v>
      </c>
      <c r="CP25" s="117">
        <v>32.085271317829459</v>
      </c>
      <c r="CR25" s="118">
        <v>254.20000000000002</v>
      </c>
      <c r="CS25" s="117">
        <v>3</v>
      </c>
      <c r="CT25" s="117">
        <v>1.6882198455577153E-3</v>
      </c>
      <c r="CX25" s="119">
        <v>121</v>
      </c>
      <c r="CY25" s="117">
        <v>157.94615384615383</v>
      </c>
      <c r="CZ25" s="117">
        <v>123</v>
      </c>
    </row>
    <row r="26" spans="2:104" x14ac:dyDescent="0.3">
      <c r="B26" s="87">
        <v>100</v>
      </c>
      <c r="C26" s="97">
        <f t="shared" si="24"/>
        <v>4</v>
      </c>
      <c r="D26" s="120">
        <v>16</v>
      </c>
      <c r="E26" s="160">
        <f t="shared" si="32"/>
        <v>16</v>
      </c>
      <c r="F26" s="86">
        <f t="shared" si="0"/>
        <v>189.6</v>
      </c>
      <c r="G26" s="120">
        <v>16</v>
      </c>
      <c r="H26" s="160">
        <f t="shared" si="33"/>
        <v>16</v>
      </c>
      <c r="I26" s="86">
        <f t="array" ref="I26">IF(D$2=1,IF(F26="","",ABS(F25-F26)),IF(D$2&lt;10,IF(AND(F26="",F27=""),"",MAX(IF(C$11:C$1510=G26,B$11:B$1510))-MIN(IF(C$11:C$1510=G26,B$11:B$1510))),IF(AND(F26="",F27=""),"",_xlfn.STDEV.S(IF(C$11:C$1510=G26,B$11:B$1510)))))</f>
        <v>116</v>
      </c>
      <c r="J26" s="102"/>
      <c r="K26" s="54"/>
      <c r="L26" s="32"/>
      <c r="M26" s="32"/>
      <c r="N26" s="32"/>
      <c r="O26" s="32"/>
      <c r="P26" s="32"/>
      <c r="Q26" s="33"/>
      <c r="R26" s="102"/>
      <c r="S26" s="102"/>
      <c r="T26" s="102"/>
      <c r="U26" s="102"/>
      <c r="V26" s="102"/>
      <c r="W26" s="102"/>
      <c r="X26" s="102"/>
      <c r="Y26" s="102"/>
      <c r="Z26" s="102"/>
      <c r="AA26" s="99">
        <f t="shared" si="1"/>
        <v>1</v>
      </c>
      <c r="AB26" s="99">
        <f t="shared" si="2"/>
        <v>1</v>
      </c>
      <c r="AC26" s="99" t="str">
        <f t="shared" si="45"/>
        <v/>
      </c>
      <c r="AD26" s="99" t="str">
        <f t="shared" si="46"/>
        <v/>
      </c>
      <c r="AE26" s="99">
        <f t="shared" si="3"/>
        <v>0</v>
      </c>
      <c r="AF26" s="99">
        <f t="shared" si="4"/>
        <v>0</v>
      </c>
      <c r="AG26" s="99" t="str">
        <f t="shared" si="47"/>
        <v/>
      </c>
      <c r="AH26" s="99" t="str">
        <f t="shared" si="48"/>
        <v/>
      </c>
      <c r="AI26" s="99">
        <f t="shared" si="25"/>
        <v>1</v>
      </c>
      <c r="AJ26" s="99">
        <f t="shared" si="34"/>
        <v>1</v>
      </c>
      <c r="AK26" s="99" t="str">
        <f t="shared" ref="AK26" si="49">IF(SUM(AI21:AI26)&gt;5,"x","")</f>
        <v/>
      </c>
      <c r="AL26" s="99" t="str">
        <f t="shared" ref="AL26" si="50">IF(IF(AJ$12="",SUM(AJ22:AJ27),SUM(AJ21:AJ26))&gt;5,"x","")</f>
        <v/>
      </c>
      <c r="AM26" s="99">
        <f t="shared" si="26"/>
        <v>0</v>
      </c>
      <c r="AN26" s="99">
        <f t="shared" si="35"/>
        <v>0</v>
      </c>
      <c r="AO26" s="99" t="str">
        <f t="shared" ref="AO26:AO89" si="51">IF(SUM(AM21:AM26)&gt;5,"x","")</f>
        <v/>
      </c>
      <c r="AP26" s="99" t="str">
        <f t="shared" ref="AP26:AP89" si="52">IF(IF(AN$12="",SUM(AN22:AN27),SUM(AN21:AN26))&gt;5,"x","")</f>
        <v/>
      </c>
      <c r="AQ26" s="99">
        <f t="shared" si="36"/>
        <v>1</v>
      </c>
      <c r="AR26" s="99">
        <f t="shared" si="37"/>
        <v>0</v>
      </c>
      <c r="AS26" s="99" t="str">
        <f t="shared" ref="AS26:AS89" si="53">IF(SUM(AQ13:AQ26)&gt;13,"x","")</f>
        <v/>
      </c>
      <c r="AT26" s="99" t="str">
        <f t="shared" ref="AT26:AT89" si="54">IF(IF(AR$12="",SUM(AR14:AR27),SUM(AR13:AR26))&gt;13,"x","")</f>
        <v/>
      </c>
      <c r="AU26" s="99">
        <f t="shared" si="5"/>
        <v>0</v>
      </c>
      <c r="AV26" s="99">
        <f t="shared" si="6"/>
        <v>1</v>
      </c>
      <c r="AW26" s="99" t="str">
        <f t="shared" ref="AW26:AW89" si="55">IF(SUM(AU12:AU26)&gt;14,"x","")</f>
        <v/>
      </c>
      <c r="AX26" s="99" t="str">
        <f t="shared" ref="AX26:AX89" si="56">IF(IF(AV$11="",SUM(AV13:AV27),SUM(AV12:AV26))&gt;14,"x","")</f>
        <v/>
      </c>
      <c r="AY26" s="99">
        <f t="shared" si="7"/>
        <v>1</v>
      </c>
      <c r="AZ26" s="99">
        <f t="shared" si="8"/>
        <v>0</v>
      </c>
      <c r="BA26" s="99" t="str">
        <f t="shared" ref="BA26:BA89" si="57">IF(SUM(AY19:AY26)&gt;7,"x","")</f>
        <v/>
      </c>
      <c r="BB26" s="99" t="str">
        <f t="shared" ref="BB26:BB89" si="58">IF(IF(AZ$11="",SUM(AZ20:AZ27),SUM(AZ19:AZ26))&gt;7,"x","")</f>
        <v/>
      </c>
      <c r="BD26" s="99">
        <f t="shared" si="9"/>
        <v>16</v>
      </c>
      <c r="BE26" s="99">
        <f t="shared" si="10"/>
        <v>189.6</v>
      </c>
      <c r="BF26" s="99" t="str">
        <f t="shared" si="11"/>
        <v/>
      </c>
      <c r="BG26" s="99" t="str">
        <f t="shared" si="12"/>
        <v/>
      </c>
      <c r="BH26" s="121">
        <f t="shared" si="13"/>
        <v>106.41113917853025</v>
      </c>
      <c r="BI26" s="121">
        <f t="shared" si="14"/>
        <v>209.48116851377748</v>
      </c>
      <c r="BJ26" s="122">
        <f t="shared" si="15"/>
        <v>157.94615384615386</v>
      </c>
      <c r="BK26" s="122"/>
      <c r="BL26" s="99">
        <f t="shared" si="16"/>
        <v>16</v>
      </c>
      <c r="BM26" s="99">
        <f t="shared" si="17"/>
        <v>116</v>
      </c>
      <c r="BN26" s="122">
        <f t="shared" si="27"/>
        <v>188.87776923076922</v>
      </c>
      <c r="BO26" s="121">
        <f t="shared" si="18"/>
        <v>0</v>
      </c>
      <c r="BP26" s="122">
        <f t="shared" si="28"/>
        <v>89.34615384615384</v>
      </c>
      <c r="BQ26" s="122"/>
      <c r="BR26" s="99">
        <v>16</v>
      </c>
      <c r="BS26" s="130">
        <f t="shared" si="29"/>
        <v>254.20000000000002</v>
      </c>
      <c r="BT26" s="111">
        <f t="shared" si="30"/>
        <v>3</v>
      </c>
      <c r="BU26" s="131">
        <f t="shared" si="31"/>
        <v>1.6882198455577153E-3</v>
      </c>
      <c r="BV26" s="126">
        <f t="shared" si="19"/>
        <v>176</v>
      </c>
      <c r="BW26" s="126">
        <f t="shared" si="20"/>
        <v>156</v>
      </c>
      <c r="BX26" s="126"/>
      <c r="BY26" s="127">
        <f t="shared" si="38"/>
        <v>9</v>
      </c>
      <c r="BZ26" s="132">
        <f t="shared" si="21"/>
        <v>17</v>
      </c>
      <c r="CA26" s="126">
        <f t="shared" si="22"/>
        <v>191.6</v>
      </c>
      <c r="CB26" s="131">
        <f t="shared" si="23"/>
        <v>157.94615384615386</v>
      </c>
      <c r="CD26" s="116">
        <v>17</v>
      </c>
      <c r="CE26" s="117">
        <v>81</v>
      </c>
      <c r="CF26" s="117">
        <v>176</v>
      </c>
      <c r="CG26" s="117">
        <v>156</v>
      </c>
      <c r="CH26" s="117">
        <v>72.612985447671221</v>
      </c>
      <c r="CI26" s="117">
        <v>243.27932224463643</v>
      </c>
      <c r="CJ26" s="117">
        <v>157.94615384615383</v>
      </c>
      <c r="CL26" s="116">
        <v>17</v>
      </c>
      <c r="CM26" s="117">
        <v>5</v>
      </c>
      <c r="CN26" s="117">
        <v>104.82258139534883</v>
      </c>
      <c r="CO26" s="117">
        <v>0</v>
      </c>
      <c r="CP26" s="117">
        <v>32.085271317829459</v>
      </c>
      <c r="CR26" s="118">
        <v>266.64999999999998</v>
      </c>
      <c r="CS26" s="117">
        <v>1</v>
      </c>
      <c r="CT26" s="117">
        <v>1.0765842920276059E-3</v>
      </c>
      <c r="CX26" s="119">
        <v>122</v>
      </c>
      <c r="CY26" s="117">
        <v>157.94615384615383</v>
      </c>
      <c r="CZ26" s="117">
        <v>105</v>
      </c>
    </row>
    <row r="27" spans="2:104" x14ac:dyDescent="0.3">
      <c r="B27" s="87">
        <v>81</v>
      </c>
      <c r="C27" s="97">
        <f t="shared" si="24"/>
        <v>4</v>
      </c>
      <c r="D27" s="120">
        <v>17</v>
      </c>
      <c r="E27" s="160">
        <f t="shared" si="32"/>
        <v>17</v>
      </c>
      <c r="F27" s="86">
        <f t="shared" si="0"/>
        <v>191.6</v>
      </c>
      <c r="G27" s="120">
        <v>17</v>
      </c>
      <c r="H27" s="160">
        <f t="shared" si="33"/>
        <v>17</v>
      </c>
      <c r="I27" s="86">
        <f t="array" ref="I27">IF(D$2=1,IF(F27="","",ABS(F26-F27)),IF(D$2&lt;10,IF(AND(F27="",F28=""),"",MAX(IF(C$11:C$1510=G27,B$11:B$1510))-MIN(IF(C$11:C$1510=G27,B$11:B$1510))),IF(AND(F27="",F28=""),"",_xlfn.STDEV.S(IF(C$11:C$1510=G27,B$11:B$1510)))))</f>
        <v>175</v>
      </c>
      <c r="J27" s="102"/>
      <c r="K27" s="54"/>
      <c r="L27" s="32"/>
      <c r="M27" s="32"/>
      <c r="N27" s="32"/>
      <c r="O27" s="32"/>
      <c r="P27" s="32"/>
      <c r="Q27" s="33"/>
      <c r="R27" s="102"/>
      <c r="S27" s="50"/>
      <c r="T27" s="51"/>
      <c r="U27" s="51"/>
      <c r="V27" s="52" t="s">
        <v>108</v>
      </c>
      <c r="W27" s="51"/>
      <c r="X27" s="51"/>
      <c r="Y27" s="53"/>
      <c r="Z27" s="102"/>
      <c r="AA27" s="99">
        <f t="shared" si="1"/>
        <v>1</v>
      </c>
      <c r="AB27" s="99">
        <f t="shared" si="2"/>
        <v>1</v>
      </c>
      <c r="AC27" s="99" t="str">
        <f t="shared" si="45"/>
        <v/>
      </c>
      <c r="AD27" s="99" t="str">
        <f t="shared" si="46"/>
        <v/>
      </c>
      <c r="AE27" s="99">
        <f t="shared" si="3"/>
        <v>0</v>
      </c>
      <c r="AF27" s="99">
        <f t="shared" si="4"/>
        <v>0</v>
      </c>
      <c r="AG27" s="99" t="str">
        <f t="shared" si="47"/>
        <v/>
      </c>
      <c r="AH27" s="99" t="str">
        <f t="shared" si="48"/>
        <v/>
      </c>
      <c r="AI27" s="99">
        <f t="shared" si="25"/>
        <v>1</v>
      </c>
      <c r="AJ27" s="99">
        <f t="shared" si="34"/>
        <v>1</v>
      </c>
      <c r="AK27" s="99" t="str">
        <f t="shared" ref="AK27:AK90" si="59">IF(SUM(AI22:AI27)&gt;5,"x","")</f>
        <v/>
      </c>
      <c r="AL27" s="99" t="str">
        <f t="shared" ref="AL27:AL90" si="60">IF(IF(AJ$12="",SUM(AJ23:AJ28),SUM(AJ22:AJ27))&gt;5,"x","")</f>
        <v/>
      </c>
      <c r="AM27" s="99">
        <f t="shared" si="26"/>
        <v>0</v>
      </c>
      <c r="AN27" s="99">
        <f t="shared" si="35"/>
        <v>0</v>
      </c>
      <c r="AO27" s="99" t="str">
        <f t="shared" si="51"/>
        <v/>
      </c>
      <c r="AP27" s="99" t="str">
        <f t="shared" si="52"/>
        <v/>
      </c>
      <c r="AQ27" s="99">
        <f t="shared" si="36"/>
        <v>0</v>
      </c>
      <c r="AR27" s="99">
        <f t="shared" si="37"/>
        <v>0</v>
      </c>
      <c r="AS27" s="99" t="str">
        <f t="shared" si="53"/>
        <v/>
      </c>
      <c r="AT27" s="99" t="str">
        <f t="shared" si="54"/>
        <v/>
      </c>
      <c r="AU27" s="99">
        <f t="shared" si="5"/>
        <v>0</v>
      </c>
      <c r="AV27" s="99">
        <f t="shared" si="6"/>
        <v>0</v>
      </c>
      <c r="AW27" s="99" t="str">
        <f t="shared" si="55"/>
        <v/>
      </c>
      <c r="AX27" s="99" t="str">
        <f t="shared" si="56"/>
        <v/>
      </c>
      <c r="AY27" s="99">
        <f t="shared" si="7"/>
        <v>1</v>
      </c>
      <c r="AZ27" s="99">
        <f t="shared" si="8"/>
        <v>1</v>
      </c>
      <c r="BA27" s="99" t="str">
        <f t="shared" si="57"/>
        <v/>
      </c>
      <c r="BB27" s="99" t="str">
        <f t="shared" si="58"/>
        <v/>
      </c>
      <c r="BD27" s="99">
        <f t="shared" si="9"/>
        <v>17</v>
      </c>
      <c r="BE27" s="99">
        <f t="shared" si="10"/>
        <v>191.6</v>
      </c>
      <c r="BF27" s="99" t="str">
        <f t="shared" si="11"/>
        <v/>
      </c>
      <c r="BG27" s="99" t="str">
        <f t="shared" si="12"/>
        <v/>
      </c>
      <c r="BH27" s="121">
        <f t="shared" si="13"/>
        <v>106.41113917853025</v>
      </c>
      <c r="BI27" s="121">
        <f t="shared" si="14"/>
        <v>209.48116851377748</v>
      </c>
      <c r="BJ27" s="122">
        <f t="shared" si="15"/>
        <v>157.94615384615386</v>
      </c>
      <c r="BK27" s="122"/>
      <c r="BL27" s="99">
        <f t="shared" si="16"/>
        <v>17</v>
      </c>
      <c r="BM27" s="99">
        <f t="shared" si="17"/>
        <v>175</v>
      </c>
      <c r="BN27" s="122">
        <f t="shared" si="27"/>
        <v>188.87776923076922</v>
      </c>
      <c r="BO27" s="121">
        <f t="shared" si="18"/>
        <v>0</v>
      </c>
      <c r="BP27" s="122">
        <f t="shared" si="28"/>
        <v>89.34615384615384</v>
      </c>
      <c r="BQ27" s="122"/>
      <c r="BR27" s="99">
        <v>17</v>
      </c>
      <c r="BS27" s="130">
        <f t="shared" si="29"/>
        <v>266.64999999999998</v>
      </c>
      <c r="BT27" s="111">
        <f t="shared" si="30"/>
        <v>1</v>
      </c>
      <c r="BU27" s="131">
        <f t="shared" si="31"/>
        <v>1.0765842920276059E-3</v>
      </c>
      <c r="BV27" s="126">
        <f t="shared" si="19"/>
        <v>176</v>
      </c>
      <c r="BW27" s="126">
        <f t="shared" si="20"/>
        <v>156</v>
      </c>
      <c r="BX27" s="126"/>
      <c r="BY27" s="127">
        <f t="shared" si="38"/>
        <v>8</v>
      </c>
      <c r="BZ27" s="132">
        <f t="shared" si="21"/>
        <v>18</v>
      </c>
      <c r="CA27" s="126">
        <f t="shared" si="22"/>
        <v>263</v>
      </c>
      <c r="CB27" s="131">
        <f t="shared" si="23"/>
        <v>157.94615384615386</v>
      </c>
      <c r="CD27" s="116">
        <v>18</v>
      </c>
      <c r="CE27" s="117">
        <v>76</v>
      </c>
      <c r="CF27" s="117">
        <v>176</v>
      </c>
      <c r="CG27" s="117">
        <v>156</v>
      </c>
      <c r="CH27" s="117">
        <v>72.612985447671221</v>
      </c>
      <c r="CI27" s="117">
        <v>243.27932224463643</v>
      </c>
      <c r="CJ27" s="117">
        <v>157.94615384615383</v>
      </c>
      <c r="CL27" s="116">
        <v>18</v>
      </c>
      <c r="CM27" s="117">
        <v>37</v>
      </c>
      <c r="CN27" s="117">
        <v>104.82258139534883</v>
      </c>
      <c r="CO27" s="117">
        <v>0</v>
      </c>
      <c r="CP27" s="117">
        <v>32.085271317829459</v>
      </c>
      <c r="CR27" s="118">
        <v>279.10000000000002</v>
      </c>
      <c r="CS27" s="117">
        <v>1</v>
      </c>
      <c r="CT27" s="117">
        <v>6.4773211786715954E-4</v>
      </c>
      <c r="CX27" s="119">
        <v>123</v>
      </c>
      <c r="CY27" s="117">
        <v>157.94615384615383</v>
      </c>
      <c r="CZ27" s="117">
        <v>94</v>
      </c>
    </row>
    <row r="28" spans="2:104" x14ac:dyDescent="0.3">
      <c r="B28" s="87">
        <v>76</v>
      </c>
      <c r="C28" s="97">
        <f t="shared" si="24"/>
        <v>4</v>
      </c>
      <c r="D28" s="120">
        <v>18</v>
      </c>
      <c r="E28" s="160">
        <f t="shared" si="32"/>
        <v>18</v>
      </c>
      <c r="F28" s="86">
        <f t="shared" si="0"/>
        <v>263</v>
      </c>
      <c r="G28" s="120">
        <v>18</v>
      </c>
      <c r="H28" s="160">
        <f t="shared" si="33"/>
        <v>18</v>
      </c>
      <c r="I28" s="86">
        <f t="array" ref="I28">IF(D$2=1,IF(F28="","",ABS(F27-F28)),IF(D$2&lt;10,IF(AND(F28="",F29=""),"",MAX(IF(C$11:C$1510=G28,B$11:B$1510))-MIN(IF(C$11:C$1510=G28,B$11:B$1510))),IF(AND(F28="",F29=""),"",_xlfn.STDEV.S(IF(C$11:C$1510=G28,B$11:B$1510)))))</f>
        <v>100</v>
      </c>
      <c r="J28" s="102"/>
      <c r="K28" s="54"/>
      <c r="L28" s="32"/>
      <c r="M28" s="32"/>
      <c r="N28" s="32"/>
      <c r="O28" s="32"/>
      <c r="P28" s="32"/>
      <c r="Q28" s="33"/>
      <c r="R28" s="102"/>
      <c r="S28" s="54"/>
      <c r="T28" s="32"/>
      <c r="U28" s="32"/>
      <c r="V28" s="32"/>
      <c r="W28" s="32"/>
      <c r="X28" s="32"/>
      <c r="Y28" s="33"/>
      <c r="Z28" s="102"/>
      <c r="AA28" s="99">
        <f t="shared" si="1"/>
        <v>1</v>
      </c>
      <c r="AB28" s="99">
        <f t="shared" si="2"/>
        <v>1</v>
      </c>
      <c r="AC28" s="99" t="str">
        <f t="shared" si="45"/>
        <v/>
      </c>
      <c r="AD28" s="99" t="str">
        <f t="shared" si="46"/>
        <v/>
      </c>
      <c r="AE28" s="99">
        <f t="shared" si="3"/>
        <v>0</v>
      </c>
      <c r="AF28" s="99">
        <f t="shared" si="4"/>
        <v>0</v>
      </c>
      <c r="AG28" s="99" t="str">
        <f t="shared" si="47"/>
        <v/>
      </c>
      <c r="AH28" s="99" t="str">
        <f t="shared" si="48"/>
        <v/>
      </c>
      <c r="AI28" s="99">
        <f t="shared" si="25"/>
        <v>1</v>
      </c>
      <c r="AJ28" s="99">
        <f t="shared" si="34"/>
        <v>0</v>
      </c>
      <c r="AK28" s="99" t="str">
        <f t="shared" si="59"/>
        <v/>
      </c>
      <c r="AL28" s="99" t="str">
        <f t="shared" si="60"/>
        <v/>
      </c>
      <c r="AM28" s="99">
        <f t="shared" si="26"/>
        <v>0</v>
      </c>
      <c r="AN28" s="99">
        <f t="shared" si="35"/>
        <v>1</v>
      </c>
      <c r="AO28" s="99" t="str">
        <f t="shared" si="51"/>
        <v/>
      </c>
      <c r="AP28" s="99" t="str">
        <f t="shared" si="52"/>
        <v/>
      </c>
      <c r="AQ28" s="99">
        <f t="shared" si="36"/>
        <v>0</v>
      </c>
      <c r="AR28" s="99">
        <f t="shared" si="37"/>
        <v>1</v>
      </c>
      <c r="AS28" s="99" t="str">
        <f t="shared" si="53"/>
        <v/>
      </c>
      <c r="AT28" s="99" t="str">
        <f t="shared" si="54"/>
        <v/>
      </c>
      <c r="AU28" s="99">
        <f t="shared" si="5"/>
        <v>0</v>
      </c>
      <c r="AV28" s="99">
        <f t="shared" si="6"/>
        <v>1</v>
      </c>
      <c r="AW28" s="99" t="str">
        <f t="shared" si="55"/>
        <v/>
      </c>
      <c r="AX28" s="99" t="str">
        <f t="shared" si="56"/>
        <v/>
      </c>
      <c r="AY28" s="99">
        <f t="shared" si="7"/>
        <v>1</v>
      </c>
      <c r="AZ28" s="99">
        <f t="shared" si="8"/>
        <v>0</v>
      </c>
      <c r="BA28" s="99" t="str">
        <f t="shared" si="57"/>
        <v/>
      </c>
      <c r="BB28" s="99" t="str">
        <f t="shared" si="58"/>
        <v/>
      </c>
      <c r="BD28" s="99">
        <f t="shared" si="9"/>
        <v>18</v>
      </c>
      <c r="BE28" s="99">
        <f t="shared" si="10"/>
        <v>263</v>
      </c>
      <c r="BF28" s="99" t="str">
        <f t="shared" si="11"/>
        <v/>
      </c>
      <c r="BG28" s="99" t="str">
        <f t="shared" si="12"/>
        <v/>
      </c>
      <c r="BH28" s="121">
        <f t="shared" si="13"/>
        <v>106.41113917853025</v>
      </c>
      <c r="BI28" s="121">
        <f t="shared" si="14"/>
        <v>209.48116851377748</v>
      </c>
      <c r="BJ28" s="122">
        <f t="shared" si="15"/>
        <v>157.94615384615386</v>
      </c>
      <c r="BK28" s="122"/>
      <c r="BL28" s="99">
        <f t="shared" si="16"/>
        <v>18</v>
      </c>
      <c r="BM28" s="99">
        <f t="shared" si="17"/>
        <v>100</v>
      </c>
      <c r="BN28" s="122">
        <f t="shared" si="27"/>
        <v>188.87776923076922</v>
      </c>
      <c r="BO28" s="121">
        <f t="shared" si="18"/>
        <v>0</v>
      </c>
      <c r="BP28" s="122">
        <f t="shared" si="28"/>
        <v>89.34615384615384</v>
      </c>
      <c r="BQ28" s="122"/>
      <c r="BR28" s="99">
        <v>18</v>
      </c>
      <c r="BS28" s="130">
        <f t="shared" si="29"/>
        <v>279.10000000000002</v>
      </c>
      <c r="BT28" s="111">
        <f t="shared" si="30"/>
        <v>1</v>
      </c>
      <c r="BU28" s="131">
        <f t="shared" si="31"/>
        <v>6.4773211786715954E-4</v>
      </c>
      <c r="BV28" s="126">
        <f t="shared" si="19"/>
        <v>176</v>
      </c>
      <c r="BW28" s="126">
        <f t="shared" si="20"/>
        <v>156</v>
      </c>
      <c r="BX28" s="126"/>
      <c r="BY28" s="127">
        <f t="shared" si="38"/>
        <v>7</v>
      </c>
      <c r="BZ28" s="132">
        <f t="shared" si="21"/>
        <v>19</v>
      </c>
      <c r="CA28" s="126">
        <f t="shared" si="22"/>
        <v>216.4</v>
      </c>
      <c r="CB28" s="131">
        <f t="shared" si="23"/>
        <v>157.94615384615386</v>
      </c>
      <c r="CD28" s="116">
        <v>19</v>
      </c>
      <c r="CE28" s="117">
        <v>113</v>
      </c>
      <c r="CF28" s="117">
        <v>176</v>
      </c>
      <c r="CG28" s="117">
        <v>156</v>
      </c>
      <c r="CH28" s="117">
        <v>72.612985447671221</v>
      </c>
      <c r="CI28" s="117">
        <v>243.27932224463643</v>
      </c>
      <c r="CJ28" s="117">
        <v>157.94615384615383</v>
      </c>
      <c r="CL28" s="116">
        <v>19</v>
      </c>
      <c r="CM28" s="117">
        <v>12</v>
      </c>
      <c r="CN28" s="117">
        <v>104.82258139534883</v>
      </c>
      <c r="CO28" s="117">
        <v>0</v>
      </c>
      <c r="CP28" s="117">
        <v>32.085271317829459</v>
      </c>
      <c r="CR28" s="118">
        <v>291.54999999999995</v>
      </c>
      <c r="CS28" s="117">
        <v>1</v>
      </c>
      <c r="CT28" s="117">
        <v>3.6768099378407836E-4</v>
      </c>
      <c r="CX28" s="119">
        <v>124</v>
      </c>
      <c r="CY28" s="117">
        <v>157.94615384615383</v>
      </c>
      <c r="CZ28" s="117">
        <v>225</v>
      </c>
    </row>
    <row r="29" spans="2:104" x14ac:dyDescent="0.3">
      <c r="B29" s="87">
        <v>113</v>
      </c>
      <c r="C29" s="97">
        <f t="shared" si="24"/>
        <v>4</v>
      </c>
      <c r="D29" s="120">
        <v>19</v>
      </c>
      <c r="E29" s="160">
        <f t="shared" si="32"/>
        <v>19</v>
      </c>
      <c r="F29" s="86">
        <f t="shared" si="0"/>
        <v>216.4</v>
      </c>
      <c r="G29" s="120">
        <v>19</v>
      </c>
      <c r="H29" s="160">
        <f t="shared" si="33"/>
        <v>19</v>
      </c>
      <c r="I29" s="86">
        <f t="array" ref="I29">IF(D$2=1,IF(F29="","",ABS(F28-F29)),IF(D$2&lt;10,IF(AND(F29="",F30=""),"",MAX(IF(C$11:C$1510=G29,B$11:B$1510))-MIN(IF(C$11:C$1510=G29,B$11:B$1510))),IF(AND(F29="",F30=""),"",_xlfn.STDEV.S(IF(C$11:C$1510=G29,B$11:B$1510)))))</f>
        <v>138</v>
      </c>
      <c r="J29" s="102"/>
      <c r="K29" s="54"/>
      <c r="L29" s="32"/>
      <c r="M29" s="32"/>
      <c r="N29" s="32"/>
      <c r="O29" s="32"/>
      <c r="P29" s="32"/>
      <c r="Q29" s="33"/>
      <c r="R29" s="102"/>
      <c r="S29" s="54"/>
      <c r="T29" s="32"/>
      <c r="U29" s="32"/>
      <c r="V29" s="32"/>
      <c r="W29" s="32"/>
      <c r="X29" s="32"/>
      <c r="Y29" s="33"/>
      <c r="Z29" s="102"/>
      <c r="AA29" s="99">
        <f t="shared" si="1"/>
        <v>1</v>
      </c>
      <c r="AB29" s="99">
        <f t="shared" si="2"/>
        <v>1</v>
      </c>
      <c r="AC29" s="99" t="str">
        <f t="shared" si="45"/>
        <v/>
      </c>
      <c r="AD29" s="99" t="str">
        <f t="shared" si="46"/>
        <v/>
      </c>
      <c r="AE29" s="99">
        <f t="shared" si="3"/>
        <v>0</v>
      </c>
      <c r="AF29" s="99">
        <f t="shared" si="4"/>
        <v>0</v>
      </c>
      <c r="AG29" s="99" t="str">
        <f t="shared" ref="AG29:AG92" si="61">IF(SUM(AE20:AE29)&gt;9,"x","")</f>
        <v/>
      </c>
      <c r="AH29" s="99" t="str">
        <f t="shared" ref="AH29:AH92" si="62">IF(IF(AF$11="",SUM(AF21:AF30),SUM(AF20:AF29))&gt;9,"x","")</f>
        <v/>
      </c>
      <c r="AI29" s="99">
        <f t="shared" si="25"/>
        <v>0</v>
      </c>
      <c r="AJ29" s="99">
        <f t="shared" si="34"/>
        <v>1</v>
      </c>
      <c r="AK29" s="99" t="str">
        <f t="shared" si="59"/>
        <v/>
      </c>
      <c r="AL29" s="99" t="str">
        <f t="shared" si="60"/>
        <v/>
      </c>
      <c r="AM29" s="99">
        <f t="shared" si="26"/>
        <v>1</v>
      </c>
      <c r="AN29" s="99">
        <f t="shared" si="35"/>
        <v>0</v>
      </c>
      <c r="AO29" s="99" t="str">
        <f t="shared" si="51"/>
        <v/>
      </c>
      <c r="AP29" s="99" t="str">
        <f t="shared" si="52"/>
        <v/>
      </c>
      <c r="AQ29" s="99">
        <f t="shared" si="36"/>
        <v>1</v>
      </c>
      <c r="AR29" s="99">
        <f t="shared" si="37"/>
        <v>1</v>
      </c>
      <c r="AS29" s="99" t="str">
        <f t="shared" si="53"/>
        <v/>
      </c>
      <c r="AT29" s="99" t="str">
        <f t="shared" si="54"/>
        <v/>
      </c>
      <c r="AU29" s="99">
        <f t="shared" si="5"/>
        <v>0</v>
      </c>
      <c r="AV29" s="99">
        <f t="shared" si="6"/>
        <v>0</v>
      </c>
      <c r="AW29" s="99" t="str">
        <f t="shared" si="55"/>
        <v/>
      </c>
      <c r="AX29" s="99" t="str">
        <f t="shared" si="56"/>
        <v/>
      </c>
      <c r="AY29" s="99">
        <f t="shared" si="7"/>
        <v>1</v>
      </c>
      <c r="AZ29" s="99">
        <f t="shared" si="8"/>
        <v>1</v>
      </c>
      <c r="BA29" s="99" t="str">
        <f t="shared" si="57"/>
        <v/>
      </c>
      <c r="BB29" s="99" t="str">
        <f t="shared" si="58"/>
        <v/>
      </c>
      <c r="BD29" s="99">
        <f t="shared" si="9"/>
        <v>19</v>
      </c>
      <c r="BE29" s="99">
        <f t="shared" si="10"/>
        <v>216.4</v>
      </c>
      <c r="BF29" s="99" t="str">
        <f t="shared" si="11"/>
        <v/>
      </c>
      <c r="BG29" s="99" t="str">
        <f t="shared" si="12"/>
        <v/>
      </c>
      <c r="BH29" s="121">
        <f t="shared" si="13"/>
        <v>106.41113917853025</v>
      </c>
      <c r="BI29" s="121">
        <f t="shared" si="14"/>
        <v>209.48116851377748</v>
      </c>
      <c r="BJ29" s="122">
        <f t="shared" si="15"/>
        <v>157.94615384615386</v>
      </c>
      <c r="BK29" s="122"/>
      <c r="BL29" s="99">
        <f t="shared" si="16"/>
        <v>19</v>
      </c>
      <c r="BM29" s="99">
        <f t="shared" si="17"/>
        <v>138</v>
      </c>
      <c r="BN29" s="122">
        <f t="shared" si="27"/>
        <v>188.87776923076922</v>
      </c>
      <c r="BO29" s="121">
        <f t="shared" si="18"/>
        <v>0</v>
      </c>
      <c r="BP29" s="122">
        <f t="shared" si="28"/>
        <v>89.34615384615384</v>
      </c>
      <c r="BQ29" s="122"/>
      <c r="BR29" s="99">
        <v>19</v>
      </c>
      <c r="BS29" s="130">
        <f t="shared" si="29"/>
        <v>291.54999999999995</v>
      </c>
      <c r="BT29" s="111">
        <f t="shared" si="30"/>
        <v>1</v>
      </c>
      <c r="BU29" s="131">
        <f t="shared" si="31"/>
        <v>3.6768099378407836E-4</v>
      </c>
      <c r="BV29" s="126">
        <f t="shared" si="19"/>
        <v>176</v>
      </c>
      <c r="BW29" s="126">
        <f t="shared" si="20"/>
        <v>156</v>
      </c>
      <c r="BX29" s="126"/>
      <c r="BY29" s="127">
        <f t="shared" si="38"/>
        <v>6</v>
      </c>
      <c r="BZ29" s="132">
        <f t="shared" si="21"/>
        <v>20</v>
      </c>
      <c r="CA29" s="126">
        <f t="shared" si="22"/>
        <v>170.8</v>
      </c>
      <c r="CB29" s="131">
        <f t="shared" si="23"/>
        <v>157.94615384615386</v>
      </c>
      <c r="CD29" s="116">
        <v>20</v>
      </c>
      <c r="CE29" s="117">
        <v>125</v>
      </c>
      <c r="CF29" s="117">
        <v>176</v>
      </c>
      <c r="CG29" s="117">
        <v>156</v>
      </c>
      <c r="CH29" s="117">
        <v>72.612985447671221</v>
      </c>
      <c r="CI29" s="117">
        <v>243.27932224463643</v>
      </c>
      <c r="CJ29" s="117">
        <v>157.94615384615383</v>
      </c>
      <c r="CL29" s="116">
        <v>20</v>
      </c>
      <c r="CM29" s="117">
        <v>27</v>
      </c>
      <c r="CN29" s="117">
        <v>104.82258139534883</v>
      </c>
      <c r="CO29" s="117">
        <v>0</v>
      </c>
      <c r="CP29" s="117">
        <v>32.085271317829459</v>
      </c>
      <c r="CR29" s="118">
        <v>304</v>
      </c>
      <c r="CS29" s="117">
        <v>3</v>
      </c>
      <c r="CT29" s="117">
        <v>1.9691340638623158E-4</v>
      </c>
      <c r="CX29" s="119">
        <v>125</v>
      </c>
      <c r="CY29" s="117">
        <v>157.94615384615383</v>
      </c>
      <c r="CZ29" s="117">
        <v>192</v>
      </c>
    </row>
    <row r="30" spans="2:104" x14ac:dyDescent="0.3">
      <c r="B30" s="87">
        <v>125</v>
      </c>
      <c r="C30" s="97">
        <f t="shared" si="24"/>
        <v>4</v>
      </c>
      <c r="D30" s="120">
        <v>20</v>
      </c>
      <c r="E30" s="160">
        <f t="shared" si="32"/>
        <v>20</v>
      </c>
      <c r="F30" s="86">
        <f t="shared" si="0"/>
        <v>170.8</v>
      </c>
      <c r="G30" s="120">
        <v>20</v>
      </c>
      <c r="H30" s="160">
        <f t="shared" si="33"/>
        <v>20</v>
      </c>
      <c r="I30" s="86">
        <f t="array" ref="I30">IF(D$2=1,IF(F30="","",ABS(F29-F30)),IF(D$2&lt;10,IF(AND(F30="",F31=""),"",MAX(IF(C$11:C$1510=G30,B$11:B$1510))-MIN(IF(C$11:C$1510=G30,B$11:B$1510))),IF(AND(F30="",F31=""),"",_xlfn.STDEV.S(IF(C$11:C$1510=G30,B$11:B$1510)))))</f>
        <v>91</v>
      </c>
      <c r="J30" s="102"/>
      <c r="K30" s="54"/>
      <c r="L30" s="32"/>
      <c r="M30" s="32"/>
      <c r="N30" s="32"/>
      <c r="O30" s="32"/>
      <c r="P30" s="32"/>
      <c r="Q30" s="33"/>
      <c r="R30" s="102"/>
      <c r="S30" s="54"/>
      <c r="T30" s="32"/>
      <c r="U30" s="32"/>
      <c r="V30" s="32"/>
      <c r="W30" s="32"/>
      <c r="X30" s="32"/>
      <c r="Y30" s="33"/>
      <c r="Z30" s="102"/>
      <c r="AA30" s="99">
        <f t="shared" si="1"/>
        <v>1</v>
      </c>
      <c r="AB30" s="99">
        <f t="shared" si="2"/>
        <v>1</v>
      </c>
      <c r="AC30" s="99" t="str">
        <f t="shared" si="45"/>
        <v/>
      </c>
      <c r="AD30" s="99" t="str">
        <f t="shared" si="46"/>
        <v/>
      </c>
      <c r="AE30" s="99">
        <f t="shared" si="3"/>
        <v>0</v>
      </c>
      <c r="AF30" s="99">
        <f t="shared" si="4"/>
        <v>0</v>
      </c>
      <c r="AG30" s="99" t="str">
        <f t="shared" si="61"/>
        <v/>
      </c>
      <c r="AH30" s="99" t="str">
        <f t="shared" si="62"/>
        <v/>
      </c>
      <c r="AI30" s="99">
        <f t="shared" si="25"/>
        <v>0</v>
      </c>
      <c r="AJ30" s="99">
        <f t="shared" si="34"/>
        <v>0</v>
      </c>
      <c r="AK30" s="99" t="str">
        <f t="shared" si="59"/>
        <v/>
      </c>
      <c r="AL30" s="99" t="str">
        <f t="shared" si="60"/>
        <v/>
      </c>
      <c r="AM30" s="99">
        <f t="shared" si="26"/>
        <v>1</v>
      </c>
      <c r="AN30" s="99">
        <f t="shared" si="35"/>
        <v>1</v>
      </c>
      <c r="AO30" s="99" t="str">
        <f t="shared" si="51"/>
        <v/>
      </c>
      <c r="AP30" s="99" t="str">
        <f t="shared" si="52"/>
        <v/>
      </c>
      <c r="AQ30" s="99">
        <f t="shared" si="36"/>
        <v>0</v>
      </c>
      <c r="AR30" s="99">
        <f t="shared" si="37"/>
        <v>1</v>
      </c>
      <c r="AS30" s="99" t="str">
        <f t="shared" si="53"/>
        <v/>
      </c>
      <c r="AT30" s="99" t="str">
        <f t="shared" si="54"/>
        <v/>
      </c>
      <c r="AU30" s="99">
        <f t="shared" si="5"/>
        <v>1</v>
      </c>
      <c r="AV30" s="99">
        <f t="shared" si="6"/>
        <v>1</v>
      </c>
      <c r="AW30" s="99" t="str">
        <f t="shared" si="55"/>
        <v/>
      </c>
      <c r="AX30" s="99" t="str">
        <f t="shared" si="56"/>
        <v/>
      </c>
      <c r="AY30" s="99">
        <f t="shared" si="7"/>
        <v>0</v>
      </c>
      <c r="AZ30" s="99">
        <f t="shared" si="8"/>
        <v>0</v>
      </c>
      <c r="BA30" s="99" t="str">
        <f t="shared" si="57"/>
        <v/>
      </c>
      <c r="BB30" s="99" t="str">
        <f t="shared" si="58"/>
        <v/>
      </c>
      <c r="BD30" s="99">
        <f t="shared" si="9"/>
        <v>20</v>
      </c>
      <c r="BE30" s="99">
        <f t="shared" si="10"/>
        <v>170.8</v>
      </c>
      <c r="BF30" s="99" t="str">
        <f t="shared" si="11"/>
        <v/>
      </c>
      <c r="BG30" s="99" t="str">
        <f t="shared" si="12"/>
        <v/>
      </c>
      <c r="BH30" s="121">
        <f t="shared" si="13"/>
        <v>106.41113917853025</v>
      </c>
      <c r="BI30" s="121">
        <f t="shared" si="14"/>
        <v>209.48116851377748</v>
      </c>
      <c r="BJ30" s="122">
        <f t="shared" si="15"/>
        <v>157.94615384615386</v>
      </c>
      <c r="BK30" s="122"/>
      <c r="BL30" s="99">
        <f t="shared" si="16"/>
        <v>20</v>
      </c>
      <c r="BM30" s="99">
        <f t="shared" si="17"/>
        <v>91</v>
      </c>
      <c r="BN30" s="122">
        <f t="shared" si="27"/>
        <v>188.87776923076922</v>
      </c>
      <c r="BO30" s="121">
        <f t="shared" si="18"/>
        <v>0</v>
      </c>
      <c r="BP30" s="122">
        <f t="shared" si="28"/>
        <v>89.34615384615384</v>
      </c>
      <c r="BQ30" s="122"/>
      <c r="BR30" s="99">
        <v>20</v>
      </c>
      <c r="BS30" s="133">
        <f>MAX(B11:B1510)</f>
        <v>304</v>
      </c>
      <c r="BT30" s="134">
        <f>COUNTIFS(B$11:B$1510,"&gt;=" &amp; BS29,B$11:B$1510,"&lt;=" &amp; BS30)</f>
        <v>3</v>
      </c>
      <c r="BU30" s="135">
        <f t="shared" si="31"/>
        <v>1.9691340638623158E-4</v>
      </c>
      <c r="BV30" s="126">
        <f t="shared" si="19"/>
        <v>176</v>
      </c>
      <c r="BW30" s="126">
        <f t="shared" si="20"/>
        <v>156</v>
      </c>
      <c r="BX30" s="126"/>
      <c r="BY30" s="127">
        <f t="shared" si="38"/>
        <v>5</v>
      </c>
      <c r="BZ30" s="132">
        <f t="shared" si="21"/>
        <v>21</v>
      </c>
      <c r="CA30" s="126">
        <f t="shared" si="22"/>
        <v>181.2</v>
      </c>
      <c r="CB30" s="131">
        <f t="shared" si="23"/>
        <v>157.94615384615386</v>
      </c>
      <c r="CD30" s="116">
        <v>21</v>
      </c>
      <c r="CE30" s="117">
        <v>98</v>
      </c>
      <c r="CF30" s="117">
        <v>176</v>
      </c>
      <c r="CG30" s="117">
        <v>156</v>
      </c>
      <c r="CH30" s="117">
        <v>72.612985447671221</v>
      </c>
      <c r="CI30" s="117">
        <v>243.27932224463643</v>
      </c>
      <c r="CJ30" s="117">
        <v>157.94615384615383</v>
      </c>
      <c r="CL30" s="116">
        <v>21</v>
      </c>
      <c r="CM30" s="117">
        <v>10</v>
      </c>
      <c r="CN30" s="117">
        <v>104.82258139534883</v>
      </c>
      <c r="CO30" s="117">
        <v>0</v>
      </c>
      <c r="CP30" s="117">
        <v>32.085271317829459</v>
      </c>
      <c r="CR30" s="118" t="s">
        <v>91</v>
      </c>
      <c r="CS30" s="117">
        <v>130</v>
      </c>
      <c r="CT30" s="117">
        <v>7.8308742910466828E-2</v>
      </c>
      <c r="CX30" s="119">
        <v>126</v>
      </c>
      <c r="CY30" s="117">
        <v>157.94615384615383</v>
      </c>
      <c r="CZ30" s="117">
        <v>154</v>
      </c>
    </row>
    <row r="31" spans="2:104" x14ac:dyDescent="0.3">
      <c r="B31" s="87">
        <v>98</v>
      </c>
      <c r="C31" s="97">
        <f t="shared" si="24"/>
        <v>5</v>
      </c>
      <c r="D31" s="120">
        <v>21</v>
      </c>
      <c r="E31" s="160">
        <f t="shared" si="32"/>
        <v>21</v>
      </c>
      <c r="F31" s="86">
        <f t="shared" si="0"/>
        <v>181.2</v>
      </c>
      <c r="G31" s="120">
        <v>21</v>
      </c>
      <c r="H31" s="160">
        <f t="shared" si="33"/>
        <v>21</v>
      </c>
      <c r="I31" s="86">
        <f t="array" ref="I31">IF(D$2=1,IF(F31="","",ABS(F30-F31)),IF(D$2&lt;10,IF(AND(F31="",F32=""),"",MAX(IF(C$11:C$1510=G31,B$11:B$1510))-MIN(IF(C$11:C$1510=G31,B$11:B$1510))),IF(AND(F31="",F32=""),"",_xlfn.STDEV.S(IF(C$11:C$1510=G31,B$11:B$1510)))))</f>
        <v>106</v>
      </c>
      <c r="J31" s="102"/>
      <c r="K31" s="54"/>
      <c r="L31" s="32"/>
      <c r="M31" s="32"/>
      <c r="N31" s="32"/>
      <c r="O31" s="32"/>
      <c r="P31" s="32"/>
      <c r="Q31" s="33"/>
      <c r="R31" s="102"/>
      <c r="S31" s="54"/>
      <c r="T31" s="32"/>
      <c r="U31" s="32"/>
      <c r="V31" s="32"/>
      <c r="W31" s="32"/>
      <c r="X31" s="32"/>
      <c r="Y31" s="33"/>
      <c r="Z31" s="102"/>
      <c r="AA31" s="99">
        <f t="shared" si="1"/>
        <v>1</v>
      </c>
      <c r="AB31" s="99">
        <f t="shared" si="2"/>
        <v>1</v>
      </c>
      <c r="AC31" s="99" t="str">
        <f t="shared" si="45"/>
        <v/>
      </c>
      <c r="AD31" s="99" t="str">
        <f t="shared" si="46"/>
        <v/>
      </c>
      <c r="AE31" s="99">
        <f t="shared" si="3"/>
        <v>0</v>
      </c>
      <c r="AF31" s="99">
        <f t="shared" si="4"/>
        <v>0</v>
      </c>
      <c r="AG31" s="99" t="str">
        <f t="shared" si="61"/>
        <v/>
      </c>
      <c r="AH31" s="99" t="str">
        <f t="shared" si="62"/>
        <v/>
      </c>
      <c r="AI31" s="99">
        <f t="shared" si="25"/>
        <v>1</v>
      </c>
      <c r="AJ31" s="99">
        <f t="shared" si="34"/>
        <v>1</v>
      </c>
      <c r="AK31" s="99" t="str">
        <f t="shared" si="59"/>
        <v/>
      </c>
      <c r="AL31" s="99" t="str">
        <f t="shared" si="60"/>
        <v/>
      </c>
      <c r="AM31" s="99">
        <f t="shared" si="26"/>
        <v>0</v>
      </c>
      <c r="AN31" s="99">
        <f t="shared" si="35"/>
        <v>0</v>
      </c>
      <c r="AO31" s="99" t="str">
        <f t="shared" si="51"/>
        <v/>
      </c>
      <c r="AP31" s="99" t="str">
        <f t="shared" si="52"/>
        <v/>
      </c>
      <c r="AQ31" s="99">
        <f t="shared" si="36"/>
        <v>1</v>
      </c>
      <c r="AR31" s="99">
        <f t="shared" si="37"/>
        <v>1</v>
      </c>
      <c r="AS31" s="99" t="str">
        <f t="shared" si="53"/>
        <v/>
      </c>
      <c r="AT31" s="99" t="str">
        <f t="shared" si="54"/>
        <v/>
      </c>
      <c r="AU31" s="99">
        <f t="shared" si="5"/>
        <v>0</v>
      </c>
      <c r="AV31" s="99">
        <f t="shared" si="6"/>
        <v>1</v>
      </c>
      <c r="AW31" s="99" t="str">
        <f t="shared" si="55"/>
        <v/>
      </c>
      <c r="AX31" s="99" t="str">
        <f t="shared" si="56"/>
        <v/>
      </c>
      <c r="AY31" s="99">
        <f t="shared" si="7"/>
        <v>1</v>
      </c>
      <c r="AZ31" s="99">
        <f t="shared" si="8"/>
        <v>0</v>
      </c>
      <c r="BA31" s="99" t="str">
        <f t="shared" si="57"/>
        <v/>
      </c>
      <c r="BB31" s="99" t="str">
        <f t="shared" si="58"/>
        <v/>
      </c>
      <c r="BD31" s="99">
        <f t="shared" si="9"/>
        <v>21</v>
      </c>
      <c r="BE31" s="99">
        <f t="shared" si="10"/>
        <v>181.2</v>
      </c>
      <c r="BF31" s="99" t="str">
        <f t="shared" si="11"/>
        <v/>
      </c>
      <c r="BG31" s="99" t="str">
        <f t="shared" si="12"/>
        <v/>
      </c>
      <c r="BH31" s="121">
        <f t="shared" si="13"/>
        <v>106.41113917853025</v>
      </c>
      <c r="BI31" s="121">
        <f t="shared" si="14"/>
        <v>209.48116851377748</v>
      </c>
      <c r="BJ31" s="122">
        <f t="shared" si="15"/>
        <v>157.94615384615386</v>
      </c>
      <c r="BK31" s="122"/>
      <c r="BL31" s="99">
        <f t="shared" si="16"/>
        <v>21</v>
      </c>
      <c r="BM31" s="99">
        <f t="shared" si="17"/>
        <v>106</v>
      </c>
      <c r="BN31" s="122">
        <f t="shared" si="27"/>
        <v>188.87776923076922</v>
      </c>
      <c r="BO31" s="121">
        <f t="shared" si="18"/>
        <v>0</v>
      </c>
      <c r="BP31" s="122">
        <f t="shared" si="28"/>
        <v>89.34615384615384</v>
      </c>
      <c r="BQ31" s="122"/>
      <c r="BY31" s="127">
        <f t="shared" si="38"/>
        <v>4</v>
      </c>
      <c r="BZ31" s="132">
        <f t="shared" si="21"/>
        <v>22</v>
      </c>
      <c r="CA31" s="126">
        <f t="shared" si="22"/>
        <v>154.6</v>
      </c>
      <c r="CB31" s="131">
        <f t="shared" si="23"/>
        <v>157.94615384615386</v>
      </c>
      <c r="CD31" s="116">
        <v>22</v>
      </c>
      <c r="CE31" s="117">
        <v>88</v>
      </c>
      <c r="CF31" s="117">
        <v>176</v>
      </c>
      <c r="CG31" s="117">
        <v>156</v>
      </c>
      <c r="CH31" s="117">
        <v>72.612985447671221</v>
      </c>
      <c r="CI31" s="117">
        <v>243.27932224463643</v>
      </c>
      <c r="CJ31" s="117">
        <v>157.94615384615383</v>
      </c>
      <c r="CL31" s="116">
        <v>22</v>
      </c>
      <c r="CM31" s="117">
        <v>5</v>
      </c>
      <c r="CN31" s="117">
        <v>104.82258139534883</v>
      </c>
      <c r="CO31" s="117">
        <v>0</v>
      </c>
      <c r="CP31" s="117">
        <v>32.085271317829459</v>
      </c>
      <c r="CX31" s="119">
        <v>127</v>
      </c>
      <c r="CY31" s="117">
        <v>157.94615384615383</v>
      </c>
      <c r="CZ31" s="117">
        <v>173</v>
      </c>
    </row>
    <row r="32" spans="2:104" x14ac:dyDescent="0.3">
      <c r="B32" s="87">
        <v>88</v>
      </c>
      <c r="C32" s="97">
        <f t="shared" si="24"/>
        <v>5</v>
      </c>
      <c r="D32" s="120">
        <v>22</v>
      </c>
      <c r="E32" s="160">
        <f t="shared" si="32"/>
        <v>22</v>
      </c>
      <c r="F32" s="86">
        <f t="shared" si="0"/>
        <v>154.6</v>
      </c>
      <c r="G32" s="120">
        <v>22</v>
      </c>
      <c r="H32" s="160">
        <f t="shared" si="33"/>
        <v>22</v>
      </c>
      <c r="I32" s="86">
        <f t="array" ref="I32">IF(D$2=1,IF(F32="","",ABS(F31-F32)),IF(D$2&lt;10,IF(AND(F32="",F33=""),"",MAX(IF(C$11:C$1510=G32,B$11:B$1510))-MIN(IF(C$11:C$1510=G32,B$11:B$1510))),IF(AND(F32="",F33=""),"",_xlfn.STDEV.S(IF(C$11:C$1510=G32,B$11:B$1510)))))</f>
        <v>147</v>
      </c>
      <c r="J32" s="102"/>
      <c r="K32" s="54"/>
      <c r="L32" s="32"/>
      <c r="M32" s="32"/>
      <c r="N32" s="32"/>
      <c r="O32" s="32"/>
      <c r="P32" s="32"/>
      <c r="Q32" s="33"/>
      <c r="R32" s="102"/>
      <c r="S32" s="54"/>
      <c r="T32" s="32"/>
      <c r="U32" s="32"/>
      <c r="V32" s="32"/>
      <c r="W32" s="32"/>
      <c r="X32" s="32"/>
      <c r="Y32" s="33"/>
      <c r="Z32" s="102"/>
      <c r="AA32" s="99">
        <f t="shared" si="1"/>
        <v>0</v>
      </c>
      <c r="AB32" s="99">
        <f t="shared" si="2"/>
        <v>1</v>
      </c>
      <c r="AC32" s="99" t="str">
        <f t="shared" si="45"/>
        <v/>
      </c>
      <c r="AD32" s="99" t="str">
        <f t="shared" si="46"/>
        <v/>
      </c>
      <c r="AE32" s="99">
        <f t="shared" si="3"/>
        <v>1</v>
      </c>
      <c r="AF32" s="99">
        <f t="shared" si="4"/>
        <v>0</v>
      </c>
      <c r="AG32" s="99" t="str">
        <f t="shared" si="61"/>
        <v/>
      </c>
      <c r="AH32" s="99" t="str">
        <f t="shared" si="62"/>
        <v/>
      </c>
      <c r="AI32" s="99">
        <f t="shared" si="25"/>
        <v>0</v>
      </c>
      <c r="AJ32" s="99">
        <f t="shared" si="34"/>
        <v>1</v>
      </c>
      <c r="AK32" s="99" t="str">
        <f t="shared" si="59"/>
        <v/>
      </c>
      <c r="AL32" s="99" t="str">
        <f t="shared" si="60"/>
        <v/>
      </c>
      <c r="AM32" s="99">
        <f t="shared" si="26"/>
        <v>1</v>
      </c>
      <c r="AN32" s="99">
        <f t="shared" si="35"/>
        <v>0</v>
      </c>
      <c r="AO32" s="99" t="str">
        <f t="shared" si="51"/>
        <v/>
      </c>
      <c r="AP32" s="99" t="str">
        <f t="shared" si="52"/>
        <v/>
      </c>
      <c r="AQ32" s="99">
        <f t="shared" si="36"/>
        <v>1</v>
      </c>
      <c r="AR32" s="99">
        <f t="shared" si="37"/>
        <v>0</v>
      </c>
      <c r="AS32" s="99" t="str">
        <f t="shared" si="53"/>
        <v/>
      </c>
      <c r="AT32" s="99" t="str">
        <f t="shared" si="54"/>
        <v/>
      </c>
      <c r="AU32" s="99">
        <f t="shared" si="5"/>
        <v>1</v>
      </c>
      <c r="AV32" s="99">
        <f t="shared" si="6"/>
        <v>0</v>
      </c>
      <c r="AW32" s="99" t="str">
        <f t="shared" si="55"/>
        <v/>
      </c>
      <c r="AX32" s="99" t="str">
        <f t="shared" si="56"/>
        <v/>
      </c>
      <c r="AY32" s="99">
        <f t="shared" si="7"/>
        <v>0</v>
      </c>
      <c r="AZ32" s="99">
        <f t="shared" si="8"/>
        <v>1</v>
      </c>
      <c r="BA32" s="99" t="str">
        <f t="shared" si="57"/>
        <v/>
      </c>
      <c r="BB32" s="99" t="str">
        <f t="shared" si="58"/>
        <v/>
      </c>
      <c r="BD32" s="99">
        <f t="shared" si="9"/>
        <v>22</v>
      </c>
      <c r="BE32" s="99">
        <f t="shared" si="10"/>
        <v>154.6</v>
      </c>
      <c r="BF32" s="99" t="str">
        <f t="shared" si="11"/>
        <v/>
      </c>
      <c r="BG32" s="99" t="str">
        <f t="shared" si="12"/>
        <v/>
      </c>
      <c r="BH32" s="121">
        <f t="shared" si="13"/>
        <v>106.41113917853025</v>
      </c>
      <c r="BI32" s="121">
        <f t="shared" si="14"/>
        <v>209.48116851377748</v>
      </c>
      <c r="BJ32" s="122">
        <f t="shared" si="15"/>
        <v>157.94615384615386</v>
      </c>
      <c r="BK32" s="122"/>
      <c r="BL32" s="99">
        <f t="shared" si="16"/>
        <v>22</v>
      </c>
      <c r="BM32" s="99">
        <f t="shared" si="17"/>
        <v>147</v>
      </c>
      <c r="BN32" s="122">
        <f t="shared" si="27"/>
        <v>188.87776923076922</v>
      </c>
      <c r="BO32" s="121">
        <f t="shared" si="18"/>
        <v>0</v>
      </c>
      <c r="BP32" s="122">
        <f t="shared" si="28"/>
        <v>89.34615384615384</v>
      </c>
      <c r="BQ32" s="122"/>
      <c r="BY32" s="127">
        <f t="shared" si="38"/>
        <v>3</v>
      </c>
      <c r="BZ32" s="132">
        <f t="shared" si="21"/>
        <v>23</v>
      </c>
      <c r="CA32" s="126">
        <f t="shared" si="22"/>
        <v>141.6</v>
      </c>
      <c r="CB32" s="131">
        <f t="shared" si="23"/>
        <v>157.94615384615386</v>
      </c>
      <c r="CD32" s="116">
        <v>23</v>
      </c>
      <c r="CE32" s="117">
        <v>93</v>
      </c>
      <c r="CF32" s="117">
        <v>176</v>
      </c>
      <c r="CG32" s="117">
        <v>156</v>
      </c>
      <c r="CH32" s="117">
        <v>72.612985447671221</v>
      </c>
      <c r="CI32" s="117">
        <v>243.27932224463643</v>
      </c>
      <c r="CJ32" s="117">
        <v>157.94615384615383</v>
      </c>
      <c r="CL32" s="116">
        <v>23</v>
      </c>
      <c r="CM32" s="117">
        <v>3</v>
      </c>
      <c r="CN32" s="117">
        <v>104.82258139534883</v>
      </c>
      <c r="CO32" s="117">
        <v>0</v>
      </c>
      <c r="CP32" s="117">
        <v>32.085271317829459</v>
      </c>
      <c r="CX32" s="119">
        <v>128</v>
      </c>
      <c r="CY32" s="117">
        <v>157.94615384615383</v>
      </c>
      <c r="CZ32" s="117">
        <v>212</v>
      </c>
    </row>
    <row r="33" spans="2:104" x14ac:dyDescent="0.3">
      <c r="B33" s="87">
        <v>93</v>
      </c>
      <c r="C33" s="97">
        <f t="shared" si="24"/>
        <v>5</v>
      </c>
      <c r="D33" s="120">
        <v>23</v>
      </c>
      <c r="E33" s="160">
        <f t="shared" si="32"/>
        <v>23</v>
      </c>
      <c r="F33" s="86">
        <f t="shared" si="0"/>
        <v>141.6</v>
      </c>
      <c r="G33" s="120">
        <v>23</v>
      </c>
      <c r="H33" s="160">
        <f t="shared" si="33"/>
        <v>23</v>
      </c>
      <c r="I33" s="86">
        <f t="array" ref="I33">IF(D$2=1,IF(F33="","",ABS(F32-F33)),IF(D$2&lt;10,IF(AND(F33="",F34=""),"",MAX(IF(C$11:C$1510=G33,B$11:B$1510))-MIN(IF(C$11:C$1510=G33,B$11:B$1510))),IF(AND(F33="",F34=""),"",_xlfn.STDEV.S(IF(C$11:C$1510=G33,B$11:B$1510)))))</f>
        <v>142</v>
      </c>
      <c r="J33" s="102"/>
      <c r="K33" s="54"/>
      <c r="L33" s="32"/>
      <c r="M33" s="32"/>
      <c r="N33" s="32"/>
      <c r="O33" s="32"/>
      <c r="P33" s="32"/>
      <c r="Q33" s="33"/>
      <c r="R33" s="102"/>
      <c r="S33" s="54"/>
      <c r="T33" s="32"/>
      <c r="U33" s="32"/>
      <c r="V33" s="32"/>
      <c r="W33" s="32"/>
      <c r="X33" s="32"/>
      <c r="Y33" s="33"/>
      <c r="Z33" s="102"/>
      <c r="AA33" s="99">
        <f t="shared" si="1"/>
        <v>0</v>
      </c>
      <c r="AB33" s="99">
        <f t="shared" si="2"/>
        <v>1</v>
      </c>
      <c r="AC33" s="99" t="str">
        <f t="shared" si="45"/>
        <v/>
      </c>
      <c r="AD33" s="99" t="str">
        <f t="shared" si="46"/>
        <v/>
      </c>
      <c r="AE33" s="99">
        <f t="shared" si="3"/>
        <v>1</v>
      </c>
      <c r="AF33" s="99">
        <f t="shared" si="4"/>
        <v>0</v>
      </c>
      <c r="AG33" s="99" t="str">
        <f t="shared" si="61"/>
        <v/>
      </c>
      <c r="AH33" s="99" t="str">
        <f t="shared" si="62"/>
        <v/>
      </c>
      <c r="AI33" s="99">
        <f t="shared" si="25"/>
        <v>0</v>
      </c>
      <c r="AJ33" s="99">
        <f t="shared" si="34"/>
        <v>0</v>
      </c>
      <c r="AK33" s="99" t="str">
        <f t="shared" si="59"/>
        <v/>
      </c>
      <c r="AL33" s="99" t="str">
        <f t="shared" si="60"/>
        <v/>
      </c>
      <c r="AM33" s="99">
        <f t="shared" si="26"/>
        <v>1</v>
      </c>
      <c r="AN33" s="99">
        <f t="shared" si="35"/>
        <v>1</v>
      </c>
      <c r="AO33" s="99" t="str">
        <f t="shared" si="51"/>
        <v/>
      </c>
      <c r="AP33" s="99" t="str">
        <f t="shared" si="52"/>
        <v/>
      </c>
      <c r="AQ33" s="99">
        <f t="shared" si="36"/>
        <v>0</v>
      </c>
      <c r="AR33" s="99">
        <f t="shared" si="37"/>
        <v>1</v>
      </c>
      <c r="AS33" s="99" t="str">
        <f t="shared" si="53"/>
        <v/>
      </c>
      <c r="AT33" s="99" t="str">
        <f t="shared" si="54"/>
        <v/>
      </c>
      <c r="AU33" s="99">
        <f t="shared" si="5"/>
        <v>1</v>
      </c>
      <c r="AV33" s="99">
        <f t="shared" si="6"/>
        <v>0</v>
      </c>
      <c r="AW33" s="99" t="str">
        <f t="shared" si="55"/>
        <v/>
      </c>
      <c r="AX33" s="99" t="str">
        <f t="shared" si="56"/>
        <v/>
      </c>
      <c r="AY33" s="99">
        <f t="shared" si="7"/>
        <v>0</v>
      </c>
      <c r="AZ33" s="99">
        <f t="shared" si="8"/>
        <v>1</v>
      </c>
      <c r="BA33" s="99" t="str">
        <f t="shared" si="57"/>
        <v/>
      </c>
      <c r="BB33" s="99" t="str">
        <f t="shared" si="58"/>
        <v/>
      </c>
      <c r="BD33" s="99">
        <f t="shared" si="9"/>
        <v>23</v>
      </c>
      <c r="BE33" s="99">
        <f t="shared" si="10"/>
        <v>141.6</v>
      </c>
      <c r="BF33" s="99" t="str">
        <f t="shared" si="11"/>
        <v/>
      </c>
      <c r="BG33" s="99" t="str">
        <f t="shared" si="12"/>
        <v/>
      </c>
      <c r="BH33" s="121">
        <f t="shared" si="13"/>
        <v>106.41113917853025</v>
      </c>
      <c r="BI33" s="121">
        <f t="shared" si="14"/>
        <v>209.48116851377748</v>
      </c>
      <c r="BJ33" s="122">
        <f t="shared" si="15"/>
        <v>157.94615384615386</v>
      </c>
      <c r="BK33" s="122"/>
      <c r="BL33" s="99">
        <f t="shared" si="16"/>
        <v>23</v>
      </c>
      <c r="BM33" s="99">
        <f t="shared" si="17"/>
        <v>142</v>
      </c>
      <c r="BN33" s="122">
        <f t="shared" si="27"/>
        <v>188.87776923076922</v>
      </c>
      <c r="BO33" s="121">
        <f t="shared" si="18"/>
        <v>0</v>
      </c>
      <c r="BP33" s="122">
        <f t="shared" si="28"/>
        <v>89.34615384615384</v>
      </c>
      <c r="BQ33" s="122"/>
      <c r="BY33" s="127">
        <f t="shared" si="38"/>
        <v>2</v>
      </c>
      <c r="BZ33" s="132">
        <f t="shared" si="21"/>
        <v>24</v>
      </c>
      <c r="CA33" s="126">
        <f t="shared" si="22"/>
        <v>184</v>
      </c>
      <c r="CB33" s="131">
        <f t="shared" si="23"/>
        <v>157.94615384615386</v>
      </c>
      <c r="CD33" s="116">
        <v>24</v>
      </c>
      <c r="CE33" s="117">
        <v>96</v>
      </c>
      <c r="CF33" s="117">
        <v>176</v>
      </c>
      <c r="CG33" s="117">
        <v>156</v>
      </c>
      <c r="CH33" s="117">
        <v>72.612985447671221</v>
      </c>
      <c r="CI33" s="117">
        <v>243.27932224463643</v>
      </c>
      <c r="CJ33" s="117">
        <v>157.94615384615383</v>
      </c>
      <c r="CL33" s="116">
        <v>24</v>
      </c>
      <c r="CM33" s="117">
        <v>10</v>
      </c>
      <c r="CN33" s="117">
        <v>104.82258139534883</v>
      </c>
      <c r="CO33" s="117">
        <v>0</v>
      </c>
      <c r="CP33" s="117">
        <v>32.085271317829459</v>
      </c>
      <c r="CX33" s="119">
        <v>129</v>
      </c>
      <c r="CY33" s="117">
        <v>157.94615384615383</v>
      </c>
      <c r="CZ33" s="117">
        <v>204</v>
      </c>
    </row>
    <row r="34" spans="2:104" x14ac:dyDescent="0.3">
      <c r="B34" s="87">
        <v>96</v>
      </c>
      <c r="C34" s="97">
        <f t="shared" si="24"/>
        <v>5</v>
      </c>
      <c r="D34" s="120">
        <v>24</v>
      </c>
      <c r="E34" s="160">
        <f t="shared" si="32"/>
        <v>24</v>
      </c>
      <c r="F34" s="86">
        <f t="shared" si="0"/>
        <v>184</v>
      </c>
      <c r="G34" s="120">
        <v>24</v>
      </c>
      <c r="H34" s="160">
        <f t="shared" si="33"/>
        <v>24</v>
      </c>
      <c r="I34" s="86">
        <f t="array" ref="I34">IF(D$2=1,IF(F34="","",ABS(F33-F34)),IF(D$2&lt;10,IF(AND(F34="",F35=""),"",MAX(IF(C$11:C$1510=G34,B$11:B$1510))-MIN(IF(C$11:C$1510=G34,B$11:B$1510))),IF(AND(F34="",F35=""),"",_xlfn.STDEV.S(IF(C$11:C$1510=G34,B$11:B$1510)))))</f>
        <v>99</v>
      </c>
      <c r="J34" s="102"/>
      <c r="K34" s="54"/>
      <c r="L34" s="32"/>
      <c r="M34" s="32"/>
      <c r="N34" s="32"/>
      <c r="O34" s="32"/>
      <c r="P34" s="32"/>
      <c r="Q34" s="33"/>
      <c r="R34" s="102"/>
      <c r="S34" s="54"/>
      <c r="T34" s="32"/>
      <c r="U34" s="32"/>
      <c r="V34" s="32"/>
      <c r="W34" s="32"/>
      <c r="X34" s="32"/>
      <c r="Y34" s="33"/>
      <c r="Z34" s="102"/>
      <c r="AA34" s="99">
        <f t="shared" si="1"/>
        <v>1</v>
      </c>
      <c r="AB34" s="99">
        <f t="shared" si="2"/>
        <v>1</v>
      </c>
      <c r="AC34" s="99" t="str">
        <f t="shared" si="45"/>
        <v/>
      </c>
      <c r="AD34" s="99" t="str">
        <f t="shared" si="46"/>
        <v/>
      </c>
      <c r="AE34" s="99">
        <f t="shared" si="3"/>
        <v>0</v>
      </c>
      <c r="AF34" s="99">
        <f t="shared" si="4"/>
        <v>0</v>
      </c>
      <c r="AG34" s="99" t="str">
        <f t="shared" si="61"/>
        <v/>
      </c>
      <c r="AH34" s="99" t="str">
        <f t="shared" si="62"/>
        <v/>
      </c>
      <c r="AI34" s="99">
        <f t="shared" si="25"/>
        <v>1</v>
      </c>
      <c r="AJ34" s="99">
        <f t="shared" si="34"/>
        <v>0</v>
      </c>
      <c r="AK34" s="99" t="str">
        <f t="shared" si="59"/>
        <v/>
      </c>
      <c r="AL34" s="99" t="str">
        <f t="shared" si="60"/>
        <v/>
      </c>
      <c r="AM34" s="99">
        <f t="shared" si="26"/>
        <v>0</v>
      </c>
      <c r="AN34" s="99">
        <f t="shared" si="35"/>
        <v>1</v>
      </c>
      <c r="AO34" s="99" t="str">
        <f t="shared" si="51"/>
        <v/>
      </c>
      <c r="AP34" s="99" t="str">
        <f t="shared" si="52"/>
        <v/>
      </c>
      <c r="AQ34" s="99">
        <f t="shared" si="36"/>
        <v>1</v>
      </c>
      <c r="AR34" s="99">
        <f t="shared" si="37"/>
        <v>0</v>
      </c>
      <c r="AS34" s="99" t="str">
        <f t="shared" si="53"/>
        <v/>
      </c>
      <c r="AT34" s="99" t="str">
        <f t="shared" si="54"/>
        <v/>
      </c>
      <c r="AU34" s="99">
        <f t="shared" si="5"/>
        <v>0</v>
      </c>
      <c r="AV34" s="99">
        <f t="shared" si="6"/>
        <v>1</v>
      </c>
      <c r="AW34" s="99" t="str">
        <f t="shared" si="55"/>
        <v/>
      </c>
      <c r="AX34" s="99" t="str">
        <f t="shared" si="56"/>
        <v/>
      </c>
      <c r="AY34" s="99">
        <f t="shared" si="7"/>
        <v>1</v>
      </c>
      <c r="AZ34" s="99">
        <f t="shared" si="8"/>
        <v>0</v>
      </c>
      <c r="BA34" s="99" t="str">
        <f t="shared" si="57"/>
        <v/>
      </c>
      <c r="BB34" s="99" t="str">
        <f t="shared" si="58"/>
        <v/>
      </c>
      <c r="BD34" s="99">
        <f t="shared" si="9"/>
        <v>24</v>
      </c>
      <c r="BE34" s="99">
        <f t="shared" si="10"/>
        <v>184</v>
      </c>
      <c r="BF34" s="99" t="str">
        <f t="shared" si="11"/>
        <v/>
      </c>
      <c r="BG34" s="99" t="str">
        <f t="shared" si="12"/>
        <v/>
      </c>
      <c r="BH34" s="121">
        <f t="shared" si="13"/>
        <v>106.41113917853025</v>
      </c>
      <c r="BI34" s="121">
        <f t="shared" si="14"/>
        <v>209.48116851377748</v>
      </c>
      <c r="BJ34" s="122">
        <f t="shared" si="15"/>
        <v>157.94615384615386</v>
      </c>
      <c r="BK34" s="122"/>
      <c r="BL34" s="99">
        <f t="shared" si="16"/>
        <v>24</v>
      </c>
      <c r="BM34" s="99">
        <f t="shared" si="17"/>
        <v>99</v>
      </c>
      <c r="BN34" s="122">
        <f t="shared" si="27"/>
        <v>188.87776923076922</v>
      </c>
      <c r="BO34" s="121">
        <f t="shared" si="18"/>
        <v>0</v>
      </c>
      <c r="BP34" s="122">
        <f t="shared" si="28"/>
        <v>89.34615384615384</v>
      </c>
      <c r="BQ34" s="122"/>
      <c r="BY34" s="127">
        <f t="shared" si="38"/>
        <v>1</v>
      </c>
      <c r="BZ34" s="132">
        <f t="shared" si="21"/>
        <v>25</v>
      </c>
      <c r="CA34" s="126">
        <f t="shared" si="22"/>
        <v>147.80000000000001</v>
      </c>
      <c r="CB34" s="131">
        <f t="shared" si="23"/>
        <v>157.94615384615386</v>
      </c>
      <c r="CD34" s="116">
        <v>25</v>
      </c>
      <c r="CE34" s="117">
        <v>86</v>
      </c>
      <c r="CF34" s="117">
        <v>176</v>
      </c>
      <c r="CG34" s="117">
        <v>156</v>
      </c>
      <c r="CH34" s="117">
        <v>72.612985447671221</v>
      </c>
      <c r="CI34" s="117">
        <v>243.27932224463643</v>
      </c>
      <c r="CJ34" s="117">
        <v>157.94615384615383</v>
      </c>
      <c r="CL34" s="116">
        <v>25</v>
      </c>
      <c r="CM34" s="117">
        <v>31</v>
      </c>
      <c r="CN34" s="117">
        <v>104.82258139534883</v>
      </c>
      <c r="CO34" s="117">
        <v>0</v>
      </c>
      <c r="CP34" s="117">
        <v>32.085271317829459</v>
      </c>
      <c r="CX34" s="119">
        <v>130</v>
      </c>
      <c r="CY34" s="117">
        <v>157.94615384615383</v>
      </c>
      <c r="CZ34" s="117">
        <v>197</v>
      </c>
    </row>
    <row r="35" spans="2:104" x14ac:dyDescent="0.3">
      <c r="B35" s="87">
        <v>86</v>
      </c>
      <c r="C35" s="97">
        <f t="shared" si="24"/>
        <v>5</v>
      </c>
      <c r="D35" s="120">
        <v>25</v>
      </c>
      <c r="E35" s="160">
        <f t="shared" si="32"/>
        <v>25</v>
      </c>
      <c r="F35" s="86">
        <f t="shared" si="0"/>
        <v>147.80000000000001</v>
      </c>
      <c r="G35" s="120">
        <v>25</v>
      </c>
      <c r="H35" s="160">
        <f t="shared" si="33"/>
        <v>25</v>
      </c>
      <c r="I35" s="86">
        <f t="array" ref="I35">IF(D$2=1,IF(F35="","",ABS(F34-F35)),IF(D$2&lt;10,IF(AND(F35="",F36=""),"",MAX(IF(C$11:C$1510=G35,B$11:B$1510))-MIN(IF(C$11:C$1510=G35,B$11:B$1510))),IF(AND(F35="",F36=""),"",_xlfn.STDEV.S(IF(C$11:C$1510=G35,B$11:B$1510)))))</f>
        <v>131</v>
      </c>
      <c r="J35" s="102"/>
      <c r="K35" s="54"/>
      <c r="L35" s="32"/>
      <c r="M35" s="32"/>
      <c r="N35" s="32"/>
      <c r="O35" s="32"/>
      <c r="P35" s="32"/>
      <c r="Q35" s="33"/>
      <c r="R35" s="102"/>
      <c r="S35" s="54"/>
      <c r="T35" s="32"/>
      <c r="U35" s="32"/>
      <c r="V35" s="32"/>
      <c r="W35" s="32"/>
      <c r="X35" s="32"/>
      <c r="Y35" s="33"/>
      <c r="Z35" s="102"/>
      <c r="AA35" s="99">
        <f t="shared" si="1"/>
        <v>0</v>
      </c>
      <c r="AB35" s="99">
        <f t="shared" si="2"/>
        <v>1</v>
      </c>
      <c r="AC35" s="99" t="str">
        <f t="shared" si="45"/>
        <v/>
      </c>
      <c r="AD35" s="99" t="str">
        <f t="shared" si="46"/>
        <v>x</v>
      </c>
      <c r="AE35" s="99">
        <f t="shared" si="3"/>
        <v>1</v>
      </c>
      <c r="AF35" s="99">
        <f t="shared" si="4"/>
        <v>0</v>
      </c>
      <c r="AG35" s="99" t="str">
        <f t="shared" si="61"/>
        <v/>
      </c>
      <c r="AH35" s="99" t="str">
        <f t="shared" si="62"/>
        <v/>
      </c>
      <c r="AI35" s="99">
        <f t="shared" si="25"/>
        <v>0</v>
      </c>
      <c r="AJ35" s="99">
        <f t="shared" si="34"/>
        <v>1</v>
      </c>
      <c r="AK35" s="99" t="str">
        <f t="shared" si="59"/>
        <v/>
      </c>
      <c r="AL35" s="99" t="str">
        <f t="shared" si="60"/>
        <v/>
      </c>
      <c r="AM35" s="99">
        <f t="shared" si="26"/>
        <v>1</v>
      </c>
      <c r="AN35" s="99">
        <f t="shared" si="35"/>
        <v>0</v>
      </c>
      <c r="AO35" s="99" t="str">
        <f t="shared" si="51"/>
        <v/>
      </c>
      <c r="AP35" s="99" t="str">
        <f t="shared" si="52"/>
        <v/>
      </c>
      <c r="AQ35" s="99">
        <f t="shared" si="36"/>
        <v>1</v>
      </c>
      <c r="AR35" s="99">
        <f t="shared" si="37"/>
        <v>1</v>
      </c>
      <c r="AS35" s="99" t="str">
        <f t="shared" si="53"/>
        <v/>
      </c>
      <c r="AT35" s="99" t="str">
        <f t="shared" si="54"/>
        <v/>
      </c>
      <c r="AU35" s="99">
        <f t="shared" si="5"/>
        <v>1</v>
      </c>
      <c r="AV35" s="99">
        <f t="shared" si="6"/>
        <v>0</v>
      </c>
      <c r="AW35" s="99" t="str">
        <f t="shared" si="55"/>
        <v/>
      </c>
      <c r="AX35" s="99" t="str">
        <f t="shared" si="56"/>
        <v/>
      </c>
      <c r="AY35" s="99">
        <f t="shared" si="7"/>
        <v>0</v>
      </c>
      <c r="AZ35" s="99">
        <f t="shared" si="8"/>
        <v>1</v>
      </c>
      <c r="BA35" s="99" t="str">
        <f t="shared" si="57"/>
        <v/>
      </c>
      <c r="BB35" s="99" t="str">
        <f t="shared" si="58"/>
        <v/>
      </c>
      <c r="BD35" s="99">
        <f t="shared" si="9"/>
        <v>25</v>
      </c>
      <c r="BE35" s="99">
        <f t="shared" si="10"/>
        <v>147.80000000000001</v>
      </c>
      <c r="BF35" s="99" t="str">
        <f t="shared" si="11"/>
        <v/>
      </c>
      <c r="BG35" s="99" t="str">
        <f t="shared" si="12"/>
        <v/>
      </c>
      <c r="BH35" s="121">
        <f t="shared" si="13"/>
        <v>106.41113917853025</v>
      </c>
      <c r="BI35" s="121">
        <f t="shared" si="14"/>
        <v>209.48116851377748</v>
      </c>
      <c r="BJ35" s="122">
        <f t="shared" si="15"/>
        <v>157.94615384615386</v>
      </c>
      <c r="BK35" s="122"/>
      <c r="BL35" s="99">
        <f t="shared" si="16"/>
        <v>25</v>
      </c>
      <c r="BM35" s="99">
        <f t="shared" si="17"/>
        <v>131</v>
      </c>
      <c r="BN35" s="122">
        <f t="shared" si="27"/>
        <v>188.87776923076922</v>
      </c>
      <c r="BO35" s="121">
        <f t="shared" si="18"/>
        <v>0</v>
      </c>
      <c r="BP35" s="122">
        <f t="shared" si="28"/>
        <v>89.34615384615384</v>
      </c>
      <c r="BQ35" s="122"/>
      <c r="BY35" s="127">
        <f t="shared" si="38"/>
        <v>0</v>
      </c>
      <c r="BZ35" s="136">
        <f t="shared" si="21"/>
        <v>26</v>
      </c>
      <c r="CA35" s="137">
        <f t="shared" si="22"/>
        <v>188</v>
      </c>
      <c r="CB35" s="135">
        <f t="shared" si="23"/>
        <v>157.94615384615386</v>
      </c>
      <c r="CD35" s="116">
        <v>26</v>
      </c>
      <c r="CE35" s="117">
        <v>55</v>
      </c>
      <c r="CF35" s="117">
        <v>176</v>
      </c>
      <c r="CG35" s="117">
        <v>156</v>
      </c>
      <c r="CH35" s="117">
        <v>72.612985447671221</v>
      </c>
      <c r="CI35" s="117">
        <v>243.27932224463643</v>
      </c>
      <c r="CJ35" s="117">
        <v>157.94615384615383</v>
      </c>
      <c r="CL35" s="116">
        <v>26</v>
      </c>
      <c r="CM35" s="117">
        <v>87</v>
      </c>
      <c r="CN35" s="117">
        <v>104.82258139534883</v>
      </c>
      <c r="CO35" s="117">
        <v>0</v>
      </c>
      <c r="CP35" s="117">
        <v>32.085271317829459</v>
      </c>
      <c r="CX35" s="119" t="s">
        <v>91</v>
      </c>
      <c r="CY35" s="117">
        <v>3948.6538461538439</v>
      </c>
      <c r="CZ35" s="117">
        <v>4080</v>
      </c>
    </row>
    <row r="36" spans="2:104" x14ac:dyDescent="0.3">
      <c r="B36" s="87">
        <v>55</v>
      </c>
      <c r="C36" s="97">
        <f t="shared" si="24"/>
        <v>6</v>
      </c>
      <c r="D36" s="120">
        <v>26</v>
      </c>
      <c r="E36" s="160">
        <f t="shared" si="32"/>
        <v>26</v>
      </c>
      <c r="F36" s="86">
        <f t="shared" si="0"/>
        <v>188</v>
      </c>
      <c r="G36" s="120">
        <v>26</v>
      </c>
      <c r="H36" s="160">
        <f t="shared" si="33"/>
        <v>26</v>
      </c>
      <c r="I36" s="86">
        <f t="array" ref="I36">IF(D$2=1,IF(F36="","",ABS(F35-F36)),IF(D$2&lt;10,IF(AND(F36="",F37=""),"",MAX(IF(C$11:C$1510=G36,B$11:B$1510))-MIN(IF(C$11:C$1510=G36,B$11:B$1510))),IF(AND(F36="",F37=""),"",_xlfn.STDEV.S(IF(C$11:C$1510=G36,B$11:B$1510)))))</f>
        <v>58</v>
      </c>
      <c r="J36" s="102"/>
      <c r="K36" s="54"/>
      <c r="L36" s="32"/>
      <c r="M36" s="32"/>
      <c r="N36" s="32"/>
      <c r="O36" s="32"/>
      <c r="P36" s="32"/>
      <c r="Q36" s="33"/>
      <c r="R36" s="102"/>
      <c r="S36" s="54"/>
      <c r="T36" s="32"/>
      <c r="U36" s="32"/>
      <c r="V36" s="32"/>
      <c r="W36" s="32"/>
      <c r="X36" s="32"/>
      <c r="Y36" s="33"/>
      <c r="Z36" s="102"/>
      <c r="AA36" s="99">
        <f t="shared" si="1"/>
        <v>1</v>
      </c>
      <c r="AB36" s="99">
        <f t="shared" si="2"/>
        <v>0</v>
      </c>
      <c r="AC36" s="99" t="str">
        <f t="shared" si="45"/>
        <v/>
      </c>
      <c r="AD36" s="99" t="str">
        <f t="shared" si="46"/>
        <v/>
      </c>
      <c r="AE36" s="99">
        <f t="shared" si="3"/>
        <v>0</v>
      </c>
      <c r="AF36" s="99">
        <f t="shared" si="4"/>
        <v>1</v>
      </c>
      <c r="AG36" s="99" t="str">
        <f t="shared" si="61"/>
        <v/>
      </c>
      <c r="AH36" s="99" t="str">
        <f t="shared" si="62"/>
        <v/>
      </c>
      <c r="AI36" s="99">
        <f t="shared" si="25"/>
        <v>1</v>
      </c>
      <c r="AJ36" s="99">
        <f t="shared" si="34"/>
        <v>0</v>
      </c>
      <c r="AK36" s="99" t="str">
        <f t="shared" si="59"/>
        <v/>
      </c>
      <c r="AL36" s="99" t="str">
        <f t="shared" si="60"/>
        <v/>
      </c>
      <c r="AM36" s="99">
        <f t="shared" si="26"/>
        <v>0</v>
      </c>
      <c r="AN36" s="99">
        <f t="shared" si="35"/>
        <v>1</v>
      </c>
      <c r="AO36" s="99" t="str">
        <f t="shared" si="51"/>
        <v/>
      </c>
      <c r="AP36" s="99" t="str">
        <f t="shared" si="52"/>
        <v/>
      </c>
      <c r="AQ36" s="99">
        <f t="shared" si="36"/>
        <v>1</v>
      </c>
      <c r="AR36" s="99">
        <f t="shared" si="37"/>
        <v>1</v>
      </c>
      <c r="AS36" s="99" t="str">
        <f t="shared" si="53"/>
        <v/>
      </c>
      <c r="AT36" s="99" t="str">
        <f t="shared" si="54"/>
        <v/>
      </c>
      <c r="AU36" s="99">
        <f t="shared" si="5"/>
        <v>0</v>
      </c>
      <c r="AV36" s="99">
        <f t="shared" si="6"/>
        <v>1</v>
      </c>
      <c r="AW36" s="99" t="str">
        <f t="shared" si="55"/>
        <v/>
      </c>
      <c r="AX36" s="99" t="str">
        <f t="shared" si="56"/>
        <v/>
      </c>
      <c r="AY36" s="99">
        <f t="shared" si="7"/>
        <v>1</v>
      </c>
      <c r="AZ36" s="99">
        <f t="shared" si="8"/>
        <v>0</v>
      </c>
      <c r="BA36" s="99" t="str">
        <f t="shared" si="57"/>
        <v/>
      </c>
      <c r="BB36" s="99" t="str">
        <f t="shared" si="58"/>
        <v/>
      </c>
      <c r="BD36" s="99">
        <f t="shared" si="9"/>
        <v>26</v>
      </c>
      <c r="BE36" s="99">
        <f t="shared" si="10"/>
        <v>188</v>
      </c>
      <c r="BF36" s="99" t="str">
        <f t="shared" si="11"/>
        <v/>
      </c>
      <c r="BG36" s="99" t="str">
        <f t="shared" si="12"/>
        <v/>
      </c>
      <c r="BH36" s="121">
        <f t="shared" si="13"/>
        <v>106.41113917853025</v>
      </c>
      <c r="BI36" s="121">
        <f t="shared" si="14"/>
        <v>209.48116851377748</v>
      </c>
      <c r="BJ36" s="122">
        <f t="shared" si="15"/>
        <v>157.94615384615386</v>
      </c>
      <c r="BK36" s="122"/>
      <c r="BL36" s="99">
        <f t="shared" si="16"/>
        <v>26</v>
      </c>
      <c r="BM36" s="99">
        <f t="shared" si="17"/>
        <v>58</v>
      </c>
      <c r="BN36" s="122">
        <f t="shared" si="27"/>
        <v>188.87776923076922</v>
      </c>
      <c r="BO36" s="121">
        <f t="shared" si="18"/>
        <v>0</v>
      </c>
      <c r="BP36" s="122">
        <f t="shared" si="28"/>
        <v>89.34615384615384</v>
      </c>
      <c r="BQ36" s="122"/>
      <c r="CD36" s="116">
        <v>27</v>
      </c>
      <c r="CE36" s="117">
        <v>142</v>
      </c>
      <c r="CF36" s="117">
        <v>176</v>
      </c>
      <c r="CG36" s="117">
        <v>156</v>
      </c>
      <c r="CH36" s="117">
        <v>72.612985447671221</v>
      </c>
      <c r="CI36" s="117">
        <v>243.27932224463643</v>
      </c>
      <c r="CJ36" s="117">
        <v>157.94615384615383</v>
      </c>
      <c r="CL36" s="116">
        <v>27</v>
      </c>
      <c r="CM36" s="117">
        <v>1</v>
      </c>
      <c r="CN36" s="117">
        <v>104.82258139534883</v>
      </c>
      <c r="CO36" s="117">
        <v>0</v>
      </c>
      <c r="CP36" s="117">
        <v>32.085271317829459</v>
      </c>
    </row>
    <row r="37" spans="2:104" x14ac:dyDescent="0.3">
      <c r="B37" s="87">
        <v>142</v>
      </c>
      <c r="C37" s="97">
        <f t="shared" si="24"/>
        <v>6</v>
      </c>
      <c r="D37" s="120">
        <v>27</v>
      </c>
      <c r="E37" s="160" t="str">
        <f t="shared" si="32"/>
        <v/>
      </c>
      <c r="F37" s="86" t="str">
        <f t="shared" si="0"/>
        <v/>
      </c>
      <c r="G37" s="120">
        <v>27</v>
      </c>
      <c r="H37" s="160" t="str">
        <f t="shared" si="33"/>
        <v/>
      </c>
      <c r="I37" s="86" t="str">
        <f t="array" ref="I37">IF(D$2=1,IF(F37="","",ABS(F36-F37)),IF(D$2&lt;10,IF(AND(F37="",F38=""),"",MAX(IF(C$11:C$1510=G37,B$11:B$1510))-MIN(IF(C$11:C$1510=G37,B$11:B$1510))),IF(AND(F37="",F38=""),"",_xlfn.STDEV.S(IF(C$11:C$1510=G37,B$11:B$1510)))))</f>
        <v/>
      </c>
      <c r="J37" s="102"/>
      <c r="K37" s="54"/>
      <c r="L37" s="32"/>
      <c r="M37" s="32"/>
      <c r="N37" s="32"/>
      <c r="O37" s="32"/>
      <c r="P37" s="32"/>
      <c r="Q37" s="33"/>
      <c r="R37" s="102"/>
      <c r="S37" s="54"/>
      <c r="T37" s="32"/>
      <c r="U37" s="32"/>
      <c r="V37" s="32"/>
      <c r="W37" s="32"/>
      <c r="X37" s="32"/>
      <c r="Y37" s="33"/>
      <c r="Z37" s="102"/>
      <c r="AA37" s="99" t="str">
        <f t="shared" si="1"/>
        <v/>
      </c>
      <c r="AB37" s="99" t="str">
        <f t="shared" si="2"/>
        <v/>
      </c>
      <c r="AC37" s="99" t="str">
        <f t="shared" si="45"/>
        <v/>
      </c>
      <c r="AD37" s="99" t="str">
        <f t="shared" si="46"/>
        <v/>
      </c>
      <c r="AE37" s="99" t="str">
        <f t="shared" si="3"/>
        <v/>
      </c>
      <c r="AF37" s="99" t="str">
        <f t="shared" si="4"/>
        <v/>
      </c>
      <c r="AG37" s="99" t="str">
        <f t="shared" si="61"/>
        <v/>
      </c>
      <c r="AH37" s="99" t="str">
        <f t="shared" si="62"/>
        <v/>
      </c>
      <c r="AI37" s="99" t="str">
        <f t="shared" si="25"/>
        <v/>
      </c>
      <c r="AJ37" s="99" t="str">
        <f t="shared" si="34"/>
        <v/>
      </c>
      <c r="AK37" s="99" t="str">
        <f t="shared" si="59"/>
        <v/>
      </c>
      <c r="AL37" s="99" t="str">
        <f t="shared" si="60"/>
        <v/>
      </c>
      <c r="AM37" s="99" t="str">
        <f t="shared" si="26"/>
        <v/>
      </c>
      <c r="AN37" s="99" t="str">
        <f t="shared" si="35"/>
        <v/>
      </c>
      <c r="AO37" s="99" t="str">
        <f t="shared" si="51"/>
        <v/>
      </c>
      <c r="AP37" s="99" t="str">
        <f t="shared" si="52"/>
        <v/>
      </c>
      <c r="AQ37" s="99" t="str">
        <f t="shared" si="36"/>
        <v/>
      </c>
      <c r="AR37" s="99" t="str">
        <f t="shared" si="37"/>
        <v/>
      </c>
      <c r="AS37" s="99" t="str">
        <f t="shared" si="53"/>
        <v/>
      </c>
      <c r="AT37" s="99" t="str">
        <f t="shared" si="54"/>
        <v/>
      </c>
      <c r="AU37" s="99" t="str">
        <f t="shared" si="5"/>
        <v/>
      </c>
      <c r="AV37" s="99" t="str">
        <f t="shared" si="6"/>
        <v/>
      </c>
      <c r="AW37" s="99" t="str">
        <f t="shared" si="55"/>
        <v/>
      </c>
      <c r="AX37" s="99" t="str">
        <f t="shared" si="56"/>
        <v/>
      </c>
      <c r="AY37" s="99" t="str">
        <f t="shared" si="7"/>
        <v/>
      </c>
      <c r="AZ37" s="99" t="str">
        <f t="shared" si="8"/>
        <v/>
      </c>
      <c r="BA37" s="99" t="str">
        <f t="shared" si="57"/>
        <v/>
      </c>
      <c r="BB37" s="99" t="str">
        <f t="shared" si="58"/>
        <v/>
      </c>
      <c r="BD37" s="99" t="str">
        <f t="shared" si="9"/>
        <v/>
      </c>
      <c r="BE37" s="99" t="str">
        <f t="shared" si="10"/>
        <v/>
      </c>
      <c r="BF37" s="99" t="str">
        <f t="shared" si="11"/>
        <v/>
      </c>
      <c r="BG37" s="99" t="str">
        <f t="shared" si="12"/>
        <v/>
      </c>
      <c r="BH37" s="121" t="str">
        <f t="shared" si="13"/>
        <v/>
      </c>
      <c r="BI37" s="121" t="str">
        <f t="shared" si="14"/>
        <v/>
      </c>
      <c r="BJ37" s="122" t="str">
        <f t="shared" si="15"/>
        <v/>
      </c>
      <c r="BK37" s="122"/>
      <c r="BL37" s="99" t="str">
        <f t="shared" si="16"/>
        <v/>
      </c>
      <c r="BM37" s="99" t="str">
        <f t="shared" si="17"/>
        <v/>
      </c>
      <c r="BN37" s="122" t="str">
        <f t="shared" si="27"/>
        <v/>
      </c>
      <c r="BO37" s="121" t="str">
        <f t="shared" si="18"/>
        <v/>
      </c>
      <c r="BP37" s="122" t="str">
        <f t="shared" si="28"/>
        <v/>
      </c>
      <c r="BQ37" s="122"/>
      <c r="CD37" s="116">
        <v>28</v>
      </c>
      <c r="CE37" s="117">
        <v>141</v>
      </c>
      <c r="CF37" s="117">
        <v>176</v>
      </c>
      <c r="CG37" s="117">
        <v>156</v>
      </c>
      <c r="CH37" s="117">
        <v>72.612985447671221</v>
      </c>
      <c r="CI37" s="117">
        <v>243.27932224463643</v>
      </c>
      <c r="CJ37" s="117">
        <v>157.94615384615383</v>
      </c>
      <c r="CL37" s="116">
        <v>28</v>
      </c>
      <c r="CM37" s="117">
        <v>7</v>
      </c>
      <c r="CN37" s="117">
        <v>104.82258139534883</v>
      </c>
      <c r="CO37" s="117">
        <v>0</v>
      </c>
      <c r="CP37" s="117">
        <v>32.085271317829459</v>
      </c>
    </row>
    <row r="38" spans="2:104" x14ac:dyDescent="0.3">
      <c r="B38" s="87">
        <v>141</v>
      </c>
      <c r="C38" s="97">
        <f t="shared" si="24"/>
        <v>6</v>
      </c>
      <c r="D38" s="120">
        <v>28</v>
      </c>
      <c r="E38" s="160" t="str">
        <f t="shared" si="32"/>
        <v/>
      </c>
      <c r="F38" s="86" t="str">
        <f t="shared" si="0"/>
        <v/>
      </c>
      <c r="G38" s="120">
        <v>28</v>
      </c>
      <c r="H38" s="160" t="str">
        <f t="shared" si="33"/>
        <v/>
      </c>
      <c r="I38" s="86" t="str">
        <f t="array" ref="I38">IF(D$2=1,IF(F38="","",ABS(F37-F38)),IF(D$2&lt;10,IF(AND(F38="",F39=""),"",MAX(IF(C$11:C$1510=G38,B$11:B$1510))-MIN(IF(C$11:C$1510=G38,B$11:B$1510))),IF(AND(F38="",F39=""),"",_xlfn.STDEV.S(IF(C$11:C$1510=G38,B$11:B$1510)))))</f>
        <v/>
      </c>
      <c r="J38" s="102"/>
      <c r="K38" s="54"/>
      <c r="L38" s="32"/>
      <c r="M38" s="32"/>
      <c r="N38" s="32"/>
      <c r="O38" s="32"/>
      <c r="P38" s="32"/>
      <c r="Q38" s="33"/>
      <c r="R38" s="102"/>
      <c r="S38" s="54"/>
      <c r="T38" s="32"/>
      <c r="U38" s="32"/>
      <c r="V38" s="32"/>
      <c r="W38" s="32"/>
      <c r="X38" s="32"/>
      <c r="Y38" s="33"/>
      <c r="Z38" s="102"/>
      <c r="AA38" s="99" t="str">
        <f t="shared" si="1"/>
        <v/>
      </c>
      <c r="AB38" s="99" t="str">
        <f t="shared" si="2"/>
        <v/>
      </c>
      <c r="AC38" s="99" t="str">
        <f t="shared" si="45"/>
        <v/>
      </c>
      <c r="AD38" s="99" t="str">
        <f t="shared" si="46"/>
        <v/>
      </c>
      <c r="AE38" s="99" t="str">
        <f t="shared" si="3"/>
        <v/>
      </c>
      <c r="AF38" s="99" t="str">
        <f t="shared" si="4"/>
        <v/>
      </c>
      <c r="AG38" s="99" t="str">
        <f t="shared" si="61"/>
        <v/>
      </c>
      <c r="AH38" s="99" t="str">
        <f t="shared" si="62"/>
        <v/>
      </c>
      <c r="AI38" s="99" t="str">
        <f t="shared" si="25"/>
        <v/>
      </c>
      <c r="AJ38" s="99" t="str">
        <f t="shared" si="34"/>
        <v/>
      </c>
      <c r="AK38" s="99" t="str">
        <f t="shared" si="59"/>
        <v/>
      </c>
      <c r="AL38" s="99" t="str">
        <f t="shared" si="60"/>
        <v/>
      </c>
      <c r="AM38" s="99" t="str">
        <f t="shared" si="26"/>
        <v/>
      </c>
      <c r="AN38" s="99" t="str">
        <f t="shared" si="35"/>
        <v/>
      </c>
      <c r="AO38" s="99" t="str">
        <f t="shared" si="51"/>
        <v/>
      </c>
      <c r="AP38" s="99" t="str">
        <f t="shared" si="52"/>
        <v/>
      </c>
      <c r="AQ38" s="99" t="str">
        <f t="shared" si="36"/>
        <v/>
      </c>
      <c r="AR38" s="99" t="str">
        <f t="shared" si="37"/>
        <v/>
      </c>
      <c r="AS38" s="99" t="str">
        <f t="shared" si="53"/>
        <v/>
      </c>
      <c r="AT38" s="99" t="str">
        <f t="shared" si="54"/>
        <v/>
      </c>
      <c r="AU38" s="99" t="str">
        <f t="shared" si="5"/>
        <v/>
      </c>
      <c r="AV38" s="99" t="str">
        <f t="shared" si="6"/>
        <v/>
      </c>
      <c r="AW38" s="99" t="str">
        <f t="shared" si="55"/>
        <v/>
      </c>
      <c r="AX38" s="99" t="str">
        <f t="shared" si="56"/>
        <v/>
      </c>
      <c r="AY38" s="99" t="str">
        <f t="shared" si="7"/>
        <v/>
      </c>
      <c r="AZ38" s="99" t="str">
        <f t="shared" si="8"/>
        <v/>
      </c>
      <c r="BA38" s="99" t="str">
        <f t="shared" si="57"/>
        <v/>
      </c>
      <c r="BB38" s="99" t="str">
        <f t="shared" si="58"/>
        <v/>
      </c>
      <c r="BD38" s="99" t="str">
        <f t="shared" si="9"/>
        <v/>
      </c>
      <c r="BE38" s="99" t="str">
        <f t="shared" si="10"/>
        <v/>
      </c>
      <c r="BF38" s="99" t="str">
        <f t="shared" si="11"/>
        <v/>
      </c>
      <c r="BG38" s="99" t="str">
        <f t="shared" si="12"/>
        <v/>
      </c>
      <c r="BH38" s="121" t="str">
        <f t="shared" si="13"/>
        <v/>
      </c>
      <c r="BI38" s="121" t="str">
        <f t="shared" si="14"/>
        <v/>
      </c>
      <c r="BJ38" s="122" t="str">
        <f t="shared" si="15"/>
        <v/>
      </c>
      <c r="BK38" s="122"/>
      <c r="BL38" s="99" t="str">
        <f t="shared" si="16"/>
        <v/>
      </c>
      <c r="BM38" s="99" t="str">
        <f t="shared" si="17"/>
        <v/>
      </c>
      <c r="BN38" s="122" t="str">
        <f t="shared" si="27"/>
        <v/>
      </c>
      <c r="BO38" s="121" t="str">
        <f t="shared" si="18"/>
        <v/>
      </c>
      <c r="BP38" s="122" t="str">
        <f t="shared" si="28"/>
        <v/>
      </c>
      <c r="BQ38" s="122"/>
      <c r="CD38" s="116">
        <v>29</v>
      </c>
      <c r="CE38" s="117">
        <v>148</v>
      </c>
      <c r="CF38" s="117">
        <v>176</v>
      </c>
      <c r="CG38" s="117">
        <v>156</v>
      </c>
      <c r="CH38" s="117">
        <v>72.612985447671221</v>
      </c>
      <c r="CI38" s="117">
        <v>243.27932224463643</v>
      </c>
      <c r="CJ38" s="117">
        <v>157.94615384615383</v>
      </c>
      <c r="CL38" s="116">
        <v>29</v>
      </c>
      <c r="CM38" s="117">
        <v>9</v>
      </c>
      <c r="CN38" s="117">
        <v>104.82258139534883</v>
      </c>
      <c r="CO38" s="117">
        <v>0</v>
      </c>
      <c r="CP38" s="117">
        <v>32.085271317829459</v>
      </c>
    </row>
    <row r="39" spans="2:104" x14ac:dyDescent="0.3">
      <c r="B39" s="87">
        <v>148</v>
      </c>
      <c r="C39" s="97">
        <f t="shared" si="24"/>
        <v>6</v>
      </c>
      <c r="D39" s="120">
        <v>29</v>
      </c>
      <c r="E39" s="160" t="str">
        <f t="shared" si="32"/>
        <v/>
      </c>
      <c r="F39" s="86" t="str">
        <f t="shared" si="0"/>
        <v/>
      </c>
      <c r="G39" s="120">
        <v>29</v>
      </c>
      <c r="H39" s="160" t="str">
        <f t="shared" si="33"/>
        <v/>
      </c>
      <c r="I39" s="86" t="str">
        <f t="array" ref="I39">IF(D$2=1,IF(F39="","",ABS(F38-F39)),IF(D$2&lt;10,IF(AND(F39="",F40=""),"",MAX(IF(C$11:C$1510=G39,B$11:B$1510))-MIN(IF(C$11:C$1510=G39,B$11:B$1510))),IF(AND(F39="",F40=""),"",_xlfn.STDEV.S(IF(C$11:C$1510=G39,B$11:B$1510)))))</f>
        <v/>
      </c>
      <c r="J39" s="102"/>
      <c r="K39" s="54"/>
      <c r="L39" s="32"/>
      <c r="M39" s="32"/>
      <c r="N39" s="32"/>
      <c r="O39" s="32"/>
      <c r="P39" s="32"/>
      <c r="Q39" s="33"/>
      <c r="R39" s="102"/>
      <c r="S39" s="54"/>
      <c r="T39" s="32"/>
      <c r="U39" s="32"/>
      <c r="V39" s="32"/>
      <c r="W39" s="32"/>
      <c r="X39" s="32"/>
      <c r="Y39" s="33"/>
      <c r="Z39" s="102"/>
      <c r="AA39" s="99" t="str">
        <f t="shared" si="1"/>
        <v/>
      </c>
      <c r="AB39" s="99" t="str">
        <f t="shared" si="2"/>
        <v/>
      </c>
      <c r="AC39" s="99" t="str">
        <f t="shared" si="45"/>
        <v/>
      </c>
      <c r="AD39" s="99" t="str">
        <f t="shared" si="46"/>
        <v/>
      </c>
      <c r="AE39" s="99" t="str">
        <f t="shared" si="3"/>
        <v/>
      </c>
      <c r="AF39" s="99" t="str">
        <f t="shared" si="4"/>
        <v/>
      </c>
      <c r="AG39" s="99" t="str">
        <f t="shared" si="61"/>
        <v/>
      </c>
      <c r="AH39" s="99" t="str">
        <f t="shared" si="62"/>
        <v/>
      </c>
      <c r="AI39" s="99" t="str">
        <f t="shared" si="25"/>
        <v/>
      </c>
      <c r="AJ39" s="99" t="str">
        <f t="shared" si="34"/>
        <v/>
      </c>
      <c r="AK39" s="99" t="str">
        <f t="shared" si="59"/>
        <v/>
      </c>
      <c r="AL39" s="99" t="str">
        <f t="shared" si="60"/>
        <v/>
      </c>
      <c r="AM39" s="99" t="str">
        <f t="shared" si="26"/>
        <v/>
      </c>
      <c r="AN39" s="99" t="str">
        <f t="shared" si="35"/>
        <v/>
      </c>
      <c r="AO39" s="99" t="str">
        <f t="shared" si="51"/>
        <v/>
      </c>
      <c r="AP39" s="99" t="str">
        <f t="shared" si="52"/>
        <v/>
      </c>
      <c r="AQ39" s="99" t="str">
        <f t="shared" si="36"/>
        <v/>
      </c>
      <c r="AR39" s="99" t="str">
        <f t="shared" si="37"/>
        <v/>
      </c>
      <c r="AS39" s="99" t="str">
        <f t="shared" si="53"/>
        <v/>
      </c>
      <c r="AT39" s="99" t="str">
        <f t="shared" si="54"/>
        <v/>
      </c>
      <c r="AU39" s="99" t="str">
        <f t="shared" si="5"/>
        <v/>
      </c>
      <c r="AV39" s="99" t="str">
        <f t="shared" si="6"/>
        <v/>
      </c>
      <c r="AW39" s="99" t="str">
        <f t="shared" si="55"/>
        <v/>
      </c>
      <c r="AX39" s="99" t="str">
        <f t="shared" si="56"/>
        <v/>
      </c>
      <c r="AY39" s="99" t="str">
        <f t="shared" si="7"/>
        <v/>
      </c>
      <c r="AZ39" s="99" t="str">
        <f t="shared" si="8"/>
        <v/>
      </c>
      <c r="BA39" s="99" t="str">
        <f t="shared" si="57"/>
        <v/>
      </c>
      <c r="BB39" s="99" t="str">
        <f t="shared" si="58"/>
        <v/>
      </c>
      <c r="BD39" s="99" t="str">
        <f t="shared" si="9"/>
        <v/>
      </c>
      <c r="BE39" s="99" t="str">
        <f t="shared" si="10"/>
        <v/>
      </c>
      <c r="BF39" s="99" t="str">
        <f t="shared" si="11"/>
        <v/>
      </c>
      <c r="BG39" s="99" t="str">
        <f t="shared" si="12"/>
        <v/>
      </c>
      <c r="BH39" s="121" t="str">
        <f t="shared" si="13"/>
        <v/>
      </c>
      <c r="BI39" s="121" t="str">
        <f t="shared" si="14"/>
        <v/>
      </c>
      <c r="BJ39" s="122" t="str">
        <f t="shared" si="15"/>
        <v/>
      </c>
      <c r="BK39" s="122"/>
      <c r="BL39" s="99" t="str">
        <f t="shared" si="16"/>
        <v/>
      </c>
      <c r="BM39" s="99" t="str">
        <f t="shared" si="17"/>
        <v/>
      </c>
      <c r="BN39" s="122" t="str">
        <f t="shared" si="27"/>
        <v/>
      </c>
      <c r="BO39" s="121" t="str">
        <f t="shared" si="18"/>
        <v/>
      </c>
      <c r="BP39" s="122" t="str">
        <f t="shared" si="28"/>
        <v/>
      </c>
      <c r="BQ39" s="122"/>
      <c r="CD39" s="116">
        <v>30</v>
      </c>
      <c r="CE39" s="117">
        <v>157</v>
      </c>
      <c r="CF39" s="117">
        <v>176</v>
      </c>
      <c r="CG39" s="117">
        <v>156</v>
      </c>
      <c r="CH39" s="117">
        <v>72.612985447671221</v>
      </c>
      <c r="CI39" s="117">
        <v>243.27932224463643</v>
      </c>
      <c r="CJ39" s="117">
        <v>157.94615384615383</v>
      </c>
      <c r="CL39" s="116">
        <v>30</v>
      </c>
      <c r="CM39" s="117">
        <v>12</v>
      </c>
      <c r="CN39" s="117">
        <v>104.82258139534883</v>
      </c>
      <c r="CO39" s="117">
        <v>0</v>
      </c>
      <c r="CP39" s="117">
        <v>32.085271317829459</v>
      </c>
    </row>
    <row r="40" spans="2:104" x14ac:dyDescent="0.3">
      <c r="B40" s="87">
        <v>157</v>
      </c>
      <c r="C40" s="97">
        <f t="shared" si="24"/>
        <v>6</v>
      </c>
      <c r="D40" s="120">
        <v>30</v>
      </c>
      <c r="E40" s="160" t="str">
        <f t="shared" si="32"/>
        <v/>
      </c>
      <c r="F40" s="86" t="str">
        <f t="shared" si="0"/>
        <v/>
      </c>
      <c r="G40" s="120">
        <v>30</v>
      </c>
      <c r="H40" s="160" t="str">
        <f t="shared" si="33"/>
        <v/>
      </c>
      <c r="I40" s="86" t="str">
        <f t="array" ref="I40">IF(D$2=1,IF(F40="","",ABS(F39-F40)),IF(D$2&lt;10,IF(AND(F40="",F41=""),"",MAX(IF(C$11:C$1510=G40,B$11:B$1510))-MIN(IF(C$11:C$1510=G40,B$11:B$1510))),IF(AND(F40="",F41=""),"",_xlfn.STDEV.S(IF(C$11:C$1510=G40,B$11:B$1510)))))</f>
        <v/>
      </c>
      <c r="J40" s="102"/>
      <c r="K40" s="55"/>
      <c r="L40" s="41"/>
      <c r="M40" s="41"/>
      <c r="N40" s="41"/>
      <c r="O40" s="41"/>
      <c r="P40" s="41"/>
      <c r="Q40" s="56"/>
      <c r="R40" s="102"/>
      <c r="S40" s="54"/>
      <c r="T40" s="32"/>
      <c r="U40" s="32"/>
      <c r="V40" s="32"/>
      <c r="W40" s="32"/>
      <c r="X40" s="32"/>
      <c r="Y40" s="33"/>
      <c r="Z40" s="102"/>
      <c r="AA40" s="99" t="str">
        <f t="shared" si="1"/>
        <v/>
      </c>
      <c r="AB40" s="99" t="str">
        <f t="shared" si="2"/>
        <v/>
      </c>
      <c r="AC40" s="99" t="str">
        <f t="shared" si="45"/>
        <v/>
      </c>
      <c r="AD40" s="99" t="str">
        <f t="shared" si="46"/>
        <v/>
      </c>
      <c r="AE40" s="99" t="str">
        <f t="shared" si="3"/>
        <v/>
      </c>
      <c r="AF40" s="99" t="str">
        <f t="shared" si="4"/>
        <v/>
      </c>
      <c r="AG40" s="99" t="str">
        <f t="shared" si="61"/>
        <v/>
      </c>
      <c r="AH40" s="99" t="str">
        <f t="shared" si="62"/>
        <v/>
      </c>
      <c r="AI40" s="99" t="str">
        <f t="shared" si="25"/>
        <v/>
      </c>
      <c r="AJ40" s="99" t="str">
        <f t="shared" si="34"/>
        <v/>
      </c>
      <c r="AK40" s="99" t="str">
        <f t="shared" si="59"/>
        <v/>
      </c>
      <c r="AL40" s="99" t="str">
        <f t="shared" si="60"/>
        <v/>
      </c>
      <c r="AM40" s="99" t="str">
        <f t="shared" si="26"/>
        <v/>
      </c>
      <c r="AN40" s="99" t="str">
        <f t="shared" si="35"/>
        <v/>
      </c>
      <c r="AO40" s="99" t="str">
        <f t="shared" si="51"/>
        <v/>
      </c>
      <c r="AP40" s="99" t="str">
        <f t="shared" si="52"/>
        <v/>
      </c>
      <c r="AQ40" s="99" t="str">
        <f t="shared" si="36"/>
        <v/>
      </c>
      <c r="AR40" s="99" t="str">
        <f t="shared" si="37"/>
        <v/>
      </c>
      <c r="AS40" s="99" t="str">
        <f t="shared" si="53"/>
        <v/>
      </c>
      <c r="AT40" s="99" t="str">
        <f t="shared" si="54"/>
        <v/>
      </c>
      <c r="AU40" s="99" t="str">
        <f t="shared" si="5"/>
        <v/>
      </c>
      <c r="AV40" s="99" t="str">
        <f t="shared" si="6"/>
        <v/>
      </c>
      <c r="AW40" s="99" t="str">
        <f t="shared" si="55"/>
        <v/>
      </c>
      <c r="AX40" s="99" t="str">
        <f t="shared" si="56"/>
        <v/>
      </c>
      <c r="AY40" s="99" t="str">
        <f t="shared" si="7"/>
        <v/>
      </c>
      <c r="AZ40" s="99" t="str">
        <f t="shared" si="8"/>
        <v/>
      </c>
      <c r="BA40" s="99" t="str">
        <f t="shared" si="57"/>
        <v/>
      </c>
      <c r="BB40" s="99" t="str">
        <f t="shared" si="58"/>
        <v/>
      </c>
      <c r="BD40" s="99" t="str">
        <f t="shared" si="9"/>
        <v/>
      </c>
      <c r="BE40" s="99" t="str">
        <f t="shared" si="10"/>
        <v/>
      </c>
      <c r="BF40" s="99" t="str">
        <f t="shared" si="11"/>
        <v/>
      </c>
      <c r="BG40" s="99" t="str">
        <f t="shared" si="12"/>
        <v/>
      </c>
      <c r="BH40" s="121" t="str">
        <f t="shared" si="13"/>
        <v/>
      </c>
      <c r="BI40" s="121" t="str">
        <f t="shared" si="14"/>
        <v/>
      </c>
      <c r="BJ40" s="122" t="str">
        <f t="shared" si="15"/>
        <v/>
      </c>
      <c r="BK40" s="122"/>
      <c r="BL40" s="99" t="str">
        <f t="shared" si="16"/>
        <v/>
      </c>
      <c r="BM40" s="99" t="str">
        <f t="shared" si="17"/>
        <v/>
      </c>
      <c r="BN40" s="122" t="str">
        <f t="shared" si="27"/>
        <v/>
      </c>
      <c r="BO40" s="121" t="str">
        <f t="shared" si="18"/>
        <v/>
      </c>
      <c r="BP40" s="122" t="str">
        <f t="shared" si="28"/>
        <v/>
      </c>
      <c r="BQ40" s="122"/>
      <c r="CD40" s="116">
        <v>31</v>
      </c>
      <c r="CE40" s="117">
        <v>145</v>
      </c>
      <c r="CF40" s="117">
        <v>176</v>
      </c>
      <c r="CG40" s="117">
        <v>156</v>
      </c>
      <c r="CH40" s="117">
        <v>72.612985447671221</v>
      </c>
      <c r="CI40" s="117">
        <v>243.27932224463643</v>
      </c>
      <c r="CJ40" s="117">
        <v>157.94615384615383</v>
      </c>
      <c r="CL40" s="116">
        <v>31</v>
      </c>
      <c r="CM40" s="117">
        <v>14</v>
      </c>
      <c r="CN40" s="117">
        <v>104.82258139534883</v>
      </c>
      <c r="CO40" s="117">
        <v>0</v>
      </c>
      <c r="CP40" s="117">
        <v>32.085271317829459</v>
      </c>
    </row>
    <row r="41" spans="2:104" x14ac:dyDescent="0.3">
      <c r="B41" s="87">
        <v>145</v>
      </c>
      <c r="C41" s="97">
        <f t="shared" si="24"/>
        <v>7</v>
      </c>
      <c r="D41" s="120">
        <v>31</v>
      </c>
      <c r="E41" s="160" t="str">
        <f t="shared" si="32"/>
        <v/>
      </c>
      <c r="F41" s="86" t="str">
        <f t="shared" si="0"/>
        <v/>
      </c>
      <c r="G41" s="120">
        <v>31</v>
      </c>
      <c r="H41" s="160" t="str">
        <f t="shared" si="33"/>
        <v/>
      </c>
      <c r="I41" s="86" t="str">
        <f t="array" ref="I41">IF(D$2=1,IF(F41="","",ABS(F40-F41)),IF(D$2&lt;10,IF(AND(F41="",F42=""),"",MAX(IF(C$11:C$1510=G41,B$11:B$1510))-MIN(IF(C$11:C$1510=G41,B$11:B$1510))),IF(AND(F41="",F42=""),"",_xlfn.STDEV.S(IF(C$11:C$1510=G41,B$11:B$1510)))))</f>
        <v/>
      </c>
      <c r="J41" s="102"/>
      <c r="K41" s="102"/>
      <c r="L41" s="102"/>
      <c r="M41" s="102"/>
      <c r="N41" s="102"/>
      <c r="O41" s="102"/>
      <c r="P41" s="102"/>
      <c r="Q41" s="102"/>
      <c r="R41" s="102"/>
      <c r="S41" s="54"/>
      <c r="T41" s="32"/>
      <c r="U41" s="32"/>
      <c r="V41" s="32"/>
      <c r="W41" s="32"/>
      <c r="X41" s="32"/>
      <c r="Y41" s="33"/>
      <c r="Z41" s="102"/>
      <c r="AA41" s="99" t="str">
        <f t="shared" si="1"/>
        <v/>
      </c>
      <c r="AB41" s="99" t="str">
        <f t="shared" si="2"/>
        <v/>
      </c>
      <c r="AC41" s="99" t="str">
        <f t="shared" si="45"/>
        <v/>
      </c>
      <c r="AD41" s="99" t="str">
        <f t="shared" si="46"/>
        <v/>
      </c>
      <c r="AE41" s="99" t="str">
        <f t="shared" si="3"/>
        <v/>
      </c>
      <c r="AF41" s="99" t="str">
        <f t="shared" si="4"/>
        <v/>
      </c>
      <c r="AG41" s="99" t="str">
        <f t="shared" si="61"/>
        <v/>
      </c>
      <c r="AH41" s="99" t="str">
        <f t="shared" si="62"/>
        <v/>
      </c>
      <c r="AI41" s="99" t="str">
        <f t="shared" si="25"/>
        <v/>
      </c>
      <c r="AJ41" s="99" t="str">
        <f t="shared" si="34"/>
        <v/>
      </c>
      <c r="AK41" s="99" t="str">
        <f t="shared" si="59"/>
        <v/>
      </c>
      <c r="AL41" s="99" t="str">
        <f t="shared" si="60"/>
        <v/>
      </c>
      <c r="AM41" s="99" t="str">
        <f t="shared" si="26"/>
        <v/>
      </c>
      <c r="AN41" s="99" t="str">
        <f t="shared" si="35"/>
        <v/>
      </c>
      <c r="AO41" s="99" t="str">
        <f t="shared" si="51"/>
        <v/>
      </c>
      <c r="AP41" s="99" t="str">
        <f t="shared" si="52"/>
        <v/>
      </c>
      <c r="AQ41" s="99" t="str">
        <f t="shared" si="36"/>
        <v/>
      </c>
      <c r="AR41" s="99" t="str">
        <f t="shared" si="37"/>
        <v/>
      </c>
      <c r="AS41" s="99" t="str">
        <f t="shared" si="53"/>
        <v/>
      </c>
      <c r="AT41" s="99" t="str">
        <f t="shared" si="54"/>
        <v/>
      </c>
      <c r="AU41" s="99" t="str">
        <f t="shared" si="5"/>
        <v/>
      </c>
      <c r="AV41" s="99" t="str">
        <f t="shared" si="6"/>
        <v/>
      </c>
      <c r="AW41" s="99" t="str">
        <f t="shared" si="55"/>
        <v/>
      </c>
      <c r="AX41" s="99" t="str">
        <f t="shared" si="56"/>
        <v/>
      </c>
      <c r="AY41" s="99" t="str">
        <f t="shared" si="7"/>
        <v/>
      </c>
      <c r="AZ41" s="99" t="str">
        <f t="shared" si="8"/>
        <v/>
      </c>
      <c r="BA41" s="99" t="str">
        <f t="shared" si="57"/>
        <v/>
      </c>
      <c r="BB41" s="99" t="str">
        <f t="shared" si="58"/>
        <v/>
      </c>
      <c r="BD41" s="99" t="str">
        <f t="shared" si="9"/>
        <v/>
      </c>
      <c r="BE41" s="99" t="str">
        <f t="shared" si="10"/>
        <v/>
      </c>
      <c r="BF41" s="99" t="str">
        <f t="shared" si="11"/>
        <v/>
      </c>
      <c r="BG41" s="99" t="str">
        <f t="shared" si="12"/>
        <v/>
      </c>
      <c r="BH41" s="121" t="str">
        <f t="shared" si="13"/>
        <v/>
      </c>
      <c r="BI41" s="121" t="str">
        <f t="shared" si="14"/>
        <v/>
      </c>
      <c r="BJ41" s="122" t="str">
        <f t="shared" si="15"/>
        <v/>
      </c>
      <c r="BK41" s="122"/>
      <c r="BL41" s="99" t="str">
        <f t="shared" si="16"/>
        <v/>
      </c>
      <c r="BM41" s="99" t="str">
        <f t="shared" si="17"/>
        <v/>
      </c>
      <c r="BN41" s="122" t="str">
        <f t="shared" si="27"/>
        <v/>
      </c>
      <c r="BO41" s="121" t="str">
        <f t="shared" si="18"/>
        <v/>
      </c>
      <c r="BP41" s="122" t="str">
        <f t="shared" si="28"/>
        <v/>
      </c>
      <c r="BQ41" s="122"/>
      <c r="CD41" s="116">
        <v>32</v>
      </c>
      <c r="CE41" s="117">
        <v>131</v>
      </c>
      <c r="CF41" s="117">
        <v>176</v>
      </c>
      <c r="CG41" s="117">
        <v>156</v>
      </c>
      <c r="CH41" s="117">
        <v>72.612985447671221</v>
      </c>
      <c r="CI41" s="117">
        <v>243.27932224463643</v>
      </c>
      <c r="CJ41" s="117">
        <v>157.94615384615383</v>
      </c>
      <c r="CL41" s="116">
        <v>32</v>
      </c>
      <c r="CM41" s="117">
        <v>32</v>
      </c>
      <c r="CN41" s="117">
        <v>104.82258139534883</v>
      </c>
      <c r="CO41" s="117">
        <v>0</v>
      </c>
      <c r="CP41" s="117">
        <v>32.085271317829459</v>
      </c>
    </row>
    <row r="42" spans="2:104" x14ac:dyDescent="0.3">
      <c r="B42" s="87">
        <v>131</v>
      </c>
      <c r="C42" s="97">
        <f t="shared" si="24"/>
        <v>7</v>
      </c>
      <c r="D42" s="120">
        <v>32</v>
      </c>
      <c r="E42" s="160" t="str">
        <f t="shared" si="32"/>
        <v/>
      </c>
      <c r="F42" s="86" t="str">
        <f t="shared" si="0"/>
        <v/>
      </c>
      <c r="G42" s="120">
        <v>32</v>
      </c>
      <c r="H42" s="160" t="str">
        <f t="shared" si="33"/>
        <v/>
      </c>
      <c r="I42" s="86" t="str">
        <f t="array" ref="I42">IF(D$2=1,IF(F42="","",ABS(F41-F42)),IF(D$2&lt;10,IF(AND(F42="",F43=""),"",MAX(IF(C$11:C$1510=G42,B$11:B$1510))-MIN(IF(C$11:C$1510=G42,B$11:B$1510))),IF(AND(F42="",F43=""),"",_xlfn.STDEV.S(IF(C$11:C$1510=G42,B$11:B$1510)))))</f>
        <v/>
      </c>
      <c r="J42" s="102"/>
      <c r="K42" s="50"/>
      <c r="L42" s="51"/>
      <c r="M42" s="51"/>
      <c r="N42" s="52" t="s">
        <v>105</v>
      </c>
      <c r="O42" s="51"/>
      <c r="P42" s="51"/>
      <c r="Q42" s="53"/>
      <c r="S42" s="55"/>
      <c r="T42" s="41"/>
      <c r="U42" s="41"/>
      <c r="V42" s="41"/>
      <c r="W42" s="41"/>
      <c r="X42" s="41"/>
      <c r="Y42" s="56"/>
      <c r="Z42" s="102"/>
      <c r="AA42" s="99" t="str">
        <f t="shared" si="1"/>
        <v/>
      </c>
      <c r="AB42" s="99" t="str">
        <f t="shared" si="2"/>
        <v/>
      </c>
      <c r="AC42" s="99" t="str">
        <f t="shared" si="45"/>
        <v/>
      </c>
      <c r="AD42" s="99" t="str">
        <f t="shared" si="46"/>
        <v/>
      </c>
      <c r="AE42" s="99" t="str">
        <f t="shared" si="3"/>
        <v/>
      </c>
      <c r="AF42" s="99" t="str">
        <f t="shared" si="4"/>
        <v/>
      </c>
      <c r="AG42" s="99" t="str">
        <f t="shared" si="61"/>
        <v/>
      </c>
      <c r="AH42" s="99" t="str">
        <f t="shared" si="62"/>
        <v/>
      </c>
      <c r="AI42" s="99" t="str">
        <f t="shared" si="25"/>
        <v/>
      </c>
      <c r="AJ42" s="99" t="str">
        <f t="shared" si="34"/>
        <v/>
      </c>
      <c r="AK42" s="99" t="str">
        <f t="shared" si="59"/>
        <v/>
      </c>
      <c r="AL42" s="99" t="str">
        <f t="shared" si="60"/>
        <v/>
      </c>
      <c r="AM42" s="99" t="str">
        <f t="shared" si="26"/>
        <v/>
      </c>
      <c r="AN42" s="99" t="str">
        <f t="shared" si="35"/>
        <v/>
      </c>
      <c r="AO42" s="99" t="str">
        <f t="shared" si="51"/>
        <v/>
      </c>
      <c r="AP42" s="99" t="str">
        <f t="shared" si="52"/>
        <v/>
      </c>
      <c r="AQ42" s="99" t="str">
        <f t="shared" si="36"/>
        <v/>
      </c>
      <c r="AR42" s="99" t="str">
        <f t="shared" si="37"/>
        <v/>
      </c>
      <c r="AS42" s="99" t="str">
        <f t="shared" si="53"/>
        <v/>
      </c>
      <c r="AT42" s="99" t="str">
        <f t="shared" si="54"/>
        <v/>
      </c>
      <c r="AU42" s="99" t="str">
        <f t="shared" si="5"/>
        <v/>
      </c>
      <c r="AV42" s="99" t="str">
        <f t="shared" si="6"/>
        <v/>
      </c>
      <c r="AW42" s="99" t="str">
        <f t="shared" si="55"/>
        <v/>
      </c>
      <c r="AX42" s="99" t="str">
        <f t="shared" si="56"/>
        <v/>
      </c>
      <c r="AY42" s="99" t="str">
        <f t="shared" si="7"/>
        <v/>
      </c>
      <c r="AZ42" s="99" t="str">
        <f t="shared" si="8"/>
        <v/>
      </c>
      <c r="BA42" s="99" t="str">
        <f t="shared" si="57"/>
        <v/>
      </c>
      <c r="BB42" s="99" t="str">
        <f t="shared" si="58"/>
        <v/>
      </c>
      <c r="BD42" s="99" t="str">
        <f t="shared" si="9"/>
        <v/>
      </c>
      <c r="BE42" s="99" t="str">
        <f t="shared" si="10"/>
        <v/>
      </c>
      <c r="BF42" s="99" t="str">
        <f t="shared" si="11"/>
        <v/>
      </c>
      <c r="BG42" s="99" t="str">
        <f t="shared" si="12"/>
        <v/>
      </c>
      <c r="BH42" s="121" t="str">
        <f t="shared" si="13"/>
        <v/>
      </c>
      <c r="BI42" s="121" t="str">
        <f t="shared" si="14"/>
        <v/>
      </c>
      <c r="BJ42" s="122" t="str">
        <f t="shared" si="15"/>
        <v/>
      </c>
      <c r="BK42" s="122"/>
      <c r="BL42" s="99" t="str">
        <f t="shared" si="16"/>
        <v/>
      </c>
      <c r="BM42" s="99" t="str">
        <f t="shared" si="17"/>
        <v/>
      </c>
      <c r="BN42" s="122" t="str">
        <f t="shared" si="27"/>
        <v/>
      </c>
      <c r="BO42" s="121" t="str">
        <f t="shared" si="18"/>
        <v/>
      </c>
      <c r="BP42" s="122" t="str">
        <f t="shared" si="28"/>
        <v/>
      </c>
      <c r="BQ42" s="122"/>
      <c r="CD42" s="116">
        <v>33</v>
      </c>
      <c r="CE42" s="117">
        <v>99</v>
      </c>
      <c r="CF42" s="117">
        <v>176</v>
      </c>
      <c r="CG42" s="117">
        <v>156</v>
      </c>
      <c r="CH42" s="117">
        <v>72.612985447671221</v>
      </c>
      <c r="CI42" s="117">
        <v>243.27932224463643</v>
      </c>
      <c r="CJ42" s="117">
        <v>157.94615384615383</v>
      </c>
      <c r="CL42" s="116">
        <v>33</v>
      </c>
      <c r="CM42" s="117">
        <v>90</v>
      </c>
      <c r="CN42" s="117">
        <v>104.82258139534883</v>
      </c>
      <c r="CO42" s="117">
        <v>0</v>
      </c>
      <c r="CP42" s="117">
        <v>32.085271317829459</v>
      </c>
    </row>
    <row r="43" spans="2:104" x14ac:dyDescent="0.3">
      <c r="B43" s="87">
        <v>99</v>
      </c>
      <c r="C43" s="97">
        <f t="shared" si="24"/>
        <v>7</v>
      </c>
      <c r="D43" s="120">
        <v>33</v>
      </c>
      <c r="E43" s="160" t="str">
        <f t="shared" si="32"/>
        <v/>
      </c>
      <c r="F43" s="86" t="str">
        <f t="shared" si="0"/>
        <v/>
      </c>
      <c r="G43" s="120">
        <v>33</v>
      </c>
      <c r="H43" s="160" t="str">
        <f t="shared" si="33"/>
        <v/>
      </c>
      <c r="I43" s="86" t="str">
        <f t="array" ref="I43">IF(D$2=1,IF(F43="","",ABS(F42-F43)),IF(D$2&lt;10,IF(AND(F43="",F44=""),"",MAX(IF(C$11:C$1510=G43,B$11:B$1510))-MIN(IF(C$11:C$1510=G43,B$11:B$1510))),IF(AND(F43="",F44=""),"",_xlfn.STDEV.S(IF(C$11:C$1510=G43,B$11:B$1510)))))</f>
        <v/>
      </c>
      <c r="K43" s="54"/>
      <c r="L43" s="32"/>
      <c r="M43" s="32"/>
      <c r="N43" s="32"/>
      <c r="O43" s="32"/>
      <c r="P43" s="32"/>
      <c r="Q43" s="33"/>
      <c r="Z43" s="102"/>
      <c r="AA43" s="99" t="str">
        <f t="shared" si="1"/>
        <v/>
      </c>
      <c r="AB43" s="99" t="str">
        <f t="shared" si="2"/>
        <v/>
      </c>
      <c r="AC43" s="99" t="str">
        <f t="shared" si="45"/>
        <v/>
      </c>
      <c r="AD43" s="99" t="str">
        <f t="shared" si="46"/>
        <v/>
      </c>
      <c r="AE43" s="99" t="str">
        <f t="shared" si="3"/>
        <v/>
      </c>
      <c r="AF43" s="99" t="str">
        <f t="shared" si="4"/>
        <v/>
      </c>
      <c r="AG43" s="99" t="str">
        <f t="shared" si="61"/>
        <v/>
      </c>
      <c r="AH43" s="99" t="str">
        <f t="shared" si="62"/>
        <v/>
      </c>
      <c r="AI43" s="99" t="str">
        <f t="shared" si="25"/>
        <v/>
      </c>
      <c r="AJ43" s="99" t="str">
        <f t="shared" si="34"/>
        <v/>
      </c>
      <c r="AK43" s="99" t="str">
        <f t="shared" si="59"/>
        <v/>
      </c>
      <c r="AL43" s="99" t="str">
        <f t="shared" si="60"/>
        <v/>
      </c>
      <c r="AM43" s="99" t="str">
        <f t="shared" si="26"/>
        <v/>
      </c>
      <c r="AN43" s="99" t="str">
        <f t="shared" si="35"/>
        <v/>
      </c>
      <c r="AO43" s="99" t="str">
        <f t="shared" si="51"/>
        <v/>
      </c>
      <c r="AP43" s="99" t="str">
        <f t="shared" si="52"/>
        <v/>
      </c>
      <c r="AQ43" s="99" t="str">
        <f t="shared" si="36"/>
        <v/>
      </c>
      <c r="AR43" s="99" t="str">
        <f t="shared" si="37"/>
        <v/>
      </c>
      <c r="AS43" s="99" t="str">
        <f t="shared" si="53"/>
        <v/>
      </c>
      <c r="AT43" s="99" t="str">
        <f t="shared" si="54"/>
        <v/>
      </c>
      <c r="AU43" s="99" t="str">
        <f t="shared" si="5"/>
        <v/>
      </c>
      <c r="AV43" s="99" t="str">
        <f t="shared" si="6"/>
        <v/>
      </c>
      <c r="AW43" s="99" t="str">
        <f t="shared" si="55"/>
        <v/>
      </c>
      <c r="AX43" s="99" t="str">
        <f t="shared" si="56"/>
        <v/>
      </c>
      <c r="AY43" s="99" t="str">
        <f t="shared" si="7"/>
        <v/>
      </c>
      <c r="AZ43" s="99" t="str">
        <f t="shared" si="8"/>
        <v/>
      </c>
      <c r="BA43" s="99" t="str">
        <f t="shared" si="57"/>
        <v/>
      </c>
      <c r="BB43" s="99" t="str">
        <f t="shared" si="58"/>
        <v/>
      </c>
      <c r="BD43" s="99" t="str">
        <f t="shared" si="9"/>
        <v/>
      </c>
      <c r="BE43" s="99" t="str">
        <f t="shared" si="10"/>
        <v/>
      </c>
      <c r="BF43" s="99" t="str">
        <f t="shared" si="11"/>
        <v/>
      </c>
      <c r="BG43" s="99" t="str">
        <f t="shared" si="12"/>
        <v/>
      </c>
      <c r="BH43" s="121" t="str">
        <f t="shared" si="13"/>
        <v/>
      </c>
      <c r="BI43" s="121" t="str">
        <f t="shared" si="14"/>
        <v/>
      </c>
      <c r="BJ43" s="122" t="str">
        <f t="shared" si="15"/>
        <v/>
      </c>
      <c r="BK43" s="122"/>
      <c r="BL43" s="99" t="str">
        <f t="shared" si="16"/>
        <v/>
      </c>
      <c r="BM43" s="99" t="str">
        <f t="shared" si="17"/>
        <v/>
      </c>
      <c r="BN43" s="122" t="str">
        <f t="shared" si="27"/>
        <v/>
      </c>
      <c r="BO43" s="121" t="str">
        <f t="shared" si="18"/>
        <v/>
      </c>
      <c r="BP43" s="122" t="str">
        <f t="shared" si="28"/>
        <v/>
      </c>
      <c r="BQ43" s="122"/>
      <c r="CD43" s="116">
        <v>34</v>
      </c>
      <c r="CE43" s="117">
        <v>189</v>
      </c>
      <c r="CF43" s="117">
        <v>176</v>
      </c>
      <c r="CG43" s="117">
        <v>156</v>
      </c>
      <c r="CH43" s="117">
        <v>72.612985447671221</v>
      </c>
      <c r="CI43" s="117">
        <v>243.27932224463643</v>
      </c>
      <c r="CJ43" s="117">
        <v>157.94615384615383</v>
      </c>
      <c r="CL43" s="116">
        <v>34</v>
      </c>
      <c r="CM43" s="117">
        <v>47</v>
      </c>
      <c r="CN43" s="117">
        <v>104.82258139534883</v>
      </c>
      <c r="CO43" s="117">
        <v>0</v>
      </c>
      <c r="CP43" s="117">
        <v>32.085271317829459</v>
      </c>
    </row>
    <row r="44" spans="2:104" x14ac:dyDescent="0.3">
      <c r="B44" s="87">
        <v>189</v>
      </c>
      <c r="C44" s="97">
        <f t="shared" si="24"/>
        <v>7</v>
      </c>
      <c r="D44" s="120">
        <v>34</v>
      </c>
      <c r="E44" s="160" t="str">
        <f t="shared" si="32"/>
        <v/>
      </c>
      <c r="F44" s="86" t="str">
        <f t="shared" si="0"/>
        <v/>
      </c>
      <c r="G44" s="120">
        <v>34</v>
      </c>
      <c r="H44" s="160" t="str">
        <f t="shared" si="33"/>
        <v/>
      </c>
      <c r="I44" s="86" t="str">
        <f t="array" ref="I44">IF(D$2=1,IF(F44="","",ABS(F43-F44)),IF(D$2&lt;10,IF(AND(F44="",F45=""),"",MAX(IF(C$11:C$1510=G44,B$11:B$1510))-MIN(IF(C$11:C$1510=G44,B$11:B$1510))),IF(AND(F44="",F45=""),"",_xlfn.STDEV.S(IF(C$11:C$1510=G44,B$11:B$1510)))))</f>
        <v/>
      </c>
      <c r="K44" s="54"/>
      <c r="L44" s="32"/>
      <c r="M44" s="32"/>
      <c r="N44" s="32"/>
      <c r="O44" s="32"/>
      <c r="P44" s="32"/>
      <c r="Q44" s="33"/>
      <c r="S44" s="186" t="s">
        <v>9</v>
      </c>
      <c r="T44" s="187"/>
      <c r="U44" s="187"/>
      <c r="V44" s="28"/>
      <c r="W44" s="187" t="str">
        <f>IF(D2&lt;10,"Potential (Rbar/d2) Capability","Potential (s Bar/c4) Capability")</f>
        <v>Potential (Rbar/d2) Capability</v>
      </c>
      <c r="X44" s="187"/>
      <c r="Y44" s="188"/>
      <c r="Z44" s="102"/>
      <c r="AA44" s="99" t="str">
        <f t="shared" si="1"/>
        <v/>
      </c>
      <c r="AB44" s="99" t="str">
        <f t="shared" si="2"/>
        <v/>
      </c>
      <c r="AC44" s="99" t="str">
        <f t="shared" si="45"/>
        <v/>
      </c>
      <c r="AD44" s="99" t="str">
        <f t="shared" si="46"/>
        <v/>
      </c>
      <c r="AE44" s="99" t="str">
        <f t="shared" si="3"/>
        <v/>
      </c>
      <c r="AF44" s="99" t="str">
        <f t="shared" si="4"/>
        <v/>
      </c>
      <c r="AG44" s="99" t="str">
        <f t="shared" si="61"/>
        <v/>
      </c>
      <c r="AH44" s="99" t="str">
        <f t="shared" si="62"/>
        <v/>
      </c>
      <c r="AI44" s="99" t="str">
        <f t="shared" si="25"/>
        <v/>
      </c>
      <c r="AJ44" s="99" t="str">
        <f t="shared" si="34"/>
        <v/>
      </c>
      <c r="AK44" s="99" t="str">
        <f t="shared" si="59"/>
        <v/>
      </c>
      <c r="AL44" s="99" t="str">
        <f t="shared" si="60"/>
        <v/>
      </c>
      <c r="AM44" s="99" t="str">
        <f t="shared" si="26"/>
        <v/>
      </c>
      <c r="AN44" s="99" t="str">
        <f t="shared" si="35"/>
        <v/>
      </c>
      <c r="AO44" s="99" t="str">
        <f t="shared" si="51"/>
        <v/>
      </c>
      <c r="AP44" s="99" t="str">
        <f t="shared" si="52"/>
        <v/>
      </c>
      <c r="AQ44" s="99" t="str">
        <f t="shared" si="36"/>
        <v/>
      </c>
      <c r="AR44" s="99" t="str">
        <f t="shared" si="37"/>
        <v/>
      </c>
      <c r="AS44" s="99" t="str">
        <f t="shared" si="53"/>
        <v/>
      </c>
      <c r="AT44" s="99" t="str">
        <f t="shared" si="54"/>
        <v/>
      </c>
      <c r="AU44" s="99" t="str">
        <f t="shared" si="5"/>
        <v/>
      </c>
      <c r="AV44" s="99" t="str">
        <f t="shared" si="6"/>
        <v/>
      </c>
      <c r="AW44" s="99" t="str">
        <f t="shared" si="55"/>
        <v/>
      </c>
      <c r="AX44" s="99" t="str">
        <f t="shared" si="56"/>
        <v/>
      </c>
      <c r="AY44" s="99" t="str">
        <f t="shared" si="7"/>
        <v/>
      </c>
      <c r="AZ44" s="99" t="str">
        <f t="shared" si="8"/>
        <v/>
      </c>
      <c r="BA44" s="99" t="str">
        <f t="shared" si="57"/>
        <v/>
      </c>
      <c r="BB44" s="99" t="str">
        <f t="shared" si="58"/>
        <v/>
      </c>
      <c r="BD44" s="99" t="str">
        <f t="shared" si="9"/>
        <v/>
      </c>
      <c r="BE44" s="99" t="str">
        <f t="shared" si="10"/>
        <v/>
      </c>
      <c r="BF44" s="99" t="str">
        <f t="shared" si="11"/>
        <v/>
      </c>
      <c r="BG44" s="99" t="str">
        <f t="shared" si="12"/>
        <v/>
      </c>
      <c r="BH44" s="121" t="str">
        <f t="shared" si="13"/>
        <v/>
      </c>
      <c r="BI44" s="121" t="str">
        <f t="shared" si="14"/>
        <v/>
      </c>
      <c r="BJ44" s="122" t="str">
        <f t="shared" si="15"/>
        <v/>
      </c>
      <c r="BK44" s="122"/>
      <c r="BL44" s="99" t="str">
        <f t="shared" si="16"/>
        <v/>
      </c>
      <c r="BM44" s="99" t="str">
        <f t="shared" si="17"/>
        <v/>
      </c>
      <c r="BN44" s="122" t="str">
        <f t="shared" si="27"/>
        <v/>
      </c>
      <c r="BO44" s="121" t="str">
        <f t="shared" si="18"/>
        <v/>
      </c>
      <c r="BP44" s="122" t="str">
        <f t="shared" si="28"/>
        <v/>
      </c>
      <c r="BQ44" s="122"/>
      <c r="CD44" s="116">
        <v>35</v>
      </c>
      <c r="CE44" s="117">
        <v>236</v>
      </c>
      <c r="CF44" s="117">
        <v>176</v>
      </c>
      <c r="CG44" s="117">
        <v>156</v>
      </c>
      <c r="CH44" s="117">
        <v>72.612985447671221</v>
      </c>
      <c r="CI44" s="117">
        <v>243.27932224463643</v>
      </c>
      <c r="CJ44" s="117">
        <v>157.94615384615383</v>
      </c>
      <c r="CL44" s="116">
        <v>35</v>
      </c>
      <c r="CM44" s="117">
        <v>62</v>
      </c>
      <c r="CN44" s="117">
        <v>104.82258139534883</v>
      </c>
      <c r="CO44" s="117">
        <v>0</v>
      </c>
      <c r="CP44" s="117">
        <v>32.085271317829459</v>
      </c>
    </row>
    <row r="45" spans="2:104" x14ac:dyDescent="0.3">
      <c r="B45" s="87">
        <v>236</v>
      </c>
      <c r="C45" s="97">
        <f t="shared" si="24"/>
        <v>7</v>
      </c>
      <c r="D45" s="120">
        <v>35</v>
      </c>
      <c r="E45" s="160" t="str">
        <f t="shared" si="32"/>
        <v/>
      </c>
      <c r="F45" s="86" t="str">
        <f t="shared" si="0"/>
        <v/>
      </c>
      <c r="G45" s="120">
        <v>35</v>
      </c>
      <c r="H45" s="160" t="str">
        <f t="shared" si="33"/>
        <v/>
      </c>
      <c r="I45" s="86" t="str">
        <f t="array" ref="I45">IF(D$2=1,IF(F45="","",ABS(F44-F45)),IF(D$2&lt;10,IF(AND(F45="",F46=""),"",MAX(IF(C$11:C$1510=G45,B$11:B$1510))-MIN(IF(C$11:C$1510=G45,B$11:B$1510))),IF(AND(F45="",F46=""),"",_xlfn.STDEV.S(IF(C$11:C$1510=G45,B$11:B$1510)))))</f>
        <v/>
      </c>
      <c r="K45" s="54"/>
      <c r="L45" s="32"/>
      <c r="M45" s="32"/>
      <c r="N45" s="32"/>
      <c r="O45" s="32"/>
      <c r="P45" s="32"/>
      <c r="Q45" s="33"/>
      <c r="S45" s="29" t="s">
        <v>10</v>
      </c>
      <c r="T45" s="30"/>
      <c r="U45" s="30">
        <f>D3</f>
        <v>176</v>
      </c>
      <c r="V45" s="30"/>
      <c r="W45" s="30" t="s">
        <v>11</v>
      </c>
      <c r="X45" s="30"/>
      <c r="Y45" s="31">
        <f>(U45-U46)/(6*U55)</f>
        <v>8.6778590902568536E-2</v>
      </c>
      <c r="Z45" s="102"/>
      <c r="AA45" s="99" t="str">
        <f t="shared" si="1"/>
        <v/>
      </c>
      <c r="AB45" s="99" t="str">
        <f t="shared" si="2"/>
        <v/>
      </c>
      <c r="AC45" s="99" t="str">
        <f t="shared" si="45"/>
        <v/>
      </c>
      <c r="AD45" s="99" t="str">
        <f t="shared" si="46"/>
        <v/>
      </c>
      <c r="AE45" s="99" t="str">
        <f t="shared" si="3"/>
        <v/>
      </c>
      <c r="AF45" s="99" t="str">
        <f t="shared" si="4"/>
        <v/>
      </c>
      <c r="AG45" s="99" t="str">
        <f t="shared" si="61"/>
        <v/>
      </c>
      <c r="AH45" s="99" t="str">
        <f t="shared" si="62"/>
        <v/>
      </c>
      <c r="AI45" s="99" t="str">
        <f t="shared" si="25"/>
        <v/>
      </c>
      <c r="AJ45" s="99" t="str">
        <f t="shared" si="34"/>
        <v/>
      </c>
      <c r="AK45" s="99" t="str">
        <f t="shared" si="59"/>
        <v/>
      </c>
      <c r="AL45" s="99" t="str">
        <f t="shared" si="60"/>
        <v/>
      </c>
      <c r="AM45" s="99" t="str">
        <f t="shared" si="26"/>
        <v/>
      </c>
      <c r="AN45" s="99" t="str">
        <f t="shared" si="35"/>
        <v/>
      </c>
      <c r="AO45" s="99" t="str">
        <f t="shared" si="51"/>
        <v/>
      </c>
      <c r="AP45" s="99" t="str">
        <f t="shared" si="52"/>
        <v/>
      </c>
      <c r="AQ45" s="99" t="str">
        <f t="shared" si="36"/>
        <v/>
      </c>
      <c r="AR45" s="99" t="str">
        <f t="shared" si="37"/>
        <v/>
      </c>
      <c r="AS45" s="99" t="str">
        <f t="shared" si="53"/>
        <v/>
      </c>
      <c r="AT45" s="99" t="str">
        <f t="shared" si="54"/>
        <v/>
      </c>
      <c r="AU45" s="99" t="str">
        <f t="shared" si="5"/>
        <v/>
      </c>
      <c r="AV45" s="99" t="str">
        <f t="shared" si="6"/>
        <v/>
      </c>
      <c r="AW45" s="99" t="str">
        <f t="shared" si="55"/>
        <v/>
      </c>
      <c r="AX45" s="99" t="str">
        <f t="shared" si="56"/>
        <v/>
      </c>
      <c r="AY45" s="99" t="str">
        <f t="shared" si="7"/>
        <v/>
      </c>
      <c r="AZ45" s="99" t="str">
        <f t="shared" si="8"/>
        <v/>
      </c>
      <c r="BA45" s="99" t="str">
        <f t="shared" si="57"/>
        <v/>
      </c>
      <c r="BB45" s="99" t="str">
        <f t="shared" si="58"/>
        <v/>
      </c>
      <c r="BD45" s="99" t="str">
        <f t="shared" si="9"/>
        <v/>
      </c>
      <c r="BE45" s="99" t="str">
        <f t="shared" si="10"/>
        <v/>
      </c>
      <c r="BF45" s="99" t="str">
        <f t="shared" si="11"/>
        <v/>
      </c>
      <c r="BG45" s="99" t="str">
        <f t="shared" si="12"/>
        <v/>
      </c>
      <c r="BH45" s="121" t="str">
        <f t="shared" si="13"/>
        <v/>
      </c>
      <c r="BI45" s="121" t="str">
        <f t="shared" si="14"/>
        <v/>
      </c>
      <c r="BJ45" s="122" t="str">
        <f t="shared" si="15"/>
        <v/>
      </c>
      <c r="BK45" s="122"/>
      <c r="BL45" s="99" t="str">
        <f t="shared" si="16"/>
        <v/>
      </c>
      <c r="BM45" s="99" t="str">
        <f t="shared" si="17"/>
        <v/>
      </c>
      <c r="BN45" s="122" t="str">
        <f t="shared" si="27"/>
        <v/>
      </c>
      <c r="BO45" s="121" t="str">
        <f t="shared" si="18"/>
        <v/>
      </c>
      <c r="BP45" s="122" t="str">
        <f t="shared" si="28"/>
        <v/>
      </c>
      <c r="BQ45" s="122"/>
      <c r="CD45" s="116">
        <v>36</v>
      </c>
      <c r="CE45" s="117">
        <v>174</v>
      </c>
      <c r="CF45" s="117">
        <v>176</v>
      </c>
      <c r="CG45" s="117">
        <v>156</v>
      </c>
      <c r="CH45" s="117">
        <v>72.612985447671221</v>
      </c>
      <c r="CI45" s="117">
        <v>243.27932224463643</v>
      </c>
      <c r="CJ45" s="117">
        <v>157.94615384615383</v>
      </c>
      <c r="CL45" s="116">
        <v>36</v>
      </c>
      <c r="CM45" s="117">
        <v>39</v>
      </c>
      <c r="CN45" s="117">
        <v>104.82258139534883</v>
      </c>
      <c r="CO45" s="117">
        <v>0</v>
      </c>
      <c r="CP45" s="117">
        <v>32.085271317829459</v>
      </c>
    </row>
    <row r="46" spans="2:104" x14ac:dyDescent="0.3">
      <c r="B46" s="87">
        <v>174</v>
      </c>
      <c r="C46" s="97">
        <f t="shared" si="24"/>
        <v>8</v>
      </c>
      <c r="D46" s="120">
        <v>36</v>
      </c>
      <c r="E46" s="160" t="str">
        <f t="shared" si="32"/>
        <v/>
      </c>
      <c r="F46" s="86" t="str">
        <f t="shared" si="0"/>
        <v/>
      </c>
      <c r="G46" s="120">
        <v>36</v>
      </c>
      <c r="H46" s="160" t="str">
        <f t="shared" si="33"/>
        <v/>
      </c>
      <c r="I46" s="86" t="str">
        <f t="array" ref="I46">IF(D$2=1,IF(F46="","",ABS(F45-F46)),IF(D$2&lt;10,IF(AND(F46="",F47=""),"",MAX(IF(C$11:C$1510=G46,B$11:B$1510))-MIN(IF(C$11:C$1510=G46,B$11:B$1510))),IF(AND(F46="",F47=""),"",_xlfn.STDEV.S(IF(C$11:C$1510=G46,B$11:B$1510)))))</f>
        <v/>
      </c>
      <c r="K46" s="54"/>
      <c r="L46" s="32"/>
      <c r="M46" s="32"/>
      <c r="N46" s="32"/>
      <c r="O46" s="32"/>
      <c r="P46" s="32"/>
      <c r="Q46" s="33"/>
      <c r="S46" s="29" t="s">
        <v>12</v>
      </c>
      <c r="T46" s="30"/>
      <c r="U46" s="30">
        <f>D4</f>
        <v>156</v>
      </c>
      <c r="V46" s="30"/>
      <c r="W46" s="30" t="s">
        <v>13</v>
      </c>
      <c r="X46" s="30"/>
      <c r="Y46" s="31">
        <f>(U45-U53)/(3*U55)</f>
        <v>0.15666873296025244</v>
      </c>
      <c r="Z46" s="102"/>
      <c r="AA46" s="99" t="str">
        <f t="shared" si="1"/>
        <v/>
      </c>
      <c r="AB46" s="99" t="str">
        <f t="shared" si="2"/>
        <v/>
      </c>
      <c r="AC46" s="99" t="str">
        <f t="shared" si="45"/>
        <v/>
      </c>
      <c r="AD46" s="99" t="str">
        <f t="shared" si="46"/>
        <v/>
      </c>
      <c r="AE46" s="99" t="str">
        <f t="shared" si="3"/>
        <v/>
      </c>
      <c r="AF46" s="99" t="str">
        <f t="shared" si="4"/>
        <v/>
      </c>
      <c r="AG46" s="99" t="str">
        <f t="shared" si="61"/>
        <v/>
      </c>
      <c r="AH46" s="99" t="str">
        <f t="shared" si="62"/>
        <v/>
      </c>
      <c r="AI46" s="99" t="str">
        <f t="shared" si="25"/>
        <v/>
      </c>
      <c r="AJ46" s="99" t="str">
        <f t="shared" si="34"/>
        <v/>
      </c>
      <c r="AK46" s="99" t="str">
        <f t="shared" si="59"/>
        <v/>
      </c>
      <c r="AL46" s="99" t="str">
        <f t="shared" si="60"/>
        <v/>
      </c>
      <c r="AM46" s="99" t="str">
        <f t="shared" si="26"/>
        <v/>
      </c>
      <c r="AN46" s="99" t="str">
        <f t="shared" si="35"/>
        <v/>
      </c>
      <c r="AO46" s="99" t="str">
        <f t="shared" si="51"/>
        <v/>
      </c>
      <c r="AP46" s="99" t="str">
        <f t="shared" si="52"/>
        <v/>
      </c>
      <c r="AQ46" s="99" t="str">
        <f t="shared" si="36"/>
        <v/>
      </c>
      <c r="AR46" s="99" t="str">
        <f t="shared" si="37"/>
        <v/>
      </c>
      <c r="AS46" s="99" t="str">
        <f t="shared" si="53"/>
        <v/>
      </c>
      <c r="AT46" s="99" t="str">
        <f t="shared" si="54"/>
        <v/>
      </c>
      <c r="AU46" s="99" t="str">
        <f t="shared" si="5"/>
        <v/>
      </c>
      <c r="AV46" s="99" t="str">
        <f t="shared" si="6"/>
        <v/>
      </c>
      <c r="AW46" s="99" t="str">
        <f t="shared" si="55"/>
        <v/>
      </c>
      <c r="AX46" s="99" t="str">
        <f t="shared" si="56"/>
        <v/>
      </c>
      <c r="AY46" s="99" t="str">
        <f t="shared" si="7"/>
        <v/>
      </c>
      <c r="AZ46" s="99" t="str">
        <f t="shared" si="8"/>
        <v/>
      </c>
      <c r="BA46" s="99" t="str">
        <f t="shared" si="57"/>
        <v/>
      </c>
      <c r="BB46" s="99" t="str">
        <f t="shared" si="58"/>
        <v/>
      </c>
      <c r="BD46" s="99" t="str">
        <f t="shared" si="9"/>
        <v/>
      </c>
      <c r="BE46" s="99" t="str">
        <f t="shared" si="10"/>
        <v/>
      </c>
      <c r="BF46" s="99" t="str">
        <f t="shared" si="11"/>
        <v/>
      </c>
      <c r="BG46" s="99" t="str">
        <f t="shared" si="12"/>
        <v/>
      </c>
      <c r="BH46" s="121" t="str">
        <f t="shared" si="13"/>
        <v/>
      </c>
      <c r="BI46" s="121" t="str">
        <f t="shared" si="14"/>
        <v/>
      </c>
      <c r="BJ46" s="122" t="str">
        <f t="shared" si="15"/>
        <v/>
      </c>
      <c r="BK46" s="122"/>
      <c r="BL46" s="99" t="str">
        <f t="shared" si="16"/>
        <v/>
      </c>
      <c r="BM46" s="99" t="str">
        <f t="shared" si="17"/>
        <v/>
      </c>
      <c r="BN46" s="122" t="str">
        <f t="shared" si="27"/>
        <v/>
      </c>
      <c r="BO46" s="121" t="str">
        <f t="shared" si="18"/>
        <v/>
      </c>
      <c r="BP46" s="122" t="str">
        <f t="shared" si="28"/>
        <v/>
      </c>
      <c r="BQ46" s="122"/>
      <c r="CD46" s="116">
        <v>37</v>
      </c>
      <c r="CE46" s="117">
        <v>135</v>
      </c>
      <c r="CF46" s="117">
        <v>176</v>
      </c>
      <c r="CG46" s="117">
        <v>156</v>
      </c>
      <c r="CH46" s="117">
        <v>72.612985447671221</v>
      </c>
      <c r="CI46" s="117">
        <v>243.27932224463643</v>
      </c>
      <c r="CJ46" s="117">
        <v>157.94615384615383</v>
      </c>
      <c r="CL46" s="116">
        <v>37</v>
      </c>
      <c r="CM46" s="117">
        <v>0</v>
      </c>
      <c r="CN46" s="117">
        <v>104.82258139534883</v>
      </c>
      <c r="CO46" s="117">
        <v>0</v>
      </c>
      <c r="CP46" s="117">
        <v>32.085271317829459</v>
      </c>
    </row>
    <row r="47" spans="2:104" x14ac:dyDescent="0.3">
      <c r="B47" s="87">
        <v>135</v>
      </c>
      <c r="C47" s="97">
        <f t="shared" si="24"/>
        <v>8</v>
      </c>
      <c r="D47" s="120">
        <v>37</v>
      </c>
      <c r="E47" s="160" t="str">
        <f t="shared" si="32"/>
        <v/>
      </c>
      <c r="F47" s="86" t="str">
        <f t="shared" si="0"/>
        <v/>
      </c>
      <c r="G47" s="120">
        <v>37</v>
      </c>
      <c r="H47" s="160" t="str">
        <f t="shared" si="33"/>
        <v/>
      </c>
      <c r="I47" s="86" t="str">
        <f t="array" ref="I47">IF(D$2=1,IF(F47="","",ABS(F46-F47)),IF(D$2&lt;10,IF(AND(F47="",F48=""),"",MAX(IF(C$11:C$1510=G47,B$11:B$1510))-MIN(IF(C$11:C$1510=G47,B$11:B$1510))),IF(AND(F47="",F48=""),"",_xlfn.STDEV.S(IF(C$11:C$1510=G47,B$11:B$1510)))))</f>
        <v/>
      </c>
      <c r="K47" s="54"/>
      <c r="L47" s="32"/>
      <c r="M47" s="32"/>
      <c r="N47" s="32"/>
      <c r="O47" s="32"/>
      <c r="P47" s="32"/>
      <c r="Q47" s="33"/>
      <c r="S47" s="29" t="s">
        <v>14</v>
      </c>
      <c r="T47" s="30"/>
      <c r="U47" s="30">
        <f>COUNT(B11:B1510)</f>
        <v>130</v>
      </c>
      <c r="V47" s="30"/>
      <c r="W47" s="30" t="s">
        <v>15</v>
      </c>
      <c r="X47" s="30"/>
      <c r="Y47" s="31">
        <f>(U53-U46)/(3*U55)</f>
        <v>1.6888448844884631E-2</v>
      </c>
      <c r="Z47" s="102"/>
      <c r="AA47" s="99" t="str">
        <f t="shared" si="1"/>
        <v/>
      </c>
      <c r="AB47" s="99" t="str">
        <f t="shared" si="2"/>
        <v/>
      </c>
      <c r="AC47" s="99" t="str">
        <f t="shared" si="45"/>
        <v/>
      </c>
      <c r="AD47" s="99" t="str">
        <f t="shared" si="46"/>
        <v/>
      </c>
      <c r="AE47" s="99" t="str">
        <f t="shared" si="3"/>
        <v/>
      </c>
      <c r="AF47" s="99" t="str">
        <f t="shared" si="4"/>
        <v/>
      </c>
      <c r="AG47" s="99" t="str">
        <f t="shared" si="61"/>
        <v/>
      </c>
      <c r="AH47" s="99" t="str">
        <f t="shared" si="62"/>
        <v/>
      </c>
      <c r="AI47" s="99" t="str">
        <f t="shared" si="25"/>
        <v/>
      </c>
      <c r="AJ47" s="99" t="str">
        <f t="shared" si="34"/>
        <v/>
      </c>
      <c r="AK47" s="99" t="str">
        <f t="shared" si="59"/>
        <v/>
      </c>
      <c r="AL47" s="99" t="str">
        <f t="shared" si="60"/>
        <v/>
      </c>
      <c r="AM47" s="99" t="str">
        <f t="shared" si="26"/>
        <v/>
      </c>
      <c r="AN47" s="99" t="str">
        <f t="shared" si="35"/>
        <v/>
      </c>
      <c r="AO47" s="99" t="str">
        <f t="shared" si="51"/>
        <v/>
      </c>
      <c r="AP47" s="99" t="str">
        <f t="shared" si="52"/>
        <v/>
      </c>
      <c r="AQ47" s="99" t="str">
        <f t="shared" si="36"/>
        <v/>
      </c>
      <c r="AR47" s="99" t="str">
        <f t="shared" si="37"/>
        <v/>
      </c>
      <c r="AS47" s="99" t="str">
        <f t="shared" si="53"/>
        <v/>
      </c>
      <c r="AT47" s="99" t="str">
        <f t="shared" si="54"/>
        <v/>
      </c>
      <c r="AU47" s="99" t="str">
        <f t="shared" si="5"/>
        <v/>
      </c>
      <c r="AV47" s="99" t="str">
        <f t="shared" si="6"/>
        <v/>
      </c>
      <c r="AW47" s="99" t="str">
        <f t="shared" si="55"/>
        <v/>
      </c>
      <c r="AX47" s="99" t="str">
        <f t="shared" si="56"/>
        <v/>
      </c>
      <c r="AY47" s="99" t="str">
        <f t="shared" si="7"/>
        <v/>
      </c>
      <c r="AZ47" s="99" t="str">
        <f t="shared" si="8"/>
        <v/>
      </c>
      <c r="BA47" s="99" t="str">
        <f t="shared" si="57"/>
        <v/>
      </c>
      <c r="BB47" s="99" t="str">
        <f t="shared" si="58"/>
        <v/>
      </c>
      <c r="BD47" s="99" t="str">
        <f t="shared" si="9"/>
        <v/>
      </c>
      <c r="BE47" s="99" t="str">
        <f t="shared" si="10"/>
        <v/>
      </c>
      <c r="BF47" s="99" t="str">
        <f t="shared" si="11"/>
        <v/>
      </c>
      <c r="BG47" s="99" t="str">
        <f t="shared" si="12"/>
        <v/>
      </c>
      <c r="BH47" s="121" t="str">
        <f t="shared" si="13"/>
        <v/>
      </c>
      <c r="BI47" s="121" t="str">
        <f t="shared" si="14"/>
        <v/>
      </c>
      <c r="BJ47" s="122" t="str">
        <f t="shared" si="15"/>
        <v/>
      </c>
      <c r="BK47" s="122"/>
      <c r="BL47" s="99" t="str">
        <f t="shared" si="16"/>
        <v/>
      </c>
      <c r="BM47" s="99" t="str">
        <f t="shared" si="17"/>
        <v/>
      </c>
      <c r="BN47" s="122" t="str">
        <f t="shared" si="27"/>
        <v/>
      </c>
      <c r="BO47" s="121" t="str">
        <f t="shared" si="18"/>
        <v/>
      </c>
      <c r="BP47" s="122" t="str">
        <f t="shared" si="28"/>
        <v/>
      </c>
      <c r="BQ47" s="122"/>
      <c r="CD47" s="116">
        <v>38</v>
      </c>
      <c r="CE47" s="117">
        <v>135</v>
      </c>
      <c r="CF47" s="117">
        <v>176</v>
      </c>
      <c r="CG47" s="117">
        <v>156</v>
      </c>
      <c r="CH47" s="117">
        <v>72.612985447671221</v>
      </c>
      <c r="CI47" s="117">
        <v>243.27932224463643</v>
      </c>
      <c r="CJ47" s="117">
        <v>157.94615384615383</v>
      </c>
      <c r="CL47" s="116">
        <v>38</v>
      </c>
      <c r="CM47" s="117">
        <v>33</v>
      </c>
      <c r="CN47" s="117">
        <v>104.82258139534883</v>
      </c>
      <c r="CO47" s="117">
        <v>0</v>
      </c>
      <c r="CP47" s="117">
        <v>32.085271317829459</v>
      </c>
    </row>
    <row r="48" spans="2:104" x14ac:dyDescent="0.3">
      <c r="B48" s="87">
        <v>135</v>
      </c>
      <c r="C48" s="97">
        <f t="shared" si="24"/>
        <v>8</v>
      </c>
      <c r="D48" s="120">
        <v>38</v>
      </c>
      <c r="E48" s="160" t="str">
        <f t="shared" si="32"/>
        <v/>
      </c>
      <c r="F48" s="86" t="str">
        <f t="shared" si="0"/>
        <v/>
      </c>
      <c r="G48" s="120">
        <v>38</v>
      </c>
      <c r="H48" s="160" t="str">
        <f t="shared" si="33"/>
        <v/>
      </c>
      <c r="I48" s="86" t="str">
        <f t="array" ref="I48">IF(D$2=1,IF(F48="","",ABS(F47-F48)),IF(D$2&lt;10,IF(AND(F48="",F49=""),"",MAX(IF(C$11:C$1510=G48,B$11:B$1510))-MIN(IF(C$11:C$1510=G48,B$11:B$1510))),IF(AND(F48="",F49=""),"",_xlfn.STDEV.S(IF(C$11:C$1510=G48,B$11:B$1510)))))</f>
        <v/>
      </c>
      <c r="K48" s="54"/>
      <c r="L48" s="32"/>
      <c r="M48" s="32"/>
      <c r="N48" s="32"/>
      <c r="O48" s="32"/>
      <c r="P48" s="32"/>
      <c r="Q48" s="33"/>
      <c r="S48" s="29" t="s">
        <v>16</v>
      </c>
      <c r="T48" s="30"/>
      <c r="U48" s="58">
        <f>ROUNDUP(U47/U49,0)</f>
        <v>26</v>
      </c>
      <c r="V48" s="30"/>
      <c r="W48" s="30" t="s">
        <v>17</v>
      </c>
      <c r="X48" s="30"/>
      <c r="Y48" s="31">
        <f>MIN(Y46:Y47)</f>
        <v>1.6888448844884631E-2</v>
      </c>
      <c r="Z48" s="102"/>
      <c r="AA48" s="99" t="str">
        <f t="shared" si="1"/>
        <v/>
      </c>
      <c r="AB48" s="99" t="str">
        <f t="shared" si="2"/>
        <v/>
      </c>
      <c r="AC48" s="99" t="str">
        <f t="shared" si="45"/>
        <v/>
      </c>
      <c r="AD48" s="99" t="str">
        <f t="shared" si="46"/>
        <v/>
      </c>
      <c r="AE48" s="99" t="str">
        <f t="shared" si="3"/>
        <v/>
      </c>
      <c r="AF48" s="99" t="str">
        <f t="shared" si="4"/>
        <v/>
      </c>
      <c r="AG48" s="99" t="str">
        <f t="shared" si="61"/>
        <v/>
      </c>
      <c r="AH48" s="99" t="str">
        <f t="shared" si="62"/>
        <v/>
      </c>
      <c r="AI48" s="99" t="str">
        <f t="shared" si="25"/>
        <v/>
      </c>
      <c r="AJ48" s="99" t="str">
        <f t="shared" si="34"/>
        <v/>
      </c>
      <c r="AK48" s="99" t="str">
        <f t="shared" si="59"/>
        <v/>
      </c>
      <c r="AL48" s="99" t="str">
        <f t="shared" si="60"/>
        <v/>
      </c>
      <c r="AM48" s="99" t="str">
        <f t="shared" si="26"/>
        <v/>
      </c>
      <c r="AN48" s="99" t="str">
        <f t="shared" si="35"/>
        <v/>
      </c>
      <c r="AO48" s="99" t="str">
        <f t="shared" si="51"/>
        <v/>
      </c>
      <c r="AP48" s="99" t="str">
        <f t="shared" si="52"/>
        <v/>
      </c>
      <c r="AQ48" s="99" t="str">
        <f t="shared" si="36"/>
        <v/>
      </c>
      <c r="AR48" s="99" t="str">
        <f t="shared" si="37"/>
        <v/>
      </c>
      <c r="AS48" s="99" t="str">
        <f t="shared" si="53"/>
        <v/>
      </c>
      <c r="AT48" s="99" t="str">
        <f t="shared" si="54"/>
        <v/>
      </c>
      <c r="AU48" s="99" t="str">
        <f t="shared" si="5"/>
        <v/>
      </c>
      <c r="AV48" s="99" t="str">
        <f t="shared" si="6"/>
        <v/>
      </c>
      <c r="AW48" s="99" t="str">
        <f t="shared" si="55"/>
        <v/>
      </c>
      <c r="AX48" s="99" t="str">
        <f t="shared" si="56"/>
        <v/>
      </c>
      <c r="AY48" s="99" t="str">
        <f t="shared" si="7"/>
        <v/>
      </c>
      <c r="AZ48" s="99" t="str">
        <f t="shared" si="8"/>
        <v/>
      </c>
      <c r="BA48" s="99" t="str">
        <f t="shared" si="57"/>
        <v/>
      </c>
      <c r="BB48" s="99" t="str">
        <f t="shared" si="58"/>
        <v/>
      </c>
      <c r="BD48" s="99" t="str">
        <f t="shared" si="9"/>
        <v/>
      </c>
      <c r="BE48" s="99" t="str">
        <f t="shared" si="10"/>
        <v/>
      </c>
      <c r="BF48" s="99" t="str">
        <f t="shared" si="11"/>
        <v/>
      </c>
      <c r="BG48" s="99" t="str">
        <f t="shared" si="12"/>
        <v/>
      </c>
      <c r="BH48" s="121" t="str">
        <f t="shared" si="13"/>
        <v/>
      </c>
      <c r="BI48" s="121" t="str">
        <f t="shared" si="14"/>
        <v/>
      </c>
      <c r="BJ48" s="122" t="str">
        <f t="shared" si="15"/>
        <v/>
      </c>
      <c r="BK48" s="122"/>
      <c r="BL48" s="99" t="str">
        <f t="shared" si="16"/>
        <v/>
      </c>
      <c r="BM48" s="99" t="str">
        <f t="shared" si="17"/>
        <v/>
      </c>
      <c r="BN48" s="122" t="str">
        <f t="shared" si="27"/>
        <v/>
      </c>
      <c r="BO48" s="121" t="str">
        <f t="shared" si="18"/>
        <v/>
      </c>
      <c r="BP48" s="122" t="str">
        <f t="shared" si="28"/>
        <v/>
      </c>
      <c r="BQ48" s="122"/>
      <c r="CD48" s="116">
        <v>39</v>
      </c>
      <c r="CE48" s="117">
        <v>168</v>
      </c>
      <c r="CF48" s="117">
        <v>176</v>
      </c>
      <c r="CG48" s="117">
        <v>156</v>
      </c>
      <c r="CH48" s="117">
        <v>72.612985447671221</v>
      </c>
      <c r="CI48" s="117">
        <v>243.27932224463643</v>
      </c>
      <c r="CJ48" s="117">
        <v>157.94615384615383</v>
      </c>
      <c r="CL48" s="116">
        <v>39</v>
      </c>
      <c r="CM48" s="117">
        <v>8</v>
      </c>
      <c r="CN48" s="117">
        <v>104.82258139534883</v>
      </c>
      <c r="CO48" s="117">
        <v>0</v>
      </c>
      <c r="CP48" s="117">
        <v>32.085271317829459</v>
      </c>
    </row>
    <row r="49" spans="2:94" x14ac:dyDescent="0.3">
      <c r="B49" s="87">
        <v>168</v>
      </c>
      <c r="C49" s="97">
        <f t="shared" si="24"/>
        <v>8</v>
      </c>
      <c r="D49" s="120">
        <v>39</v>
      </c>
      <c r="E49" s="160" t="str">
        <f t="shared" si="32"/>
        <v/>
      </c>
      <c r="F49" s="86" t="str">
        <f t="shared" si="0"/>
        <v/>
      </c>
      <c r="G49" s="120">
        <v>39</v>
      </c>
      <c r="H49" s="160" t="str">
        <f t="shared" si="33"/>
        <v/>
      </c>
      <c r="I49" s="86" t="str">
        <f t="array" ref="I49">IF(D$2=1,IF(F49="","",ABS(F48-F49)),IF(D$2&lt;10,IF(AND(F49="",F50=""),"",MAX(IF(C$11:C$1510=G49,B$11:B$1510))-MIN(IF(C$11:C$1510=G49,B$11:B$1510))),IF(AND(F49="",F50=""),"",_xlfn.STDEV.S(IF(C$11:C$1510=G49,B$11:B$1510)))))</f>
        <v/>
      </c>
      <c r="K49" s="54"/>
      <c r="L49" s="32"/>
      <c r="M49" s="32"/>
      <c r="N49" s="32"/>
      <c r="O49" s="32"/>
      <c r="P49" s="32"/>
      <c r="Q49" s="33"/>
      <c r="S49" s="29" t="s">
        <v>18</v>
      </c>
      <c r="T49" s="30"/>
      <c r="U49" s="30">
        <f>D2</f>
        <v>5</v>
      </c>
      <c r="V49" s="30"/>
      <c r="W49" s="30" t="s">
        <v>128</v>
      </c>
      <c r="X49" s="30"/>
      <c r="Y49" s="68">
        <f>(U45-U46)/(6*SQRT((U55^2)+(U53-AVERAGE(U45:U46))^2))</f>
        <v>8.4931797079651525E-2</v>
      </c>
      <c r="Z49" s="102"/>
      <c r="AA49" s="99" t="str">
        <f t="shared" si="1"/>
        <v/>
      </c>
      <c r="AB49" s="99" t="str">
        <f t="shared" si="2"/>
        <v/>
      </c>
      <c r="AC49" s="99" t="str">
        <f t="shared" si="45"/>
        <v/>
      </c>
      <c r="AD49" s="99" t="str">
        <f t="shared" si="46"/>
        <v/>
      </c>
      <c r="AE49" s="99" t="str">
        <f t="shared" si="3"/>
        <v/>
      </c>
      <c r="AF49" s="99" t="str">
        <f t="shared" si="4"/>
        <v/>
      </c>
      <c r="AG49" s="99" t="str">
        <f t="shared" si="61"/>
        <v/>
      </c>
      <c r="AH49" s="99" t="str">
        <f t="shared" si="62"/>
        <v/>
      </c>
      <c r="AI49" s="99" t="str">
        <f t="shared" si="25"/>
        <v/>
      </c>
      <c r="AJ49" s="99" t="str">
        <f t="shared" si="34"/>
        <v/>
      </c>
      <c r="AK49" s="99" t="str">
        <f t="shared" si="59"/>
        <v/>
      </c>
      <c r="AL49" s="99" t="str">
        <f t="shared" si="60"/>
        <v/>
      </c>
      <c r="AM49" s="99" t="str">
        <f t="shared" si="26"/>
        <v/>
      </c>
      <c r="AN49" s="99" t="str">
        <f t="shared" si="35"/>
        <v/>
      </c>
      <c r="AO49" s="99" t="str">
        <f t="shared" si="51"/>
        <v/>
      </c>
      <c r="AP49" s="99" t="str">
        <f t="shared" si="52"/>
        <v/>
      </c>
      <c r="AQ49" s="99" t="str">
        <f t="shared" si="36"/>
        <v/>
      </c>
      <c r="AR49" s="99" t="str">
        <f t="shared" si="37"/>
        <v/>
      </c>
      <c r="AS49" s="99" t="str">
        <f t="shared" si="53"/>
        <v/>
      </c>
      <c r="AT49" s="99" t="str">
        <f t="shared" si="54"/>
        <v/>
      </c>
      <c r="AU49" s="99" t="str">
        <f t="shared" si="5"/>
        <v/>
      </c>
      <c r="AV49" s="99" t="str">
        <f t="shared" si="6"/>
        <v/>
      </c>
      <c r="AW49" s="99" t="str">
        <f t="shared" si="55"/>
        <v/>
      </c>
      <c r="AX49" s="99" t="str">
        <f t="shared" si="56"/>
        <v/>
      </c>
      <c r="AY49" s="99" t="str">
        <f t="shared" si="7"/>
        <v/>
      </c>
      <c r="AZ49" s="99" t="str">
        <f t="shared" si="8"/>
        <v/>
      </c>
      <c r="BA49" s="99" t="str">
        <f t="shared" si="57"/>
        <v/>
      </c>
      <c r="BB49" s="99" t="str">
        <f t="shared" si="58"/>
        <v/>
      </c>
      <c r="BD49" s="99" t="str">
        <f t="shared" si="9"/>
        <v/>
      </c>
      <c r="BE49" s="99" t="str">
        <f t="shared" si="10"/>
        <v/>
      </c>
      <c r="BF49" s="99" t="str">
        <f t="shared" si="11"/>
        <v/>
      </c>
      <c r="BG49" s="99" t="str">
        <f t="shared" si="12"/>
        <v/>
      </c>
      <c r="BH49" s="121" t="str">
        <f t="shared" si="13"/>
        <v/>
      </c>
      <c r="BI49" s="121" t="str">
        <f t="shared" si="14"/>
        <v/>
      </c>
      <c r="BJ49" s="122" t="str">
        <f t="shared" si="15"/>
        <v/>
      </c>
      <c r="BK49" s="122"/>
      <c r="BL49" s="99" t="str">
        <f t="shared" si="16"/>
        <v/>
      </c>
      <c r="BM49" s="99" t="str">
        <f t="shared" si="17"/>
        <v/>
      </c>
      <c r="BN49" s="122" t="str">
        <f t="shared" si="27"/>
        <v/>
      </c>
      <c r="BO49" s="121" t="str">
        <f t="shared" si="18"/>
        <v/>
      </c>
      <c r="BP49" s="122" t="str">
        <f t="shared" si="28"/>
        <v/>
      </c>
      <c r="BQ49" s="122"/>
      <c r="CD49" s="116">
        <v>40</v>
      </c>
      <c r="CE49" s="117">
        <v>176</v>
      </c>
      <c r="CF49" s="117">
        <v>176</v>
      </c>
      <c r="CG49" s="117">
        <v>156</v>
      </c>
      <c r="CH49" s="117">
        <v>72.612985447671221</v>
      </c>
      <c r="CI49" s="117">
        <v>243.27932224463643</v>
      </c>
      <c r="CJ49" s="117">
        <v>157.94615384615383</v>
      </c>
      <c r="CL49" s="116">
        <v>40</v>
      </c>
      <c r="CM49" s="117">
        <v>8</v>
      </c>
      <c r="CN49" s="117">
        <v>104.82258139534883</v>
      </c>
      <c r="CO49" s="117">
        <v>0</v>
      </c>
      <c r="CP49" s="117">
        <v>32.085271317829459</v>
      </c>
    </row>
    <row r="50" spans="2:94" x14ac:dyDescent="0.3">
      <c r="B50" s="87">
        <v>176</v>
      </c>
      <c r="C50" s="97">
        <f t="shared" si="24"/>
        <v>8</v>
      </c>
      <c r="D50" s="120">
        <v>40</v>
      </c>
      <c r="E50" s="160" t="str">
        <f t="shared" si="32"/>
        <v/>
      </c>
      <c r="F50" s="86" t="str">
        <f t="shared" si="0"/>
        <v/>
      </c>
      <c r="G50" s="120">
        <v>40</v>
      </c>
      <c r="H50" s="160" t="str">
        <f t="shared" si="33"/>
        <v/>
      </c>
      <c r="I50" s="86" t="str">
        <f t="array" ref="I50">IF(D$2=1,IF(F50="","",ABS(F49-F50)),IF(D$2&lt;10,IF(AND(F50="",F51=""),"",MAX(IF(C$11:C$1510=G50,B$11:B$1510))-MIN(IF(C$11:C$1510=G50,B$11:B$1510))),IF(AND(F50="",F51=""),"",_xlfn.STDEV.S(IF(C$11:C$1510=G50,B$11:B$1510)))))</f>
        <v/>
      </c>
      <c r="K50" s="54"/>
      <c r="L50" s="32"/>
      <c r="M50" s="32"/>
      <c r="N50" s="32"/>
      <c r="O50" s="32"/>
      <c r="P50" s="32"/>
      <c r="Q50" s="33"/>
      <c r="S50" s="29" t="s">
        <v>19</v>
      </c>
      <c r="T50" s="30"/>
      <c r="U50" s="34">
        <f>MAX(B11:B1510)</f>
        <v>304</v>
      </c>
      <c r="V50" s="30"/>
      <c r="W50" s="32"/>
      <c r="X50" s="32"/>
      <c r="Y50" s="33"/>
      <c r="Z50" s="102"/>
      <c r="AA50" s="99" t="str">
        <f t="shared" si="1"/>
        <v/>
      </c>
      <c r="AB50" s="99" t="str">
        <f t="shared" si="2"/>
        <v/>
      </c>
      <c r="AC50" s="99" t="str">
        <f t="shared" si="45"/>
        <v/>
      </c>
      <c r="AD50" s="99" t="str">
        <f t="shared" si="46"/>
        <v/>
      </c>
      <c r="AE50" s="99" t="str">
        <f t="shared" si="3"/>
        <v/>
      </c>
      <c r="AF50" s="99" t="str">
        <f t="shared" si="4"/>
        <v/>
      </c>
      <c r="AG50" s="99" t="str">
        <f t="shared" si="61"/>
        <v/>
      </c>
      <c r="AH50" s="99" t="str">
        <f t="shared" si="62"/>
        <v/>
      </c>
      <c r="AI50" s="99" t="str">
        <f t="shared" si="25"/>
        <v/>
      </c>
      <c r="AJ50" s="99" t="str">
        <f t="shared" si="34"/>
        <v/>
      </c>
      <c r="AK50" s="99" t="str">
        <f t="shared" si="59"/>
        <v/>
      </c>
      <c r="AL50" s="99" t="str">
        <f t="shared" si="60"/>
        <v/>
      </c>
      <c r="AM50" s="99" t="str">
        <f t="shared" si="26"/>
        <v/>
      </c>
      <c r="AN50" s="99" t="str">
        <f t="shared" si="35"/>
        <v/>
      </c>
      <c r="AO50" s="99" t="str">
        <f t="shared" si="51"/>
        <v/>
      </c>
      <c r="AP50" s="99" t="str">
        <f t="shared" si="52"/>
        <v/>
      </c>
      <c r="AQ50" s="99" t="str">
        <f t="shared" si="36"/>
        <v/>
      </c>
      <c r="AR50" s="99" t="str">
        <f t="shared" si="37"/>
        <v/>
      </c>
      <c r="AS50" s="99" t="str">
        <f t="shared" si="53"/>
        <v/>
      </c>
      <c r="AT50" s="99" t="str">
        <f t="shared" si="54"/>
        <v/>
      </c>
      <c r="AU50" s="99" t="str">
        <f t="shared" si="5"/>
        <v/>
      </c>
      <c r="AV50" s="99" t="str">
        <f t="shared" si="6"/>
        <v/>
      </c>
      <c r="AW50" s="99" t="str">
        <f t="shared" si="55"/>
        <v/>
      </c>
      <c r="AX50" s="99" t="str">
        <f t="shared" si="56"/>
        <v/>
      </c>
      <c r="AY50" s="99" t="str">
        <f t="shared" si="7"/>
        <v/>
      </c>
      <c r="AZ50" s="99" t="str">
        <f t="shared" si="8"/>
        <v/>
      </c>
      <c r="BA50" s="99" t="str">
        <f t="shared" si="57"/>
        <v/>
      </c>
      <c r="BB50" s="99" t="str">
        <f t="shared" si="58"/>
        <v/>
      </c>
      <c r="BD50" s="99" t="str">
        <f t="shared" si="9"/>
        <v/>
      </c>
      <c r="BE50" s="99" t="str">
        <f t="shared" si="10"/>
        <v/>
      </c>
      <c r="BF50" s="99" t="str">
        <f t="shared" si="11"/>
        <v/>
      </c>
      <c r="BG50" s="99" t="str">
        <f t="shared" si="12"/>
        <v/>
      </c>
      <c r="BH50" s="121" t="str">
        <f t="shared" si="13"/>
        <v/>
      </c>
      <c r="BI50" s="121" t="str">
        <f t="shared" si="14"/>
        <v/>
      </c>
      <c r="BJ50" s="122" t="str">
        <f t="shared" si="15"/>
        <v/>
      </c>
      <c r="BK50" s="122"/>
      <c r="BL50" s="99" t="str">
        <f t="shared" si="16"/>
        <v/>
      </c>
      <c r="BM50" s="99" t="str">
        <f t="shared" si="17"/>
        <v/>
      </c>
      <c r="BN50" s="122" t="str">
        <f t="shared" si="27"/>
        <v/>
      </c>
      <c r="BO50" s="121" t="str">
        <f t="shared" si="18"/>
        <v/>
      </c>
      <c r="BP50" s="122" t="str">
        <f t="shared" si="28"/>
        <v/>
      </c>
      <c r="BQ50" s="122"/>
      <c r="CD50" s="116">
        <v>41</v>
      </c>
      <c r="CE50" s="117">
        <v>184</v>
      </c>
      <c r="CF50" s="117">
        <v>176</v>
      </c>
      <c r="CG50" s="117">
        <v>156</v>
      </c>
      <c r="CH50" s="117">
        <v>72.612985447671221</v>
      </c>
      <c r="CI50" s="117">
        <v>243.27932224463643</v>
      </c>
      <c r="CJ50" s="117">
        <v>157.94615384615383</v>
      </c>
      <c r="CL50" s="116">
        <v>41</v>
      </c>
      <c r="CM50" s="117">
        <v>33</v>
      </c>
      <c r="CN50" s="117">
        <v>104.82258139534883</v>
      </c>
      <c r="CO50" s="117">
        <v>0</v>
      </c>
      <c r="CP50" s="117">
        <v>32.085271317829459</v>
      </c>
    </row>
    <row r="51" spans="2:94" x14ac:dyDescent="0.3">
      <c r="B51" s="87">
        <v>184</v>
      </c>
      <c r="C51" s="97">
        <f t="shared" si="24"/>
        <v>9</v>
      </c>
      <c r="D51" s="120">
        <v>41</v>
      </c>
      <c r="E51" s="160" t="str">
        <f t="shared" si="32"/>
        <v/>
      </c>
      <c r="F51" s="86" t="str">
        <f t="shared" si="0"/>
        <v/>
      </c>
      <c r="G51" s="120">
        <v>41</v>
      </c>
      <c r="H51" s="160" t="str">
        <f t="shared" si="33"/>
        <v/>
      </c>
      <c r="I51" s="86" t="str">
        <f t="array" ref="I51">IF(D$2=1,IF(F51="","",ABS(F50-F51)),IF(D$2&lt;10,IF(AND(F51="",F52=""),"",MAX(IF(C$11:C$1510=G51,B$11:B$1510))-MIN(IF(C$11:C$1510=G51,B$11:B$1510))),IF(AND(F51="",F52=""),"",_xlfn.STDEV.S(IF(C$11:C$1510=G51,B$11:B$1510)))))</f>
        <v/>
      </c>
      <c r="J51" s="102"/>
      <c r="K51" s="54"/>
      <c r="L51" s="32"/>
      <c r="M51" s="32"/>
      <c r="N51" s="32"/>
      <c r="O51" s="32"/>
      <c r="P51" s="32"/>
      <c r="Q51" s="33"/>
      <c r="S51" s="29" t="s">
        <v>21</v>
      </c>
      <c r="T51" s="30"/>
      <c r="U51" s="34">
        <f>MIN(B11:B1510)</f>
        <v>55</v>
      </c>
      <c r="V51" s="30"/>
      <c r="W51" s="168" t="s">
        <v>20</v>
      </c>
      <c r="X51" s="168"/>
      <c r="Y51" s="169"/>
      <c r="AA51" s="99" t="str">
        <f t="shared" si="1"/>
        <v/>
      </c>
      <c r="AB51" s="99" t="str">
        <f t="shared" si="2"/>
        <v/>
      </c>
      <c r="AC51" s="99" t="str">
        <f t="shared" si="45"/>
        <v/>
      </c>
      <c r="AD51" s="99" t="str">
        <f t="shared" si="46"/>
        <v/>
      </c>
      <c r="AE51" s="99" t="str">
        <f t="shared" si="3"/>
        <v/>
      </c>
      <c r="AF51" s="99" t="str">
        <f t="shared" si="4"/>
        <v/>
      </c>
      <c r="AG51" s="99" t="str">
        <f t="shared" si="61"/>
        <v/>
      </c>
      <c r="AH51" s="99" t="str">
        <f t="shared" si="62"/>
        <v/>
      </c>
      <c r="AI51" s="99" t="str">
        <f t="shared" si="25"/>
        <v/>
      </c>
      <c r="AJ51" s="99" t="str">
        <f t="shared" si="34"/>
        <v/>
      </c>
      <c r="AK51" s="99" t="str">
        <f t="shared" si="59"/>
        <v/>
      </c>
      <c r="AL51" s="99" t="str">
        <f t="shared" si="60"/>
        <v/>
      </c>
      <c r="AM51" s="99" t="str">
        <f t="shared" si="26"/>
        <v/>
      </c>
      <c r="AN51" s="99" t="str">
        <f t="shared" si="35"/>
        <v/>
      </c>
      <c r="AO51" s="99" t="str">
        <f t="shared" si="51"/>
        <v/>
      </c>
      <c r="AP51" s="99" t="str">
        <f t="shared" si="52"/>
        <v/>
      </c>
      <c r="AQ51" s="99" t="str">
        <f t="shared" si="36"/>
        <v/>
      </c>
      <c r="AR51" s="99" t="str">
        <f t="shared" si="37"/>
        <v/>
      </c>
      <c r="AS51" s="99" t="str">
        <f t="shared" si="53"/>
        <v/>
      </c>
      <c r="AT51" s="99" t="str">
        <f t="shared" si="54"/>
        <v/>
      </c>
      <c r="AU51" s="99" t="str">
        <f t="shared" si="5"/>
        <v/>
      </c>
      <c r="AV51" s="99" t="str">
        <f t="shared" si="6"/>
        <v/>
      </c>
      <c r="AW51" s="99" t="str">
        <f t="shared" si="55"/>
        <v/>
      </c>
      <c r="AX51" s="99" t="str">
        <f t="shared" si="56"/>
        <v/>
      </c>
      <c r="AY51" s="99" t="str">
        <f t="shared" si="7"/>
        <v/>
      </c>
      <c r="AZ51" s="99" t="str">
        <f t="shared" si="8"/>
        <v/>
      </c>
      <c r="BA51" s="99" t="str">
        <f t="shared" si="57"/>
        <v/>
      </c>
      <c r="BB51" s="99" t="str">
        <f t="shared" si="58"/>
        <v/>
      </c>
      <c r="BD51" s="99" t="str">
        <f t="shared" si="9"/>
        <v/>
      </c>
      <c r="BE51" s="99" t="str">
        <f t="shared" si="10"/>
        <v/>
      </c>
      <c r="BF51" s="99" t="str">
        <f t="shared" si="11"/>
        <v/>
      </c>
      <c r="BG51" s="99" t="str">
        <f t="shared" si="12"/>
        <v/>
      </c>
      <c r="BH51" s="121" t="str">
        <f t="shared" si="13"/>
        <v/>
      </c>
      <c r="BI51" s="121" t="str">
        <f t="shared" si="14"/>
        <v/>
      </c>
      <c r="BJ51" s="122" t="str">
        <f t="shared" si="15"/>
        <v/>
      </c>
      <c r="BK51" s="122"/>
      <c r="BL51" s="99" t="str">
        <f t="shared" si="16"/>
        <v/>
      </c>
      <c r="BM51" s="99" t="str">
        <f t="shared" si="17"/>
        <v/>
      </c>
      <c r="BN51" s="122" t="str">
        <f t="shared" si="27"/>
        <v/>
      </c>
      <c r="BO51" s="121" t="str">
        <f t="shared" si="18"/>
        <v/>
      </c>
      <c r="BP51" s="122" t="str">
        <f t="shared" si="28"/>
        <v/>
      </c>
      <c r="BQ51" s="122"/>
      <c r="CD51" s="116">
        <v>42</v>
      </c>
      <c r="CE51" s="117">
        <v>151</v>
      </c>
      <c r="CF51" s="117">
        <v>176</v>
      </c>
      <c r="CG51" s="117">
        <v>156</v>
      </c>
      <c r="CH51" s="117">
        <v>72.612985447671221</v>
      </c>
      <c r="CI51" s="117">
        <v>243.27932224463643</v>
      </c>
      <c r="CJ51" s="117">
        <v>157.94615384615383</v>
      </c>
      <c r="CL51" s="116">
        <v>42</v>
      </c>
      <c r="CM51" s="117">
        <v>17</v>
      </c>
      <c r="CN51" s="117">
        <v>104.82258139534883</v>
      </c>
      <c r="CO51" s="117">
        <v>0</v>
      </c>
      <c r="CP51" s="117">
        <v>32.085271317829459</v>
      </c>
    </row>
    <row r="52" spans="2:94" x14ac:dyDescent="0.3">
      <c r="B52" s="87">
        <v>151</v>
      </c>
      <c r="C52" s="97">
        <f t="shared" si="24"/>
        <v>9</v>
      </c>
      <c r="D52" s="120">
        <v>42</v>
      </c>
      <c r="E52" s="160" t="str">
        <f t="shared" si="32"/>
        <v/>
      </c>
      <c r="F52" s="86" t="str">
        <f t="shared" si="0"/>
        <v/>
      </c>
      <c r="G52" s="120">
        <v>42</v>
      </c>
      <c r="H52" s="160" t="str">
        <f t="shared" si="33"/>
        <v/>
      </c>
      <c r="I52" s="86" t="str">
        <f t="array" ref="I52">IF(D$2=1,IF(F52="","",ABS(F51-F52)),IF(D$2&lt;10,IF(AND(F52="",F53=""),"",MAX(IF(C$11:C$1510=G52,B$11:B$1510))-MIN(IF(C$11:C$1510=G52,B$11:B$1510))),IF(AND(F52="",F53=""),"",_xlfn.STDEV.S(IF(C$11:C$1510=G52,B$11:B$1510)))))</f>
        <v/>
      </c>
      <c r="J52" s="102"/>
      <c r="K52" s="54"/>
      <c r="L52" s="32"/>
      <c r="M52" s="32"/>
      <c r="N52" s="32"/>
      <c r="O52" s="32"/>
      <c r="P52" s="32"/>
      <c r="Q52" s="33"/>
      <c r="S52" s="29" t="s">
        <v>23</v>
      </c>
      <c r="T52" s="30"/>
      <c r="U52" s="34">
        <f>U50-U51</f>
        <v>249</v>
      </c>
      <c r="V52" s="30"/>
      <c r="W52" s="30" t="s">
        <v>22</v>
      </c>
      <c r="X52" s="30"/>
      <c r="Y52" s="31">
        <f>(U45-U46)/(6*U56)</f>
        <v>6.4585345909221492E-2</v>
      </c>
      <c r="AA52" s="99" t="str">
        <f t="shared" si="1"/>
        <v/>
      </c>
      <c r="AB52" s="99" t="str">
        <f t="shared" si="2"/>
        <v/>
      </c>
      <c r="AC52" s="99" t="str">
        <f t="shared" si="45"/>
        <v/>
      </c>
      <c r="AD52" s="99" t="str">
        <f t="shared" si="46"/>
        <v/>
      </c>
      <c r="AE52" s="99" t="str">
        <f t="shared" si="3"/>
        <v/>
      </c>
      <c r="AF52" s="99" t="str">
        <f t="shared" si="4"/>
        <v/>
      </c>
      <c r="AG52" s="99" t="str">
        <f t="shared" si="61"/>
        <v/>
      </c>
      <c r="AH52" s="99" t="str">
        <f t="shared" si="62"/>
        <v/>
      </c>
      <c r="AI52" s="99" t="str">
        <f t="shared" si="25"/>
        <v/>
      </c>
      <c r="AJ52" s="99" t="str">
        <f t="shared" si="34"/>
        <v/>
      </c>
      <c r="AK52" s="99" t="str">
        <f t="shared" si="59"/>
        <v/>
      </c>
      <c r="AL52" s="99" t="str">
        <f t="shared" si="60"/>
        <v/>
      </c>
      <c r="AM52" s="99" t="str">
        <f t="shared" si="26"/>
        <v/>
      </c>
      <c r="AN52" s="99" t="str">
        <f t="shared" si="35"/>
        <v/>
      </c>
      <c r="AO52" s="99" t="str">
        <f t="shared" si="51"/>
        <v/>
      </c>
      <c r="AP52" s="99" t="str">
        <f t="shared" si="52"/>
        <v/>
      </c>
      <c r="AQ52" s="99" t="str">
        <f t="shared" si="36"/>
        <v/>
      </c>
      <c r="AR52" s="99" t="str">
        <f t="shared" si="37"/>
        <v/>
      </c>
      <c r="AS52" s="99" t="str">
        <f t="shared" si="53"/>
        <v/>
      </c>
      <c r="AT52" s="99" t="str">
        <f t="shared" si="54"/>
        <v/>
      </c>
      <c r="AU52" s="99" t="str">
        <f t="shared" si="5"/>
        <v/>
      </c>
      <c r="AV52" s="99" t="str">
        <f t="shared" si="6"/>
        <v/>
      </c>
      <c r="AW52" s="99" t="str">
        <f t="shared" si="55"/>
        <v/>
      </c>
      <c r="AX52" s="99" t="str">
        <f t="shared" si="56"/>
        <v/>
      </c>
      <c r="AY52" s="99" t="str">
        <f t="shared" si="7"/>
        <v/>
      </c>
      <c r="AZ52" s="99" t="str">
        <f t="shared" si="8"/>
        <v/>
      </c>
      <c r="BA52" s="99" t="str">
        <f t="shared" si="57"/>
        <v/>
      </c>
      <c r="BB52" s="99" t="str">
        <f t="shared" si="58"/>
        <v/>
      </c>
      <c r="BD52" s="99" t="str">
        <f t="shared" si="9"/>
        <v/>
      </c>
      <c r="BE52" s="99" t="str">
        <f t="shared" si="10"/>
        <v/>
      </c>
      <c r="BF52" s="99" t="str">
        <f t="shared" si="11"/>
        <v/>
      </c>
      <c r="BG52" s="99" t="str">
        <f t="shared" si="12"/>
        <v/>
      </c>
      <c r="BH52" s="121" t="str">
        <f t="shared" si="13"/>
        <v/>
      </c>
      <c r="BI52" s="121" t="str">
        <f t="shared" si="14"/>
        <v/>
      </c>
      <c r="BJ52" s="122" t="str">
        <f t="shared" si="15"/>
        <v/>
      </c>
      <c r="BK52" s="122"/>
      <c r="BL52" s="99" t="str">
        <f t="shared" si="16"/>
        <v/>
      </c>
      <c r="BM52" s="99" t="str">
        <f t="shared" si="17"/>
        <v/>
      </c>
      <c r="BN52" s="122" t="str">
        <f t="shared" si="27"/>
        <v/>
      </c>
      <c r="BO52" s="121" t="str">
        <f t="shared" si="18"/>
        <v/>
      </c>
      <c r="BP52" s="122" t="str">
        <f t="shared" si="28"/>
        <v/>
      </c>
      <c r="BQ52" s="122"/>
      <c r="CD52" s="116">
        <v>43</v>
      </c>
      <c r="CE52" s="117">
        <v>134</v>
      </c>
      <c r="CF52" s="117">
        <v>176</v>
      </c>
      <c r="CG52" s="117">
        <v>156</v>
      </c>
      <c r="CH52" s="117">
        <v>72.612985447671221</v>
      </c>
      <c r="CI52" s="117">
        <v>243.27932224463643</v>
      </c>
      <c r="CJ52" s="117">
        <v>157.94615384615383</v>
      </c>
      <c r="CL52" s="116">
        <v>43</v>
      </c>
      <c r="CM52" s="117">
        <v>43</v>
      </c>
      <c r="CN52" s="117">
        <v>104.82258139534883</v>
      </c>
      <c r="CO52" s="117">
        <v>0</v>
      </c>
      <c r="CP52" s="117">
        <v>32.085271317829459</v>
      </c>
    </row>
    <row r="53" spans="2:94" x14ac:dyDescent="0.3">
      <c r="B53" s="87">
        <v>134</v>
      </c>
      <c r="C53" s="97">
        <f t="shared" si="24"/>
        <v>9</v>
      </c>
      <c r="D53" s="120">
        <v>43</v>
      </c>
      <c r="E53" s="160" t="str">
        <f t="shared" si="32"/>
        <v/>
      </c>
      <c r="F53" s="86" t="str">
        <f t="shared" si="0"/>
        <v/>
      </c>
      <c r="G53" s="120">
        <v>43</v>
      </c>
      <c r="H53" s="160" t="str">
        <f t="shared" si="33"/>
        <v/>
      </c>
      <c r="I53" s="86" t="str">
        <f t="array" ref="I53">IF(D$2=1,IF(F53="","",ABS(F52-F53)),IF(D$2&lt;10,IF(AND(F53="",F54=""),"",MAX(IF(C$11:C$1510=G53,B$11:B$1510))-MIN(IF(C$11:C$1510=G53,B$11:B$1510))),IF(AND(F53="",F54=""),"",_xlfn.STDEV.S(IF(C$11:C$1510=G53,B$11:B$1510)))))</f>
        <v/>
      </c>
      <c r="J53" s="102"/>
      <c r="K53" s="54"/>
      <c r="L53" s="32"/>
      <c r="M53" s="32"/>
      <c r="N53" s="32"/>
      <c r="O53" s="32"/>
      <c r="P53" s="32"/>
      <c r="Q53" s="33"/>
      <c r="S53" s="29" t="str">
        <f>IF(D2=1, "X Bar","X Double Bar")</f>
        <v>X Double Bar</v>
      </c>
      <c r="T53" s="30"/>
      <c r="U53" s="30">
        <f>AVERAGE(F11:F1510)</f>
        <v>157.94615384615386</v>
      </c>
      <c r="V53" s="30"/>
      <c r="W53" s="30" t="s">
        <v>24</v>
      </c>
      <c r="X53" s="30"/>
      <c r="Y53" s="31">
        <f>(U45-U53)/(3*U56)</f>
        <v>0.11660138988380207</v>
      </c>
      <c r="AA53" s="99" t="str">
        <f t="shared" si="1"/>
        <v/>
      </c>
      <c r="AB53" s="99" t="str">
        <f t="shared" si="2"/>
        <v/>
      </c>
      <c r="AC53" s="99" t="str">
        <f t="shared" si="45"/>
        <v/>
      </c>
      <c r="AD53" s="99" t="str">
        <f t="shared" si="46"/>
        <v/>
      </c>
      <c r="AE53" s="99" t="str">
        <f t="shared" si="3"/>
        <v/>
      </c>
      <c r="AF53" s="99" t="str">
        <f t="shared" si="4"/>
        <v/>
      </c>
      <c r="AG53" s="99" t="str">
        <f t="shared" si="61"/>
        <v/>
      </c>
      <c r="AH53" s="99" t="str">
        <f t="shared" si="62"/>
        <v/>
      </c>
      <c r="AI53" s="99" t="str">
        <f t="shared" si="25"/>
        <v/>
      </c>
      <c r="AJ53" s="99" t="str">
        <f t="shared" si="34"/>
        <v/>
      </c>
      <c r="AK53" s="99" t="str">
        <f t="shared" si="59"/>
        <v/>
      </c>
      <c r="AL53" s="99" t="str">
        <f t="shared" si="60"/>
        <v/>
      </c>
      <c r="AM53" s="99" t="str">
        <f t="shared" si="26"/>
        <v/>
      </c>
      <c r="AN53" s="99" t="str">
        <f t="shared" si="35"/>
        <v/>
      </c>
      <c r="AO53" s="99" t="str">
        <f t="shared" si="51"/>
        <v/>
      </c>
      <c r="AP53" s="99" t="str">
        <f t="shared" si="52"/>
        <v/>
      </c>
      <c r="AQ53" s="99" t="str">
        <f t="shared" si="36"/>
        <v/>
      </c>
      <c r="AR53" s="99" t="str">
        <f t="shared" si="37"/>
        <v/>
      </c>
      <c r="AS53" s="99" t="str">
        <f t="shared" si="53"/>
        <v/>
      </c>
      <c r="AT53" s="99" t="str">
        <f t="shared" si="54"/>
        <v/>
      </c>
      <c r="AU53" s="99" t="str">
        <f t="shared" si="5"/>
        <v/>
      </c>
      <c r="AV53" s="99" t="str">
        <f t="shared" si="6"/>
        <v/>
      </c>
      <c r="AW53" s="99" t="str">
        <f t="shared" si="55"/>
        <v/>
      </c>
      <c r="AX53" s="99" t="str">
        <f t="shared" si="56"/>
        <v/>
      </c>
      <c r="AY53" s="99" t="str">
        <f t="shared" si="7"/>
        <v/>
      </c>
      <c r="AZ53" s="99" t="str">
        <f t="shared" si="8"/>
        <v/>
      </c>
      <c r="BA53" s="99" t="str">
        <f t="shared" si="57"/>
        <v/>
      </c>
      <c r="BB53" s="99" t="str">
        <f t="shared" si="58"/>
        <v/>
      </c>
      <c r="BD53" s="99" t="str">
        <f t="shared" si="9"/>
        <v/>
      </c>
      <c r="BE53" s="99" t="str">
        <f t="shared" si="10"/>
        <v/>
      </c>
      <c r="BF53" s="99" t="str">
        <f t="shared" si="11"/>
        <v/>
      </c>
      <c r="BG53" s="99" t="str">
        <f t="shared" si="12"/>
        <v/>
      </c>
      <c r="BH53" s="121" t="str">
        <f t="shared" si="13"/>
        <v/>
      </c>
      <c r="BI53" s="121" t="str">
        <f t="shared" si="14"/>
        <v/>
      </c>
      <c r="BJ53" s="122" t="str">
        <f t="shared" si="15"/>
        <v/>
      </c>
      <c r="BK53" s="122"/>
      <c r="BL53" s="99" t="str">
        <f t="shared" si="16"/>
        <v/>
      </c>
      <c r="BM53" s="99" t="str">
        <f t="shared" si="17"/>
        <v/>
      </c>
      <c r="BN53" s="122" t="str">
        <f t="shared" si="27"/>
        <v/>
      </c>
      <c r="BO53" s="121" t="str">
        <f t="shared" si="18"/>
        <v/>
      </c>
      <c r="BP53" s="122" t="str">
        <f t="shared" si="28"/>
        <v/>
      </c>
      <c r="BQ53" s="122"/>
      <c r="CD53" s="116">
        <v>44</v>
      </c>
      <c r="CE53" s="117">
        <v>91</v>
      </c>
      <c r="CF53" s="117">
        <v>176</v>
      </c>
      <c r="CG53" s="117">
        <v>156</v>
      </c>
      <c r="CH53" s="117">
        <v>72.612985447671221</v>
      </c>
      <c r="CI53" s="117">
        <v>243.27932224463643</v>
      </c>
      <c r="CJ53" s="117">
        <v>157.94615384615383</v>
      </c>
      <c r="CL53" s="116">
        <v>44</v>
      </c>
      <c r="CM53" s="117">
        <v>54</v>
      </c>
      <c r="CN53" s="117">
        <v>104.82258139534883</v>
      </c>
      <c r="CO53" s="117">
        <v>0</v>
      </c>
      <c r="CP53" s="117">
        <v>32.085271317829459</v>
      </c>
    </row>
    <row r="54" spans="2:94" x14ac:dyDescent="0.3">
      <c r="B54" s="87">
        <v>91</v>
      </c>
      <c r="C54" s="97">
        <f t="shared" si="24"/>
        <v>9</v>
      </c>
      <c r="D54" s="120">
        <v>44</v>
      </c>
      <c r="E54" s="160" t="str">
        <f t="shared" si="32"/>
        <v/>
      </c>
      <c r="F54" s="86" t="str">
        <f t="shared" si="0"/>
        <v/>
      </c>
      <c r="G54" s="120">
        <v>44</v>
      </c>
      <c r="H54" s="160" t="str">
        <f t="shared" si="33"/>
        <v/>
      </c>
      <c r="I54" s="86" t="str">
        <f t="array" ref="I54">IF(D$2=1,IF(F54="","",ABS(F53-F54)),IF(D$2&lt;10,IF(AND(F54="",F55=""),"",MAX(IF(C$11:C$1510=G54,B$11:B$1510))-MIN(IF(C$11:C$1510=G54,B$11:B$1510))),IF(AND(F54="",F55=""),"",_xlfn.STDEV.S(IF(C$11:C$1510=G54,B$11:B$1510)))))</f>
        <v/>
      </c>
      <c r="J54" s="102"/>
      <c r="K54" s="54"/>
      <c r="L54" s="32"/>
      <c r="M54" s="32"/>
      <c r="N54" s="32"/>
      <c r="O54" s="32"/>
      <c r="P54" s="32"/>
      <c r="Q54" s="33"/>
      <c r="S54" s="29" t="str">
        <f>IF(D2=1,"MR Bar",IF(D2&lt;10,"R Bar","s Bar"))</f>
        <v>R Bar</v>
      </c>
      <c r="T54" s="32"/>
      <c r="U54" s="57">
        <f>AVERAGE(I11:I1510)</f>
        <v>89.34615384615384</v>
      </c>
      <c r="V54" s="30"/>
      <c r="W54" s="30" t="s">
        <v>25</v>
      </c>
      <c r="X54" s="30"/>
      <c r="Y54" s="31">
        <f>(U53-U46)/(3*U56)</f>
        <v>1.2569301934640903E-2</v>
      </c>
      <c r="AA54" s="99" t="str">
        <f t="shared" si="1"/>
        <v/>
      </c>
      <c r="AB54" s="99" t="str">
        <f t="shared" si="2"/>
        <v/>
      </c>
      <c r="AC54" s="99" t="str">
        <f t="shared" si="45"/>
        <v/>
      </c>
      <c r="AD54" s="99" t="str">
        <f t="shared" si="46"/>
        <v/>
      </c>
      <c r="AE54" s="99" t="str">
        <f t="shared" si="3"/>
        <v/>
      </c>
      <c r="AF54" s="99" t="str">
        <f t="shared" si="4"/>
        <v/>
      </c>
      <c r="AG54" s="99" t="str">
        <f t="shared" si="61"/>
        <v/>
      </c>
      <c r="AH54" s="99" t="str">
        <f t="shared" si="62"/>
        <v/>
      </c>
      <c r="AI54" s="99" t="str">
        <f t="shared" si="25"/>
        <v/>
      </c>
      <c r="AJ54" s="99" t="str">
        <f t="shared" si="34"/>
        <v/>
      </c>
      <c r="AK54" s="99" t="str">
        <f t="shared" si="59"/>
        <v/>
      </c>
      <c r="AL54" s="99" t="str">
        <f t="shared" si="60"/>
        <v/>
      </c>
      <c r="AM54" s="99" t="str">
        <f t="shared" si="26"/>
        <v/>
      </c>
      <c r="AN54" s="99" t="str">
        <f t="shared" si="35"/>
        <v/>
      </c>
      <c r="AO54" s="99" t="str">
        <f t="shared" si="51"/>
        <v/>
      </c>
      <c r="AP54" s="99" t="str">
        <f t="shared" si="52"/>
        <v/>
      </c>
      <c r="AQ54" s="99" t="str">
        <f t="shared" si="36"/>
        <v/>
      </c>
      <c r="AR54" s="99" t="str">
        <f t="shared" si="37"/>
        <v/>
      </c>
      <c r="AS54" s="99" t="str">
        <f t="shared" si="53"/>
        <v/>
      </c>
      <c r="AT54" s="99" t="str">
        <f t="shared" si="54"/>
        <v/>
      </c>
      <c r="AU54" s="99" t="str">
        <f t="shared" si="5"/>
        <v/>
      </c>
      <c r="AV54" s="99" t="str">
        <f t="shared" si="6"/>
        <v/>
      </c>
      <c r="AW54" s="99" t="str">
        <f t="shared" si="55"/>
        <v/>
      </c>
      <c r="AX54" s="99" t="str">
        <f t="shared" si="56"/>
        <v/>
      </c>
      <c r="AY54" s="99" t="str">
        <f t="shared" si="7"/>
        <v/>
      </c>
      <c r="AZ54" s="99" t="str">
        <f t="shared" si="8"/>
        <v/>
      </c>
      <c r="BA54" s="99" t="str">
        <f t="shared" si="57"/>
        <v/>
      </c>
      <c r="BB54" s="99" t="str">
        <f t="shared" si="58"/>
        <v/>
      </c>
      <c r="BD54" s="99" t="str">
        <f t="shared" si="9"/>
        <v/>
      </c>
      <c r="BE54" s="99" t="str">
        <f t="shared" si="10"/>
        <v/>
      </c>
      <c r="BF54" s="99" t="str">
        <f t="shared" si="11"/>
        <v/>
      </c>
      <c r="BG54" s="99" t="str">
        <f t="shared" si="12"/>
        <v/>
      </c>
      <c r="BH54" s="121" t="str">
        <f t="shared" si="13"/>
        <v/>
      </c>
      <c r="BI54" s="121" t="str">
        <f t="shared" si="14"/>
        <v/>
      </c>
      <c r="BJ54" s="122" t="str">
        <f t="shared" si="15"/>
        <v/>
      </c>
      <c r="BK54" s="122"/>
      <c r="BL54" s="99" t="str">
        <f t="shared" si="16"/>
        <v/>
      </c>
      <c r="BM54" s="99" t="str">
        <f t="shared" si="17"/>
        <v/>
      </c>
      <c r="BN54" s="122" t="str">
        <f t="shared" si="27"/>
        <v/>
      </c>
      <c r="BO54" s="121" t="str">
        <f t="shared" si="18"/>
        <v/>
      </c>
      <c r="BP54" s="122" t="str">
        <f t="shared" si="28"/>
        <v/>
      </c>
      <c r="BQ54" s="122"/>
      <c r="CD54" s="116">
        <v>45</v>
      </c>
      <c r="CE54" s="117">
        <v>145</v>
      </c>
      <c r="CF54" s="117">
        <v>176</v>
      </c>
      <c r="CG54" s="117">
        <v>156</v>
      </c>
      <c r="CH54" s="117">
        <v>72.612985447671221</v>
      </c>
      <c r="CI54" s="117">
        <v>243.27932224463643</v>
      </c>
      <c r="CJ54" s="117">
        <v>157.94615384615383</v>
      </c>
      <c r="CL54" s="116">
        <v>45</v>
      </c>
      <c r="CM54" s="117">
        <v>5</v>
      </c>
      <c r="CN54" s="117">
        <v>104.82258139534883</v>
      </c>
      <c r="CO54" s="117">
        <v>0</v>
      </c>
      <c r="CP54" s="117">
        <v>32.085271317829459</v>
      </c>
    </row>
    <row r="55" spans="2:94" x14ac:dyDescent="0.3">
      <c r="B55" s="87">
        <v>145</v>
      </c>
      <c r="C55" s="97">
        <f t="shared" si="24"/>
        <v>9</v>
      </c>
      <c r="D55" s="120">
        <v>45</v>
      </c>
      <c r="E55" s="160" t="str">
        <f t="shared" si="32"/>
        <v/>
      </c>
      <c r="F55" s="86" t="str">
        <f t="shared" si="0"/>
        <v/>
      </c>
      <c r="G55" s="120">
        <v>45</v>
      </c>
      <c r="H55" s="160" t="str">
        <f t="shared" si="33"/>
        <v/>
      </c>
      <c r="I55" s="86" t="str">
        <f t="array" ref="I55">IF(D$2=1,IF(F55="","",ABS(F54-F55)),IF(D$2&lt;10,IF(AND(F55="",F56=""),"",MAX(IF(C$11:C$1510=G55,B$11:B$1510))-MIN(IF(C$11:C$1510=G55,B$11:B$1510))),IF(AND(F55="",F56=""),"",_xlfn.STDEV.S(IF(C$11:C$1510=G55,B$11:B$1510)))))</f>
        <v/>
      </c>
      <c r="J55" s="102"/>
      <c r="K55" s="54"/>
      <c r="L55" s="32"/>
      <c r="M55" s="32"/>
      <c r="N55" s="32"/>
      <c r="O55" s="32"/>
      <c r="P55" s="32"/>
      <c r="Q55" s="33"/>
      <c r="S55" s="29" t="str">
        <f>IF(D2&lt;10,"St. Dev. (Rbar/d2)","St. Dev. (s Bar/c4)")</f>
        <v>St. Dev. (Rbar/d2)</v>
      </c>
      <c r="T55" s="30"/>
      <c r="U55" s="35">
        <f>U54/IF(D2=1,'Control Constants'!O6,IF(Template!D2&gt;9,VLOOKUP(Template!U49,'Control Constants'!C6:W104,10,FALSE),IF(D2&gt;50,'Control Constants'!L54,VLOOKUP(D2,'Control Constants'!C6:W104,13,FALSE))))</f>
        <v>38.411932006085053</v>
      </c>
      <c r="V55" s="30"/>
      <c r="W55" s="30" t="s">
        <v>26</v>
      </c>
      <c r="X55" s="30"/>
      <c r="Y55" s="31">
        <f>MIN(Y53:Y54)</f>
        <v>1.2569301934640903E-2</v>
      </c>
      <c r="AA55" s="99" t="str">
        <f t="shared" si="1"/>
        <v/>
      </c>
      <c r="AB55" s="99" t="str">
        <f t="shared" si="2"/>
        <v/>
      </c>
      <c r="AC55" s="99" t="str">
        <f t="shared" si="45"/>
        <v/>
      </c>
      <c r="AD55" s="99" t="str">
        <f t="shared" si="46"/>
        <v/>
      </c>
      <c r="AE55" s="99" t="str">
        <f t="shared" si="3"/>
        <v/>
      </c>
      <c r="AF55" s="99" t="str">
        <f t="shared" si="4"/>
        <v/>
      </c>
      <c r="AG55" s="99" t="str">
        <f t="shared" si="61"/>
        <v/>
      </c>
      <c r="AH55" s="99" t="str">
        <f t="shared" si="62"/>
        <v/>
      </c>
      <c r="AI55" s="99" t="str">
        <f t="shared" si="25"/>
        <v/>
      </c>
      <c r="AJ55" s="99" t="str">
        <f t="shared" si="34"/>
        <v/>
      </c>
      <c r="AK55" s="99" t="str">
        <f t="shared" si="59"/>
        <v/>
      </c>
      <c r="AL55" s="99" t="str">
        <f t="shared" si="60"/>
        <v/>
      </c>
      <c r="AM55" s="99" t="str">
        <f t="shared" si="26"/>
        <v/>
      </c>
      <c r="AN55" s="99" t="str">
        <f t="shared" si="35"/>
        <v/>
      </c>
      <c r="AO55" s="99" t="str">
        <f t="shared" si="51"/>
        <v/>
      </c>
      <c r="AP55" s="99" t="str">
        <f t="shared" si="52"/>
        <v/>
      </c>
      <c r="AQ55" s="99" t="str">
        <f t="shared" si="36"/>
        <v/>
      </c>
      <c r="AR55" s="99" t="str">
        <f t="shared" si="37"/>
        <v/>
      </c>
      <c r="AS55" s="99" t="str">
        <f t="shared" si="53"/>
        <v/>
      </c>
      <c r="AT55" s="99" t="str">
        <f t="shared" si="54"/>
        <v/>
      </c>
      <c r="AU55" s="99" t="str">
        <f t="shared" si="5"/>
        <v/>
      </c>
      <c r="AV55" s="99" t="str">
        <f t="shared" si="6"/>
        <v/>
      </c>
      <c r="AW55" s="99" t="str">
        <f t="shared" si="55"/>
        <v/>
      </c>
      <c r="AX55" s="99" t="str">
        <f t="shared" si="56"/>
        <v/>
      </c>
      <c r="AY55" s="99" t="str">
        <f t="shared" si="7"/>
        <v/>
      </c>
      <c r="AZ55" s="99" t="str">
        <f t="shared" si="8"/>
        <v/>
      </c>
      <c r="BA55" s="99" t="str">
        <f t="shared" si="57"/>
        <v/>
      </c>
      <c r="BB55" s="99" t="str">
        <f t="shared" si="58"/>
        <v/>
      </c>
      <c r="BD55" s="99" t="str">
        <f t="shared" si="9"/>
        <v/>
      </c>
      <c r="BE55" s="99" t="str">
        <f t="shared" si="10"/>
        <v/>
      </c>
      <c r="BF55" s="99" t="str">
        <f t="shared" si="11"/>
        <v/>
      </c>
      <c r="BG55" s="99" t="str">
        <f t="shared" si="12"/>
        <v/>
      </c>
      <c r="BH55" s="121" t="str">
        <f t="shared" si="13"/>
        <v/>
      </c>
      <c r="BI55" s="121" t="str">
        <f t="shared" si="14"/>
        <v/>
      </c>
      <c r="BJ55" s="122" t="str">
        <f t="shared" si="15"/>
        <v/>
      </c>
      <c r="BK55" s="122"/>
      <c r="BL55" s="99" t="str">
        <f t="shared" si="16"/>
        <v/>
      </c>
      <c r="BM55" s="99" t="str">
        <f t="shared" si="17"/>
        <v/>
      </c>
      <c r="BN55" s="122" t="str">
        <f t="shared" si="27"/>
        <v/>
      </c>
      <c r="BO55" s="121" t="str">
        <f t="shared" si="18"/>
        <v/>
      </c>
      <c r="BP55" s="122" t="str">
        <f t="shared" si="28"/>
        <v/>
      </c>
      <c r="BQ55" s="122"/>
      <c r="CD55" s="116">
        <v>46</v>
      </c>
      <c r="CE55" s="117">
        <v>140</v>
      </c>
      <c r="CF55" s="117">
        <v>176</v>
      </c>
      <c r="CG55" s="117">
        <v>156</v>
      </c>
      <c r="CH55" s="117">
        <v>72.612985447671221</v>
      </c>
      <c r="CI55" s="117">
        <v>243.27932224463643</v>
      </c>
      <c r="CJ55" s="117">
        <v>157.94615384615383</v>
      </c>
      <c r="CL55" s="116">
        <v>46</v>
      </c>
      <c r="CM55" s="117">
        <v>27</v>
      </c>
      <c r="CN55" s="117">
        <v>104.82258139534883</v>
      </c>
      <c r="CO55" s="117">
        <v>0</v>
      </c>
      <c r="CP55" s="117">
        <v>32.085271317829459</v>
      </c>
    </row>
    <row r="56" spans="2:94" x14ac:dyDescent="0.3">
      <c r="B56" s="87">
        <v>140</v>
      </c>
      <c r="C56" s="97">
        <f t="shared" si="24"/>
        <v>10</v>
      </c>
      <c r="D56" s="120">
        <v>46</v>
      </c>
      <c r="E56" s="160" t="str">
        <f t="shared" si="32"/>
        <v/>
      </c>
      <c r="F56" s="86" t="str">
        <f t="shared" si="0"/>
        <v/>
      </c>
      <c r="G56" s="120">
        <v>46</v>
      </c>
      <c r="H56" s="160" t="str">
        <f t="shared" si="33"/>
        <v/>
      </c>
      <c r="I56" s="86" t="str">
        <f t="array" ref="I56">IF(D$2=1,IF(F56="","",ABS(F55-F56)),IF(D$2&lt;10,IF(AND(F56="",F57=""),"",MAX(IF(C$11:C$1510=G56,B$11:B$1510))-MIN(IF(C$11:C$1510=G56,B$11:B$1510))),IF(AND(F56="",F57=""),"",_xlfn.STDEV.S(IF(C$11:C$1510=G56,B$11:B$1510)))))</f>
        <v/>
      </c>
      <c r="J56" s="102"/>
      <c r="K56" s="54"/>
      <c r="L56" s="32"/>
      <c r="M56" s="32"/>
      <c r="N56" s="32"/>
      <c r="O56" s="32"/>
      <c r="P56" s="32"/>
      <c r="Q56" s="33"/>
      <c r="S56" s="29" t="s">
        <v>27</v>
      </c>
      <c r="T56" s="30"/>
      <c r="U56" s="30">
        <f>STDEV(B11:B1510)</f>
        <v>51.611294890616982</v>
      </c>
      <c r="V56" s="30"/>
      <c r="W56" s="30" t="s">
        <v>120</v>
      </c>
      <c r="X56" s="30"/>
      <c r="Y56" s="65">
        <f>((1-_xlfn.NORM.S.DIST((U45-U53)/U56,TRUE)) + (1-_xlfn.NORM.S.DIST((U53-U46)/U56,TRUE)))*1000000</f>
        <v>848203.1210708631</v>
      </c>
      <c r="AA56" s="99" t="str">
        <f t="shared" si="1"/>
        <v/>
      </c>
      <c r="AB56" s="99" t="str">
        <f t="shared" si="2"/>
        <v/>
      </c>
      <c r="AC56" s="99" t="str">
        <f t="shared" si="45"/>
        <v/>
      </c>
      <c r="AD56" s="99" t="str">
        <f t="shared" si="46"/>
        <v/>
      </c>
      <c r="AE56" s="99" t="str">
        <f t="shared" si="3"/>
        <v/>
      </c>
      <c r="AF56" s="99" t="str">
        <f t="shared" si="4"/>
        <v/>
      </c>
      <c r="AG56" s="99" t="str">
        <f t="shared" si="61"/>
        <v/>
      </c>
      <c r="AH56" s="99" t="str">
        <f t="shared" si="62"/>
        <v/>
      </c>
      <c r="AI56" s="99" t="str">
        <f t="shared" si="25"/>
        <v/>
      </c>
      <c r="AJ56" s="99" t="str">
        <f t="shared" si="34"/>
        <v/>
      </c>
      <c r="AK56" s="99" t="str">
        <f t="shared" si="59"/>
        <v/>
      </c>
      <c r="AL56" s="99" t="str">
        <f t="shared" si="60"/>
        <v/>
      </c>
      <c r="AM56" s="99" t="str">
        <f t="shared" si="26"/>
        <v/>
      </c>
      <c r="AN56" s="99" t="str">
        <f t="shared" si="35"/>
        <v/>
      </c>
      <c r="AO56" s="99" t="str">
        <f t="shared" si="51"/>
        <v/>
      </c>
      <c r="AP56" s="99" t="str">
        <f t="shared" si="52"/>
        <v/>
      </c>
      <c r="AQ56" s="99" t="str">
        <f t="shared" si="36"/>
        <v/>
      </c>
      <c r="AR56" s="99" t="str">
        <f t="shared" si="37"/>
        <v/>
      </c>
      <c r="AS56" s="99" t="str">
        <f t="shared" si="53"/>
        <v/>
      </c>
      <c r="AT56" s="99" t="str">
        <f t="shared" si="54"/>
        <v/>
      </c>
      <c r="AU56" s="99" t="str">
        <f t="shared" si="5"/>
        <v/>
      </c>
      <c r="AV56" s="99" t="str">
        <f t="shared" si="6"/>
        <v/>
      </c>
      <c r="AW56" s="99" t="str">
        <f t="shared" si="55"/>
        <v/>
      </c>
      <c r="AX56" s="99" t="str">
        <f t="shared" si="56"/>
        <v/>
      </c>
      <c r="AY56" s="99" t="str">
        <f t="shared" si="7"/>
        <v/>
      </c>
      <c r="AZ56" s="99" t="str">
        <f t="shared" si="8"/>
        <v/>
      </c>
      <c r="BA56" s="99" t="str">
        <f t="shared" si="57"/>
        <v/>
      </c>
      <c r="BB56" s="99" t="str">
        <f t="shared" si="58"/>
        <v/>
      </c>
      <c r="BD56" s="99" t="str">
        <f t="shared" si="9"/>
        <v/>
      </c>
      <c r="BE56" s="99" t="str">
        <f t="shared" si="10"/>
        <v/>
      </c>
      <c r="BF56" s="99" t="str">
        <f t="shared" si="11"/>
        <v/>
      </c>
      <c r="BG56" s="99" t="str">
        <f t="shared" si="12"/>
        <v/>
      </c>
      <c r="BH56" s="121" t="str">
        <f t="shared" si="13"/>
        <v/>
      </c>
      <c r="BI56" s="121" t="str">
        <f t="shared" si="14"/>
        <v/>
      </c>
      <c r="BJ56" s="122" t="str">
        <f t="shared" si="15"/>
        <v/>
      </c>
      <c r="BK56" s="122"/>
      <c r="BL56" s="99" t="str">
        <f t="shared" si="16"/>
        <v/>
      </c>
      <c r="BM56" s="99" t="str">
        <f t="shared" si="17"/>
        <v/>
      </c>
      <c r="BN56" s="122" t="str">
        <f t="shared" si="27"/>
        <v/>
      </c>
      <c r="BO56" s="121" t="str">
        <f t="shared" si="18"/>
        <v/>
      </c>
      <c r="BP56" s="122" t="str">
        <f t="shared" si="28"/>
        <v/>
      </c>
      <c r="BQ56" s="122"/>
      <c r="CD56" s="116">
        <v>47</v>
      </c>
      <c r="CE56" s="117">
        <v>167</v>
      </c>
      <c r="CF56" s="117">
        <v>176</v>
      </c>
      <c r="CG56" s="117">
        <v>156</v>
      </c>
      <c r="CH56" s="117">
        <v>72.612985447671221</v>
      </c>
      <c r="CI56" s="117">
        <v>243.27932224463643</v>
      </c>
      <c r="CJ56" s="117">
        <v>157.94615384615383</v>
      </c>
      <c r="CL56" s="116">
        <v>47</v>
      </c>
      <c r="CM56" s="117">
        <v>18</v>
      </c>
      <c r="CN56" s="117">
        <v>104.82258139534883</v>
      </c>
      <c r="CO56" s="117">
        <v>0</v>
      </c>
      <c r="CP56" s="117">
        <v>32.085271317829459</v>
      </c>
    </row>
    <row r="57" spans="2:94" x14ac:dyDescent="0.3">
      <c r="B57" s="87">
        <v>167</v>
      </c>
      <c r="C57" s="97">
        <f t="shared" si="24"/>
        <v>10</v>
      </c>
      <c r="D57" s="120">
        <v>47</v>
      </c>
      <c r="E57" s="160" t="str">
        <f t="shared" si="32"/>
        <v/>
      </c>
      <c r="F57" s="86" t="str">
        <f t="shared" si="0"/>
        <v/>
      </c>
      <c r="G57" s="120">
        <v>47</v>
      </c>
      <c r="H57" s="160" t="str">
        <f t="shared" si="33"/>
        <v/>
      </c>
      <c r="I57" s="86" t="str">
        <f t="array" ref="I57">IF(D$2=1,IF(F57="","",ABS(F56-F57)),IF(D$2&lt;10,IF(AND(F57="",F58=""),"",MAX(IF(C$11:C$1510=G57,B$11:B$1510))-MIN(IF(C$11:C$1510=G57,B$11:B$1510))),IF(AND(F57="",F58=""),"",_xlfn.STDEV.S(IF(C$11:C$1510=G57,B$11:B$1510)))))</f>
        <v/>
      </c>
      <c r="J57" s="102"/>
      <c r="K57" s="55"/>
      <c r="L57" s="41"/>
      <c r="M57" s="41"/>
      <c r="N57" s="41"/>
      <c r="O57" s="41"/>
      <c r="P57" s="41"/>
      <c r="Q57" s="56"/>
      <c r="S57" s="29" t="s">
        <v>29</v>
      </c>
      <c r="T57" s="30"/>
      <c r="U57" s="30">
        <f>Y60</f>
        <v>209.48116851377748</v>
      </c>
      <c r="V57" s="30"/>
      <c r="W57" s="30" t="s">
        <v>121</v>
      </c>
      <c r="X57" s="30"/>
      <c r="Y57" s="88">
        <f>IF(U47=0,"",(IF((Y56/1000000)&gt;0.933199,0,IF((Y56/1000000)&gt;0.5,1.5-ABS(NORMSINV(Y56/1000000)),ABS(NORMSINV(Y56/1000000))+1.5))))</f>
        <v>0.47124274540242928</v>
      </c>
      <c r="AA57" s="99" t="str">
        <f t="shared" si="1"/>
        <v/>
      </c>
      <c r="AB57" s="99" t="str">
        <f t="shared" si="2"/>
        <v/>
      </c>
      <c r="AC57" s="99" t="str">
        <f t="shared" si="45"/>
        <v/>
      </c>
      <c r="AD57" s="99" t="str">
        <f t="shared" si="46"/>
        <v/>
      </c>
      <c r="AE57" s="99" t="str">
        <f t="shared" si="3"/>
        <v/>
      </c>
      <c r="AF57" s="99" t="str">
        <f t="shared" si="4"/>
        <v/>
      </c>
      <c r="AG57" s="99" t="str">
        <f t="shared" si="61"/>
        <v/>
      </c>
      <c r="AH57" s="99" t="str">
        <f t="shared" si="62"/>
        <v/>
      </c>
      <c r="AI57" s="99" t="str">
        <f t="shared" si="25"/>
        <v/>
      </c>
      <c r="AJ57" s="99" t="str">
        <f t="shared" si="34"/>
        <v/>
      </c>
      <c r="AK57" s="99" t="str">
        <f t="shared" si="59"/>
        <v/>
      </c>
      <c r="AL57" s="99" t="str">
        <f t="shared" si="60"/>
        <v/>
      </c>
      <c r="AM57" s="99" t="str">
        <f t="shared" si="26"/>
        <v/>
      </c>
      <c r="AN57" s="99" t="str">
        <f t="shared" si="35"/>
        <v/>
      </c>
      <c r="AO57" s="99" t="str">
        <f t="shared" si="51"/>
        <v/>
      </c>
      <c r="AP57" s="99" t="str">
        <f t="shared" si="52"/>
        <v/>
      </c>
      <c r="AQ57" s="99" t="str">
        <f t="shared" si="36"/>
        <v/>
      </c>
      <c r="AR57" s="99" t="str">
        <f t="shared" si="37"/>
        <v/>
      </c>
      <c r="AS57" s="99" t="str">
        <f t="shared" si="53"/>
        <v/>
      </c>
      <c r="AT57" s="99" t="str">
        <f t="shared" si="54"/>
        <v/>
      </c>
      <c r="AU57" s="99" t="str">
        <f t="shared" si="5"/>
        <v/>
      </c>
      <c r="AV57" s="99" t="str">
        <f t="shared" si="6"/>
        <v/>
      </c>
      <c r="AW57" s="99" t="str">
        <f t="shared" si="55"/>
        <v/>
      </c>
      <c r="AX57" s="99" t="str">
        <f t="shared" si="56"/>
        <v/>
      </c>
      <c r="AY57" s="99" t="str">
        <f t="shared" si="7"/>
        <v/>
      </c>
      <c r="AZ57" s="99" t="str">
        <f t="shared" si="8"/>
        <v/>
      </c>
      <c r="BA57" s="99" t="str">
        <f t="shared" si="57"/>
        <v/>
      </c>
      <c r="BB57" s="99" t="str">
        <f t="shared" si="58"/>
        <v/>
      </c>
      <c r="BD57" s="99" t="str">
        <f t="shared" si="9"/>
        <v/>
      </c>
      <c r="BE57" s="99" t="str">
        <f t="shared" si="10"/>
        <v/>
      </c>
      <c r="BF57" s="99" t="str">
        <f t="shared" si="11"/>
        <v/>
      </c>
      <c r="BG57" s="99" t="str">
        <f t="shared" si="12"/>
        <v/>
      </c>
      <c r="BH57" s="121" t="str">
        <f t="shared" si="13"/>
        <v/>
      </c>
      <c r="BI57" s="121" t="str">
        <f t="shared" si="14"/>
        <v/>
      </c>
      <c r="BJ57" s="122" t="str">
        <f t="shared" si="15"/>
        <v/>
      </c>
      <c r="BK57" s="122"/>
      <c r="BL57" s="99" t="str">
        <f t="shared" si="16"/>
        <v/>
      </c>
      <c r="BM57" s="99" t="str">
        <f t="shared" si="17"/>
        <v/>
      </c>
      <c r="BN57" s="122" t="str">
        <f t="shared" si="27"/>
        <v/>
      </c>
      <c r="BO57" s="121" t="str">
        <f t="shared" si="18"/>
        <v/>
      </c>
      <c r="BP57" s="122" t="str">
        <f t="shared" si="28"/>
        <v/>
      </c>
      <c r="BQ57" s="122"/>
      <c r="CD57" s="116">
        <v>48</v>
      </c>
      <c r="CE57" s="117">
        <v>149</v>
      </c>
      <c r="CF57" s="117">
        <v>176</v>
      </c>
      <c r="CG57" s="117">
        <v>156</v>
      </c>
      <c r="CH57" s="117">
        <v>72.612985447671221</v>
      </c>
      <c r="CI57" s="117">
        <v>243.27932224463643</v>
      </c>
      <c r="CJ57" s="117">
        <v>157.94615384615383</v>
      </c>
      <c r="CL57" s="116">
        <v>48</v>
      </c>
      <c r="CM57" s="117">
        <v>39</v>
      </c>
      <c r="CN57" s="117">
        <v>104.82258139534883</v>
      </c>
      <c r="CO57" s="117">
        <v>0</v>
      </c>
      <c r="CP57" s="117">
        <v>32.085271317829459</v>
      </c>
    </row>
    <row r="58" spans="2:94" x14ac:dyDescent="0.3">
      <c r="B58" s="87">
        <v>149</v>
      </c>
      <c r="C58" s="97">
        <f t="shared" si="24"/>
        <v>10</v>
      </c>
      <c r="D58" s="120">
        <v>48</v>
      </c>
      <c r="E58" s="160" t="str">
        <f t="shared" si="32"/>
        <v/>
      </c>
      <c r="F58" s="86" t="str">
        <f t="shared" si="0"/>
        <v/>
      </c>
      <c r="G58" s="120">
        <v>48</v>
      </c>
      <c r="H58" s="160" t="str">
        <f t="shared" si="33"/>
        <v/>
      </c>
      <c r="I58" s="86" t="str">
        <f t="array" ref="I58">IF(D$2=1,IF(F58="","",ABS(F57-F58)),IF(D$2&lt;10,IF(AND(F58="",F59=""),"",MAX(IF(C$11:C$1510=G58,B$11:B$1510))-MIN(IF(C$11:C$1510=G58,B$11:B$1510))),IF(AND(F58="",F59=""),"",_xlfn.STDEV.S(IF(C$11:C$1510=G58,B$11:B$1510)))))</f>
        <v/>
      </c>
      <c r="J58" s="102"/>
      <c r="S58" s="29" t="s">
        <v>31</v>
      </c>
      <c r="T58" s="30"/>
      <c r="U58" s="30">
        <f>Y61</f>
        <v>106.41113917853025</v>
      </c>
      <c r="V58" s="30"/>
      <c r="W58" s="30"/>
      <c r="X58" s="30"/>
      <c r="Y58" s="36"/>
      <c r="AA58" s="99" t="str">
        <f t="shared" si="1"/>
        <v/>
      </c>
      <c r="AB58" s="99" t="str">
        <f t="shared" si="2"/>
        <v/>
      </c>
      <c r="AC58" s="99" t="str">
        <f t="shared" si="45"/>
        <v/>
      </c>
      <c r="AD58" s="99" t="str">
        <f t="shared" si="46"/>
        <v/>
      </c>
      <c r="AE58" s="99" t="str">
        <f t="shared" si="3"/>
        <v/>
      </c>
      <c r="AF58" s="99" t="str">
        <f t="shared" si="4"/>
        <v/>
      </c>
      <c r="AG58" s="99" t="str">
        <f t="shared" si="61"/>
        <v/>
      </c>
      <c r="AH58" s="99" t="str">
        <f t="shared" si="62"/>
        <v/>
      </c>
      <c r="AI58" s="99" t="str">
        <f t="shared" si="25"/>
        <v/>
      </c>
      <c r="AJ58" s="99" t="str">
        <f t="shared" si="34"/>
        <v/>
      </c>
      <c r="AK58" s="99" t="str">
        <f t="shared" si="59"/>
        <v/>
      </c>
      <c r="AL58" s="99" t="str">
        <f t="shared" si="60"/>
        <v/>
      </c>
      <c r="AM58" s="99" t="str">
        <f t="shared" si="26"/>
        <v/>
      </c>
      <c r="AN58" s="99" t="str">
        <f t="shared" si="35"/>
        <v/>
      </c>
      <c r="AO58" s="99" t="str">
        <f t="shared" si="51"/>
        <v/>
      </c>
      <c r="AP58" s="99" t="str">
        <f t="shared" si="52"/>
        <v/>
      </c>
      <c r="AQ58" s="99" t="str">
        <f t="shared" si="36"/>
        <v/>
      </c>
      <c r="AR58" s="99" t="str">
        <f t="shared" si="37"/>
        <v/>
      </c>
      <c r="AS58" s="99" t="str">
        <f t="shared" si="53"/>
        <v/>
      </c>
      <c r="AT58" s="99" t="str">
        <f t="shared" si="54"/>
        <v/>
      </c>
      <c r="AU58" s="99" t="str">
        <f t="shared" si="5"/>
        <v/>
      </c>
      <c r="AV58" s="99" t="str">
        <f t="shared" si="6"/>
        <v/>
      </c>
      <c r="AW58" s="99" t="str">
        <f t="shared" si="55"/>
        <v/>
      </c>
      <c r="AX58" s="99" t="str">
        <f t="shared" si="56"/>
        <v/>
      </c>
      <c r="AY58" s="99" t="str">
        <f t="shared" si="7"/>
        <v/>
      </c>
      <c r="AZ58" s="99" t="str">
        <f t="shared" si="8"/>
        <v/>
      </c>
      <c r="BA58" s="99" t="str">
        <f t="shared" si="57"/>
        <v/>
      </c>
      <c r="BB58" s="99" t="str">
        <f t="shared" si="58"/>
        <v/>
      </c>
      <c r="BD58" s="99" t="str">
        <f t="shared" si="9"/>
        <v/>
      </c>
      <c r="BE58" s="99" t="str">
        <f t="shared" si="10"/>
        <v/>
      </c>
      <c r="BF58" s="99" t="str">
        <f t="shared" si="11"/>
        <v/>
      </c>
      <c r="BG58" s="99" t="str">
        <f t="shared" si="12"/>
        <v/>
      </c>
      <c r="BH58" s="121" t="str">
        <f t="shared" si="13"/>
        <v/>
      </c>
      <c r="BI58" s="121" t="str">
        <f t="shared" si="14"/>
        <v/>
      </c>
      <c r="BJ58" s="122" t="str">
        <f t="shared" si="15"/>
        <v/>
      </c>
      <c r="BK58" s="122"/>
      <c r="BL58" s="99" t="str">
        <f t="shared" si="16"/>
        <v/>
      </c>
      <c r="BM58" s="99" t="str">
        <f t="shared" si="17"/>
        <v/>
      </c>
      <c r="BN58" s="122" t="str">
        <f t="shared" si="27"/>
        <v/>
      </c>
      <c r="BO58" s="121" t="str">
        <f t="shared" si="18"/>
        <v/>
      </c>
      <c r="BP58" s="122" t="str">
        <f t="shared" si="28"/>
        <v/>
      </c>
      <c r="BQ58" s="122"/>
      <c r="CD58" s="116">
        <v>49</v>
      </c>
      <c r="CE58" s="117">
        <v>110</v>
      </c>
      <c r="CF58" s="117">
        <v>176</v>
      </c>
      <c r="CG58" s="117">
        <v>156</v>
      </c>
      <c r="CH58" s="117">
        <v>72.612985447671221</v>
      </c>
      <c r="CI58" s="117">
        <v>243.27932224463643</v>
      </c>
      <c r="CJ58" s="117">
        <v>157.94615384615383</v>
      </c>
      <c r="CL58" s="116">
        <v>49</v>
      </c>
      <c r="CM58" s="117">
        <v>23</v>
      </c>
      <c r="CN58" s="117">
        <v>104.82258139534883</v>
      </c>
      <c r="CO58" s="117">
        <v>0</v>
      </c>
      <c r="CP58" s="117">
        <v>32.085271317829459</v>
      </c>
    </row>
    <row r="59" spans="2:94" x14ac:dyDescent="0.3">
      <c r="B59" s="87">
        <v>110</v>
      </c>
      <c r="C59" s="97">
        <f t="shared" si="24"/>
        <v>10</v>
      </c>
      <c r="D59" s="120">
        <v>49</v>
      </c>
      <c r="E59" s="160" t="str">
        <f t="shared" si="32"/>
        <v/>
      </c>
      <c r="F59" s="86" t="str">
        <f t="shared" si="0"/>
        <v/>
      </c>
      <c r="G59" s="120">
        <v>49</v>
      </c>
      <c r="H59" s="160" t="str">
        <f t="shared" si="33"/>
        <v/>
      </c>
      <c r="I59" s="86" t="str">
        <f t="array" ref="I59">IF(D$2=1,IF(F59="","",ABS(F58-F59)),IF(D$2&lt;10,IF(AND(F59="",F60=""),"",MAX(IF(C$11:C$1510=G59,B$11:B$1510))-MIN(IF(C$11:C$1510=G59,B$11:B$1510))),IF(AND(F59="",F60=""),"",_xlfn.STDEV.S(IF(C$11:C$1510=G59,B$11:B$1510)))))</f>
        <v/>
      </c>
      <c r="J59" s="102"/>
      <c r="K59" s="184" t="s">
        <v>102</v>
      </c>
      <c r="L59" s="185"/>
      <c r="M59" s="185"/>
      <c r="N59" s="185"/>
      <c r="O59" s="185"/>
      <c r="P59" s="43" t="str">
        <f>IF(D2=1,"I Chart","X Bar")</f>
        <v>X Bar</v>
      </c>
      <c r="Q59" s="44" t="str">
        <f>IF(D2=1,"MR Chart",IF(D2&lt;10,"R Chart","S Chart"))</f>
        <v>R Chart</v>
      </c>
      <c r="S59" s="29" t="str">
        <f>IF(AND(U59&lt;SQRT(6/IF(U$47&lt;25,25,IF(U$47&gt;50,50,U$47))),U59&gt;-SQRT(6/IF(U$47&lt;25,25,IF(U$47&gt;50,50,U$47)))),"Symmetric",IF(AND(U59&lt;2*SQRT(6/IF(U$47&lt;25,25,IF(U$47&gt;50,50,U$47))),U59&gt;SQRT(6/IF(U$47&lt;25,25,IF(U$47&gt;50,50,U$47)))),"Positive Skew",IF(AND(U59&gt;-2*SQRT(6/IF(U$47&lt;25,25,IF(U$47&gt;50,50,U$47))),U59&lt;-SQRT(6/IF(U$47&lt;25,25,IF(U$47&gt;50,50,U$47)))),"Negative Skew",IF(OR(U59&lt;-2*SQRT(6/IF(U$47&lt;25,25,IF(U$47&gt;50,50,U$47))),U59&gt;2*SQRT(6/IF(U$47&lt;25,25,IF(U$47&gt;50,50,U$47)))),"Non-Symmetric"))))</f>
        <v>Positive Skew</v>
      </c>
      <c r="T59" s="30"/>
      <c r="U59" s="37">
        <f>SKEW(B11:B1510)</f>
        <v>0.5910661743509058</v>
      </c>
      <c r="V59" s="30"/>
      <c r="W59" s="168" t="str">
        <f>IF(D2=1,"I MR Chart Limits",IF(D2&lt;10,"X Bar R Chart Limits","X Bar S Chart Limits"))</f>
        <v>X Bar R Chart Limits</v>
      </c>
      <c r="X59" s="168"/>
      <c r="Y59" s="169"/>
      <c r="AA59" s="99" t="str">
        <f t="shared" si="1"/>
        <v/>
      </c>
      <c r="AB59" s="99" t="str">
        <f t="shared" si="2"/>
        <v/>
      </c>
      <c r="AC59" s="99" t="str">
        <f t="shared" si="45"/>
        <v/>
      </c>
      <c r="AD59" s="99" t="str">
        <f t="shared" si="46"/>
        <v/>
      </c>
      <c r="AE59" s="99" t="str">
        <f t="shared" si="3"/>
        <v/>
      </c>
      <c r="AF59" s="99" t="str">
        <f t="shared" si="4"/>
        <v/>
      </c>
      <c r="AG59" s="99" t="str">
        <f t="shared" si="61"/>
        <v/>
      </c>
      <c r="AH59" s="99" t="str">
        <f t="shared" si="62"/>
        <v/>
      </c>
      <c r="AI59" s="99" t="str">
        <f t="shared" si="25"/>
        <v/>
      </c>
      <c r="AJ59" s="99" t="str">
        <f t="shared" si="34"/>
        <v/>
      </c>
      <c r="AK59" s="99" t="str">
        <f t="shared" si="59"/>
        <v/>
      </c>
      <c r="AL59" s="99" t="str">
        <f t="shared" si="60"/>
        <v/>
      </c>
      <c r="AM59" s="99" t="str">
        <f t="shared" si="26"/>
        <v/>
      </c>
      <c r="AN59" s="99" t="str">
        <f t="shared" si="35"/>
        <v/>
      </c>
      <c r="AO59" s="99" t="str">
        <f t="shared" si="51"/>
        <v/>
      </c>
      <c r="AP59" s="99" t="str">
        <f t="shared" si="52"/>
        <v/>
      </c>
      <c r="AQ59" s="99" t="str">
        <f t="shared" si="36"/>
        <v/>
      </c>
      <c r="AR59" s="99" t="str">
        <f t="shared" si="37"/>
        <v/>
      </c>
      <c r="AS59" s="99" t="str">
        <f t="shared" si="53"/>
        <v/>
      </c>
      <c r="AT59" s="99" t="str">
        <f t="shared" si="54"/>
        <v/>
      </c>
      <c r="AU59" s="99" t="str">
        <f t="shared" si="5"/>
        <v/>
      </c>
      <c r="AV59" s="99" t="str">
        <f t="shared" si="6"/>
        <v/>
      </c>
      <c r="AW59" s="99" t="str">
        <f t="shared" si="55"/>
        <v/>
      </c>
      <c r="AX59" s="99" t="str">
        <f t="shared" si="56"/>
        <v/>
      </c>
      <c r="AY59" s="99" t="str">
        <f t="shared" si="7"/>
        <v/>
      </c>
      <c r="AZ59" s="99" t="str">
        <f t="shared" si="8"/>
        <v/>
      </c>
      <c r="BA59" s="99" t="str">
        <f t="shared" si="57"/>
        <v/>
      </c>
      <c r="BB59" s="99" t="str">
        <f t="shared" si="58"/>
        <v/>
      </c>
      <c r="BD59" s="99" t="str">
        <f t="shared" si="9"/>
        <v/>
      </c>
      <c r="BE59" s="99" t="str">
        <f t="shared" si="10"/>
        <v/>
      </c>
      <c r="BF59" s="99" t="str">
        <f t="shared" si="11"/>
        <v/>
      </c>
      <c r="BG59" s="99" t="str">
        <f t="shared" si="12"/>
        <v/>
      </c>
      <c r="BH59" s="121" t="str">
        <f t="shared" si="13"/>
        <v/>
      </c>
      <c r="BI59" s="121" t="str">
        <f t="shared" si="14"/>
        <v/>
      </c>
      <c r="BJ59" s="122" t="str">
        <f t="shared" si="15"/>
        <v/>
      </c>
      <c r="BK59" s="122"/>
      <c r="BL59" s="99" t="str">
        <f t="shared" si="16"/>
        <v/>
      </c>
      <c r="BM59" s="99" t="str">
        <f t="shared" si="17"/>
        <v/>
      </c>
      <c r="BN59" s="122" t="str">
        <f t="shared" si="27"/>
        <v/>
      </c>
      <c r="BO59" s="121" t="str">
        <f t="shared" si="18"/>
        <v/>
      </c>
      <c r="BP59" s="122" t="str">
        <f t="shared" si="28"/>
        <v/>
      </c>
      <c r="BQ59" s="122"/>
      <c r="CD59" s="116">
        <v>50</v>
      </c>
      <c r="CE59" s="117">
        <v>87</v>
      </c>
      <c r="CF59" s="117">
        <v>176</v>
      </c>
      <c r="CG59" s="117">
        <v>156</v>
      </c>
      <c r="CH59" s="117">
        <v>72.612985447671221</v>
      </c>
      <c r="CI59" s="117">
        <v>243.27932224463643</v>
      </c>
      <c r="CJ59" s="117">
        <v>157.94615384615383</v>
      </c>
      <c r="CL59" s="116">
        <v>50</v>
      </c>
      <c r="CM59" s="117">
        <v>21</v>
      </c>
      <c r="CN59" s="117">
        <v>104.82258139534883</v>
      </c>
      <c r="CO59" s="117">
        <v>0</v>
      </c>
      <c r="CP59" s="117">
        <v>32.085271317829459</v>
      </c>
    </row>
    <row r="60" spans="2:94" x14ac:dyDescent="0.3">
      <c r="B60" s="87">
        <v>87</v>
      </c>
      <c r="C60" s="97">
        <f t="shared" si="24"/>
        <v>10</v>
      </c>
      <c r="D60" s="120">
        <v>50</v>
      </c>
      <c r="E60" s="160" t="str">
        <f t="shared" si="32"/>
        <v/>
      </c>
      <c r="F60" s="86" t="str">
        <f t="shared" si="0"/>
        <v/>
      </c>
      <c r="G60" s="120">
        <v>50</v>
      </c>
      <c r="H60" s="160" t="str">
        <f t="shared" si="33"/>
        <v/>
      </c>
      <c r="I60" s="86" t="str">
        <f t="array" ref="I60">IF(D$2=1,IF(F60="","",ABS(F59-F60)),IF(D$2&lt;10,IF(AND(F60="",F61=""),"",MAX(IF(C$11:C$1510=G60,B$11:B$1510))-MIN(IF(C$11:C$1510=G60,B$11:B$1510))),IF(AND(F60="",F61=""),"",_xlfn.STDEV.S(IF(C$11:C$1510=G60,B$11:B$1510)))))</f>
        <v/>
      </c>
      <c r="J60" s="102"/>
      <c r="K60" s="45" t="s">
        <v>28</v>
      </c>
      <c r="L60" s="32"/>
      <c r="M60" s="32"/>
      <c r="N60" s="32"/>
      <c r="O60" s="32"/>
      <c r="P60" s="46" t="str">
        <f>IF(OR(MAX(F11:F1510)&gt;U57,MIN(F11:F1510)&lt;U58),"True","False")</f>
        <v>True</v>
      </c>
      <c r="Q60" s="47" t="str">
        <f>IF(OR(MAX(I11:I1510)&gt;Y62,MIN(I11:I1510)&lt;Y63),"True","False")</f>
        <v>False</v>
      </c>
      <c r="S60" s="29" t="str">
        <f>IF(AND(U60&lt;SQRT(24/IF(U$47&lt;25,25,IF(U$47&gt;50,50,U$47))),U60&gt;-SQRT(24/IF(U$47&lt;25,25,IF(U$47&gt;50,50,U$47)))),"Bell Curve",IF(AND(U60&lt;2*SQRT(24/IF(U$47&lt;25,25,IF(U$47&gt;50,50,U$47))),U60&gt;SQRT(24/IF(U$47&lt;25,25,IF(U$47&gt;50,50,U$47)))),"Peaked Curve",IF(AND(U60&gt;-2*SQRT(24/IF(U$47&lt;25,25,IF(U$47&gt;50,50,U$47))),U60&lt;-SQRT(24/IF(U$47&lt;25,25,IF(U$47&gt;50,50,U$47)))),"Flat Curve",IF(OR(U60&lt;-2*SQRT(24/IF(U$47&lt;25,25,IF(U$47&gt;50,50,U$47))),U60&gt;2*SQRT(24/IF(U$47&lt;25,25,IF(U$47&gt;50,50,U$47)))),"Non-Bell Curve"))))</f>
        <v>Bell Curve</v>
      </c>
      <c r="T60" s="30"/>
      <c r="U60" s="37">
        <f>KURT(B11:B1510)</f>
        <v>0.12920855566337686</v>
      </c>
      <c r="V60" s="30"/>
      <c r="W60" s="30" t="s">
        <v>29</v>
      </c>
      <c r="X60" s="32"/>
      <c r="Y60" s="36">
        <f>U53+((3*U55)/SQRT(U49))</f>
        <v>209.48116851377748</v>
      </c>
      <c r="AA60" s="99" t="str">
        <f t="shared" si="1"/>
        <v/>
      </c>
      <c r="AB60" s="99" t="str">
        <f t="shared" si="2"/>
        <v/>
      </c>
      <c r="AC60" s="99" t="str">
        <f t="shared" si="45"/>
        <v/>
      </c>
      <c r="AD60" s="99" t="str">
        <f t="shared" si="46"/>
        <v/>
      </c>
      <c r="AE60" s="99" t="str">
        <f t="shared" si="3"/>
        <v/>
      </c>
      <c r="AF60" s="99" t="str">
        <f t="shared" si="4"/>
        <v/>
      </c>
      <c r="AG60" s="99" t="str">
        <f t="shared" si="61"/>
        <v/>
      </c>
      <c r="AH60" s="99" t="str">
        <f t="shared" si="62"/>
        <v/>
      </c>
      <c r="AI60" s="99" t="str">
        <f t="shared" si="25"/>
        <v/>
      </c>
      <c r="AJ60" s="99" t="str">
        <f t="shared" si="34"/>
        <v/>
      </c>
      <c r="AK60" s="99" t="str">
        <f t="shared" si="59"/>
        <v/>
      </c>
      <c r="AL60" s="99" t="str">
        <f t="shared" si="60"/>
        <v/>
      </c>
      <c r="AM60" s="99" t="str">
        <f t="shared" si="26"/>
        <v/>
      </c>
      <c r="AN60" s="99" t="str">
        <f t="shared" si="35"/>
        <v/>
      </c>
      <c r="AO60" s="99" t="str">
        <f t="shared" si="51"/>
        <v/>
      </c>
      <c r="AP60" s="99" t="str">
        <f t="shared" si="52"/>
        <v/>
      </c>
      <c r="AQ60" s="99" t="str">
        <f t="shared" si="36"/>
        <v/>
      </c>
      <c r="AR60" s="99" t="str">
        <f t="shared" si="37"/>
        <v/>
      </c>
      <c r="AS60" s="99" t="str">
        <f t="shared" si="53"/>
        <v/>
      </c>
      <c r="AT60" s="99" t="str">
        <f t="shared" si="54"/>
        <v/>
      </c>
      <c r="AU60" s="99" t="str">
        <f t="shared" si="5"/>
        <v/>
      </c>
      <c r="AV60" s="99" t="str">
        <f t="shared" si="6"/>
        <v/>
      </c>
      <c r="AW60" s="99" t="str">
        <f t="shared" si="55"/>
        <v/>
      </c>
      <c r="AX60" s="99" t="str">
        <f t="shared" si="56"/>
        <v/>
      </c>
      <c r="AY60" s="99" t="str">
        <f t="shared" si="7"/>
        <v/>
      </c>
      <c r="AZ60" s="99" t="str">
        <f t="shared" si="8"/>
        <v/>
      </c>
      <c r="BA60" s="99" t="str">
        <f t="shared" si="57"/>
        <v/>
      </c>
      <c r="BB60" s="99" t="str">
        <f t="shared" si="58"/>
        <v/>
      </c>
      <c r="BD60" s="99" t="str">
        <f t="shared" si="9"/>
        <v/>
      </c>
      <c r="BE60" s="99" t="str">
        <f t="shared" si="10"/>
        <v/>
      </c>
      <c r="BF60" s="99" t="str">
        <f t="shared" si="11"/>
        <v/>
      </c>
      <c r="BG60" s="99" t="str">
        <f t="shared" si="12"/>
        <v/>
      </c>
      <c r="BH60" s="121" t="str">
        <f t="shared" si="13"/>
        <v/>
      </c>
      <c r="BI60" s="121" t="str">
        <f t="shared" si="14"/>
        <v/>
      </c>
      <c r="BJ60" s="122" t="str">
        <f t="shared" si="15"/>
        <v/>
      </c>
      <c r="BK60" s="122"/>
      <c r="BL60" s="99" t="str">
        <f t="shared" si="16"/>
        <v/>
      </c>
      <c r="BM60" s="99" t="str">
        <f t="shared" si="17"/>
        <v/>
      </c>
      <c r="BN60" s="122" t="str">
        <f t="shared" si="27"/>
        <v/>
      </c>
      <c r="BO60" s="121" t="str">
        <f t="shared" si="18"/>
        <v/>
      </c>
      <c r="BP60" s="122" t="str">
        <f t="shared" si="28"/>
        <v/>
      </c>
      <c r="BQ60" s="122"/>
      <c r="CD60" s="116">
        <v>51</v>
      </c>
      <c r="CE60" s="117">
        <v>108</v>
      </c>
      <c r="CF60" s="117">
        <v>176</v>
      </c>
      <c r="CG60" s="117">
        <v>156</v>
      </c>
      <c r="CH60" s="117">
        <v>72.612985447671221</v>
      </c>
      <c r="CI60" s="117">
        <v>243.27932224463643</v>
      </c>
      <c r="CJ60" s="117">
        <v>157.94615384615383</v>
      </c>
      <c r="CL60" s="116">
        <v>51</v>
      </c>
      <c r="CM60" s="117">
        <v>12</v>
      </c>
      <c r="CN60" s="117">
        <v>104.82258139534883</v>
      </c>
      <c r="CO60" s="117">
        <v>0</v>
      </c>
      <c r="CP60" s="117">
        <v>32.085271317829459</v>
      </c>
    </row>
    <row r="61" spans="2:94" x14ac:dyDescent="0.3">
      <c r="B61" s="87">
        <v>108</v>
      </c>
      <c r="C61" s="97">
        <f t="shared" si="24"/>
        <v>11</v>
      </c>
      <c r="D61" s="120">
        <v>51</v>
      </c>
      <c r="E61" s="160" t="str">
        <f t="shared" si="32"/>
        <v/>
      </c>
      <c r="F61" s="86" t="str">
        <f t="shared" si="0"/>
        <v/>
      </c>
      <c r="G61" s="120">
        <v>51</v>
      </c>
      <c r="H61" s="160" t="str">
        <f t="shared" si="33"/>
        <v/>
      </c>
      <c r="I61" s="86" t="str">
        <f t="array" ref="I61">IF(D$2=1,IF(F61="","",ABS(F60-F61)),IF(D$2&lt;10,IF(AND(F61="",F62=""),"",MAX(IF(C$11:C$1510=G61,B$11:B$1510))-MIN(IF(C$11:C$1510=G61,B$11:B$1510))),IF(AND(F61="",F62=""),"",_xlfn.STDEV.S(IF(C$11:C$1510=G61,B$11:B$1510)))))</f>
        <v/>
      </c>
      <c r="J61" s="102"/>
      <c r="K61" s="45" t="s">
        <v>30</v>
      </c>
      <c r="L61" s="32"/>
      <c r="M61" s="32"/>
      <c r="N61" s="32"/>
      <c r="O61" s="32"/>
      <c r="P61" s="46" t="str">
        <f>IF(OR(COUNTIF(AC11:AC1510,"x")&gt;0,COUNTIF(AG11:AG1510,"x")&gt;0),"True","False")</f>
        <v>False</v>
      </c>
      <c r="Q61" s="47" t="str">
        <f>IF(OR(COUNTIF(AD11:AD1510,"x")&gt;0,COUNTIF(AH11:AH1510,"x")&gt;0),"True","False")</f>
        <v>True</v>
      </c>
      <c r="S61" s="29" t="s">
        <v>97</v>
      </c>
      <c r="T61" s="30"/>
      <c r="U61" s="35" t="str">
        <f>IF(AND(S59="Symmetric",S60="Bell Curve"),"Approx.",IF(AND(S60="Bell Curve",OR(S59="Negative Skew",S59="Positive Skew")),"Skewed",IF(AND(S59="Symmetric",S60="Peaked Curve"),"Peaked",IF(AND(S59="Symmetric",S60="Flat Curve"),"Flat","Non-Norm."))))</f>
        <v>Skewed</v>
      </c>
      <c r="V61" s="30"/>
      <c r="W61" s="30" t="s">
        <v>31</v>
      </c>
      <c r="X61" s="32"/>
      <c r="Y61" s="36">
        <f>U53-((3*U55)/SQRT(U49))</f>
        <v>106.41113917853025</v>
      </c>
      <c r="AA61" s="99" t="str">
        <f t="shared" si="1"/>
        <v/>
      </c>
      <c r="AB61" s="99" t="str">
        <f t="shared" si="2"/>
        <v/>
      </c>
      <c r="AC61" s="99" t="str">
        <f t="shared" si="45"/>
        <v/>
      </c>
      <c r="AD61" s="99" t="str">
        <f t="shared" si="46"/>
        <v/>
      </c>
      <c r="AE61" s="99" t="str">
        <f t="shared" si="3"/>
        <v/>
      </c>
      <c r="AF61" s="99" t="str">
        <f t="shared" si="4"/>
        <v/>
      </c>
      <c r="AG61" s="99" t="str">
        <f t="shared" si="61"/>
        <v/>
      </c>
      <c r="AH61" s="99" t="str">
        <f t="shared" si="62"/>
        <v/>
      </c>
      <c r="AI61" s="99" t="str">
        <f t="shared" si="25"/>
        <v/>
      </c>
      <c r="AJ61" s="99" t="str">
        <f t="shared" si="34"/>
        <v/>
      </c>
      <c r="AK61" s="99" t="str">
        <f t="shared" si="59"/>
        <v/>
      </c>
      <c r="AL61" s="99" t="str">
        <f t="shared" si="60"/>
        <v/>
      </c>
      <c r="AM61" s="99" t="str">
        <f t="shared" si="26"/>
        <v/>
      </c>
      <c r="AN61" s="99" t="str">
        <f t="shared" si="35"/>
        <v/>
      </c>
      <c r="AO61" s="99" t="str">
        <f t="shared" si="51"/>
        <v/>
      </c>
      <c r="AP61" s="99" t="str">
        <f t="shared" si="52"/>
        <v/>
      </c>
      <c r="AQ61" s="99" t="str">
        <f t="shared" si="36"/>
        <v/>
      </c>
      <c r="AR61" s="99" t="str">
        <f t="shared" si="37"/>
        <v/>
      </c>
      <c r="AS61" s="99" t="str">
        <f t="shared" si="53"/>
        <v/>
      </c>
      <c r="AT61" s="99" t="str">
        <f t="shared" si="54"/>
        <v/>
      </c>
      <c r="AU61" s="99" t="str">
        <f t="shared" si="5"/>
        <v/>
      </c>
      <c r="AV61" s="99" t="str">
        <f t="shared" si="6"/>
        <v/>
      </c>
      <c r="AW61" s="99" t="str">
        <f t="shared" si="55"/>
        <v/>
      </c>
      <c r="AX61" s="99" t="str">
        <f t="shared" si="56"/>
        <v/>
      </c>
      <c r="AY61" s="99" t="str">
        <f t="shared" si="7"/>
        <v/>
      </c>
      <c r="AZ61" s="99" t="str">
        <f t="shared" si="8"/>
        <v/>
      </c>
      <c r="BA61" s="99" t="str">
        <f t="shared" si="57"/>
        <v/>
      </c>
      <c r="BB61" s="99" t="str">
        <f t="shared" si="58"/>
        <v/>
      </c>
      <c r="BD61" s="99" t="str">
        <f t="shared" si="9"/>
        <v/>
      </c>
      <c r="BE61" s="99" t="str">
        <f t="shared" si="10"/>
        <v/>
      </c>
      <c r="BF61" s="99" t="str">
        <f t="shared" si="11"/>
        <v/>
      </c>
      <c r="BG61" s="99" t="str">
        <f t="shared" si="12"/>
        <v/>
      </c>
      <c r="BH61" s="121" t="str">
        <f t="shared" si="13"/>
        <v/>
      </c>
      <c r="BI61" s="121" t="str">
        <f t="shared" si="14"/>
        <v/>
      </c>
      <c r="BJ61" s="122" t="str">
        <f t="shared" si="15"/>
        <v/>
      </c>
      <c r="BK61" s="122"/>
      <c r="BL61" s="99" t="str">
        <f t="shared" si="16"/>
        <v/>
      </c>
      <c r="BM61" s="99" t="str">
        <f t="shared" si="17"/>
        <v/>
      </c>
      <c r="BN61" s="122" t="str">
        <f t="shared" si="27"/>
        <v/>
      </c>
      <c r="BO61" s="121" t="str">
        <f t="shared" si="18"/>
        <v/>
      </c>
      <c r="BP61" s="122" t="str">
        <f t="shared" si="28"/>
        <v/>
      </c>
      <c r="BQ61" s="122"/>
      <c r="CD61" s="116">
        <v>52</v>
      </c>
      <c r="CE61" s="117">
        <v>96</v>
      </c>
      <c r="CF61" s="117">
        <v>176</v>
      </c>
      <c r="CG61" s="117">
        <v>156</v>
      </c>
      <c r="CH61" s="117">
        <v>72.612985447671221</v>
      </c>
      <c r="CI61" s="117">
        <v>243.27932224463643</v>
      </c>
      <c r="CJ61" s="117">
        <v>157.94615384615383</v>
      </c>
      <c r="CL61" s="116">
        <v>52</v>
      </c>
      <c r="CM61" s="117">
        <v>48</v>
      </c>
      <c r="CN61" s="117">
        <v>104.82258139534883</v>
      </c>
      <c r="CO61" s="117">
        <v>0</v>
      </c>
      <c r="CP61" s="117">
        <v>32.085271317829459</v>
      </c>
    </row>
    <row r="62" spans="2:94" x14ac:dyDescent="0.3">
      <c r="B62" s="87">
        <v>96</v>
      </c>
      <c r="C62" s="97">
        <f t="shared" si="24"/>
        <v>11</v>
      </c>
      <c r="D62" s="120">
        <v>52</v>
      </c>
      <c r="E62" s="160" t="str">
        <f t="shared" si="32"/>
        <v/>
      </c>
      <c r="F62" s="86" t="str">
        <f t="shared" si="0"/>
        <v/>
      </c>
      <c r="G62" s="120">
        <v>52</v>
      </c>
      <c r="H62" s="160" t="str">
        <f t="shared" si="33"/>
        <v/>
      </c>
      <c r="I62" s="86" t="str">
        <f t="array" ref="I62">IF(D$2=1,IF(F62="","",ABS(F61-F62)),IF(D$2&lt;10,IF(AND(F62="",F63=""),"",MAX(IF(C$11:C$1510=G62,B$11:B$1510))-MIN(IF(C$11:C$1510=G62,B$11:B$1510))),IF(AND(F62="",F63=""),"",_xlfn.STDEV.S(IF(C$11:C$1510=G62,B$11:B$1510)))))</f>
        <v/>
      </c>
      <c r="J62" s="102"/>
      <c r="K62" s="45" t="s">
        <v>32</v>
      </c>
      <c r="L62" s="32"/>
      <c r="M62" s="32"/>
      <c r="N62" s="32"/>
      <c r="O62" s="32"/>
      <c r="P62" s="46" t="str">
        <f>IF(OR(COUNTIF(AK11:AK1510,"x")&gt;0,COUNTIF(AO11:AO1510,"x")&gt;0),"True","False")</f>
        <v>False</v>
      </c>
      <c r="Q62" s="47" t="str">
        <f>IF(OR(COUNTIF(AL11:AL1510,"x")&gt;0,COUNTIF(AP11:AP1510,"x")&gt;0),"True","False")</f>
        <v>False</v>
      </c>
      <c r="S62" s="29"/>
      <c r="T62" s="30"/>
      <c r="U62" s="30"/>
      <c r="V62" s="30"/>
      <c r="W62" s="30" t="str">
        <f>IF(D2=1,"UCL MR",IF(D2&lt;10,"UCL R","UCL s"))</f>
        <v>UCL R</v>
      </c>
      <c r="X62" s="32"/>
      <c r="Y62" s="36">
        <f>IF(OR(W62="UCL MR",W62="UCL R"),U54*IF(D2=1,'Control Constants'!U6,IF(Template!D2&gt;50,'Control Constants'!U54,VLOOKUP(D2,'Control Constants'!C6:W104,19,FALSE))),U54*IF(D2=1,'Control Constants'!I6,IF(Template!D2&gt;50,'Control Constants'!I54,VLOOKUP(D2,'Control Constants'!C6:W104,7,FALSE))))</f>
        <v>188.87776923076922</v>
      </c>
      <c r="AA62" s="99" t="str">
        <f t="shared" si="1"/>
        <v/>
      </c>
      <c r="AB62" s="99" t="str">
        <f t="shared" si="2"/>
        <v/>
      </c>
      <c r="AC62" s="99" t="str">
        <f t="shared" si="45"/>
        <v/>
      </c>
      <c r="AD62" s="99" t="str">
        <f t="shared" si="46"/>
        <v/>
      </c>
      <c r="AE62" s="99" t="str">
        <f t="shared" si="3"/>
        <v/>
      </c>
      <c r="AF62" s="99" t="str">
        <f t="shared" si="4"/>
        <v/>
      </c>
      <c r="AG62" s="99" t="str">
        <f t="shared" si="61"/>
        <v/>
      </c>
      <c r="AH62" s="99" t="str">
        <f t="shared" si="62"/>
        <v/>
      </c>
      <c r="AI62" s="99" t="str">
        <f t="shared" si="25"/>
        <v/>
      </c>
      <c r="AJ62" s="99" t="str">
        <f t="shared" si="34"/>
        <v/>
      </c>
      <c r="AK62" s="99" t="str">
        <f t="shared" si="59"/>
        <v/>
      </c>
      <c r="AL62" s="99" t="str">
        <f t="shared" si="60"/>
        <v/>
      </c>
      <c r="AM62" s="99" t="str">
        <f t="shared" si="26"/>
        <v/>
      </c>
      <c r="AN62" s="99" t="str">
        <f t="shared" si="35"/>
        <v/>
      </c>
      <c r="AO62" s="99" t="str">
        <f t="shared" si="51"/>
        <v/>
      </c>
      <c r="AP62" s="99" t="str">
        <f t="shared" si="52"/>
        <v/>
      </c>
      <c r="AQ62" s="99" t="str">
        <f t="shared" si="36"/>
        <v/>
      </c>
      <c r="AR62" s="99" t="str">
        <f t="shared" si="37"/>
        <v/>
      </c>
      <c r="AS62" s="99" t="str">
        <f t="shared" si="53"/>
        <v/>
      </c>
      <c r="AT62" s="99" t="str">
        <f t="shared" si="54"/>
        <v/>
      </c>
      <c r="AU62" s="99" t="str">
        <f t="shared" si="5"/>
        <v/>
      </c>
      <c r="AV62" s="99" t="str">
        <f t="shared" si="6"/>
        <v/>
      </c>
      <c r="AW62" s="99" t="str">
        <f t="shared" si="55"/>
        <v/>
      </c>
      <c r="AX62" s="99" t="str">
        <f t="shared" si="56"/>
        <v/>
      </c>
      <c r="AY62" s="99" t="str">
        <f t="shared" si="7"/>
        <v/>
      </c>
      <c r="AZ62" s="99" t="str">
        <f t="shared" si="8"/>
        <v/>
      </c>
      <c r="BA62" s="99" t="str">
        <f>IF(SUM(AY55:AY62)&gt;7,"x","")</f>
        <v/>
      </c>
      <c r="BB62" s="99" t="str">
        <f>IF(IF(AZ$11="",SUM(AZ56:AZ63),SUM(AZ55:AZ62))&gt;7,"x","")</f>
        <v/>
      </c>
      <c r="BD62" s="99" t="str">
        <f t="shared" si="9"/>
        <v/>
      </c>
      <c r="BE62" s="99" t="str">
        <f t="shared" si="10"/>
        <v/>
      </c>
      <c r="BF62" s="99" t="str">
        <f t="shared" si="11"/>
        <v/>
      </c>
      <c r="BG62" s="99" t="str">
        <f t="shared" si="12"/>
        <v/>
      </c>
      <c r="BH62" s="121" t="str">
        <f t="shared" si="13"/>
        <v/>
      </c>
      <c r="BI62" s="121" t="str">
        <f t="shared" si="14"/>
        <v/>
      </c>
      <c r="BJ62" s="122" t="str">
        <f t="shared" si="15"/>
        <v/>
      </c>
      <c r="BK62" s="122"/>
      <c r="BL62" s="99" t="str">
        <f t="shared" si="16"/>
        <v/>
      </c>
      <c r="BM62" s="99" t="str">
        <f t="shared" si="17"/>
        <v/>
      </c>
      <c r="BN62" s="122" t="str">
        <f t="shared" si="27"/>
        <v/>
      </c>
      <c r="BO62" s="121" t="str">
        <f t="shared" si="18"/>
        <v/>
      </c>
      <c r="BP62" s="122" t="str">
        <f t="shared" si="28"/>
        <v/>
      </c>
      <c r="BQ62" s="122"/>
      <c r="CD62" s="116">
        <v>53</v>
      </c>
      <c r="CE62" s="117">
        <v>144</v>
      </c>
      <c r="CF62" s="117">
        <v>176</v>
      </c>
      <c r="CG62" s="117">
        <v>156</v>
      </c>
      <c r="CH62" s="117">
        <v>72.612985447671221</v>
      </c>
      <c r="CI62" s="117">
        <v>243.27932224463643</v>
      </c>
      <c r="CJ62" s="117">
        <v>157.94615384615383</v>
      </c>
      <c r="CL62" s="116">
        <v>53</v>
      </c>
      <c r="CM62" s="117">
        <v>8</v>
      </c>
      <c r="CN62" s="117">
        <v>104.82258139534883</v>
      </c>
      <c r="CO62" s="117">
        <v>0</v>
      </c>
      <c r="CP62" s="117">
        <v>32.085271317829459</v>
      </c>
    </row>
    <row r="63" spans="2:94" x14ac:dyDescent="0.3">
      <c r="B63" s="87">
        <v>144</v>
      </c>
      <c r="C63" s="97">
        <f t="shared" si="24"/>
        <v>11</v>
      </c>
      <c r="D63" s="120">
        <v>53</v>
      </c>
      <c r="E63" s="160" t="str">
        <f t="shared" si="32"/>
        <v/>
      </c>
      <c r="F63" s="86" t="str">
        <f t="shared" si="0"/>
        <v/>
      </c>
      <c r="G63" s="120">
        <v>53</v>
      </c>
      <c r="H63" s="160" t="str">
        <f t="shared" si="33"/>
        <v/>
      </c>
      <c r="I63" s="86" t="str">
        <f t="array" ref="I63">IF(D$2=1,IF(F63="","",ABS(F62-F63)),IF(D$2&lt;10,IF(AND(F63="",F64=""),"",MAX(IF(C$11:C$1510=G63,B$11:B$1510))-MIN(IF(C$11:C$1510=G63,B$11:B$1510))),IF(AND(F63="",F64=""),"",_xlfn.STDEV.S(IF(C$11:C$1510=G63,B$11:B$1510)))))</f>
        <v/>
      </c>
      <c r="J63" s="102"/>
      <c r="K63" s="45" t="s">
        <v>33</v>
      </c>
      <c r="L63" s="32"/>
      <c r="M63" s="32"/>
      <c r="N63" s="32"/>
      <c r="O63" s="32"/>
      <c r="P63" s="46" t="str">
        <f>IF(COUNTIF(AS11:AS1510,"x")&gt;0,"True","False")</f>
        <v>False</v>
      </c>
      <c r="Q63" s="47" t="str">
        <f>IF(COUNTIF(AT11:AT1510,"x")&gt;0,"True","False")</f>
        <v>False</v>
      </c>
      <c r="S63" s="29"/>
      <c r="T63" s="30"/>
      <c r="U63" s="30"/>
      <c r="V63" s="30"/>
      <c r="W63" s="30" t="str">
        <f>IF(D2=1,"LCL MR",IF(D2&lt;10,"LCL R","LCL s"))</f>
        <v>LCL R</v>
      </c>
      <c r="X63" s="32"/>
      <c r="Y63" s="36">
        <f>IF(OR(W62="UCL MR",W62="UCL R"),0,U54*IF(D2=1,'Control Constants'!H6,IF(Template!D2&gt;50,'Control Constants'!H54,VLOOKUP(D2,'Control Constants'!C6:W104,6,FALSE))))</f>
        <v>0</v>
      </c>
      <c r="AA63" s="99" t="str">
        <f t="shared" si="1"/>
        <v/>
      </c>
      <c r="AB63" s="99" t="str">
        <f t="shared" si="2"/>
        <v/>
      </c>
      <c r="AC63" s="99" t="str">
        <f t="shared" si="45"/>
        <v/>
      </c>
      <c r="AD63" s="99" t="str">
        <f t="shared" si="46"/>
        <v/>
      </c>
      <c r="AE63" s="99" t="str">
        <f t="shared" si="3"/>
        <v/>
      </c>
      <c r="AF63" s="99" t="str">
        <f t="shared" si="4"/>
        <v/>
      </c>
      <c r="AG63" s="99" t="str">
        <f t="shared" si="61"/>
        <v/>
      </c>
      <c r="AH63" s="99" t="str">
        <f t="shared" si="62"/>
        <v/>
      </c>
      <c r="AI63" s="99" t="str">
        <f t="shared" si="25"/>
        <v/>
      </c>
      <c r="AJ63" s="99" t="str">
        <f t="shared" si="34"/>
        <v/>
      </c>
      <c r="AK63" s="99" t="str">
        <f t="shared" si="59"/>
        <v/>
      </c>
      <c r="AL63" s="99" t="str">
        <f t="shared" si="60"/>
        <v/>
      </c>
      <c r="AM63" s="99" t="str">
        <f t="shared" si="26"/>
        <v/>
      </c>
      <c r="AN63" s="99" t="str">
        <f t="shared" si="35"/>
        <v/>
      </c>
      <c r="AO63" s="99" t="str">
        <f t="shared" si="51"/>
        <v/>
      </c>
      <c r="AP63" s="99" t="str">
        <f t="shared" si="52"/>
        <v/>
      </c>
      <c r="AQ63" s="99" t="str">
        <f t="shared" si="36"/>
        <v/>
      </c>
      <c r="AR63" s="99" t="str">
        <f t="shared" si="37"/>
        <v/>
      </c>
      <c r="AS63" s="99" t="str">
        <f t="shared" si="53"/>
        <v/>
      </c>
      <c r="AT63" s="99" t="str">
        <f t="shared" si="54"/>
        <v/>
      </c>
      <c r="AU63" s="99" t="str">
        <f t="shared" si="5"/>
        <v/>
      </c>
      <c r="AV63" s="99" t="str">
        <f t="shared" si="6"/>
        <v/>
      </c>
      <c r="AW63" s="99" t="str">
        <f t="shared" si="55"/>
        <v/>
      </c>
      <c r="AX63" s="99" t="str">
        <f t="shared" si="56"/>
        <v/>
      </c>
      <c r="AY63" s="99" t="str">
        <f t="shared" si="7"/>
        <v/>
      </c>
      <c r="AZ63" s="99" t="str">
        <f t="shared" si="8"/>
        <v/>
      </c>
      <c r="BA63" s="99" t="str">
        <f t="shared" si="57"/>
        <v/>
      </c>
      <c r="BB63" s="99" t="str">
        <f t="shared" si="58"/>
        <v/>
      </c>
      <c r="BD63" s="99" t="str">
        <f t="shared" si="9"/>
        <v/>
      </c>
      <c r="BE63" s="99" t="str">
        <f t="shared" si="10"/>
        <v/>
      </c>
      <c r="BF63" s="99" t="str">
        <f t="shared" si="11"/>
        <v/>
      </c>
      <c r="BG63" s="99" t="str">
        <f t="shared" si="12"/>
        <v/>
      </c>
      <c r="BH63" s="121" t="str">
        <f t="shared" si="13"/>
        <v/>
      </c>
      <c r="BI63" s="121" t="str">
        <f t="shared" si="14"/>
        <v/>
      </c>
      <c r="BJ63" s="122" t="str">
        <f t="shared" si="15"/>
        <v/>
      </c>
      <c r="BK63" s="122"/>
      <c r="BL63" s="99" t="str">
        <f t="shared" si="16"/>
        <v/>
      </c>
      <c r="BM63" s="99" t="str">
        <f t="shared" si="17"/>
        <v/>
      </c>
      <c r="BN63" s="122" t="str">
        <f t="shared" si="27"/>
        <v/>
      </c>
      <c r="BO63" s="121" t="str">
        <f t="shared" si="18"/>
        <v/>
      </c>
      <c r="BP63" s="122" t="str">
        <f t="shared" si="28"/>
        <v/>
      </c>
      <c r="BQ63" s="122"/>
      <c r="CD63" s="116">
        <v>54</v>
      </c>
      <c r="CE63" s="117">
        <v>136</v>
      </c>
      <c r="CF63" s="117">
        <v>176</v>
      </c>
      <c r="CG63" s="117">
        <v>156</v>
      </c>
      <c r="CH63" s="117">
        <v>72.612985447671221</v>
      </c>
      <c r="CI63" s="117">
        <v>243.27932224463643</v>
      </c>
      <c r="CJ63" s="117">
        <v>157.94615384615383</v>
      </c>
      <c r="CL63" s="116">
        <v>54</v>
      </c>
      <c r="CM63" s="117">
        <v>27</v>
      </c>
      <c r="CN63" s="117">
        <v>104.82258139534883</v>
      </c>
      <c r="CO63" s="117">
        <v>0</v>
      </c>
      <c r="CP63" s="117">
        <v>32.085271317829459</v>
      </c>
    </row>
    <row r="64" spans="2:94" x14ac:dyDescent="0.3">
      <c r="B64" s="87">
        <v>136</v>
      </c>
      <c r="C64" s="97">
        <f t="shared" si="24"/>
        <v>11</v>
      </c>
      <c r="D64" s="120">
        <v>54</v>
      </c>
      <c r="E64" s="160" t="str">
        <f t="shared" si="32"/>
        <v/>
      </c>
      <c r="F64" s="86" t="str">
        <f t="shared" si="0"/>
        <v/>
      </c>
      <c r="G64" s="120">
        <v>54</v>
      </c>
      <c r="H64" s="160" t="str">
        <f t="shared" si="33"/>
        <v/>
      </c>
      <c r="I64" s="86" t="str">
        <f t="array" ref="I64">IF(D$2=1,IF(F64="","",ABS(F63-F64)),IF(D$2&lt;10,IF(AND(F64="",F65=""),"",MAX(IF(C$11:C$1510=G64,B$11:B$1510))-MIN(IF(C$11:C$1510=G64,B$11:B$1510))),IF(AND(F64="",F65=""),"",_xlfn.STDEV.S(IF(C$11:C$1510=G64,B$11:B$1510)))))</f>
        <v/>
      </c>
      <c r="J64" s="102"/>
      <c r="K64" s="45" t="s">
        <v>34</v>
      </c>
      <c r="L64" s="32"/>
      <c r="M64" s="32"/>
      <c r="N64" s="32"/>
      <c r="O64" s="32"/>
      <c r="P64" s="46" t="str">
        <f>IF(((COUNTIF(F11:F1510,"&gt;" &amp; (U53+((2/3)*(U57-U53))))+(COUNTIF(F11:F1510,"&lt;" &amp; (U53-((2/3)*(U53-U58))))))/COUNT(F11:F1510))&gt;(2/3),"True","False")</f>
        <v>False</v>
      </c>
      <c r="Q64" s="47" t="str">
        <f>IF((((COUNTIF(I11:I1510,"&gt;" &amp; (U54+((2/3)*(Y62-U54)))))+(COUNTIF(I11:I1510,"&lt;" &amp; (U54-((2/3)*(U54-Y63))))))/COUNT(I11:I1510))&gt;(2/3),"True","False")</f>
        <v>False</v>
      </c>
      <c r="S64" s="29"/>
      <c r="T64" s="30"/>
      <c r="U64" s="30"/>
      <c r="V64" s="30"/>
      <c r="W64" s="32"/>
      <c r="X64" s="32"/>
      <c r="Y64" s="33"/>
      <c r="AA64" s="99" t="str">
        <f t="shared" si="1"/>
        <v/>
      </c>
      <c r="AB64" s="99" t="str">
        <f t="shared" si="2"/>
        <v/>
      </c>
      <c r="AC64" s="99" t="str">
        <f t="shared" si="45"/>
        <v/>
      </c>
      <c r="AD64" s="99" t="str">
        <f t="shared" si="46"/>
        <v/>
      </c>
      <c r="AE64" s="99" t="str">
        <f t="shared" si="3"/>
        <v/>
      </c>
      <c r="AF64" s="99" t="str">
        <f t="shared" si="4"/>
        <v/>
      </c>
      <c r="AG64" s="99" t="str">
        <f t="shared" si="61"/>
        <v/>
      </c>
      <c r="AH64" s="99" t="str">
        <f t="shared" si="62"/>
        <v/>
      </c>
      <c r="AI64" s="99" t="str">
        <f t="shared" si="25"/>
        <v/>
      </c>
      <c r="AJ64" s="99" t="str">
        <f t="shared" si="34"/>
        <v/>
      </c>
      <c r="AK64" s="99" t="str">
        <f t="shared" si="59"/>
        <v/>
      </c>
      <c r="AL64" s="99" t="str">
        <f t="shared" si="60"/>
        <v/>
      </c>
      <c r="AM64" s="99" t="str">
        <f t="shared" si="26"/>
        <v/>
      </c>
      <c r="AN64" s="99" t="str">
        <f t="shared" si="35"/>
        <v/>
      </c>
      <c r="AO64" s="99" t="str">
        <f t="shared" si="51"/>
        <v/>
      </c>
      <c r="AP64" s="99" t="str">
        <f t="shared" si="52"/>
        <v/>
      </c>
      <c r="AQ64" s="99" t="str">
        <f t="shared" si="36"/>
        <v/>
      </c>
      <c r="AR64" s="99" t="str">
        <f t="shared" si="37"/>
        <v/>
      </c>
      <c r="AS64" s="99" t="str">
        <f t="shared" si="53"/>
        <v/>
      </c>
      <c r="AT64" s="99" t="str">
        <f t="shared" si="54"/>
        <v/>
      </c>
      <c r="AU64" s="99" t="str">
        <f t="shared" si="5"/>
        <v/>
      </c>
      <c r="AV64" s="99" t="str">
        <f t="shared" si="6"/>
        <v/>
      </c>
      <c r="AW64" s="99" t="str">
        <f t="shared" si="55"/>
        <v/>
      </c>
      <c r="AX64" s="99" t="str">
        <f t="shared" si="56"/>
        <v/>
      </c>
      <c r="AY64" s="99" t="str">
        <f t="shared" si="7"/>
        <v/>
      </c>
      <c r="AZ64" s="99" t="str">
        <f t="shared" si="8"/>
        <v/>
      </c>
      <c r="BA64" s="99" t="str">
        <f t="shared" si="57"/>
        <v/>
      </c>
      <c r="BB64" s="99" t="str">
        <f t="shared" si="58"/>
        <v/>
      </c>
      <c r="BD64" s="99" t="str">
        <f t="shared" si="9"/>
        <v/>
      </c>
      <c r="BE64" s="99" t="str">
        <f t="shared" si="10"/>
        <v/>
      </c>
      <c r="BF64" s="99" t="str">
        <f t="shared" si="11"/>
        <v/>
      </c>
      <c r="BG64" s="99" t="str">
        <f t="shared" si="12"/>
        <v/>
      </c>
      <c r="BH64" s="121" t="str">
        <f t="shared" si="13"/>
        <v/>
      </c>
      <c r="BI64" s="121" t="str">
        <f t="shared" si="14"/>
        <v/>
      </c>
      <c r="BJ64" s="122" t="str">
        <f t="shared" si="15"/>
        <v/>
      </c>
      <c r="BK64" s="122"/>
      <c r="BL64" s="99" t="str">
        <f t="shared" si="16"/>
        <v/>
      </c>
      <c r="BM64" s="99" t="str">
        <f t="shared" si="17"/>
        <v/>
      </c>
      <c r="BN64" s="122" t="str">
        <f t="shared" si="27"/>
        <v/>
      </c>
      <c r="BO64" s="121" t="str">
        <f t="shared" si="18"/>
        <v/>
      </c>
      <c r="BP64" s="122" t="str">
        <f t="shared" si="28"/>
        <v/>
      </c>
      <c r="BQ64" s="122"/>
      <c r="CD64" s="116">
        <v>55</v>
      </c>
      <c r="CE64" s="117">
        <v>163</v>
      </c>
      <c r="CF64" s="117">
        <v>176</v>
      </c>
      <c r="CG64" s="117">
        <v>156</v>
      </c>
      <c r="CH64" s="117">
        <v>72.612985447671221</v>
      </c>
      <c r="CI64" s="117">
        <v>243.27932224463643</v>
      </c>
      <c r="CJ64" s="117">
        <v>157.94615384615383</v>
      </c>
      <c r="CL64" s="116">
        <v>55</v>
      </c>
      <c r="CM64" s="117">
        <v>25</v>
      </c>
      <c r="CN64" s="117">
        <v>104.82258139534883</v>
      </c>
      <c r="CO64" s="117">
        <v>0</v>
      </c>
      <c r="CP64" s="117">
        <v>32.085271317829459</v>
      </c>
    </row>
    <row r="65" spans="2:94" x14ac:dyDescent="0.3">
      <c r="B65" s="87">
        <v>163</v>
      </c>
      <c r="C65" s="97">
        <f t="shared" si="24"/>
        <v>11</v>
      </c>
      <c r="D65" s="120">
        <v>55</v>
      </c>
      <c r="E65" s="160" t="str">
        <f t="shared" si="32"/>
        <v/>
      </c>
      <c r="F65" s="86" t="str">
        <f t="shared" si="0"/>
        <v/>
      </c>
      <c r="G65" s="120">
        <v>55</v>
      </c>
      <c r="H65" s="160" t="str">
        <f t="shared" si="33"/>
        <v/>
      </c>
      <c r="I65" s="86" t="str">
        <f t="array" ref="I65">IF(D$2=1,IF(F65="","",ABS(F64-F65)),IF(D$2&lt;10,IF(AND(F65="",F66=""),"",MAX(IF(C$11:C$1510=G65,B$11:B$1510))-MIN(IF(C$11:C$1510=G65,B$11:B$1510))),IF(AND(F65="",F66=""),"",_xlfn.STDEV.S(IF(C$11:C$1510=G65,B$11:B$1510)))))</f>
        <v/>
      </c>
      <c r="J65" s="102"/>
      <c r="K65" s="45" t="s">
        <v>109</v>
      </c>
      <c r="L65" s="32"/>
      <c r="M65" s="32"/>
      <c r="N65" s="32"/>
      <c r="O65" s="32"/>
      <c r="P65" s="46" t="str">
        <f>IF(((COUNTIF(F11:F1510,"&gt;" &amp; (U53+((1/3)*(U57-U53))))+(COUNTIF(F11:F1510,"&lt;" &amp; (U53-((1/3)*(U53-U58))))))/COUNT(F11:F1510))&gt;(4/5),"True","False")</f>
        <v>False</v>
      </c>
      <c r="Q65" s="47" t="str">
        <f>IF((((COUNTIF(I11:I1510,"&gt;" &amp; (U54+((1/3)*(Y62-U54)))))+(COUNTIF(I11:I1510,"&lt;" &amp; (U54-((1/3)*(U54-Y63))))))/COUNT(I11:I1510))&gt;(4/5),"True","False")</f>
        <v>False</v>
      </c>
      <c r="S65" s="167" t="s">
        <v>36</v>
      </c>
      <c r="T65" s="168"/>
      <c r="U65" s="168"/>
      <c r="V65" s="30"/>
      <c r="W65" s="168" t="s">
        <v>35</v>
      </c>
      <c r="X65" s="168"/>
      <c r="Y65" s="169"/>
      <c r="AA65" s="99" t="str">
        <f t="shared" si="1"/>
        <v/>
      </c>
      <c r="AB65" s="99" t="str">
        <f t="shared" si="2"/>
        <v/>
      </c>
      <c r="AC65" s="99" t="str">
        <f t="shared" si="45"/>
        <v/>
      </c>
      <c r="AD65" s="99" t="str">
        <f t="shared" si="46"/>
        <v/>
      </c>
      <c r="AE65" s="99" t="str">
        <f t="shared" si="3"/>
        <v/>
      </c>
      <c r="AF65" s="99" t="str">
        <f t="shared" si="4"/>
        <v/>
      </c>
      <c r="AG65" s="99" t="str">
        <f t="shared" si="61"/>
        <v/>
      </c>
      <c r="AH65" s="99" t="str">
        <f t="shared" si="62"/>
        <v/>
      </c>
      <c r="AI65" s="99" t="str">
        <f t="shared" si="25"/>
        <v/>
      </c>
      <c r="AJ65" s="99" t="str">
        <f t="shared" si="34"/>
        <v/>
      </c>
      <c r="AK65" s="99" t="str">
        <f t="shared" si="59"/>
        <v/>
      </c>
      <c r="AL65" s="99" t="str">
        <f t="shared" si="60"/>
        <v/>
      </c>
      <c r="AM65" s="99" t="str">
        <f t="shared" si="26"/>
        <v/>
      </c>
      <c r="AN65" s="99" t="str">
        <f t="shared" si="35"/>
        <v/>
      </c>
      <c r="AO65" s="99" t="str">
        <f t="shared" si="51"/>
        <v/>
      </c>
      <c r="AP65" s="99" t="str">
        <f t="shared" si="52"/>
        <v/>
      </c>
      <c r="AQ65" s="99" t="str">
        <f t="shared" si="36"/>
        <v/>
      </c>
      <c r="AR65" s="99" t="str">
        <f t="shared" si="37"/>
        <v/>
      </c>
      <c r="AS65" s="99" t="str">
        <f t="shared" si="53"/>
        <v/>
      </c>
      <c r="AT65" s="99" t="str">
        <f t="shared" si="54"/>
        <v/>
      </c>
      <c r="AU65" s="99" t="str">
        <f t="shared" si="5"/>
        <v/>
      </c>
      <c r="AV65" s="99" t="str">
        <f t="shared" si="6"/>
        <v/>
      </c>
      <c r="AW65" s="99" t="str">
        <f t="shared" si="55"/>
        <v/>
      </c>
      <c r="AX65" s="99" t="str">
        <f t="shared" si="56"/>
        <v/>
      </c>
      <c r="AY65" s="99" t="str">
        <f t="shared" si="7"/>
        <v/>
      </c>
      <c r="AZ65" s="99" t="str">
        <f t="shared" si="8"/>
        <v/>
      </c>
      <c r="BA65" s="99" t="str">
        <f t="shared" si="57"/>
        <v/>
      </c>
      <c r="BB65" s="99" t="str">
        <f t="shared" si="58"/>
        <v/>
      </c>
      <c r="BD65" s="99" t="str">
        <f t="shared" si="9"/>
        <v/>
      </c>
      <c r="BE65" s="99" t="str">
        <f t="shared" si="10"/>
        <v/>
      </c>
      <c r="BF65" s="99" t="str">
        <f t="shared" si="11"/>
        <v/>
      </c>
      <c r="BG65" s="99" t="str">
        <f t="shared" si="12"/>
        <v/>
      </c>
      <c r="BH65" s="121" t="str">
        <f t="shared" si="13"/>
        <v/>
      </c>
      <c r="BI65" s="121" t="str">
        <f t="shared" si="14"/>
        <v/>
      </c>
      <c r="BJ65" s="122" t="str">
        <f t="shared" si="15"/>
        <v/>
      </c>
      <c r="BK65" s="122"/>
      <c r="BL65" s="99" t="str">
        <f t="shared" si="16"/>
        <v/>
      </c>
      <c r="BM65" s="99" t="str">
        <f t="shared" si="17"/>
        <v/>
      </c>
      <c r="BN65" s="122" t="str">
        <f t="shared" si="27"/>
        <v/>
      </c>
      <c r="BO65" s="121" t="str">
        <f t="shared" si="18"/>
        <v/>
      </c>
      <c r="BP65" s="122" t="str">
        <f t="shared" si="28"/>
        <v/>
      </c>
      <c r="BQ65" s="122"/>
      <c r="CD65" s="116">
        <v>56</v>
      </c>
      <c r="CE65" s="117">
        <v>188</v>
      </c>
      <c r="CF65" s="117">
        <v>176</v>
      </c>
      <c r="CG65" s="117">
        <v>156</v>
      </c>
      <c r="CH65" s="117">
        <v>72.612985447671221</v>
      </c>
      <c r="CI65" s="117">
        <v>243.27932224463643</v>
      </c>
      <c r="CJ65" s="117">
        <v>157.94615384615383</v>
      </c>
      <c r="CL65" s="116">
        <v>56</v>
      </c>
      <c r="CM65" s="117">
        <v>20</v>
      </c>
      <c r="CN65" s="117">
        <v>104.82258139534883</v>
      </c>
      <c r="CO65" s="117">
        <v>0</v>
      </c>
      <c r="CP65" s="117">
        <v>32.085271317829459</v>
      </c>
    </row>
    <row r="66" spans="2:94" x14ac:dyDescent="0.3">
      <c r="B66" s="87">
        <v>188</v>
      </c>
      <c r="C66" s="97">
        <f t="shared" si="24"/>
        <v>12</v>
      </c>
      <c r="D66" s="120">
        <v>56</v>
      </c>
      <c r="E66" s="160" t="str">
        <f t="shared" si="32"/>
        <v/>
      </c>
      <c r="F66" s="86" t="str">
        <f t="shared" si="0"/>
        <v/>
      </c>
      <c r="G66" s="120">
        <v>56</v>
      </c>
      <c r="H66" s="160" t="str">
        <f t="shared" si="33"/>
        <v/>
      </c>
      <c r="I66" s="86" t="str">
        <f t="array" ref="I66">IF(D$2=1,IF(F66="","",ABS(F65-F66)),IF(D$2&lt;10,IF(AND(F66="",F67=""),"",MAX(IF(C$11:C$1510=G66,B$11:B$1510))-MIN(IF(C$11:C$1510=G66,B$11:B$1510))),IF(AND(F66="",F67=""),"",_xlfn.STDEV.S(IF(C$11:C$1510=G66,B$11:B$1510)))))</f>
        <v/>
      </c>
      <c r="J66" s="102"/>
      <c r="K66" s="45" t="s">
        <v>37</v>
      </c>
      <c r="L66" s="32"/>
      <c r="M66" s="32"/>
      <c r="N66" s="32"/>
      <c r="O66" s="32"/>
      <c r="P66" s="46" t="str">
        <f>IF(COUNTIF(AW11:AW1510,"x")&gt;0,"True","False")</f>
        <v>False</v>
      </c>
      <c r="Q66" s="47" t="str">
        <f>IF(COUNTIF(AX11:AX1510,"x")&gt;0,"True","False")</f>
        <v>False</v>
      </c>
      <c r="S66" s="29" t="s">
        <v>38</v>
      </c>
      <c r="T66" s="30"/>
      <c r="U66" s="66">
        <f>U46+(0.75*3)</f>
        <v>158.25</v>
      </c>
      <c r="V66" s="32"/>
      <c r="W66" s="30" t="s">
        <v>29</v>
      </c>
      <c r="X66" s="30"/>
      <c r="Y66" s="38">
        <f>IF(D2&gt;1,U53+(U54*IF(Template!D2&gt;50,'Control Constants'!F54,VLOOKUP(D2,'Control Constants'!C6:W104,4,FALSE))),"")</f>
        <v>209.49888461538461</v>
      </c>
      <c r="AA66" s="99" t="str">
        <f t="shared" si="1"/>
        <v/>
      </c>
      <c r="AB66" s="99" t="str">
        <f t="shared" si="2"/>
        <v/>
      </c>
      <c r="AC66" s="99" t="str">
        <f t="shared" si="45"/>
        <v/>
      </c>
      <c r="AD66" s="99" t="str">
        <f t="shared" si="46"/>
        <v/>
      </c>
      <c r="AE66" s="99" t="str">
        <f t="shared" si="3"/>
        <v/>
      </c>
      <c r="AF66" s="99" t="str">
        <f t="shared" si="4"/>
        <v/>
      </c>
      <c r="AG66" s="99" t="str">
        <f t="shared" si="61"/>
        <v/>
      </c>
      <c r="AH66" s="99" t="str">
        <f t="shared" si="62"/>
        <v/>
      </c>
      <c r="AI66" s="99" t="str">
        <f t="shared" si="25"/>
        <v/>
      </c>
      <c r="AJ66" s="99" t="str">
        <f t="shared" si="34"/>
        <v/>
      </c>
      <c r="AK66" s="99" t="str">
        <f t="shared" si="59"/>
        <v/>
      </c>
      <c r="AL66" s="99" t="str">
        <f t="shared" si="60"/>
        <v/>
      </c>
      <c r="AM66" s="99" t="str">
        <f t="shared" si="26"/>
        <v/>
      </c>
      <c r="AN66" s="99" t="str">
        <f t="shared" si="35"/>
        <v/>
      </c>
      <c r="AO66" s="99" t="str">
        <f t="shared" si="51"/>
        <v/>
      </c>
      <c r="AP66" s="99" t="str">
        <f t="shared" si="52"/>
        <v/>
      </c>
      <c r="AQ66" s="99" t="str">
        <f t="shared" si="36"/>
        <v/>
      </c>
      <c r="AR66" s="99" t="str">
        <f t="shared" si="37"/>
        <v/>
      </c>
      <c r="AS66" s="99" t="str">
        <f t="shared" si="53"/>
        <v/>
      </c>
      <c r="AT66" s="99" t="str">
        <f t="shared" si="54"/>
        <v/>
      </c>
      <c r="AU66" s="99" t="str">
        <f t="shared" si="5"/>
        <v/>
      </c>
      <c r="AV66" s="99" t="str">
        <f t="shared" si="6"/>
        <v/>
      </c>
      <c r="AW66" s="99" t="str">
        <f t="shared" si="55"/>
        <v/>
      </c>
      <c r="AX66" s="99" t="str">
        <f t="shared" si="56"/>
        <v/>
      </c>
      <c r="AY66" s="99" t="str">
        <f t="shared" si="7"/>
        <v/>
      </c>
      <c r="AZ66" s="99" t="str">
        <f t="shared" si="8"/>
        <v/>
      </c>
      <c r="BA66" s="99" t="str">
        <f t="shared" si="57"/>
        <v/>
      </c>
      <c r="BB66" s="99" t="str">
        <f t="shared" si="58"/>
        <v/>
      </c>
      <c r="BD66" s="99" t="str">
        <f t="shared" si="9"/>
        <v/>
      </c>
      <c r="BE66" s="99" t="str">
        <f t="shared" si="10"/>
        <v/>
      </c>
      <c r="BF66" s="99" t="str">
        <f t="shared" si="11"/>
        <v/>
      </c>
      <c r="BG66" s="99" t="str">
        <f t="shared" si="12"/>
        <v/>
      </c>
      <c r="BH66" s="121" t="str">
        <f t="shared" si="13"/>
        <v/>
      </c>
      <c r="BI66" s="121" t="str">
        <f t="shared" si="14"/>
        <v/>
      </c>
      <c r="BJ66" s="122" t="str">
        <f t="shared" si="15"/>
        <v/>
      </c>
      <c r="BK66" s="122"/>
      <c r="BL66" s="99" t="str">
        <f t="shared" si="16"/>
        <v/>
      </c>
      <c r="BM66" s="99" t="str">
        <f t="shared" si="17"/>
        <v/>
      </c>
      <c r="BN66" s="122" t="str">
        <f t="shared" si="27"/>
        <v/>
      </c>
      <c r="BO66" s="121" t="str">
        <f t="shared" si="18"/>
        <v/>
      </c>
      <c r="BP66" s="122" t="str">
        <f t="shared" si="28"/>
        <v/>
      </c>
      <c r="BQ66" s="122"/>
      <c r="CD66" s="116">
        <v>57</v>
      </c>
      <c r="CE66" s="117">
        <v>208</v>
      </c>
      <c r="CF66" s="117">
        <v>176</v>
      </c>
      <c r="CG66" s="117">
        <v>156</v>
      </c>
      <c r="CH66" s="117">
        <v>72.612985447671221</v>
      </c>
      <c r="CI66" s="117">
        <v>243.27932224463643</v>
      </c>
      <c r="CJ66" s="117">
        <v>157.94615384615383</v>
      </c>
      <c r="CL66" s="116">
        <v>57</v>
      </c>
      <c r="CM66" s="117">
        <v>72</v>
      </c>
      <c r="CN66" s="117">
        <v>104.82258139534883</v>
      </c>
      <c r="CO66" s="117">
        <v>0</v>
      </c>
      <c r="CP66" s="117">
        <v>32.085271317829459</v>
      </c>
    </row>
    <row r="67" spans="2:94" x14ac:dyDescent="0.3">
      <c r="B67" s="87">
        <v>208</v>
      </c>
      <c r="C67" s="97">
        <f t="shared" si="24"/>
        <v>12</v>
      </c>
      <c r="D67" s="120">
        <v>57</v>
      </c>
      <c r="E67" s="160" t="str">
        <f t="shared" si="32"/>
        <v/>
      </c>
      <c r="F67" s="86" t="str">
        <f t="shared" si="0"/>
        <v/>
      </c>
      <c r="G67" s="120">
        <v>57</v>
      </c>
      <c r="H67" s="160" t="str">
        <f t="shared" si="33"/>
        <v/>
      </c>
      <c r="I67" s="86" t="str">
        <f t="array" ref="I67">IF(D$2=1,IF(F67="","",ABS(F66-F67)),IF(D$2&lt;10,IF(AND(F67="",F68=""),"",MAX(IF(C$11:C$1510=G67,B$11:B$1510))-MIN(IF(C$11:C$1510=G67,B$11:B$1510))),IF(AND(F67="",F68=""),"",_xlfn.STDEV.S(IF(C$11:C$1510=G67,B$11:B$1510)))))</f>
        <v/>
      </c>
      <c r="J67" s="102"/>
      <c r="K67" s="48" t="s">
        <v>39</v>
      </c>
      <c r="L67" s="41"/>
      <c r="M67" s="41"/>
      <c r="N67" s="41"/>
      <c r="O67" s="41"/>
      <c r="P67" s="49" t="str">
        <f>IF(COUNTIF(BA11:BA1510,"x")&gt;0,"True","False")</f>
        <v>False</v>
      </c>
      <c r="Q67" s="81" t="str">
        <f>IF(COUNTIF(BB11:BB1510,"x")&gt;0,"True","False")</f>
        <v>False</v>
      </c>
      <c r="S67" s="39" t="s">
        <v>40</v>
      </c>
      <c r="T67" s="40"/>
      <c r="U67" s="67">
        <f>U46+(0.25*3)</f>
        <v>156.75</v>
      </c>
      <c r="V67" s="41"/>
      <c r="W67" s="40" t="s">
        <v>31</v>
      </c>
      <c r="X67" s="40"/>
      <c r="Y67" s="42">
        <f>IF(D2&gt;1,U53-(U54*IF(D2=1,'Control Constants'!F6,IF(Template!D2&gt;50,'Control Constants'!F54,VLOOKUP(D2,'Control Constants'!C6:W104,4,FALSE)))),"")</f>
        <v>106.3934230769231</v>
      </c>
      <c r="AA67" s="99" t="str">
        <f t="shared" si="1"/>
        <v/>
      </c>
      <c r="AB67" s="99" t="str">
        <f t="shared" si="2"/>
        <v/>
      </c>
      <c r="AC67" s="99" t="str">
        <f t="shared" si="45"/>
        <v/>
      </c>
      <c r="AD67" s="99" t="str">
        <f t="shared" si="46"/>
        <v/>
      </c>
      <c r="AE67" s="99" t="str">
        <f t="shared" si="3"/>
        <v/>
      </c>
      <c r="AF67" s="99" t="str">
        <f t="shared" si="4"/>
        <v/>
      </c>
      <c r="AG67" s="99" t="str">
        <f t="shared" si="61"/>
        <v/>
      </c>
      <c r="AH67" s="99" t="str">
        <f t="shared" si="62"/>
        <v/>
      </c>
      <c r="AI67" s="99" t="str">
        <f t="shared" si="25"/>
        <v/>
      </c>
      <c r="AJ67" s="99" t="str">
        <f t="shared" si="34"/>
        <v/>
      </c>
      <c r="AK67" s="99" t="str">
        <f t="shared" si="59"/>
        <v/>
      </c>
      <c r="AL67" s="99" t="str">
        <f t="shared" si="60"/>
        <v/>
      </c>
      <c r="AM67" s="99" t="str">
        <f t="shared" si="26"/>
        <v/>
      </c>
      <c r="AN67" s="99" t="str">
        <f t="shared" si="35"/>
        <v/>
      </c>
      <c r="AO67" s="99" t="str">
        <f t="shared" si="51"/>
        <v/>
      </c>
      <c r="AP67" s="99" t="str">
        <f t="shared" si="52"/>
        <v/>
      </c>
      <c r="AQ67" s="99" t="str">
        <f t="shared" si="36"/>
        <v/>
      </c>
      <c r="AR67" s="99" t="str">
        <f t="shared" si="37"/>
        <v/>
      </c>
      <c r="AS67" s="99" t="str">
        <f t="shared" si="53"/>
        <v/>
      </c>
      <c r="AT67" s="99" t="str">
        <f t="shared" si="54"/>
        <v/>
      </c>
      <c r="AU67" s="99" t="str">
        <f t="shared" si="5"/>
        <v/>
      </c>
      <c r="AV67" s="99" t="str">
        <f t="shared" si="6"/>
        <v/>
      </c>
      <c r="AW67" s="99" t="str">
        <f t="shared" si="55"/>
        <v/>
      </c>
      <c r="AX67" s="99" t="str">
        <f t="shared" si="56"/>
        <v/>
      </c>
      <c r="AY67" s="99" t="str">
        <f t="shared" si="7"/>
        <v/>
      </c>
      <c r="AZ67" s="99" t="str">
        <f t="shared" si="8"/>
        <v/>
      </c>
      <c r="BA67" s="99" t="str">
        <f t="shared" si="57"/>
        <v/>
      </c>
      <c r="BB67" s="99" t="str">
        <f t="shared" si="58"/>
        <v/>
      </c>
      <c r="BD67" s="99" t="str">
        <f t="shared" si="9"/>
        <v/>
      </c>
      <c r="BE67" s="99" t="str">
        <f t="shared" si="10"/>
        <v/>
      </c>
      <c r="BF67" s="99" t="str">
        <f t="shared" si="11"/>
        <v/>
      </c>
      <c r="BG67" s="99" t="str">
        <f t="shared" si="12"/>
        <v/>
      </c>
      <c r="BH67" s="121" t="str">
        <f t="shared" si="13"/>
        <v/>
      </c>
      <c r="BI67" s="121" t="str">
        <f t="shared" si="14"/>
        <v/>
      </c>
      <c r="BJ67" s="122" t="str">
        <f t="shared" si="15"/>
        <v/>
      </c>
      <c r="BK67" s="122"/>
      <c r="BL67" s="99" t="str">
        <f t="shared" si="16"/>
        <v/>
      </c>
      <c r="BM67" s="99" t="str">
        <f t="shared" si="17"/>
        <v/>
      </c>
      <c r="BN67" s="122" t="str">
        <f t="shared" si="27"/>
        <v/>
      </c>
      <c r="BO67" s="121" t="str">
        <f t="shared" si="18"/>
        <v/>
      </c>
      <c r="BP67" s="122" t="str">
        <f t="shared" si="28"/>
        <v/>
      </c>
      <c r="BQ67" s="122"/>
      <c r="CD67" s="116">
        <v>58</v>
      </c>
      <c r="CE67" s="117">
        <v>136</v>
      </c>
      <c r="CF67" s="117">
        <v>176</v>
      </c>
      <c r="CG67" s="117">
        <v>156</v>
      </c>
      <c r="CH67" s="117">
        <v>72.612985447671221</v>
      </c>
      <c r="CI67" s="117">
        <v>243.27932224463643</v>
      </c>
      <c r="CJ67" s="117">
        <v>157.94615384615383</v>
      </c>
      <c r="CL67" s="116">
        <v>58</v>
      </c>
      <c r="CM67" s="117">
        <v>35</v>
      </c>
      <c r="CN67" s="117">
        <v>104.82258139534883</v>
      </c>
      <c r="CO67" s="117">
        <v>0</v>
      </c>
      <c r="CP67" s="117">
        <v>32.085271317829459</v>
      </c>
    </row>
    <row r="68" spans="2:94" x14ac:dyDescent="0.3">
      <c r="B68" s="87">
        <v>136</v>
      </c>
      <c r="C68" s="97">
        <f t="shared" si="24"/>
        <v>12</v>
      </c>
      <c r="D68" s="120">
        <v>58</v>
      </c>
      <c r="E68" s="160" t="str">
        <f t="shared" si="32"/>
        <v/>
      </c>
      <c r="F68" s="86" t="str">
        <f t="shared" si="0"/>
        <v/>
      </c>
      <c r="G68" s="120">
        <v>58</v>
      </c>
      <c r="H68" s="160" t="str">
        <f t="shared" si="33"/>
        <v/>
      </c>
      <c r="I68" s="86" t="str">
        <f t="array" ref="I68">IF(D$2=1,IF(F68="","",ABS(F67-F68)),IF(D$2&lt;10,IF(AND(F68="",F69=""),"",MAX(IF(C$11:C$1510=G68,B$11:B$1510))-MIN(IF(C$11:C$1510=G68,B$11:B$1510))),IF(AND(F68="",F69=""),"",_xlfn.STDEV.S(IF(C$11:C$1510=G68,B$11:B$1510)))))</f>
        <v/>
      </c>
      <c r="J68" s="102"/>
      <c r="AA68" s="99" t="str">
        <f t="shared" si="1"/>
        <v/>
      </c>
      <c r="AB68" s="99" t="str">
        <f t="shared" si="2"/>
        <v/>
      </c>
      <c r="AC68" s="99" t="str">
        <f t="shared" si="45"/>
        <v/>
      </c>
      <c r="AD68" s="99" t="str">
        <f t="shared" si="46"/>
        <v/>
      </c>
      <c r="AE68" s="99" t="str">
        <f t="shared" si="3"/>
        <v/>
      </c>
      <c r="AF68" s="99" t="str">
        <f t="shared" si="4"/>
        <v/>
      </c>
      <c r="AG68" s="99" t="str">
        <f t="shared" si="61"/>
        <v/>
      </c>
      <c r="AH68" s="99" t="str">
        <f t="shared" si="62"/>
        <v/>
      </c>
      <c r="AI68" s="99" t="str">
        <f t="shared" si="25"/>
        <v/>
      </c>
      <c r="AJ68" s="99" t="str">
        <f t="shared" si="34"/>
        <v/>
      </c>
      <c r="AK68" s="99" t="str">
        <f t="shared" si="59"/>
        <v/>
      </c>
      <c r="AL68" s="99" t="str">
        <f t="shared" si="60"/>
        <v/>
      </c>
      <c r="AM68" s="99" t="str">
        <f t="shared" si="26"/>
        <v/>
      </c>
      <c r="AN68" s="99" t="str">
        <f t="shared" si="35"/>
        <v/>
      </c>
      <c r="AO68" s="99" t="str">
        <f t="shared" si="51"/>
        <v/>
      </c>
      <c r="AP68" s="99" t="str">
        <f t="shared" si="52"/>
        <v/>
      </c>
      <c r="AQ68" s="99" t="str">
        <f t="shared" si="36"/>
        <v/>
      </c>
      <c r="AR68" s="99" t="str">
        <f t="shared" si="37"/>
        <v/>
      </c>
      <c r="AS68" s="99" t="str">
        <f t="shared" si="53"/>
        <v/>
      </c>
      <c r="AT68" s="99" t="str">
        <f t="shared" si="54"/>
        <v/>
      </c>
      <c r="AU68" s="99" t="str">
        <f t="shared" si="5"/>
        <v/>
      </c>
      <c r="AV68" s="99" t="str">
        <f t="shared" si="6"/>
        <v/>
      </c>
      <c r="AW68" s="99" t="str">
        <f t="shared" si="55"/>
        <v/>
      </c>
      <c r="AX68" s="99" t="str">
        <f t="shared" si="56"/>
        <v/>
      </c>
      <c r="AY68" s="99" t="str">
        <f t="shared" si="7"/>
        <v/>
      </c>
      <c r="AZ68" s="99" t="str">
        <f t="shared" si="8"/>
        <v/>
      </c>
      <c r="BA68" s="99" t="str">
        <f t="shared" si="57"/>
        <v/>
      </c>
      <c r="BB68" s="99" t="str">
        <f t="shared" si="58"/>
        <v/>
      </c>
      <c r="BD68" s="99" t="str">
        <f t="shared" si="9"/>
        <v/>
      </c>
      <c r="BE68" s="99" t="str">
        <f t="shared" si="10"/>
        <v/>
      </c>
      <c r="BF68" s="99" t="str">
        <f t="shared" si="11"/>
        <v/>
      </c>
      <c r="BG68" s="99" t="str">
        <f t="shared" si="12"/>
        <v/>
      </c>
      <c r="BH68" s="121" t="str">
        <f t="shared" si="13"/>
        <v/>
      </c>
      <c r="BI68" s="121" t="str">
        <f t="shared" si="14"/>
        <v/>
      </c>
      <c r="BJ68" s="122" t="str">
        <f t="shared" si="15"/>
        <v/>
      </c>
      <c r="BK68" s="122"/>
      <c r="BL68" s="99" t="str">
        <f t="shared" si="16"/>
        <v/>
      </c>
      <c r="BM68" s="99" t="str">
        <f t="shared" si="17"/>
        <v/>
      </c>
      <c r="BN68" s="122" t="str">
        <f t="shared" si="27"/>
        <v/>
      </c>
      <c r="BO68" s="121" t="str">
        <f t="shared" si="18"/>
        <v/>
      </c>
      <c r="BP68" s="122" t="str">
        <f t="shared" si="28"/>
        <v/>
      </c>
      <c r="BQ68" s="122"/>
      <c r="CD68" s="116">
        <v>59</v>
      </c>
      <c r="CE68" s="117">
        <v>171</v>
      </c>
      <c r="CF68" s="117">
        <v>176</v>
      </c>
      <c r="CG68" s="117">
        <v>156</v>
      </c>
      <c r="CH68" s="117">
        <v>72.612985447671221</v>
      </c>
      <c r="CI68" s="117">
        <v>243.27932224463643</v>
      </c>
      <c r="CJ68" s="117">
        <v>157.94615384615383</v>
      </c>
      <c r="CL68" s="116">
        <v>59</v>
      </c>
      <c r="CM68" s="117">
        <v>5</v>
      </c>
      <c r="CN68" s="117">
        <v>104.82258139534883</v>
      </c>
      <c r="CO68" s="117">
        <v>0</v>
      </c>
      <c r="CP68" s="117">
        <v>32.085271317829459</v>
      </c>
    </row>
    <row r="69" spans="2:94" x14ac:dyDescent="0.3">
      <c r="B69" s="87">
        <v>171</v>
      </c>
      <c r="C69" s="97">
        <f t="shared" si="24"/>
        <v>12</v>
      </c>
      <c r="D69" s="120">
        <v>59</v>
      </c>
      <c r="E69" s="160" t="str">
        <f t="shared" si="32"/>
        <v/>
      </c>
      <c r="F69" s="86" t="str">
        <f t="shared" si="0"/>
        <v/>
      </c>
      <c r="G69" s="120">
        <v>59</v>
      </c>
      <c r="H69" s="160" t="str">
        <f t="shared" si="33"/>
        <v/>
      </c>
      <c r="I69" s="86" t="str">
        <f t="array" ref="I69">IF(D$2=1,IF(F69="","",ABS(F68-F69)),IF(D$2&lt;10,IF(AND(F69="",F70=""),"",MAX(IF(C$11:C$1510=G69,B$11:B$1510))-MIN(IF(C$11:C$1510=G69,B$11:B$1510))),IF(AND(F69="",F70=""),"",_xlfn.STDEV.S(IF(C$11:C$1510=G69,B$11:B$1510)))))</f>
        <v/>
      </c>
      <c r="J69" s="102"/>
      <c r="K69" s="178" t="s">
        <v>112</v>
      </c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80"/>
      <c r="AA69" s="99" t="str">
        <f t="shared" si="1"/>
        <v/>
      </c>
      <c r="AB69" s="99" t="str">
        <f t="shared" si="2"/>
        <v/>
      </c>
      <c r="AC69" s="99" t="str">
        <f t="shared" si="45"/>
        <v/>
      </c>
      <c r="AD69" s="99" t="str">
        <f t="shared" si="46"/>
        <v/>
      </c>
      <c r="AE69" s="99" t="str">
        <f t="shared" si="3"/>
        <v/>
      </c>
      <c r="AF69" s="99" t="str">
        <f t="shared" si="4"/>
        <v/>
      </c>
      <c r="AG69" s="99" t="str">
        <f t="shared" si="61"/>
        <v/>
      </c>
      <c r="AH69" s="99" t="str">
        <f t="shared" si="62"/>
        <v/>
      </c>
      <c r="AI69" s="99" t="str">
        <f t="shared" si="25"/>
        <v/>
      </c>
      <c r="AJ69" s="99" t="str">
        <f t="shared" si="34"/>
        <v/>
      </c>
      <c r="AK69" s="99" t="str">
        <f t="shared" si="59"/>
        <v/>
      </c>
      <c r="AL69" s="99" t="str">
        <f t="shared" si="60"/>
        <v/>
      </c>
      <c r="AM69" s="99" t="str">
        <f t="shared" si="26"/>
        <v/>
      </c>
      <c r="AN69" s="99" t="str">
        <f t="shared" si="35"/>
        <v/>
      </c>
      <c r="AO69" s="99" t="str">
        <f t="shared" si="51"/>
        <v/>
      </c>
      <c r="AP69" s="99" t="str">
        <f t="shared" si="52"/>
        <v/>
      </c>
      <c r="AQ69" s="99" t="str">
        <f t="shared" si="36"/>
        <v/>
      </c>
      <c r="AR69" s="99" t="str">
        <f t="shared" si="37"/>
        <v/>
      </c>
      <c r="AS69" s="99" t="str">
        <f t="shared" si="53"/>
        <v/>
      </c>
      <c r="AT69" s="99" t="str">
        <f t="shared" si="54"/>
        <v/>
      </c>
      <c r="AU69" s="99" t="str">
        <f t="shared" si="5"/>
        <v/>
      </c>
      <c r="AV69" s="99" t="str">
        <f t="shared" si="6"/>
        <v/>
      </c>
      <c r="AW69" s="99" t="str">
        <f t="shared" si="55"/>
        <v/>
      </c>
      <c r="AX69" s="99" t="str">
        <f t="shared" si="56"/>
        <v/>
      </c>
      <c r="AY69" s="99" t="str">
        <f t="shared" si="7"/>
        <v/>
      </c>
      <c r="AZ69" s="99" t="str">
        <f t="shared" si="8"/>
        <v/>
      </c>
      <c r="BA69" s="99" t="str">
        <f t="shared" si="57"/>
        <v/>
      </c>
      <c r="BB69" s="99" t="str">
        <f t="shared" si="58"/>
        <v/>
      </c>
      <c r="BD69" s="99" t="str">
        <f t="shared" si="9"/>
        <v/>
      </c>
      <c r="BE69" s="99" t="str">
        <f t="shared" si="10"/>
        <v/>
      </c>
      <c r="BF69" s="99" t="str">
        <f t="shared" si="11"/>
        <v/>
      </c>
      <c r="BG69" s="99" t="str">
        <f t="shared" si="12"/>
        <v/>
      </c>
      <c r="BH69" s="121" t="str">
        <f t="shared" si="13"/>
        <v/>
      </c>
      <c r="BI69" s="121" t="str">
        <f t="shared" si="14"/>
        <v/>
      </c>
      <c r="BJ69" s="122" t="str">
        <f t="shared" si="15"/>
        <v/>
      </c>
      <c r="BK69" s="122"/>
      <c r="BL69" s="99" t="str">
        <f t="shared" si="16"/>
        <v/>
      </c>
      <c r="BM69" s="99" t="str">
        <f t="shared" si="17"/>
        <v/>
      </c>
      <c r="BN69" s="122" t="str">
        <f t="shared" si="27"/>
        <v/>
      </c>
      <c r="BO69" s="121" t="str">
        <f t="shared" si="18"/>
        <v/>
      </c>
      <c r="BP69" s="122" t="str">
        <f t="shared" si="28"/>
        <v/>
      </c>
      <c r="BQ69" s="122"/>
      <c r="CD69" s="116">
        <v>60</v>
      </c>
      <c r="CE69" s="117">
        <v>166</v>
      </c>
      <c r="CF69" s="117">
        <v>176</v>
      </c>
      <c r="CG69" s="117">
        <v>156</v>
      </c>
      <c r="CH69" s="117">
        <v>72.612985447671221</v>
      </c>
      <c r="CI69" s="117">
        <v>243.27932224463643</v>
      </c>
      <c r="CJ69" s="117">
        <v>157.94615384615383</v>
      </c>
      <c r="CL69" s="116">
        <v>60</v>
      </c>
      <c r="CM69" s="117">
        <v>10</v>
      </c>
      <c r="CN69" s="117">
        <v>104.82258139534883</v>
      </c>
      <c r="CO69" s="117">
        <v>0</v>
      </c>
      <c r="CP69" s="117">
        <v>32.085271317829459</v>
      </c>
    </row>
    <row r="70" spans="2:94" x14ac:dyDescent="0.3">
      <c r="B70" s="87">
        <v>166</v>
      </c>
      <c r="C70" s="97">
        <f t="shared" si="24"/>
        <v>12</v>
      </c>
      <c r="D70" s="120">
        <v>60</v>
      </c>
      <c r="E70" s="160" t="str">
        <f t="shared" si="32"/>
        <v/>
      </c>
      <c r="F70" s="86" t="str">
        <f t="shared" si="0"/>
        <v/>
      </c>
      <c r="G70" s="120">
        <v>60</v>
      </c>
      <c r="H70" s="160" t="str">
        <f t="shared" si="33"/>
        <v/>
      </c>
      <c r="I70" s="86" t="str">
        <f t="array" ref="I70">IF(D$2=1,IF(F70="","",ABS(F69-F70)),IF(D$2&lt;10,IF(AND(F70="",F71=""),"",MAX(IF(C$11:C$1510=G70,B$11:B$1510))-MIN(IF(C$11:C$1510=G70,B$11:B$1510))),IF(AND(F70="",F71=""),"",_xlfn.STDEV.S(IF(C$11:C$1510=G70,B$11:B$1510)))))</f>
        <v/>
      </c>
      <c r="J70" s="102"/>
      <c r="K70" s="59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1"/>
      <c r="AA70" s="99" t="str">
        <f t="shared" si="1"/>
        <v/>
      </c>
      <c r="AB70" s="99" t="str">
        <f t="shared" si="2"/>
        <v/>
      </c>
      <c r="AC70" s="99" t="str">
        <f t="shared" si="45"/>
        <v/>
      </c>
      <c r="AD70" s="99" t="str">
        <f t="shared" si="46"/>
        <v/>
      </c>
      <c r="AE70" s="99" t="str">
        <f t="shared" si="3"/>
        <v/>
      </c>
      <c r="AF70" s="99" t="str">
        <f t="shared" si="4"/>
        <v/>
      </c>
      <c r="AG70" s="99" t="str">
        <f t="shared" si="61"/>
        <v/>
      </c>
      <c r="AH70" s="99" t="str">
        <f t="shared" si="62"/>
        <v/>
      </c>
      <c r="AI70" s="99" t="str">
        <f t="shared" si="25"/>
        <v/>
      </c>
      <c r="AJ70" s="99" t="str">
        <f t="shared" si="34"/>
        <v/>
      </c>
      <c r="AK70" s="99" t="str">
        <f t="shared" si="59"/>
        <v/>
      </c>
      <c r="AL70" s="99" t="str">
        <f t="shared" si="60"/>
        <v/>
      </c>
      <c r="AM70" s="99" t="str">
        <f t="shared" si="26"/>
        <v/>
      </c>
      <c r="AN70" s="99" t="str">
        <f t="shared" si="35"/>
        <v/>
      </c>
      <c r="AO70" s="99" t="str">
        <f t="shared" si="51"/>
        <v/>
      </c>
      <c r="AP70" s="99" t="str">
        <f t="shared" si="52"/>
        <v/>
      </c>
      <c r="AQ70" s="99" t="str">
        <f t="shared" si="36"/>
        <v/>
      </c>
      <c r="AR70" s="99" t="str">
        <f t="shared" si="37"/>
        <v/>
      </c>
      <c r="AS70" s="99" t="str">
        <f t="shared" si="53"/>
        <v/>
      </c>
      <c r="AT70" s="99" t="str">
        <f t="shared" si="54"/>
        <v/>
      </c>
      <c r="AU70" s="99" t="str">
        <f t="shared" si="5"/>
        <v/>
      </c>
      <c r="AV70" s="99" t="str">
        <f t="shared" si="6"/>
        <v/>
      </c>
      <c r="AW70" s="99" t="str">
        <f t="shared" si="55"/>
        <v/>
      </c>
      <c r="AX70" s="99" t="str">
        <f t="shared" si="56"/>
        <v/>
      </c>
      <c r="AY70" s="99" t="str">
        <f t="shared" si="7"/>
        <v/>
      </c>
      <c r="AZ70" s="99" t="str">
        <f t="shared" si="8"/>
        <v/>
      </c>
      <c r="BA70" s="99" t="str">
        <f t="shared" si="57"/>
        <v/>
      </c>
      <c r="BB70" s="99" t="str">
        <f t="shared" si="58"/>
        <v/>
      </c>
      <c r="BD70" s="99" t="str">
        <f t="shared" si="9"/>
        <v/>
      </c>
      <c r="BE70" s="99" t="str">
        <f t="shared" si="10"/>
        <v/>
      </c>
      <c r="BF70" s="99" t="str">
        <f t="shared" si="11"/>
        <v/>
      </c>
      <c r="BG70" s="99" t="str">
        <f t="shared" si="12"/>
        <v/>
      </c>
      <c r="BH70" s="121" t="str">
        <f t="shared" si="13"/>
        <v/>
      </c>
      <c r="BI70" s="121" t="str">
        <f t="shared" si="14"/>
        <v/>
      </c>
      <c r="BJ70" s="122" t="str">
        <f t="shared" si="15"/>
        <v/>
      </c>
      <c r="BK70" s="122"/>
      <c r="BL70" s="99" t="str">
        <f t="shared" si="16"/>
        <v/>
      </c>
      <c r="BM70" s="99" t="str">
        <f t="shared" si="17"/>
        <v/>
      </c>
      <c r="BN70" s="122" t="str">
        <f t="shared" si="27"/>
        <v/>
      </c>
      <c r="BO70" s="121" t="str">
        <f t="shared" si="18"/>
        <v/>
      </c>
      <c r="BP70" s="122" t="str">
        <f t="shared" si="28"/>
        <v/>
      </c>
      <c r="BQ70" s="122"/>
      <c r="CD70" s="116">
        <v>61</v>
      </c>
      <c r="CE70" s="117">
        <v>176</v>
      </c>
      <c r="CF70" s="117">
        <v>176</v>
      </c>
      <c r="CG70" s="117">
        <v>156</v>
      </c>
      <c r="CH70" s="117">
        <v>72.612985447671221</v>
      </c>
      <c r="CI70" s="117">
        <v>243.27932224463643</v>
      </c>
      <c r="CJ70" s="117">
        <v>157.94615384615383</v>
      </c>
      <c r="CL70" s="116">
        <v>61</v>
      </c>
      <c r="CM70" s="117">
        <v>3</v>
      </c>
      <c r="CN70" s="117">
        <v>104.82258139534883</v>
      </c>
      <c r="CO70" s="117">
        <v>0</v>
      </c>
      <c r="CP70" s="117">
        <v>32.085271317829459</v>
      </c>
    </row>
    <row r="71" spans="2:94" x14ac:dyDescent="0.3">
      <c r="B71" s="87">
        <v>176</v>
      </c>
      <c r="C71" s="97">
        <f t="shared" si="24"/>
        <v>13</v>
      </c>
      <c r="D71" s="120">
        <v>61</v>
      </c>
      <c r="E71" s="160" t="str">
        <f t="shared" si="32"/>
        <v/>
      </c>
      <c r="F71" s="86" t="str">
        <f t="shared" si="0"/>
        <v/>
      </c>
      <c r="G71" s="120">
        <v>61</v>
      </c>
      <c r="H71" s="160" t="str">
        <f t="shared" si="33"/>
        <v/>
      </c>
      <c r="I71" s="86" t="str">
        <f t="array" ref="I71">IF(D$2=1,IF(F71="","",ABS(F70-F71)),IF(D$2&lt;10,IF(AND(F71="",F72=""),"",MAX(IF(C$11:C$1510=G71,B$11:B$1510))-MIN(IF(C$11:C$1510=G71,B$11:B$1510))),IF(AND(F71="",F72=""),"",_xlfn.STDEV.S(IF(C$11:C$1510=G71,B$11:B$1510)))))</f>
        <v/>
      </c>
      <c r="J71" s="102"/>
      <c r="K71" s="59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1"/>
      <c r="AA71" s="99" t="str">
        <f t="shared" si="1"/>
        <v/>
      </c>
      <c r="AB71" s="99" t="str">
        <f t="shared" si="2"/>
        <v/>
      </c>
      <c r="AC71" s="99" t="str">
        <f t="shared" si="45"/>
        <v/>
      </c>
      <c r="AD71" s="99" t="str">
        <f t="shared" si="46"/>
        <v/>
      </c>
      <c r="AE71" s="99" t="str">
        <f t="shared" si="3"/>
        <v/>
      </c>
      <c r="AF71" s="99" t="str">
        <f t="shared" si="4"/>
        <v/>
      </c>
      <c r="AG71" s="99" t="str">
        <f t="shared" si="61"/>
        <v/>
      </c>
      <c r="AH71" s="99" t="str">
        <f t="shared" si="62"/>
        <v/>
      </c>
      <c r="AI71" s="99" t="str">
        <f t="shared" si="25"/>
        <v/>
      </c>
      <c r="AJ71" s="99" t="str">
        <f t="shared" si="34"/>
        <v/>
      </c>
      <c r="AK71" s="99" t="str">
        <f t="shared" si="59"/>
        <v/>
      </c>
      <c r="AL71" s="99" t="str">
        <f t="shared" si="60"/>
        <v/>
      </c>
      <c r="AM71" s="99" t="str">
        <f t="shared" si="26"/>
        <v/>
      </c>
      <c r="AN71" s="99" t="str">
        <f t="shared" si="35"/>
        <v/>
      </c>
      <c r="AO71" s="99" t="str">
        <f t="shared" si="51"/>
        <v/>
      </c>
      <c r="AP71" s="99" t="str">
        <f t="shared" si="52"/>
        <v/>
      </c>
      <c r="AQ71" s="99" t="str">
        <f t="shared" si="36"/>
        <v/>
      </c>
      <c r="AR71" s="99" t="str">
        <f t="shared" si="37"/>
        <v/>
      </c>
      <c r="AS71" s="99" t="str">
        <f t="shared" si="53"/>
        <v/>
      </c>
      <c r="AT71" s="99" t="str">
        <f t="shared" si="54"/>
        <v/>
      </c>
      <c r="AU71" s="99" t="str">
        <f t="shared" si="5"/>
        <v/>
      </c>
      <c r="AV71" s="99" t="str">
        <f t="shared" si="6"/>
        <v/>
      </c>
      <c r="AW71" s="99" t="str">
        <f t="shared" si="55"/>
        <v/>
      </c>
      <c r="AX71" s="99" t="str">
        <f t="shared" si="56"/>
        <v/>
      </c>
      <c r="AY71" s="99" t="str">
        <f t="shared" si="7"/>
        <v/>
      </c>
      <c r="AZ71" s="99" t="str">
        <f t="shared" si="8"/>
        <v/>
      </c>
      <c r="BA71" s="99" t="str">
        <f t="shared" si="57"/>
        <v/>
      </c>
      <c r="BB71" s="99" t="str">
        <f t="shared" si="58"/>
        <v/>
      </c>
      <c r="BD71" s="99" t="str">
        <f t="shared" si="9"/>
        <v/>
      </c>
      <c r="BE71" s="99" t="str">
        <f t="shared" si="10"/>
        <v/>
      </c>
      <c r="BF71" s="99" t="str">
        <f t="shared" si="11"/>
        <v/>
      </c>
      <c r="BG71" s="99" t="str">
        <f t="shared" si="12"/>
        <v/>
      </c>
      <c r="BH71" s="121" t="str">
        <f t="shared" si="13"/>
        <v/>
      </c>
      <c r="BI71" s="121" t="str">
        <f t="shared" si="14"/>
        <v/>
      </c>
      <c r="BJ71" s="122" t="str">
        <f t="shared" si="15"/>
        <v/>
      </c>
      <c r="BK71" s="122"/>
      <c r="BL71" s="99" t="str">
        <f t="shared" si="16"/>
        <v/>
      </c>
      <c r="BM71" s="99" t="str">
        <f t="shared" si="17"/>
        <v/>
      </c>
      <c r="BN71" s="122" t="str">
        <f t="shared" si="27"/>
        <v/>
      </c>
      <c r="BO71" s="121" t="str">
        <f t="shared" si="18"/>
        <v/>
      </c>
      <c r="BP71" s="122" t="str">
        <f t="shared" si="28"/>
        <v/>
      </c>
      <c r="BQ71" s="122"/>
      <c r="CD71" s="116">
        <v>62</v>
      </c>
      <c r="CE71" s="117">
        <v>173</v>
      </c>
      <c r="CF71" s="117">
        <v>176</v>
      </c>
      <c r="CG71" s="117">
        <v>156</v>
      </c>
      <c r="CH71" s="117">
        <v>72.612985447671221</v>
      </c>
      <c r="CI71" s="117">
        <v>243.27932224463643</v>
      </c>
      <c r="CJ71" s="117">
        <v>157.94615384615383</v>
      </c>
      <c r="CL71" s="116">
        <v>62</v>
      </c>
      <c r="CM71" s="117">
        <v>17</v>
      </c>
      <c r="CN71" s="117">
        <v>104.82258139534883</v>
      </c>
      <c r="CO71" s="117">
        <v>0</v>
      </c>
      <c r="CP71" s="117">
        <v>32.085271317829459</v>
      </c>
    </row>
    <row r="72" spans="2:94" x14ac:dyDescent="0.3">
      <c r="B72" s="87">
        <v>173</v>
      </c>
      <c r="C72" s="97">
        <f t="shared" si="24"/>
        <v>13</v>
      </c>
      <c r="D72" s="120">
        <v>62</v>
      </c>
      <c r="E72" s="160" t="str">
        <f t="shared" si="32"/>
        <v/>
      </c>
      <c r="F72" s="86" t="str">
        <f t="shared" si="0"/>
        <v/>
      </c>
      <c r="G72" s="120">
        <v>62</v>
      </c>
      <c r="H72" s="160" t="str">
        <f t="shared" si="33"/>
        <v/>
      </c>
      <c r="I72" s="86" t="str">
        <f t="array" ref="I72">IF(D$2=1,IF(F72="","",ABS(F71-F72)),IF(D$2&lt;10,IF(AND(F72="",F73=""),"",MAX(IF(C$11:C$1510=G72,B$11:B$1510))-MIN(IF(C$11:C$1510=G72,B$11:B$1510))),IF(AND(F72="",F73=""),"",_xlfn.STDEV.S(IF(C$11:C$1510=G72,B$11:B$1510)))))</f>
        <v/>
      </c>
      <c r="J72" s="102"/>
      <c r="K72" s="59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1"/>
      <c r="AA72" s="99" t="str">
        <f t="shared" si="1"/>
        <v/>
      </c>
      <c r="AB72" s="99" t="str">
        <f t="shared" si="2"/>
        <v/>
      </c>
      <c r="AC72" s="99" t="str">
        <f t="shared" si="45"/>
        <v/>
      </c>
      <c r="AD72" s="99" t="str">
        <f t="shared" si="46"/>
        <v/>
      </c>
      <c r="AE72" s="99" t="str">
        <f t="shared" si="3"/>
        <v/>
      </c>
      <c r="AF72" s="99" t="str">
        <f t="shared" si="4"/>
        <v/>
      </c>
      <c r="AG72" s="99" t="str">
        <f t="shared" si="61"/>
        <v/>
      </c>
      <c r="AH72" s="99" t="str">
        <f t="shared" si="62"/>
        <v/>
      </c>
      <c r="AI72" s="99" t="str">
        <f t="shared" si="25"/>
        <v/>
      </c>
      <c r="AJ72" s="99" t="str">
        <f t="shared" si="34"/>
        <v/>
      </c>
      <c r="AK72" s="99" t="str">
        <f t="shared" si="59"/>
        <v/>
      </c>
      <c r="AL72" s="99" t="str">
        <f t="shared" si="60"/>
        <v/>
      </c>
      <c r="AM72" s="99" t="str">
        <f t="shared" si="26"/>
        <v/>
      </c>
      <c r="AN72" s="99" t="str">
        <f t="shared" si="35"/>
        <v/>
      </c>
      <c r="AO72" s="99" t="str">
        <f t="shared" si="51"/>
        <v/>
      </c>
      <c r="AP72" s="99" t="str">
        <f t="shared" si="52"/>
        <v/>
      </c>
      <c r="AQ72" s="99" t="str">
        <f t="shared" si="36"/>
        <v/>
      </c>
      <c r="AR72" s="99" t="str">
        <f t="shared" si="37"/>
        <v/>
      </c>
      <c r="AS72" s="99" t="str">
        <f t="shared" si="53"/>
        <v/>
      </c>
      <c r="AT72" s="99" t="str">
        <f t="shared" si="54"/>
        <v/>
      </c>
      <c r="AU72" s="99" t="str">
        <f t="shared" si="5"/>
        <v/>
      </c>
      <c r="AV72" s="99" t="str">
        <f t="shared" si="6"/>
        <v/>
      </c>
      <c r="AW72" s="99" t="str">
        <f t="shared" si="55"/>
        <v/>
      </c>
      <c r="AX72" s="99" t="str">
        <f t="shared" si="56"/>
        <v/>
      </c>
      <c r="AY72" s="99" t="str">
        <f t="shared" si="7"/>
        <v/>
      </c>
      <c r="AZ72" s="99" t="str">
        <f t="shared" si="8"/>
        <v/>
      </c>
      <c r="BA72" s="99" t="str">
        <f t="shared" si="57"/>
        <v/>
      </c>
      <c r="BB72" s="99" t="str">
        <f t="shared" si="58"/>
        <v/>
      </c>
      <c r="BD72" s="99" t="str">
        <f t="shared" si="9"/>
        <v/>
      </c>
      <c r="BE72" s="99" t="str">
        <f t="shared" si="10"/>
        <v/>
      </c>
      <c r="BF72" s="99" t="str">
        <f t="shared" si="11"/>
        <v/>
      </c>
      <c r="BG72" s="99" t="str">
        <f t="shared" si="12"/>
        <v/>
      </c>
      <c r="BH72" s="121" t="str">
        <f t="shared" si="13"/>
        <v/>
      </c>
      <c r="BI72" s="121" t="str">
        <f t="shared" si="14"/>
        <v/>
      </c>
      <c r="BJ72" s="122" t="str">
        <f t="shared" si="15"/>
        <v/>
      </c>
      <c r="BK72" s="122"/>
      <c r="BL72" s="99" t="str">
        <f t="shared" si="16"/>
        <v/>
      </c>
      <c r="BM72" s="99" t="str">
        <f t="shared" si="17"/>
        <v/>
      </c>
      <c r="BN72" s="122" t="str">
        <f t="shared" si="27"/>
        <v/>
      </c>
      <c r="BO72" s="121" t="str">
        <f t="shared" si="18"/>
        <v/>
      </c>
      <c r="BP72" s="122" t="str">
        <f t="shared" si="28"/>
        <v/>
      </c>
      <c r="BQ72" s="122"/>
      <c r="CD72" s="116">
        <v>63</v>
      </c>
      <c r="CE72" s="117">
        <v>156</v>
      </c>
      <c r="CF72" s="117">
        <v>176</v>
      </c>
      <c r="CG72" s="117">
        <v>156</v>
      </c>
      <c r="CH72" s="117">
        <v>72.612985447671221</v>
      </c>
      <c r="CI72" s="117">
        <v>243.27932224463643</v>
      </c>
      <c r="CJ72" s="117">
        <v>157.94615384615383</v>
      </c>
      <c r="CL72" s="116">
        <v>63</v>
      </c>
      <c r="CM72" s="117">
        <v>3</v>
      </c>
      <c r="CN72" s="117">
        <v>104.82258139534883</v>
      </c>
      <c r="CO72" s="117">
        <v>0</v>
      </c>
      <c r="CP72" s="117">
        <v>32.085271317829459</v>
      </c>
    </row>
    <row r="73" spans="2:94" x14ac:dyDescent="0.3">
      <c r="B73" s="87">
        <v>156</v>
      </c>
      <c r="C73" s="97">
        <f t="shared" si="24"/>
        <v>13</v>
      </c>
      <c r="D73" s="120">
        <v>63</v>
      </c>
      <c r="E73" s="160" t="str">
        <f t="shared" si="32"/>
        <v/>
      </c>
      <c r="F73" s="86" t="str">
        <f t="shared" si="0"/>
        <v/>
      </c>
      <c r="G73" s="120">
        <v>63</v>
      </c>
      <c r="H73" s="160" t="str">
        <f t="shared" si="33"/>
        <v/>
      </c>
      <c r="I73" s="86" t="str">
        <f t="array" ref="I73">IF(D$2=1,IF(F73="","",ABS(F72-F73)),IF(D$2&lt;10,IF(AND(F73="",F74=""),"",MAX(IF(C$11:C$1510=G73,B$11:B$1510))-MIN(IF(C$11:C$1510=G73,B$11:B$1510))),IF(AND(F73="",F74=""),"",_xlfn.STDEV.S(IF(C$11:C$1510=G73,B$11:B$1510)))))</f>
        <v/>
      </c>
      <c r="J73" s="102"/>
      <c r="K73" s="59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1"/>
      <c r="AA73" s="99" t="str">
        <f t="shared" si="1"/>
        <v/>
      </c>
      <c r="AB73" s="99" t="str">
        <f t="shared" si="2"/>
        <v/>
      </c>
      <c r="AC73" s="99" t="str">
        <f t="shared" si="45"/>
        <v/>
      </c>
      <c r="AD73" s="99" t="str">
        <f t="shared" si="46"/>
        <v/>
      </c>
      <c r="AE73" s="99" t="str">
        <f t="shared" si="3"/>
        <v/>
      </c>
      <c r="AF73" s="99" t="str">
        <f t="shared" si="4"/>
        <v/>
      </c>
      <c r="AG73" s="99" t="str">
        <f t="shared" si="61"/>
        <v/>
      </c>
      <c r="AH73" s="99" t="str">
        <f t="shared" si="62"/>
        <v/>
      </c>
      <c r="AI73" s="99" t="str">
        <f t="shared" si="25"/>
        <v/>
      </c>
      <c r="AJ73" s="99" t="str">
        <f t="shared" si="34"/>
        <v/>
      </c>
      <c r="AK73" s="99" t="str">
        <f t="shared" si="59"/>
        <v/>
      </c>
      <c r="AL73" s="99" t="str">
        <f t="shared" si="60"/>
        <v/>
      </c>
      <c r="AM73" s="99" t="str">
        <f t="shared" si="26"/>
        <v/>
      </c>
      <c r="AN73" s="99" t="str">
        <f t="shared" si="35"/>
        <v/>
      </c>
      <c r="AO73" s="99" t="str">
        <f t="shared" si="51"/>
        <v/>
      </c>
      <c r="AP73" s="99" t="str">
        <f t="shared" si="52"/>
        <v/>
      </c>
      <c r="AQ73" s="99" t="str">
        <f t="shared" si="36"/>
        <v/>
      </c>
      <c r="AR73" s="99" t="str">
        <f t="shared" si="37"/>
        <v/>
      </c>
      <c r="AS73" s="99" t="str">
        <f t="shared" si="53"/>
        <v/>
      </c>
      <c r="AT73" s="99" t="str">
        <f t="shared" si="54"/>
        <v/>
      </c>
      <c r="AU73" s="99" t="str">
        <f t="shared" si="5"/>
        <v/>
      </c>
      <c r="AV73" s="99" t="str">
        <f t="shared" si="6"/>
        <v/>
      </c>
      <c r="AW73" s="99" t="str">
        <f t="shared" si="55"/>
        <v/>
      </c>
      <c r="AX73" s="99" t="str">
        <f t="shared" si="56"/>
        <v/>
      </c>
      <c r="AY73" s="99" t="str">
        <f t="shared" si="7"/>
        <v/>
      </c>
      <c r="AZ73" s="99" t="str">
        <f t="shared" si="8"/>
        <v/>
      </c>
      <c r="BA73" s="99" t="str">
        <f t="shared" si="57"/>
        <v/>
      </c>
      <c r="BB73" s="99" t="str">
        <f t="shared" si="58"/>
        <v/>
      </c>
      <c r="BD73" s="99" t="str">
        <f t="shared" si="9"/>
        <v/>
      </c>
      <c r="BE73" s="99" t="str">
        <f t="shared" si="10"/>
        <v/>
      </c>
      <c r="BF73" s="99" t="str">
        <f t="shared" si="11"/>
        <v/>
      </c>
      <c r="BG73" s="99" t="str">
        <f t="shared" si="12"/>
        <v/>
      </c>
      <c r="BH73" s="121" t="str">
        <f t="shared" si="13"/>
        <v/>
      </c>
      <c r="BI73" s="121" t="str">
        <f t="shared" si="14"/>
        <v/>
      </c>
      <c r="BJ73" s="122" t="str">
        <f t="shared" si="15"/>
        <v/>
      </c>
      <c r="BK73" s="122"/>
      <c r="BL73" s="99" t="str">
        <f t="shared" si="16"/>
        <v/>
      </c>
      <c r="BM73" s="99" t="str">
        <f t="shared" si="17"/>
        <v/>
      </c>
      <c r="BN73" s="122" t="str">
        <f t="shared" si="27"/>
        <v/>
      </c>
      <c r="BO73" s="121" t="str">
        <f t="shared" si="18"/>
        <v/>
      </c>
      <c r="BP73" s="122" t="str">
        <f t="shared" si="28"/>
        <v/>
      </c>
      <c r="BQ73" s="122"/>
      <c r="CD73" s="116">
        <v>64</v>
      </c>
      <c r="CE73" s="117">
        <v>153</v>
      </c>
      <c r="CF73" s="117">
        <v>176</v>
      </c>
      <c r="CG73" s="117">
        <v>156</v>
      </c>
      <c r="CH73" s="117">
        <v>72.612985447671221</v>
      </c>
      <c r="CI73" s="117">
        <v>243.27932224463643</v>
      </c>
      <c r="CJ73" s="117">
        <v>157.94615384615383</v>
      </c>
      <c r="CL73" s="116">
        <v>64</v>
      </c>
      <c r="CM73" s="117">
        <v>14</v>
      </c>
      <c r="CN73" s="117">
        <v>104.82258139534883</v>
      </c>
      <c r="CO73" s="117">
        <v>0</v>
      </c>
      <c r="CP73" s="117">
        <v>32.085271317829459</v>
      </c>
    </row>
    <row r="74" spans="2:94" x14ac:dyDescent="0.3">
      <c r="B74" s="87">
        <v>153</v>
      </c>
      <c r="C74" s="97">
        <f t="shared" si="24"/>
        <v>13</v>
      </c>
      <c r="D74" s="120">
        <v>64</v>
      </c>
      <c r="E74" s="160" t="str">
        <f t="shared" si="32"/>
        <v/>
      </c>
      <c r="F74" s="86" t="str">
        <f t="shared" si="0"/>
        <v/>
      </c>
      <c r="G74" s="120">
        <v>64</v>
      </c>
      <c r="H74" s="160" t="str">
        <f t="shared" si="33"/>
        <v/>
      </c>
      <c r="I74" s="86" t="str">
        <f t="array" ref="I74">IF(D$2=1,IF(F74="","",ABS(F73-F74)),IF(D$2&lt;10,IF(AND(F74="",F75=""),"",MAX(IF(C$11:C$1510=G74,B$11:B$1510))-MIN(IF(C$11:C$1510=G74,B$11:B$1510))),IF(AND(F74="",F75=""),"",_xlfn.STDEV.S(IF(C$11:C$1510=G74,B$11:B$1510)))))</f>
        <v/>
      </c>
      <c r="J74" s="102"/>
      <c r="K74" s="59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1"/>
      <c r="AA74" s="99" t="str">
        <f t="shared" si="1"/>
        <v/>
      </c>
      <c r="AB74" s="99" t="str">
        <f t="shared" si="2"/>
        <v/>
      </c>
      <c r="AC74" s="99" t="str">
        <f t="shared" si="45"/>
        <v/>
      </c>
      <c r="AD74" s="99" t="str">
        <f t="shared" si="46"/>
        <v/>
      </c>
      <c r="AE74" s="99" t="str">
        <f t="shared" si="3"/>
        <v/>
      </c>
      <c r="AF74" s="99" t="str">
        <f t="shared" si="4"/>
        <v/>
      </c>
      <c r="AG74" s="99" t="str">
        <f t="shared" si="61"/>
        <v/>
      </c>
      <c r="AH74" s="99" t="str">
        <f t="shared" si="62"/>
        <v/>
      </c>
      <c r="AI74" s="99" t="str">
        <f t="shared" si="25"/>
        <v/>
      </c>
      <c r="AJ74" s="99" t="str">
        <f t="shared" si="34"/>
        <v/>
      </c>
      <c r="AK74" s="99" t="str">
        <f t="shared" si="59"/>
        <v/>
      </c>
      <c r="AL74" s="99" t="str">
        <f t="shared" si="60"/>
        <v/>
      </c>
      <c r="AM74" s="99" t="str">
        <f t="shared" si="26"/>
        <v/>
      </c>
      <c r="AN74" s="99" t="str">
        <f t="shared" si="35"/>
        <v/>
      </c>
      <c r="AO74" s="99" t="str">
        <f t="shared" si="51"/>
        <v/>
      </c>
      <c r="AP74" s="99" t="str">
        <f t="shared" si="52"/>
        <v/>
      </c>
      <c r="AQ74" s="99" t="str">
        <f t="shared" si="36"/>
        <v/>
      </c>
      <c r="AR74" s="99" t="str">
        <f t="shared" si="37"/>
        <v/>
      </c>
      <c r="AS74" s="99" t="str">
        <f t="shared" si="53"/>
        <v/>
      </c>
      <c r="AT74" s="99" t="str">
        <f t="shared" si="54"/>
        <v/>
      </c>
      <c r="AU74" s="99" t="str">
        <f t="shared" si="5"/>
        <v/>
      </c>
      <c r="AV74" s="99" t="str">
        <f t="shared" si="6"/>
        <v/>
      </c>
      <c r="AW74" s="99" t="str">
        <f t="shared" si="55"/>
        <v/>
      </c>
      <c r="AX74" s="99" t="str">
        <f t="shared" si="56"/>
        <v/>
      </c>
      <c r="AY74" s="99" t="str">
        <f t="shared" si="7"/>
        <v/>
      </c>
      <c r="AZ74" s="99" t="str">
        <f t="shared" si="8"/>
        <v/>
      </c>
      <c r="BA74" s="99" t="str">
        <f t="shared" si="57"/>
        <v/>
      </c>
      <c r="BB74" s="99" t="str">
        <f t="shared" si="58"/>
        <v/>
      </c>
      <c r="BD74" s="99" t="str">
        <f t="shared" si="9"/>
        <v/>
      </c>
      <c r="BE74" s="99" t="str">
        <f t="shared" si="10"/>
        <v/>
      </c>
      <c r="BF74" s="99" t="str">
        <f t="shared" si="11"/>
        <v/>
      </c>
      <c r="BG74" s="99" t="str">
        <f t="shared" si="12"/>
        <v/>
      </c>
      <c r="BH74" s="121" t="str">
        <f t="shared" si="13"/>
        <v/>
      </c>
      <c r="BI74" s="121" t="str">
        <f t="shared" si="14"/>
        <v/>
      </c>
      <c r="BJ74" s="122" t="str">
        <f t="shared" si="15"/>
        <v/>
      </c>
      <c r="BK74" s="122"/>
      <c r="BL74" s="99" t="str">
        <f t="shared" si="16"/>
        <v/>
      </c>
      <c r="BM74" s="99" t="str">
        <f t="shared" si="17"/>
        <v/>
      </c>
      <c r="BN74" s="122" t="str">
        <f t="shared" si="27"/>
        <v/>
      </c>
      <c r="BO74" s="121" t="str">
        <f t="shared" si="18"/>
        <v/>
      </c>
      <c r="BP74" s="122" t="str">
        <f t="shared" si="28"/>
        <v/>
      </c>
      <c r="BQ74" s="122"/>
      <c r="CD74" s="116">
        <v>65</v>
      </c>
      <c r="CE74" s="117">
        <v>139</v>
      </c>
      <c r="CF74" s="117">
        <v>176</v>
      </c>
      <c r="CG74" s="117">
        <v>156</v>
      </c>
      <c r="CH74" s="117">
        <v>72.612985447671221</v>
      </c>
      <c r="CI74" s="117">
        <v>243.27932224463643</v>
      </c>
      <c r="CJ74" s="117">
        <v>157.94615384615383</v>
      </c>
      <c r="CL74" s="116">
        <v>65</v>
      </c>
      <c r="CM74" s="117">
        <v>18</v>
      </c>
      <c r="CN74" s="117">
        <v>104.82258139534883</v>
      </c>
      <c r="CO74" s="117">
        <v>0</v>
      </c>
      <c r="CP74" s="117">
        <v>32.085271317829459</v>
      </c>
    </row>
    <row r="75" spans="2:94" x14ac:dyDescent="0.3">
      <c r="B75" s="87">
        <v>139</v>
      </c>
      <c r="C75" s="97">
        <f t="shared" si="24"/>
        <v>13</v>
      </c>
      <c r="D75" s="120">
        <v>65</v>
      </c>
      <c r="E75" s="160" t="str">
        <f t="shared" si="32"/>
        <v/>
      </c>
      <c r="F75" s="86" t="str">
        <f t="shared" ref="F75:F138" si="63">IF(ISERROR(AVERAGEIF(C$11:C$1510,D75,B$11:B$1510)),"",AVERAGEIF(C$11:C$1510,D75,B$11:B$1510))</f>
        <v/>
      </c>
      <c r="G75" s="120">
        <v>65</v>
      </c>
      <c r="H75" s="160" t="str">
        <f t="shared" si="33"/>
        <v/>
      </c>
      <c r="I75" s="86" t="str">
        <f t="array" ref="I75">IF(D$2=1,IF(F75="","",ABS(F74-F75)),IF(D$2&lt;10,IF(AND(F75="",F76=""),"",MAX(IF(C$11:C$1510=G75,B$11:B$1510))-MIN(IF(C$11:C$1510=G75,B$11:B$1510))),IF(AND(F75="",F76=""),"",_xlfn.STDEV.S(IF(C$11:C$1510=G75,B$11:B$1510)))))</f>
        <v/>
      </c>
      <c r="J75" s="102"/>
      <c r="K75" s="59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1"/>
      <c r="AA75" s="99" t="str">
        <f t="shared" ref="AA75:AA138" si="64">IF(F75="","",IF(F75&gt;U$53,1,0))</f>
        <v/>
      </c>
      <c r="AB75" s="99" t="str">
        <f t="shared" ref="AB75:AB138" si="65">IF(I75="","",IF(I75&gt;U$54,1,0))</f>
        <v/>
      </c>
      <c r="AC75" s="99" t="str">
        <f t="shared" si="45"/>
        <v/>
      </c>
      <c r="AD75" s="99" t="str">
        <f t="shared" si="46"/>
        <v/>
      </c>
      <c r="AE75" s="99" t="str">
        <f t="shared" ref="AE75:AE138" si="66">IF(F75="","",IF(F75&lt;U$53,1,0))</f>
        <v/>
      </c>
      <c r="AF75" s="99" t="str">
        <f t="shared" ref="AF75:AF138" si="67">IF(I75="","",IF(I75&lt;U$54,1,0))</f>
        <v/>
      </c>
      <c r="AG75" s="99" t="str">
        <f t="shared" si="61"/>
        <v/>
      </c>
      <c r="AH75" s="99" t="str">
        <f t="shared" si="62"/>
        <v/>
      </c>
      <c r="AI75" s="99" t="str">
        <f t="shared" si="25"/>
        <v/>
      </c>
      <c r="AJ75" s="99" t="str">
        <f t="shared" si="34"/>
        <v/>
      </c>
      <c r="AK75" s="99" t="str">
        <f t="shared" si="59"/>
        <v/>
      </c>
      <c r="AL75" s="99" t="str">
        <f t="shared" si="60"/>
        <v/>
      </c>
      <c r="AM75" s="99" t="str">
        <f t="shared" si="26"/>
        <v/>
      </c>
      <c r="AN75" s="99" t="str">
        <f t="shared" si="35"/>
        <v/>
      </c>
      <c r="AO75" s="99" t="str">
        <f t="shared" si="51"/>
        <v/>
      </c>
      <c r="AP75" s="99" t="str">
        <f t="shared" si="52"/>
        <v/>
      </c>
      <c r="AQ75" s="99" t="str">
        <f t="shared" si="36"/>
        <v/>
      </c>
      <c r="AR75" s="99" t="str">
        <f t="shared" si="37"/>
        <v/>
      </c>
      <c r="AS75" s="99" t="str">
        <f t="shared" si="53"/>
        <v/>
      </c>
      <c r="AT75" s="99" t="str">
        <f t="shared" si="54"/>
        <v/>
      </c>
      <c r="AU75" s="99" t="str">
        <f t="shared" ref="AU75:AU138" si="68">IF(F75="","",IF(AND(F75&lt;(U$53+((1/3)*(U$57-U$53))),F75&gt;(U$53-((1/3)*(U$53-U$58)))),1,0))</f>
        <v/>
      </c>
      <c r="AV75" s="99" t="str">
        <f t="shared" ref="AV75:AV138" si="69">IF(I75="","",IF(AND(I75&lt;(U$54+((1/3)*(Y$62-U$54))),I75&gt;(U$54-((1/3)*(Y$62-U$54)))),1,0))</f>
        <v/>
      </c>
      <c r="AW75" s="99" t="str">
        <f t="shared" si="55"/>
        <v/>
      </c>
      <c r="AX75" s="99" t="str">
        <f t="shared" si="56"/>
        <v/>
      </c>
      <c r="AY75" s="99" t="str">
        <f t="shared" ref="AY75:AY138" si="70">IF(F75="","",IF(OR(F75&gt;(U$53+((1/3)*(U$57-U$53))),F75&lt;(U$53-((1/3)*(U$53-U$58)))),1,0))</f>
        <v/>
      </c>
      <c r="AZ75" s="99" t="str">
        <f t="shared" ref="AZ75:AZ138" si="71">IF(I75="","",IF(OR(I75&gt;(U$54+((1/3)*(Y$62-U$54))),I75&lt;(U$54-((1/3)*(Y$62-U$54)))),1,0))</f>
        <v/>
      </c>
      <c r="BA75" s="99" t="str">
        <f t="shared" si="57"/>
        <v/>
      </c>
      <c r="BB75" s="99" t="str">
        <f t="shared" si="58"/>
        <v/>
      </c>
      <c r="BD75" s="99" t="str">
        <f t="shared" ref="BD75:BD138" si="72">IF(E75="","",E75)</f>
        <v/>
      </c>
      <c r="BE75" s="99" t="str">
        <f t="shared" ref="BE75:BE138" si="73">IF(F75="","",F75)</f>
        <v/>
      </c>
      <c r="BF75" s="99" t="str">
        <f t="shared" ref="BF75:BF138" si="74">IF(D$2=1,IF(F75="","",U$45),"")</f>
        <v/>
      </c>
      <c r="BG75" s="99" t="str">
        <f t="shared" ref="BG75:BG138" si="75">IF(D$2=1,IF(F75="","",U$46),"")</f>
        <v/>
      </c>
      <c r="BH75" s="121" t="str">
        <f t="shared" ref="BH75:BH138" si="76">IF(F75="","",U$58)</f>
        <v/>
      </c>
      <c r="BI75" s="121" t="str">
        <f t="shared" ref="BI75:BI138" si="77">IF(F75="","",U$57)</f>
        <v/>
      </c>
      <c r="BJ75" s="122" t="str">
        <f t="shared" ref="BJ75:BJ138" si="78">IF(F75="","",U$53)</f>
        <v/>
      </c>
      <c r="BK75" s="122"/>
      <c r="BL75" s="99" t="str">
        <f t="shared" ref="BL75:BL138" si="79">IF(H75="","",H75)</f>
        <v/>
      </c>
      <c r="BM75" s="99" t="str">
        <f t="shared" ref="BM75:BM138" si="80">IF(I75="","",I75)</f>
        <v/>
      </c>
      <c r="BN75" s="122" t="str">
        <f t="shared" si="27"/>
        <v/>
      </c>
      <c r="BO75" s="121" t="str">
        <f t="shared" ref="BO75:BO138" si="81">IF(I75="","",Y$63)</f>
        <v/>
      </c>
      <c r="BP75" s="122" t="str">
        <f t="shared" si="28"/>
        <v/>
      </c>
      <c r="BQ75" s="122"/>
      <c r="CD75" s="116">
        <v>66</v>
      </c>
      <c r="CE75" s="117">
        <v>157</v>
      </c>
      <c r="CF75" s="117">
        <v>176</v>
      </c>
      <c r="CG75" s="117">
        <v>156</v>
      </c>
      <c r="CH75" s="117">
        <v>72.612985447671221</v>
      </c>
      <c r="CI75" s="117">
        <v>243.27932224463643</v>
      </c>
      <c r="CJ75" s="117">
        <v>157.94615384615383</v>
      </c>
      <c r="CL75" s="116">
        <v>66</v>
      </c>
      <c r="CM75" s="117">
        <v>44</v>
      </c>
      <c r="CN75" s="117">
        <v>104.82258139534883</v>
      </c>
      <c r="CO75" s="117">
        <v>0</v>
      </c>
      <c r="CP75" s="117">
        <v>32.085271317829459</v>
      </c>
    </row>
    <row r="76" spans="2:94" x14ac:dyDescent="0.3">
      <c r="B76" s="87">
        <v>157</v>
      </c>
      <c r="C76" s="97">
        <f t="shared" ref="C76:C139" si="82">IF(D$2=0,"",IF(D75/D$2=C75,C75+1,C75))</f>
        <v>14</v>
      </c>
      <c r="D76" s="120">
        <v>66</v>
      </c>
      <c r="E76" s="160" t="str">
        <f t="shared" si="32"/>
        <v/>
      </c>
      <c r="F76" s="86" t="str">
        <f t="shared" si="63"/>
        <v/>
      </c>
      <c r="G76" s="120">
        <v>66</v>
      </c>
      <c r="H76" s="160" t="str">
        <f t="shared" si="33"/>
        <v/>
      </c>
      <c r="I76" s="86" t="str">
        <f t="array" ref="I76">IF(D$2=1,IF(F76="","",ABS(F75-F76)),IF(D$2&lt;10,IF(AND(F76="",F77=""),"",MAX(IF(C$11:C$1510=G76,B$11:B$1510))-MIN(IF(C$11:C$1510=G76,B$11:B$1510))),IF(AND(F76="",F77=""),"",_xlfn.STDEV.S(IF(C$11:C$1510=G76,B$11:B$1510)))))</f>
        <v/>
      </c>
      <c r="J76" s="102"/>
      <c r="K76" s="59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1"/>
      <c r="AA76" s="99" t="str">
        <f t="shared" si="64"/>
        <v/>
      </c>
      <c r="AB76" s="99" t="str">
        <f t="shared" si="65"/>
        <v/>
      </c>
      <c r="AC76" s="99" t="str">
        <f t="shared" si="45"/>
        <v/>
      </c>
      <c r="AD76" s="99" t="str">
        <f t="shared" si="46"/>
        <v/>
      </c>
      <c r="AE76" s="99" t="str">
        <f t="shared" si="66"/>
        <v/>
      </c>
      <c r="AF76" s="99" t="str">
        <f t="shared" si="67"/>
        <v/>
      </c>
      <c r="AG76" s="99" t="str">
        <f t="shared" si="61"/>
        <v/>
      </c>
      <c r="AH76" s="99" t="str">
        <f t="shared" si="62"/>
        <v/>
      </c>
      <c r="AI76" s="99" t="str">
        <f t="shared" ref="AI76:AI139" si="83">IF(F76="","",IF(F76&gt;F75,1,0))</f>
        <v/>
      </c>
      <c r="AJ76" s="99" t="str">
        <f t="shared" si="34"/>
        <v/>
      </c>
      <c r="AK76" s="99" t="str">
        <f t="shared" si="59"/>
        <v/>
      </c>
      <c r="AL76" s="99" t="str">
        <f t="shared" si="60"/>
        <v/>
      </c>
      <c r="AM76" s="99" t="str">
        <f t="shared" ref="AM76:AM139" si="84">IF(F76="","",IF(F76&lt;F75,1,0))</f>
        <v/>
      </c>
      <c r="AN76" s="99" t="str">
        <f t="shared" si="35"/>
        <v/>
      </c>
      <c r="AO76" s="99" t="str">
        <f t="shared" si="51"/>
        <v/>
      </c>
      <c r="AP76" s="99" t="str">
        <f t="shared" si="52"/>
        <v/>
      </c>
      <c r="AQ76" s="99" t="str">
        <f t="shared" si="36"/>
        <v/>
      </c>
      <c r="AR76" s="99" t="str">
        <f t="shared" si="37"/>
        <v/>
      </c>
      <c r="AS76" s="99" t="str">
        <f t="shared" si="53"/>
        <v/>
      </c>
      <c r="AT76" s="99" t="str">
        <f t="shared" si="54"/>
        <v/>
      </c>
      <c r="AU76" s="99" t="str">
        <f t="shared" si="68"/>
        <v/>
      </c>
      <c r="AV76" s="99" t="str">
        <f t="shared" si="69"/>
        <v/>
      </c>
      <c r="AW76" s="99" t="str">
        <f t="shared" si="55"/>
        <v/>
      </c>
      <c r="AX76" s="99" t="str">
        <f t="shared" si="56"/>
        <v/>
      </c>
      <c r="AY76" s="99" t="str">
        <f t="shared" si="70"/>
        <v/>
      </c>
      <c r="AZ76" s="99" t="str">
        <f t="shared" si="71"/>
        <v/>
      </c>
      <c r="BA76" s="99" t="str">
        <f t="shared" si="57"/>
        <v/>
      </c>
      <c r="BB76" s="99" t="str">
        <f t="shared" si="58"/>
        <v/>
      </c>
      <c r="BD76" s="99" t="str">
        <f t="shared" si="72"/>
        <v/>
      </c>
      <c r="BE76" s="99" t="str">
        <f t="shared" si="73"/>
        <v/>
      </c>
      <c r="BF76" s="99" t="str">
        <f t="shared" si="74"/>
        <v/>
      </c>
      <c r="BG76" s="99" t="str">
        <f t="shared" si="75"/>
        <v/>
      </c>
      <c r="BH76" s="121" t="str">
        <f t="shared" si="76"/>
        <v/>
      </c>
      <c r="BI76" s="121" t="str">
        <f t="shared" si="77"/>
        <v/>
      </c>
      <c r="BJ76" s="122" t="str">
        <f t="shared" si="78"/>
        <v/>
      </c>
      <c r="BK76" s="122"/>
      <c r="BL76" s="99" t="str">
        <f t="shared" si="79"/>
        <v/>
      </c>
      <c r="BM76" s="99" t="str">
        <f t="shared" si="80"/>
        <v/>
      </c>
      <c r="BN76" s="122" t="str">
        <f t="shared" ref="BN76:BN139" si="85">IF(F76="","",Y$62)</f>
        <v/>
      </c>
      <c r="BO76" s="121" t="str">
        <f t="shared" si="81"/>
        <v/>
      </c>
      <c r="BP76" s="122" t="str">
        <f t="shared" ref="BP76:BP139" si="86">IF(F76="","",U$54)</f>
        <v/>
      </c>
      <c r="BQ76" s="122"/>
      <c r="CD76" s="116">
        <v>67</v>
      </c>
      <c r="CE76" s="117">
        <v>113</v>
      </c>
      <c r="CF76" s="117">
        <v>176</v>
      </c>
      <c r="CG76" s="117">
        <v>156</v>
      </c>
      <c r="CH76" s="117">
        <v>72.612985447671221</v>
      </c>
      <c r="CI76" s="117">
        <v>243.27932224463643</v>
      </c>
      <c r="CJ76" s="117">
        <v>157.94615384615383</v>
      </c>
      <c r="CL76" s="116">
        <v>67</v>
      </c>
      <c r="CM76" s="117">
        <v>20</v>
      </c>
      <c r="CN76" s="117">
        <v>104.82258139534883</v>
      </c>
      <c r="CO76" s="117">
        <v>0</v>
      </c>
      <c r="CP76" s="117">
        <v>32.085271317829459</v>
      </c>
    </row>
    <row r="77" spans="2:94" x14ac:dyDescent="0.3">
      <c r="B77" s="87">
        <v>113</v>
      </c>
      <c r="C77" s="97">
        <f t="shared" si="82"/>
        <v>14</v>
      </c>
      <c r="D77" s="120">
        <v>67</v>
      </c>
      <c r="E77" s="160" t="str">
        <f t="shared" ref="E77:E140" si="87">IF(F77="","",E76+1)</f>
        <v/>
      </c>
      <c r="F77" s="86" t="str">
        <f t="shared" si="63"/>
        <v/>
      </c>
      <c r="G77" s="120">
        <v>67</v>
      </c>
      <c r="H77" s="160" t="str">
        <f t="shared" ref="H77:H140" si="88">IF(I77="","",H76+1)</f>
        <v/>
      </c>
      <c r="I77" s="86" t="str">
        <f t="array" ref="I77">IF(D$2=1,IF(F77="","",ABS(F76-F77)),IF(D$2&lt;10,IF(AND(F77="",F78=""),"",MAX(IF(C$11:C$1510=G77,B$11:B$1510))-MIN(IF(C$11:C$1510=G77,B$11:B$1510))),IF(AND(F77="",F78=""),"",_xlfn.STDEV.S(IF(C$11:C$1510=G77,B$11:B$1510)))))</f>
        <v/>
      </c>
      <c r="J77" s="102"/>
      <c r="K77" s="59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1"/>
      <c r="AA77" s="99" t="str">
        <f t="shared" si="64"/>
        <v/>
      </c>
      <c r="AB77" s="99" t="str">
        <f t="shared" si="65"/>
        <v/>
      </c>
      <c r="AC77" s="99" t="str">
        <f t="shared" si="45"/>
        <v/>
      </c>
      <c r="AD77" s="99" t="str">
        <f t="shared" si="46"/>
        <v/>
      </c>
      <c r="AE77" s="99" t="str">
        <f t="shared" si="66"/>
        <v/>
      </c>
      <c r="AF77" s="99" t="str">
        <f t="shared" si="67"/>
        <v/>
      </c>
      <c r="AG77" s="99" t="str">
        <f t="shared" si="61"/>
        <v/>
      </c>
      <c r="AH77" s="99" t="str">
        <f t="shared" si="62"/>
        <v/>
      </c>
      <c r="AI77" s="99" t="str">
        <f t="shared" si="83"/>
        <v/>
      </c>
      <c r="AJ77" s="99" t="str">
        <f t="shared" ref="AJ77:AJ140" si="89">IF(I77="","",IF(I77&gt;I76,1,0))</f>
        <v/>
      </c>
      <c r="AK77" s="99" t="str">
        <f t="shared" si="59"/>
        <v/>
      </c>
      <c r="AL77" s="99" t="str">
        <f t="shared" si="60"/>
        <v/>
      </c>
      <c r="AM77" s="99" t="str">
        <f t="shared" si="84"/>
        <v/>
      </c>
      <c r="AN77" s="99" t="str">
        <f t="shared" ref="AN77:AN140" si="90">IF(I77="","",IF(I77&lt;I76,1,0))</f>
        <v/>
      </c>
      <c r="AO77" s="99" t="str">
        <f t="shared" si="51"/>
        <v/>
      </c>
      <c r="AP77" s="99" t="str">
        <f t="shared" si="52"/>
        <v/>
      </c>
      <c r="AQ77" s="99" t="str">
        <f t="shared" ref="AQ77:AQ140" si="91">IF(F77="","",IF(OR(AND(F76&gt;F75,F77&lt;F76),AND(F76&lt;F75,F77&gt;F76)),1,0))</f>
        <v/>
      </c>
      <c r="AR77" s="99" t="str">
        <f t="shared" ref="AR77:AR140" si="92">IF(I77="","",IF(I75="",IF(OR(I77&lt;I76,I77&gt;I76),1,0),IF(OR(AND(I76&gt;I75,I77&lt;I76),AND(I76&lt;I75,I77&gt;I76)),1,0)))</f>
        <v/>
      </c>
      <c r="AS77" s="99" t="str">
        <f t="shared" si="53"/>
        <v/>
      </c>
      <c r="AT77" s="99" t="str">
        <f t="shared" si="54"/>
        <v/>
      </c>
      <c r="AU77" s="99" t="str">
        <f t="shared" si="68"/>
        <v/>
      </c>
      <c r="AV77" s="99" t="str">
        <f t="shared" si="69"/>
        <v/>
      </c>
      <c r="AW77" s="99" t="str">
        <f t="shared" si="55"/>
        <v/>
      </c>
      <c r="AX77" s="99" t="str">
        <f t="shared" si="56"/>
        <v/>
      </c>
      <c r="AY77" s="99" t="str">
        <f t="shared" si="70"/>
        <v/>
      </c>
      <c r="AZ77" s="99" t="str">
        <f t="shared" si="71"/>
        <v/>
      </c>
      <c r="BA77" s="99" t="str">
        <f t="shared" si="57"/>
        <v/>
      </c>
      <c r="BB77" s="99" t="str">
        <f t="shared" si="58"/>
        <v/>
      </c>
      <c r="BD77" s="99" t="str">
        <f t="shared" si="72"/>
        <v/>
      </c>
      <c r="BE77" s="99" t="str">
        <f t="shared" si="73"/>
        <v/>
      </c>
      <c r="BF77" s="99" t="str">
        <f t="shared" si="74"/>
        <v/>
      </c>
      <c r="BG77" s="99" t="str">
        <f t="shared" si="75"/>
        <v/>
      </c>
      <c r="BH77" s="121" t="str">
        <f t="shared" si="76"/>
        <v/>
      </c>
      <c r="BI77" s="121" t="str">
        <f t="shared" si="77"/>
        <v/>
      </c>
      <c r="BJ77" s="122" t="str">
        <f t="shared" si="78"/>
        <v/>
      </c>
      <c r="BK77" s="122"/>
      <c r="BL77" s="99" t="str">
        <f t="shared" si="79"/>
        <v/>
      </c>
      <c r="BM77" s="99" t="str">
        <f t="shared" si="80"/>
        <v/>
      </c>
      <c r="BN77" s="122" t="str">
        <f t="shared" si="85"/>
        <v/>
      </c>
      <c r="BO77" s="121" t="str">
        <f t="shared" si="81"/>
        <v/>
      </c>
      <c r="BP77" s="122" t="str">
        <f t="shared" si="86"/>
        <v/>
      </c>
      <c r="BQ77" s="122"/>
      <c r="CD77" s="116">
        <v>68</v>
      </c>
      <c r="CE77" s="117">
        <v>133</v>
      </c>
      <c r="CF77" s="117">
        <v>176</v>
      </c>
      <c r="CG77" s="117">
        <v>156</v>
      </c>
      <c r="CH77" s="117">
        <v>72.612985447671221</v>
      </c>
      <c r="CI77" s="117">
        <v>243.27932224463643</v>
      </c>
      <c r="CJ77" s="117">
        <v>157.94615384615383</v>
      </c>
      <c r="CL77" s="116">
        <v>68</v>
      </c>
      <c r="CM77" s="117">
        <v>31</v>
      </c>
      <c r="CN77" s="117">
        <v>104.82258139534883</v>
      </c>
      <c r="CO77" s="117">
        <v>0</v>
      </c>
      <c r="CP77" s="117">
        <v>32.085271317829459</v>
      </c>
    </row>
    <row r="78" spans="2:94" x14ac:dyDescent="0.3">
      <c r="B78" s="87">
        <v>133</v>
      </c>
      <c r="C78" s="97">
        <f t="shared" si="82"/>
        <v>14</v>
      </c>
      <c r="D78" s="120">
        <v>68</v>
      </c>
      <c r="E78" s="160" t="str">
        <f t="shared" si="87"/>
        <v/>
      </c>
      <c r="F78" s="86" t="str">
        <f t="shared" si="63"/>
        <v/>
      </c>
      <c r="G78" s="120">
        <v>68</v>
      </c>
      <c r="H78" s="160" t="str">
        <f t="shared" si="88"/>
        <v/>
      </c>
      <c r="I78" s="86" t="str">
        <f t="array" ref="I78">IF(D$2=1,IF(F78="","",ABS(F77-F78)),IF(D$2&lt;10,IF(AND(F78="",F79=""),"",MAX(IF(C$11:C$1510=G78,B$11:B$1510))-MIN(IF(C$11:C$1510=G78,B$11:B$1510))),IF(AND(F78="",F79=""),"",_xlfn.STDEV.S(IF(C$11:C$1510=G78,B$11:B$1510)))))</f>
        <v/>
      </c>
      <c r="J78" s="102"/>
      <c r="K78" s="59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1"/>
      <c r="AA78" s="99" t="str">
        <f t="shared" si="64"/>
        <v/>
      </c>
      <c r="AB78" s="99" t="str">
        <f t="shared" si="65"/>
        <v/>
      </c>
      <c r="AC78" s="99" t="str">
        <f t="shared" si="45"/>
        <v/>
      </c>
      <c r="AD78" s="99" t="str">
        <f t="shared" si="46"/>
        <v/>
      </c>
      <c r="AE78" s="99" t="str">
        <f t="shared" si="66"/>
        <v/>
      </c>
      <c r="AF78" s="99" t="str">
        <f t="shared" si="67"/>
        <v/>
      </c>
      <c r="AG78" s="99" t="str">
        <f t="shared" si="61"/>
        <v/>
      </c>
      <c r="AH78" s="99" t="str">
        <f t="shared" si="62"/>
        <v/>
      </c>
      <c r="AI78" s="99" t="str">
        <f t="shared" si="83"/>
        <v/>
      </c>
      <c r="AJ78" s="99" t="str">
        <f t="shared" si="89"/>
        <v/>
      </c>
      <c r="AK78" s="99" t="str">
        <f t="shared" si="59"/>
        <v/>
      </c>
      <c r="AL78" s="99" t="str">
        <f t="shared" si="60"/>
        <v/>
      </c>
      <c r="AM78" s="99" t="str">
        <f t="shared" si="84"/>
        <v/>
      </c>
      <c r="AN78" s="99" t="str">
        <f t="shared" si="90"/>
        <v/>
      </c>
      <c r="AO78" s="99" t="str">
        <f t="shared" si="51"/>
        <v/>
      </c>
      <c r="AP78" s="99" t="str">
        <f t="shared" si="52"/>
        <v/>
      </c>
      <c r="AQ78" s="99" t="str">
        <f t="shared" si="91"/>
        <v/>
      </c>
      <c r="AR78" s="99" t="str">
        <f t="shared" si="92"/>
        <v/>
      </c>
      <c r="AS78" s="99" t="str">
        <f t="shared" si="53"/>
        <v/>
      </c>
      <c r="AT78" s="99" t="str">
        <f t="shared" si="54"/>
        <v/>
      </c>
      <c r="AU78" s="99" t="str">
        <f t="shared" si="68"/>
        <v/>
      </c>
      <c r="AV78" s="99" t="str">
        <f t="shared" si="69"/>
        <v/>
      </c>
      <c r="AW78" s="99" t="str">
        <f t="shared" si="55"/>
        <v/>
      </c>
      <c r="AX78" s="99" t="str">
        <f t="shared" si="56"/>
        <v/>
      </c>
      <c r="AY78" s="99" t="str">
        <f t="shared" si="70"/>
        <v/>
      </c>
      <c r="AZ78" s="99" t="str">
        <f t="shared" si="71"/>
        <v/>
      </c>
      <c r="BA78" s="99" t="str">
        <f t="shared" si="57"/>
        <v/>
      </c>
      <c r="BB78" s="99" t="str">
        <f t="shared" si="58"/>
        <v/>
      </c>
      <c r="BD78" s="99" t="str">
        <f t="shared" si="72"/>
        <v/>
      </c>
      <c r="BE78" s="99" t="str">
        <f t="shared" si="73"/>
        <v/>
      </c>
      <c r="BF78" s="99" t="str">
        <f t="shared" si="74"/>
        <v/>
      </c>
      <c r="BG78" s="99" t="str">
        <f t="shared" si="75"/>
        <v/>
      </c>
      <c r="BH78" s="121" t="str">
        <f t="shared" si="76"/>
        <v/>
      </c>
      <c r="BI78" s="121" t="str">
        <f t="shared" si="77"/>
        <v/>
      </c>
      <c r="BJ78" s="122" t="str">
        <f t="shared" si="78"/>
        <v/>
      </c>
      <c r="BK78" s="122"/>
      <c r="BL78" s="99" t="str">
        <f t="shared" si="79"/>
        <v/>
      </c>
      <c r="BM78" s="99" t="str">
        <f t="shared" si="80"/>
        <v/>
      </c>
      <c r="BN78" s="122" t="str">
        <f t="shared" si="85"/>
        <v/>
      </c>
      <c r="BO78" s="121" t="str">
        <f t="shared" si="81"/>
        <v/>
      </c>
      <c r="BP78" s="122" t="str">
        <f t="shared" si="86"/>
        <v/>
      </c>
      <c r="BQ78" s="122"/>
      <c r="CD78" s="116">
        <v>69</v>
      </c>
      <c r="CE78" s="117">
        <v>102</v>
      </c>
      <c r="CF78" s="117">
        <v>176</v>
      </c>
      <c r="CG78" s="117">
        <v>156</v>
      </c>
      <c r="CH78" s="117">
        <v>72.612985447671221</v>
      </c>
      <c r="CI78" s="117">
        <v>243.27932224463643</v>
      </c>
      <c r="CJ78" s="117">
        <v>157.94615384615383</v>
      </c>
      <c r="CL78" s="116">
        <v>69</v>
      </c>
      <c r="CM78" s="117">
        <v>35</v>
      </c>
      <c r="CN78" s="117">
        <v>104.82258139534883</v>
      </c>
      <c r="CO78" s="117">
        <v>0</v>
      </c>
      <c r="CP78" s="117">
        <v>32.085271317829459</v>
      </c>
    </row>
    <row r="79" spans="2:94" x14ac:dyDescent="0.3">
      <c r="B79" s="87">
        <v>102</v>
      </c>
      <c r="C79" s="97">
        <f t="shared" si="82"/>
        <v>14</v>
      </c>
      <c r="D79" s="120">
        <v>69</v>
      </c>
      <c r="E79" s="160" t="str">
        <f t="shared" si="87"/>
        <v/>
      </c>
      <c r="F79" s="86" t="str">
        <f t="shared" si="63"/>
        <v/>
      </c>
      <c r="G79" s="120">
        <v>69</v>
      </c>
      <c r="H79" s="160" t="str">
        <f t="shared" si="88"/>
        <v/>
      </c>
      <c r="I79" s="86" t="str">
        <f t="array" ref="I79">IF(D$2=1,IF(F79="","",ABS(F78-F79)),IF(D$2&lt;10,IF(AND(F79="",F80=""),"",MAX(IF(C$11:C$1510=G79,B$11:B$1510))-MIN(IF(C$11:C$1510=G79,B$11:B$1510))),IF(AND(F79="",F80=""),"",_xlfn.STDEV.S(IF(C$11:C$1510=G79,B$11:B$1510)))))</f>
        <v/>
      </c>
      <c r="J79" s="102"/>
      <c r="K79" s="59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1"/>
      <c r="AA79" s="99" t="str">
        <f t="shared" si="64"/>
        <v/>
      </c>
      <c r="AB79" s="99" t="str">
        <f t="shared" si="65"/>
        <v/>
      </c>
      <c r="AC79" s="99" t="str">
        <f t="shared" si="45"/>
        <v/>
      </c>
      <c r="AD79" s="99" t="str">
        <f t="shared" si="46"/>
        <v/>
      </c>
      <c r="AE79" s="99" t="str">
        <f t="shared" si="66"/>
        <v/>
      </c>
      <c r="AF79" s="99" t="str">
        <f t="shared" si="67"/>
        <v/>
      </c>
      <c r="AG79" s="99" t="str">
        <f t="shared" si="61"/>
        <v/>
      </c>
      <c r="AH79" s="99" t="str">
        <f t="shared" si="62"/>
        <v/>
      </c>
      <c r="AI79" s="99" t="str">
        <f t="shared" si="83"/>
        <v/>
      </c>
      <c r="AJ79" s="99" t="str">
        <f t="shared" si="89"/>
        <v/>
      </c>
      <c r="AK79" s="99" t="str">
        <f t="shared" si="59"/>
        <v/>
      </c>
      <c r="AL79" s="99" t="str">
        <f t="shared" si="60"/>
        <v/>
      </c>
      <c r="AM79" s="99" t="str">
        <f t="shared" si="84"/>
        <v/>
      </c>
      <c r="AN79" s="99" t="str">
        <f t="shared" si="90"/>
        <v/>
      </c>
      <c r="AO79" s="99" t="str">
        <f t="shared" si="51"/>
        <v/>
      </c>
      <c r="AP79" s="99" t="str">
        <f t="shared" si="52"/>
        <v/>
      </c>
      <c r="AQ79" s="99" t="str">
        <f t="shared" si="91"/>
        <v/>
      </c>
      <c r="AR79" s="99" t="str">
        <f t="shared" si="92"/>
        <v/>
      </c>
      <c r="AS79" s="99" t="str">
        <f t="shared" si="53"/>
        <v/>
      </c>
      <c r="AT79" s="99" t="str">
        <f t="shared" si="54"/>
        <v/>
      </c>
      <c r="AU79" s="99" t="str">
        <f t="shared" si="68"/>
        <v/>
      </c>
      <c r="AV79" s="99" t="str">
        <f t="shared" si="69"/>
        <v/>
      </c>
      <c r="AW79" s="99" t="str">
        <f t="shared" si="55"/>
        <v/>
      </c>
      <c r="AX79" s="99" t="str">
        <f t="shared" si="56"/>
        <v/>
      </c>
      <c r="AY79" s="99" t="str">
        <f t="shared" si="70"/>
        <v/>
      </c>
      <c r="AZ79" s="99" t="str">
        <f t="shared" si="71"/>
        <v/>
      </c>
      <c r="BA79" s="99" t="str">
        <f t="shared" si="57"/>
        <v/>
      </c>
      <c r="BB79" s="99" t="str">
        <f t="shared" si="58"/>
        <v/>
      </c>
      <c r="BD79" s="99" t="str">
        <f t="shared" si="72"/>
        <v/>
      </c>
      <c r="BE79" s="99" t="str">
        <f t="shared" si="73"/>
        <v/>
      </c>
      <c r="BF79" s="99" t="str">
        <f t="shared" si="74"/>
        <v/>
      </c>
      <c r="BG79" s="99" t="str">
        <f t="shared" si="75"/>
        <v/>
      </c>
      <c r="BH79" s="121" t="str">
        <f t="shared" si="76"/>
        <v/>
      </c>
      <c r="BI79" s="121" t="str">
        <f t="shared" si="77"/>
        <v/>
      </c>
      <c r="BJ79" s="122" t="str">
        <f t="shared" si="78"/>
        <v/>
      </c>
      <c r="BK79" s="122"/>
      <c r="BL79" s="99" t="str">
        <f t="shared" si="79"/>
        <v/>
      </c>
      <c r="BM79" s="99" t="str">
        <f t="shared" si="80"/>
        <v/>
      </c>
      <c r="BN79" s="122" t="str">
        <f t="shared" si="85"/>
        <v/>
      </c>
      <c r="BO79" s="121" t="str">
        <f t="shared" si="81"/>
        <v/>
      </c>
      <c r="BP79" s="122" t="str">
        <f t="shared" si="86"/>
        <v/>
      </c>
      <c r="BQ79" s="122"/>
      <c r="CD79" s="116">
        <v>70</v>
      </c>
      <c r="CE79" s="117">
        <v>137</v>
      </c>
      <c r="CF79" s="117">
        <v>176</v>
      </c>
      <c r="CG79" s="117">
        <v>156</v>
      </c>
      <c r="CH79" s="117">
        <v>72.612985447671221</v>
      </c>
      <c r="CI79" s="117">
        <v>243.27932224463643</v>
      </c>
      <c r="CJ79" s="117">
        <v>157.94615384615383</v>
      </c>
      <c r="CL79" s="116">
        <v>70</v>
      </c>
      <c r="CM79" s="117">
        <v>13</v>
      </c>
      <c r="CN79" s="117">
        <v>104.82258139534883</v>
      </c>
      <c r="CO79" s="117">
        <v>0</v>
      </c>
      <c r="CP79" s="117">
        <v>32.085271317829459</v>
      </c>
    </row>
    <row r="80" spans="2:94" x14ac:dyDescent="0.3">
      <c r="B80" s="87">
        <v>137</v>
      </c>
      <c r="C80" s="97">
        <f t="shared" si="82"/>
        <v>14</v>
      </c>
      <c r="D80" s="120">
        <v>70</v>
      </c>
      <c r="E80" s="160" t="str">
        <f t="shared" si="87"/>
        <v/>
      </c>
      <c r="F80" s="86" t="str">
        <f t="shared" si="63"/>
        <v/>
      </c>
      <c r="G80" s="120">
        <v>70</v>
      </c>
      <c r="H80" s="160" t="str">
        <f t="shared" si="88"/>
        <v/>
      </c>
      <c r="I80" s="86" t="str">
        <f t="array" ref="I80">IF(D$2=1,IF(F80="","",ABS(F79-F80)),IF(D$2&lt;10,IF(AND(F80="",F81=""),"",MAX(IF(C$11:C$1510=G80,B$11:B$1510))-MIN(IF(C$11:C$1510=G80,B$11:B$1510))),IF(AND(F80="",F81=""),"",_xlfn.STDEV.S(IF(C$11:C$1510=G80,B$11:B$1510)))))</f>
        <v/>
      </c>
      <c r="J80" s="102"/>
      <c r="K80" s="59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1"/>
      <c r="AA80" s="99" t="str">
        <f t="shared" si="64"/>
        <v/>
      </c>
      <c r="AB80" s="99" t="str">
        <f t="shared" si="65"/>
        <v/>
      </c>
      <c r="AC80" s="99" t="str">
        <f t="shared" si="45"/>
        <v/>
      </c>
      <c r="AD80" s="99" t="str">
        <f t="shared" si="46"/>
        <v/>
      </c>
      <c r="AE80" s="99" t="str">
        <f t="shared" si="66"/>
        <v/>
      </c>
      <c r="AF80" s="99" t="str">
        <f t="shared" si="67"/>
        <v/>
      </c>
      <c r="AG80" s="99" t="str">
        <f t="shared" si="61"/>
        <v/>
      </c>
      <c r="AH80" s="99" t="str">
        <f t="shared" si="62"/>
        <v/>
      </c>
      <c r="AI80" s="99" t="str">
        <f t="shared" si="83"/>
        <v/>
      </c>
      <c r="AJ80" s="99" t="str">
        <f t="shared" si="89"/>
        <v/>
      </c>
      <c r="AK80" s="99" t="str">
        <f t="shared" si="59"/>
        <v/>
      </c>
      <c r="AL80" s="99" t="str">
        <f t="shared" si="60"/>
        <v/>
      </c>
      <c r="AM80" s="99" t="str">
        <f t="shared" si="84"/>
        <v/>
      </c>
      <c r="AN80" s="99" t="str">
        <f t="shared" si="90"/>
        <v/>
      </c>
      <c r="AO80" s="99" t="str">
        <f t="shared" si="51"/>
        <v/>
      </c>
      <c r="AP80" s="99" t="str">
        <f t="shared" si="52"/>
        <v/>
      </c>
      <c r="AQ80" s="99" t="str">
        <f t="shared" si="91"/>
        <v/>
      </c>
      <c r="AR80" s="99" t="str">
        <f t="shared" si="92"/>
        <v/>
      </c>
      <c r="AS80" s="99" t="str">
        <f t="shared" si="53"/>
        <v/>
      </c>
      <c r="AT80" s="99" t="str">
        <f t="shared" si="54"/>
        <v/>
      </c>
      <c r="AU80" s="99" t="str">
        <f t="shared" si="68"/>
        <v/>
      </c>
      <c r="AV80" s="99" t="str">
        <f t="shared" si="69"/>
        <v/>
      </c>
      <c r="AW80" s="99" t="str">
        <f t="shared" si="55"/>
        <v/>
      </c>
      <c r="AX80" s="99" t="str">
        <f t="shared" si="56"/>
        <v/>
      </c>
      <c r="AY80" s="99" t="str">
        <f t="shared" si="70"/>
        <v/>
      </c>
      <c r="AZ80" s="99" t="str">
        <f t="shared" si="71"/>
        <v/>
      </c>
      <c r="BA80" s="99" t="str">
        <f t="shared" si="57"/>
        <v/>
      </c>
      <c r="BB80" s="99" t="str">
        <f t="shared" si="58"/>
        <v/>
      </c>
      <c r="BD80" s="99" t="str">
        <f t="shared" si="72"/>
        <v/>
      </c>
      <c r="BE80" s="99" t="str">
        <f t="shared" si="73"/>
        <v/>
      </c>
      <c r="BF80" s="99" t="str">
        <f t="shared" si="74"/>
        <v/>
      </c>
      <c r="BG80" s="99" t="str">
        <f t="shared" si="75"/>
        <v/>
      </c>
      <c r="BH80" s="121" t="str">
        <f t="shared" si="76"/>
        <v/>
      </c>
      <c r="BI80" s="121" t="str">
        <f t="shared" si="77"/>
        <v/>
      </c>
      <c r="BJ80" s="122" t="str">
        <f t="shared" si="78"/>
        <v/>
      </c>
      <c r="BK80" s="122"/>
      <c r="BL80" s="99" t="str">
        <f t="shared" si="79"/>
        <v/>
      </c>
      <c r="BM80" s="99" t="str">
        <f t="shared" si="80"/>
        <v/>
      </c>
      <c r="BN80" s="122" t="str">
        <f t="shared" si="85"/>
        <v/>
      </c>
      <c r="BO80" s="121" t="str">
        <f t="shared" si="81"/>
        <v/>
      </c>
      <c r="BP80" s="122" t="str">
        <f t="shared" si="86"/>
        <v/>
      </c>
      <c r="BQ80" s="122"/>
      <c r="CD80" s="116">
        <v>71</v>
      </c>
      <c r="CE80" s="117">
        <v>150</v>
      </c>
      <c r="CF80" s="117">
        <v>176</v>
      </c>
      <c r="CG80" s="117">
        <v>156</v>
      </c>
      <c r="CH80" s="117">
        <v>72.612985447671221</v>
      </c>
      <c r="CI80" s="117">
        <v>243.27932224463643</v>
      </c>
      <c r="CJ80" s="117">
        <v>157.94615384615383</v>
      </c>
      <c r="CL80" s="116">
        <v>71</v>
      </c>
      <c r="CM80" s="117">
        <v>0</v>
      </c>
      <c r="CN80" s="117">
        <v>104.82258139534883</v>
      </c>
      <c r="CO80" s="117">
        <v>0</v>
      </c>
      <c r="CP80" s="117">
        <v>32.085271317829459</v>
      </c>
    </row>
    <row r="81" spans="2:94" x14ac:dyDescent="0.3">
      <c r="B81" s="87">
        <v>150</v>
      </c>
      <c r="C81" s="97">
        <f t="shared" si="82"/>
        <v>15</v>
      </c>
      <c r="D81" s="120">
        <v>71</v>
      </c>
      <c r="E81" s="160" t="str">
        <f t="shared" si="87"/>
        <v/>
      </c>
      <c r="F81" s="86" t="str">
        <f t="shared" si="63"/>
        <v/>
      </c>
      <c r="G81" s="120">
        <v>71</v>
      </c>
      <c r="H81" s="160" t="str">
        <f t="shared" si="88"/>
        <v/>
      </c>
      <c r="I81" s="86" t="str">
        <f t="array" ref="I81">IF(D$2=1,IF(F81="","",ABS(F80-F81)),IF(D$2&lt;10,IF(AND(F81="",F82=""),"",MAX(IF(C$11:C$1510=G81,B$11:B$1510))-MIN(IF(C$11:C$1510=G81,B$11:B$1510))),IF(AND(F81="",F82=""),"",_xlfn.STDEV.S(IF(C$11:C$1510=G81,B$11:B$1510)))))</f>
        <v/>
      </c>
      <c r="J81" s="102"/>
      <c r="K81" s="59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1"/>
      <c r="AA81" s="99" t="str">
        <f t="shared" si="64"/>
        <v/>
      </c>
      <c r="AB81" s="99" t="str">
        <f t="shared" si="65"/>
        <v/>
      </c>
      <c r="AC81" s="99" t="str">
        <f t="shared" si="45"/>
        <v/>
      </c>
      <c r="AD81" s="99" t="str">
        <f t="shared" si="46"/>
        <v/>
      </c>
      <c r="AE81" s="99" t="str">
        <f t="shared" si="66"/>
        <v/>
      </c>
      <c r="AF81" s="99" t="str">
        <f t="shared" si="67"/>
        <v/>
      </c>
      <c r="AG81" s="99" t="str">
        <f t="shared" si="61"/>
        <v/>
      </c>
      <c r="AH81" s="99" t="str">
        <f t="shared" si="62"/>
        <v/>
      </c>
      <c r="AI81" s="99" t="str">
        <f t="shared" si="83"/>
        <v/>
      </c>
      <c r="AJ81" s="99" t="str">
        <f t="shared" si="89"/>
        <v/>
      </c>
      <c r="AK81" s="99" t="str">
        <f t="shared" si="59"/>
        <v/>
      </c>
      <c r="AL81" s="99" t="str">
        <f t="shared" si="60"/>
        <v/>
      </c>
      <c r="AM81" s="99" t="str">
        <f t="shared" si="84"/>
        <v/>
      </c>
      <c r="AN81" s="99" t="str">
        <f t="shared" si="90"/>
        <v/>
      </c>
      <c r="AO81" s="99" t="str">
        <f t="shared" si="51"/>
        <v/>
      </c>
      <c r="AP81" s="99" t="str">
        <f t="shared" si="52"/>
        <v/>
      </c>
      <c r="AQ81" s="99" t="str">
        <f t="shared" si="91"/>
        <v/>
      </c>
      <c r="AR81" s="99" t="str">
        <f t="shared" si="92"/>
        <v/>
      </c>
      <c r="AS81" s="99" t="str">
        <f t="shared" si="53"/>
        <v/>
      </c>
      <c r="AT81" s="99" t="str">
        <f t="shared" si="54"/>
        <v/>
      </c>
      <c r="AU81" s="99" t="str">
        <f t="shared" si="68"/>
        <v/>
      </c>
      <c r="AV81" s="99" t="str">
        <f t="shared" si="69"/>
        <v/>
      </c>
      <c r="AW81" s="99" t="str">
        <f t="shared" si="55"/>
        <v/>
      </c>
      <c r="AX81" s="99" t="str">
        <f t="shared" si="56"/>
        <v/>
      </c>
      <c r="AY81" s="99" t="str">
        <f t="shared" si="70"/>
        <v/>
      </c>
      <c r="AZ81" s="99" t="str">
        <f t="shared" si="71"/>
        <v/>
      </c>
      <c r="BA81" s="99" t="str">
        <f t="shared" si="57"/>
        <v/>
      </c>
      <c r="BB81" s="99" t="str">
        <f t="shared" si="58"/>
        <v/>
      </c>
      <c r="BD81" s="99" t="str">
        <f t="shared" si="72"/>
        <v/>
      </c>
      <c r="BE81" s="99" t="str">
        <f t="shared" si="73"/>
        <v/>
      </c>
      <c r="BF81" s="99" t="str">
        <f t="shared" si="74"/>
        <v/>
      </c>
      <c r="BG81" s="99" t="str">
        <f t="shared" si="75"/>
        <v/>
      </c>
      <c r="BH81" s="121" t="str">
        <f t="shared" si="76"/>
        <v/>
      </c>
      <c r="BI81" s="121" t="str">
        <f t="shared" si="77"/>
        <v/>
      </c>
      <c r="BJ81" s="122" t="str">
        <f t="shared" si="78"/>
        <v/>
      </c>
      <c r="BK81" s="122"/>
      <c r="BL81" s="99" t="str">
        <f t="shared" si="79"/>
        <v/>
      </c>
      <c r="BM81" s="99" t="str">
        <f t="shared" si="80"/>
        <v/>
      </c>
      <c r="BN81" s="122" t="str">
        <f t="shared" si="85"/>
        <v/>
      </c>
      <c r="BO81" s="121" t="str">
        <f t="shared" si="81"/>
        <v/>
      </c>
      <c r="BP81" s="122" t="str">
        <f t="shared" si="86"/>
        <v/>
      </c>
      <c r="BQ81" s="122"/>
      <c r="CD81" s="116">
        <v>72</v>
      </c>
      <c r="CE81" s="117">
        <v>150</v>
      </c>
      <c r="CF81" s="117">
        <v>176</v>
      </c>
      <c r="CG81" s="117">
        <v>156</v>
      </c>
      <c r="CH81" s="117">
        <v>72.612985447671221</v>
      </c>
      <c r="CI81" s="117">
        <v>243.27932224463643</v>
      </c>
      <c r="CJ81" s="117">
        <v>157.94615384615383</v>
      </c>
      <c r="CL81" s="116">
        <v>72</v>
      </c>
      <c r="CM81" s="117">
        <v>17</v>
      </c>
      <c r="CN81" s="117">
        <v>104.82258139534883</v>
      </c>
      <c r="CO81" s="117">
        <v>0</v>
      </c>
      <c r="CP81" s="117">
        <v>32.085271317829459</v>
      </c>
    </row>
    <row r="82" spans="2:94" x14ac:dyDescent="0.3">
      <c r="B82" s="87">
        <v>150</v>
      </c>
      <c r="C82" s="97">
        <f t="shared" si="82"/>
        <v>15</v>
      </c>
      <c r="D82" s="120">
        <v>72</v>
      </c>
      <c r="E82" s="160" t="str">
        <f t="shared" si="87"/>
        <v/>
      </c>
      <c r="F82" s="86" t="str">
        <f t="shared" si="63"/>
        <v/>
      </c>
      <c r="G82" s="120">
        <v>72</v>
      </c>
      <c r="H82" s="160" t="str">
        <f t="shared" si="88"/>
        <v/>
      </c>
      <c r="I82" s="86" t="str">
        <f t="array" ref="I82">IF(D$2=1,IF(F82="","",ABS(F81-F82)),IF(D$2&lt;10,IF(AND(F82="",F83=""),"",MAX(IF(C$11:C$1510=G82,B$11:B$1510))-MIN(IF(C$11:C$1510=G82,B$11:B$1510))),IF(AND(F82="",F83=""),"",_xlfn.STDEV.S(IF(C$11:C$1510=G82,B$11:B$1510)))))</f>
        <v/>
      </c>
      <c r="J82" s="102"/>
      <c r="K82" s="59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1"/>
      <c r="AA82" s="99" t="str">
        <f t="shared" si="64"/>
        <v/>
      </c>
      <c r="AB82" s="99" t="str">
        <f t="shared" si="65"/>
        <v/>
      </c>
      <c r="AC82" s="99" t="str">
        <f t="shared" si="45"/>
        <v/>
      </c>
      <c r="AD82" s="99" t="str">
        <f t="shared" si="46"/>
        <v/>
      </c>
      <c r="AE82" s="99" t="str">
        <f t="shared" si="66"/>
        <v/>
      </c>
      <c r="AF82" s="99" t="str">
        <f t="shared" si="67"/>
        <v/>
      </c>
      <c r="AG82" s="99" t="str">
        <f t="shared" si="61"/>
        <v/>
      </c>
      <c r="AH82" s="99" t="str">
        <f t="shared" si="62"/>
        <v/>
      </c>
      <c r="AI82" s="99" t="str">
        <f t="shared" si="83"/>
        <v/>
      </c>
      <c r="AJ82" s="99" t="str">
        <f t="shared" si="89"/>
        <v/>
      </c>
      <c r="AK82" s="99" t="str">
        <f t="shared" si="59"/>
        <v/>
      </c>
      <c r="AL82" s="99" t="str">
        <f t="shared" si="60"/>
        <v/>
      </c>
      <c r="AM82" s="99" t="str">
        <f t="shared" si="84"/>
        <v/>
      </c>
      <c r="AN82" s="99" t="str">
        <f t="shared" si="90"/>
        <v/>
      </c>
      <c r="AO82" s="99" t="str">
        <f t="shared" si="51"/>
        <v/>
      </c>
      <c r="AP82" s="99" t="str">
        <f t="shared" si="52"/>
        <v/>
      </c>
      <c r="AQ82" s="99" t="str">
        <f t="shared" si="91"/>
        <v/>
      </c>
      <c r="AR82" s="99" t="str">
        <f t="shared" si="92"/>
        <v/>
      </c>
      <c r="AS82" s="99" t="str">
        <f t="shared" si="53"/>
        <v/>
      </c>
      <c r="AT82" s="99" t="str">
        <f t="shared" si="54"/>
        <v/>
      </c>
      <c r="AU82" s="99" t="str">
        <f t="shared" si="68"/>
        <v/>
      </c>
      <c r="AV82" s="99" t="str">
        <f t="shared" si="69"/>
        <v/>
      </c>
      <c r="AW82" s="99" t="str">
        <f t="shared" si="55"/>
        <v/>
      </c>
      <c r="AX82" s="99" t="str">
        <f t="shared" si="56"/>
        <v/>
      </c>
      <c r="AY82" s="99" t="str">
        <f t="shared" si="70"/>
        <v/>
      </c>
      <c r="AZ82" s="99" t="str">
        <f t="shared" si="71"/>
        <v/>
      </c>
      <c r="BA82" s="99" t="str">
        <f t="shared" si="57"/>
        <v/>
      </c>
      <c r="BB82" s="99" t="str">
        <f t="shared" si="58"/>
        <v/>
      </c>
      <c r="BD82" s="99" t="str">
        <f t="shared" si="72"/>
        <v/>
      </c>
      <c r="BE82" s="99" t="str">
        <f t="shared" si="73"/>
        <v/>
      </c>
      <c r="BF82" s="99" t="str">
        <f t="shared" si="74"/>
        <v/>
      </c>
      <c r="BG82" s="99" t="str">
        <f t="shared" si="75"/>
        <v/>
      </c>
      <c r="BH82" s="121" t="str">
        <f t="shared" si="76"/>
        <v/>
      </c>
      <c r="BI82" s="121" t="str">
        <f t="shared" si="77"/>
        <v/>
      </c>
      <c r="BJ82" s="122" t="str">
        <f t="shared" si="78"/>
        <v/>
      </c>
      <c r="BK82" s="122"/>
      <c r="BL82" s="99" t="str">
        <f t="shared" si="79"/>
        <v/>
      </c>
      <c r="BM82" s="99" t="str">
        <f t="shared" si="80"/>
        <v/>
      </c>
      <c r="BN82" s="122" t="str">
        <f t="shared" si="85"/>
        <v/>
      </c>
      <c r="BO82" s="121" t="str">
        <f t="shared" si="81"/>
        <v/>
      </c>
      <c r="BP82" s="122" t="str">
        <f t="shared" si="86"/>
        <v/>
      </c>
      <c r="BQ82" s="122"/>
      <c r="CD82" s="116">
        <v>73</v>
      </c>
      <c r="CE82" s="117">
        <v>133</v>
      </c>
      <c r="CF82" s="117">
        <v>176</v>
      </c>
      <c r="CG82" s="117">
        <v>156</v>
      </c>
      <c r="CH82" s="117">
        <v>72.612985447671221</v>
      </c>
      <c r="CI82" s="117">
        <v>243.27932224463643</v>
      </c>
      <c r="CJ82" s="117">
        <v>157.94615384615383</v>
      </c>
      <c r="CL82" s="116">
        <v>73</v>
      </c>
      <c r="CM82" s="117">
        <v>7</v>
      </c>
      <c r="CN82" s="117">
        <v>104.82258139534883</v>
      </c>
      <c r="CO82" s="117">
        <v>0</v>
      </c>
      <c r="CP82" s="117">
        <v>32.085271317829459</v>
      </c>
    </row>
    <row r="83" spans="2:94" x14ac:dyDescent="0.3">
      <c r="B83" s="87">
        <v>133</v>
      </c>
      <c r="C83" s="97">
        <f t="shared" si="82"/>
        <v>15</v>
      </c>
      <c r="D83" s="120">
        <v>73</v>
      </c>
      <c r="E83" s="160" t="str">
        <f t="shared" si="87"/>
        <v/>
      </c>
      <c r="F83" s="86" t="str">
        <f t="shared" si="63"/>
        <v/>
      </c>
      <c r="G83" s="120">
        <v>73</v>
      </c>
      <c r="H83" s="160" t="str">
        <f t="shared" si="88"/>
        <v/>
      </c>
      <c r="I83" s="86" t="str">
        <f t="array" ref="I83">IF(D$2=1,IF(F83="","",ABS(F82-F83)),IF(D$2&lt;10,IF(AND(F83="",F84=""),"",MAX(IF(C$11:C$1510=G83,B$11:B$1510))-MIN(IF(C$11:C$1510=G83,B$11:B$1510))),IF(AND(F83="",F84=""),"",_xlfn.STDEV.S(IF(C$11:C$1510=G83,B$11:B$1510)))))</f>
        <v/>
      </c>
      <c r="J83" s="102"/>
      <c r="K83" s="59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1"/>
      <c r="AA83" s="99" t="str">
        <f t="shared" si="64"/>
        <v/>
      </c>
      <c r="AB83" s="99" t="str">
        <f t="shared" si="65"/>
        <v/>
      </c>
      <c r="AC83" s="99" t="str">
        <f t="shared" si="45"/>
        <v/>
      </c>
      <c r="AD83" s="99" t="str">
        <f t="shared" si="46"/>
        <v/>
      </c>
      <c r="AE83" s="99" t="str">
        <f t="shared" si="66"/>
        <v/>
      </c>
      <c r="AF83" s="99" t="str">
        <f t="shared" si="67"/>
        <v/>
      </c>
      <c r="AG83" s="99" t="str">
        <f t="shared" si="61"/>
        <v/>
      </c>
      <c r="AH83" s="99" t="str">
        <f t="shared" si="62"/>
        <v/>
      </c>
      <c r="AI83" s="99" t="str">
        <f t="shared" si="83"/>
        <v/>
      </c>
      <c r="AJ83" s="99" t="str">
        <f t="shared" si="89"/>
        <v/>
      </c>
      <c r="AK83" s="99" t="str">
        <f t="shared" si="59"/>
        <v/>
      </c>
      <c r="AL83" s="99" t="str">
        <f t="shared" si="60"/>
        <v/>
      </c>
      <c r="AM83" s="99" t="str">
        <f t="shared" si="84"/>
        <v/>
      </c>
      <c r="AN83" s="99" t="str">
        <f t="shared" si="90"/>
        <v/>
      </c>
      <c r="AO83" s="99" t="str">
        <f t="shared" si="51"/>
        <v/>
      </c>
      <c r="AP83" s="99" t="str">
        <f t="shared" si="52"/>
        <v/>
      </c>
      <c r="AQ83" s="99" t="str">
        <f t="shared" si="91"/>
        <v/>
      </c>
      <c r="AR83" s="99" t="str">
        <f t="shared" si="92"/>
        <v/>
      </c>
      <c r="AS83" s="99" t="str">
        <f t="shared" si="53"/>
        <v/>
      </c>
      <c r="AT83" s="99" t="str">
        <f t="shared" si="54"/>
        <v/>
      </c>
      <c r="AU83" s="99" t="str">
        <f t="shared" si="68"/>
        <v/>
      </c>
      <c r="AV83" s="99" t="str">
        <f t="shared" si="69"/>
        <v/>
      </c>
      <c r="AW83" s="99" t="str">
        <f t="shared" si="55"/>
        <v/>
      </c>
      <c r="AX83" s="99" t="str">
        <f t="shared" si="56"/>
        <v/>
      </c>
      <c r="AY83" s="99" t="str">
        <f t="shared" si="70"/>
        <v/>
      </c>
      <c r="AZ83" s="99" t="str">
        <f t="shared" si="71"/>
        <v/>
      </c>
      <c r="BA83" s="99" t="str">
        <f t="shared" si="57"/>
        <v/>
      </c>
      <c r="BB83" s="99" t="str">
        <f t="shared" si="58"/>
        <v/>
      </c>
      <c r="BD83" s="99" t="str">
        <f t="shared" si="72"/>
        <v/>
      </c>
      <c r="BE83" s="99" t="str">
        <f t="shared" si="73"/>
        <v/>
      </c>
      <c r="BF83" s="99" t="str">
        <f t="shared" si="74"/>
        <v/>
      </c>
      <c r="BG83" s="99" t="str">
        <f t="shared" si="75"/>
        <v/>
      </c>
      <c r="BH83" s="121" t="str">
        <f t="shared" si="76"/>
        <v/>
      </c>
      <c r="BI83" s="121" t="str">
        <f t="shared" si="77"/>
        <v/>
      </c>
      <c r="BJ83" s="122" t="str">
        <f t="shared" si="78"/>
        <v/>
      </c>
      <c r="BK83" s="122"/>
      <c r="BL83" s="99" t="str">
        <f t="shared" si="79"/>
        <v/>
      </c>
      <c r="BM83" s="99" t="str">
        <f t="shared" si="80"/>
        <v/>
      </c>
      <c r="BN83" s="122" t="str">
        <f t="shared" si="85"/>
        <v/>
      </c>
      <c r="BO83" s="121" t="str">
        <f t="shared" si="81"/>
        <v/>
      </c>
      <c r="BP83" s="122" t="str">
        <f t="shared" si="86"/>
        <v/>
      </c>
      <c r="BQ83" s="122"/>
      <c r="CD83" s="116">
        <v>74</v>
      </c>
      <c r="CE83" s="117">
        <v>126</v>
      </c>
      <c r="CF83" s="117">
        <v>176</v>
      </c>
      <c r="CG83" s="117">
        <v>156</v>
      </c>
      <c r="CH83" s="117">
        <v>72.612985447671221</v>
      </c>
      <c r="CI83" s="117">
        <v>243.27932224463643</v>
      </c>
      <c r="CJ83" s="117">
        <v>157.94615384615383</v>
      </c>
      <c r="CL83" s="116">
        <v>74</v>
      </c>
      <c r="CM83" s="117">
        <v>44</v>
      </c>
      <c r="CN83" s="117">
        <v>104.82258139534883</v>
      </c>
      <c r="CO83" s="117">
        <v>0</v>
      </c>
      <c r="CP83" s="117">
        <v>32.085271317829459</v>
      </c>
    </row>
    <row r="84" spans="2:94" x14ac:dyDescent="0.3">
      <c r="B84" s="87">
        <v>126</v>
      </c>
      <c r="C84" s="97">
        <f t="shared" si="82"/>
        <v>15</v>
      </c>
      <c r="D84" s="120">
        <v>74</v>
      </c>
      <c r="E84" s="160" t="str">
        <f t="shared" si="87"/>
        <v/>
      </c>
      <c r="F84" s="86" t="str">
        <f t="shared" si="63"/>
        <v/>
      </c>
      <c r="G84" s="120">
        <v>74</v>
      </c>
      <c r="H84" s="160" t="str">
        <f t="shared" si="88"/>
        <v/>
      </c>
      <c r="I84" s="86" t="str">
        <f t="array" ref="I84">IF(D$2=1,IF(F84="","",ABS(F83-F84)),IF(D$2&lt;10,IF(AND(F84="",F85=""),"",MAX(IF(C$11:C$1510=G84,B$11:B$1510))-MIN(IF(C$11:C$1510=G84,B$11:B$1510))),IF(AND(F84="",F85=""),"",_xlfn.STDEV.S(IF(C$11:C$1510=G84,B$11:B$1510)))))</f>
        <v/>
      </c>
      <c r="J84" s="102"/>
      <c r="K84" s="6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4"/>
      <c r="AA84" s="99" t="str">
        <f t="shared" si="64"/>
        <v/>
      </c>
      <c r="AB84" s="99" t="str">
        <f t="shared" si="65"/>
        <v/>
      </c>
      <c r="AC84" s="99" t="str">
        <f t="shared" si="45"/>
        <v/>
      </c>
      <c r="AD84" s="99" t="str">
        <f t="shared" si="46"/>
        <v/>
      </c>
      <c r="AE84" s="99" t="str">
        <f t="shared" si="66"/>
        <v/>
      </c>
      <c r="AF84" s="99" t="str">
        <f t="shared" si="67"/>
        <v/>
      </c>
      <c r="AG84" s="99" t="str">
        <f t="shared" si="61"/>
        <v/>
      </c>
      <c r="AH84" s="99" t="str">
        <f t="shared" si="62"/>
        <v/>
      </c>
      <c r="AI84" s="99" t="str">
        <f t="shared" si="83"/>
        <v/>
      </c>
      <c r="AJ84" s="99" t="str">
        <f t="shared" si="89"/>
        <v/>
      </c>
      <c r="AK84" s="99" t="str">
        <f t="shared" si="59"/>
        <v/>
      </c>
      <c r="AL84" s="99" t="str">
        <f t="shared" si="60"/>
        <v/>
      </c>
      <c r="AM84" s="99" t="str">
        <f t="shared" si="84"/>
        <v/>
      </c>
      <c r="AN84" s="99" t="str">
        <f t="shared" si="90"/>
        <v/>
      </c>
      <c r="AO84" s="99" t="str">
        <f t="shared" si="51"/>
        <v/>
      </c>
      <c r="AP84" s="99" t="str">
        <f t="shared" si="52"/>
        <v/>
      </c>
      <c r="AQ84" s="99" t="str">
        <f t="shared" si="91"/>
        <v/>
      </c>
      <c r="AR84" s="99" t="str">
        <f t="shared" si="92"/>
        <v/>
      </c>
      <c r="AS84" s="99" t="str">
        <f t="shared" si="53"/>
        <v/>
      </c>
      <c r="AT84" s="99" t="str">
        <f t="shared" si="54"/>
        <v/>
      </c>
      <c r="AU84" s="99" t="str">
        <f t="shared" si="68"/>
        <v/>
      </c>
      <c r="AV84" s="99" t="str">
        <f t="shared" si="69"/>
        <v/>
      </c>
      <c r="AW84" s="99" t="str">
        <f t="shared" si="55"/>
        <v/>
      </c>
      <c r="AX84" s="99" t="str">
        <f t="shared" si="56"/>
        <v/>
      </c>
      <c r="AY84" s="99" t="str">
        <f t="shared" si="70"/>
        <v/>
      </c>
      <c r="AZ84" s="99" t="str">
        <f t="shared" si="71"/>
        <v/>
      </c>
      <c r="BA84" s="99" t="str">
        <f t="shared" si="57"/>
        <v/>
      </c>
      <c r="BB84" s="99" t="str">
        <f t="shared" si="58"/>
        <v/>
      </c>
      <c r="BD84" s="99" t="str">
        <f t="shared" si="72"/>
        <v/>
      </c>
      <c r="BE84" s="99" t="str">
        <f t="shared" si="73"/>
        <v/>
      </c>
      <c r="BF84" s="99" t="str">
        <f t="shared" si="74"/>
        <v/>
      </c>
      <c r="BG84" s="99" t="str">
        <f t="shared" si="75"/>
        <v/>
      </c>
      <c r="BH84" s="121" t="str">
        <f t="shared" si="76"/>
        <v/>
      </c>
      <c r="BI84" s="121" t="str">
        <f t="shared" si="77"/>
        <v/>
      </c>
      <c r="BJ84" s="122" t="str">
        <f t="shared" si="78"/>
        <v/>
      </c>
      <c r="BK84" s="122"/>
      <c r="BL84" s="99" t="str">
        <f t="shared" si="79"/>
        <v/>
      </c>
      <c r="BM84" s="99" t="str">
        <f t="shared" si="80"/>
        <v/>
      </c>
      <c r="BN84" s="122" t="str">
        <f t="shared" si="85"/>
        <v/>
      </c>
      <c r="BO84" s="121" t="str">
        <f t="shared" si="81"/>
        <v/>
      </c>
      <c r="BP84" s="122" t="str">
        <f t="shared" si="86"/>
        <v/>
      </c>
      <c r="BQ84" s="122"/>
      <c r="CD84" s="116">
        <v>75</v>
      </c>
      <c r="CE84" s="117">
        <v>82</v>
      </c>
      <c r="CF84" s="117">
        <v>176</v>
      </c>
      <c r="CG84" s="117">
        <v>156</v>
      </c>
      <c r="CH84" s="117">
        <v>72.612985447671221</v>
      </c>
      <c r="CI84" s="117">
        <v>243.27932224463643</v>
      </c>
      <c r="CJ84" s="117">
        <v>157.94615384615383</v>
      </c>
      <c r="CL84" s="116">
        <v>75</v>
      </c>
      <c r="CM84" s="117">
        <v>26</v>
      </c>
      <c r="CN84" s="117">
        <v>104.82258139534883</v>
      </c>
      <c r="CO84" s="117">
        <v>0</v>
      </c>
      <c r="CP84" s="117">
        <v>32.085271317829459</v>
      </c>
    </row>
    <row r="85" spans="2:94" x14ac:dyDescent="0.3">
      <c r="B85" s="87">
        <v>82</v>
      </c>
      <c r="C85" s="97">
        <f t="shared" si="82"/>
        <v>15</v>
      </c>
      <c r="D85" s="120">
        <v>75</v>
      </c>
      <c r="E85" s="160" t="str">
        <f t="shared" si="87"/>
        <v/>
      </c>
      <c r="F85" s="86" t="str">
        <f t="shared" si="63"/>
        <v/>
      </c>
      <c r="G85" s="120">
        <v>75</v>
      </c>
      <c r="H85" s="160" t="str">
        <f t="shared" si="88"/>
        <v/>
      </c>
      <c r="I85" s="86" t="str">
        <f t="array" ref="I85">IF(D$2=1,IF(F85="","",ABS(F84-F85)),IF(D$2&lt;10,IF(AND(F85="",F86=""),"",MAX(IF(C$11:C$1510=G85,B$11:B$1510))-MIN(IF(C$11:C$1510=G85,B$11:B$1510))),IF(AND(F85="",F86=""),"",_xlfn.STDEV.S(IF(C$11:C$1510=G85,B$11:B$1510)))))</f>
        <v/>
      </c>
      <c r="J85" s="102"/>
      <c r="AA85" s="99" t="str">
        <f t="shared" si="64"/>
        <v/>
      </c>
      <c r="AB85" s="99" t="str">
        <f t="shared" si="65"/>
        <v/>
      </c>
      <c r="AC85" s="99" t="str">
        <f t="shared" ref="AC85:AC148" si="93">IF(SUM(AA76:AA85)&gt;9,"x","")</f>
        <v/>
      </c>
      <c r="AD85" s="99" t="str">
        <f t="shared" ref="AD85:AD148" si="94">IF(IF(AB$11="",SUM(AB77:AB86),SUM(AB76:AB85))&gt;9,"x","")</f>
        <v/>
      </c>
      <c r="AE85" s="99" t="str">
        <f t="shared" si="66"/>
        <v/>
      </c>
      <c r="AF85" s="99" t="str">
        <f t="shared" si="67"/>
        <v/>
      </c>
      <c r="AG85" s="99" t="str">
        <f t="shared" si="61"/>
        <v/>
      </c>
      <c r="AH85" s="99" t="str">
        <f t="shared" si="62"/>
        <v/>
      </c>
      <c r="AI85" s="99" t="str">
        <f t="shared" si="83"/>
        <v/>
      </c>
      <c r="AJ85" s="99" t="str">
        <f t="shared" si="89"/>
        <v/>
      </c>
      <c r="AK85" s="99" t="str">
        <f t="shared" si="59"/>
        <v/>
      </c>
      <c r="AL85" s="99" t="str">
        <f t="shared" si="60"/>
        <v/>
      </c>
      <c r="AM85" s="99" t="str">
        <f t="shared" si="84"/>
        <v/>
      </c>
      <c r="AN85" s="99" t="str">
        <f t="shared" si="90"/>
        <v/>
      </c>
      <c r="AO85" s="99" t="str">
        <f t="shared" si="51"/>
        <v/>
      </c>
      <c r="AP85" s="99" t="str">
        <f t="shared" si="52"/>
        <v/>
      </c>
      <c r="AQ85" s="99" t="str">
        <f t="shared" si="91"/>
        <v/>
      </c>
      <c r="AR85" s="99" t="str">
        <f t="shared" si="92"/>
        <v/>
      </c>
      <c r="AS85" s="99" t="str">
        <f t="shared" si="53"/>
        <v/>
      </c>
      <c r="AT85" s="99" t="str">
        <f t="shared" si="54"/>
        <v/>
      </c>
      <c r="AU85" s="99" t="str">
        <f t="shared" si="68"/>
        <v/>
      </c>
      <c r="AV85" s="99" t="str">
        <f t="shared" si="69"/>
        <v/>
      </c>
      <c r="AW85" s="99" t="str">
        <f t="shared" si="55"/>
        <v/>
      </c>
      <c r="AX85" s="99" t="str">
        <f t="shared" si="56"/>
        <v/>
      </c>
      <c r="AY85" s="99" t="str">
        <f t="shared" si="70"/>
        <v/>
      </c>
      <c r="AZ85" s="99" t="str">
        <f t="shared" si="71"/>
        <v/>
      </c>
      <c r="BA85" s="99" t="str">
        <f t="shared" si="57"/>
        <v/>
      </c>
      <c r="BB85" s="99" t="str">
        <f t="shared" si="58"/>
        <v/>
      </c>
      <c r="BD85" s="99" t="str">
        <f t="shared" si="72"/>
        <v/>
      </c>
      <c r="BE85" s="99" t="str">
        <f t="shared" si="73"/>
        <v/>
      </c>
      <c r="BF85" s="99" t="str">
        <f t="shared" si="74"/>
        <v/>
      </c>
      <c r="BG85" s="99" t="str">
        <f t="shared" si="75"/>
        <v/>
      </c>
      <c r="BH85" s="121" t="str">
        <f t="shared" si="76"/>
        <v/>
      </c>
      <c r="BI85" s="121" t="str">
        <f t="shared" si="77"/>
        <v/>
      </c>
      <c r="BJ85" s="122" t="str">
        <f t="shared" si="78"/>
        <v/>
      </c>
      <c r="BK85" s="122"/>
      <c r="BL85" s="99" t="str">
        <f t="shared" si="79"/>
        <v/>
      </c>
      <c r="BM85" s="99" t="str">
        <f t="shared" si="80"/>
        <v/>
      </c>
      <c r="BN85" s="122" t="str">
        <f t="shared" si="85"/>
        <v/>
      </c>
      <c r="BO85" s="121" t="str">
        <f t="shared" si="81"/>
        <v/>
      </c>
      <c r="BP85" s="122" t="str">
        <f t="shared" si="86"/>
        <v/>
      </c>
      <c r="BQ85" s="122"/>
      <c r="CD85" s="116">
        <v>76</v>
      </c>
      <c r="CE85" s="117">
        <v>108</v>
      </c>
      <c r="CF85" s="117">
        <v>176</v>
      </c>
      <c r="CG85" s="117">
        <v>156</v>
      </c>
      <c r="CH85" s="117">
        <v>72.612985447671221</v>
      </c>
      <c r="CI85" s="117">
        <v>243.27932224463643</v>
      </c>
      <c r="CJ85" s="117">
        <v>157.94615384615383</v>
      </c>
      <c r="CL85" s="116">
        <v>76</v>
      </c>
      <c r="CM85" s="117">
        <v>97</v>
      </c>
      <c r="CN85" s="117">
        <v>104.82258139534883</v>
      </c>
      <c r="CO85" s="117">
        <v>0</v>
      </c>
      <c r="CP85" s="117">
        <v>32.085271317829459</v>
      </c>
    </row>
    <row r="86" spans="2:94" x14ac:dyDescent="0.3">
      <c r="B86" s="87">
        <v>108</v>
      </c>
      <c r="C86" s="97">
        <f t="shared" si="82"/>
        <v>16</v>
      </c>
      <c r="D86" s="120">
        <v>76</v>
      </c>
      <c r="E86" s="160" t="str">
        <f t="shared" si="87"/>
        <v/>
      </c>
      <c r="F86" s="86" t="str">
        <f t="shared" si="63"/>
        <v/>
      </c>
      <c r="G86" s="120">
        <v>76</v>
      </c>
      <c r="H86" s="160" t="str">
        <f t="shared" si="88"/>
        <v/>
      </c>
      <c r="I86" s="86" t="str">
        <f t="array" ref="I86">IF(D$2=1,IF(F86="","",ABS(F85-F86)),IF(D$2&lt;10,IF(AND(F86="",F87=""),"",MAX(IF(C$11:C$1510=G86,B$11:B$1510))-MIN(IF(C$11:C$1510=G86,B$11:B$1510))),IF(AND(F86="",F87=""),"",_xlfn.STDEV.S(IF(C$11:C$1510=G86,B$11:B$1510)))))</f>
        <v/>
      </c>
      <c r="J86" s="102"/>
      <c r="K86" s="162" t="s">
        <v>117</v>
      </c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AA86" s="99" t="str">
        <f t="shared" si="64"/>
        <v/>
      </c>
      <c r="AB86" s="99" t="str">
        <f t="shared" si="65"/>
        <v/>
      </c>
      <c r="AC86" s="99" t="str">
        <f t="shared" si="93"/>
        <v/>
      </c>
      <c r="AD86" s="99" t="str">
        <f t="shared" si="94"/>
        <v/>
      </c>
      <c r="AE86" s="99" t="str">
        <f t="shared" si="66"/>
        <v/>
      </c>
      <c r="AF86" s="99" t="str">
        <f t="shared" si="67"/>
        <v/>
      </c>
      <c r="AG86" s="99" t="str">
        <f t="shared" si="61"/>
        <v/>
      </c>
      <c r="AH86" s="99" t="str">
        <f t="shared" si="62"/>
        <v/>
      </c>
      <c r="AI86" s="99" t="str">
        <f t="shared" si="83"/>
        <v/>
      </c>
      <c r="AJ86" s="99" t="str">
        <f t="shared" si="89"/>
        <v/>
      </c>
      <c r="AK86" s="99" t="str">
        <f t="shared" si="59"/>
        <v/>
      </c>
      <c r="AL86" s="99" t="str">
        <f t="shared" si="60"/>
        <v/>
      </c>
      <c r="AM86" s="99" t="str">
        <f t="shared" si="84"/>
        <v/>
      </c>
      <c r="AN86" s="99" t="str">
        <f t="shared" si="90"/>
        <v/>
      </c>
      <c r="AO86" s="99" t="str">
        <f t="shared" si="51"/>
        <v/>
      </c>
      <c r="AP86" s="99" t="str">
        <f t="shared" si="52"/>
        <v/>
      </c>
      <c r="AQ86" s="99" t="str">
        <f t="shared" si="91"/>
        <v/>
      </c>
      <c r="AR86" s="99" t="str">
        <f t="shared" si="92"/>
        <v/>
      </c>
      <c r="AS86" s="99" t="str">
        <f t="shared" si="53"/>
        <v/>
      </c>
      <c r="AT86" s="99" t="str">
        <f t="shared" si="54"/>
        <v/>
      </c>
      <c r="AU86" s="99" t="str">
        <f t="shared" si="68"/>
        <v/>
      </c>
      <c r="AV86" s="99" t="str">
        <f t="shared" si="69"/>
        <v/>
      </c>
      <c r="AW86" s="99" t="str">
        <f t="shared" si="55"/>
        <v/>
      </c>
      <c r="AX86" s="99" t="str">
        <f t="shared" si="56"/>
        <v/>
      </c>
      <c r="AY86" s="99" t="str">
        <f t="shared" si="70"/>
        <v/>
      </c>
      <c r="AZ86" s="99" t="str">
        <f t="shared" si="71"/>
        <v/>
      </c>
      <c r="BA86" s="99" t="str">
        <f t="shared" si="57"/>
        <v/>
      </c>
      <c r="BB86" s="99" t="str">
        <f t="shared" si="58"/>
        <v/>
      </c>
      <c r="BD86" s="99" t="str">
        <f t="shared" si="72"/>
        <v/>
      </c>
      <c r="BE86" s="99" t="str">
        <f t="shared" si="73"/>
        <v/>
      </c>
      <c r="BF86" s="99" t="str">
        <f t="shared" si="74"/>
        <v/>
      </c>
      <c r="BG86" s="99" t="str">
        <f t="shared" si="75"/>
        <v/>
      </c>
      <c r="BH86" s="121" t="str">
        <f t="shared" si="76"/>
        <v/>
      </c>
      <c r="BI86" s="121" t="str">
        <f t="shared" si="77"/>
        <v/>
      </c>
      <c r="BJ86" s="122" t="str">
        <f t="shared" si="78"/>
        <v/>
      </c>
      <c r="BK86" s="122"/>
      <c r="BL86" s="99" t="str">
        <f t="shared" si="79"/>
        <v/>
      </c>
      <c r="BM86" s="99" t="str">
        <f t="shared" si="80"/>
        <v/>
      </c>
      <c r="BN86" s="122" t="str">
        <f t="shared" si="85"/>
        <v/>
      </c>
      <c r="BO86" s="121" t="str">
        <f t="shared" si="81"/>
        <v/>
      </c>
      <c r="BP86" s="122" t="str">
        <f t="shared" si="86"/>
        <v/>
      </c>
      <c r="BQ86" s="122"/>
      <c r="CD86" s="116">
        <v>77</v>
      </c>
      <c r="CE86" s="117">
        <v>205</v>
      </c>
      <c r="CF86" s="117">
        <v>176</v>
      </c>
      <c r="CG86" s="117">
        <v>156</v>
      </c>
      <c r="CH86" s="117">
        <v>72.612985447671221</v>
      </c>
      <c r="CI86" s="117">
        <v>243.27932224463643</v>
      </c>
      <c r="CJ86" s="117">
        <v>157.94615384615383</v>
      </c>
      <c r="CL86" s="116">
        <v>77</v>
      </c>
      <c r="CM86" s="117">
        <v>10</v>
      </c>
      <c r="CN86" s="117">
        <v>104.82258139534883</v>
      </c>
      <c r="CO86" s="117">
        <v>0</v>
      </c>
      <c r="CP86" s="117">
        <v>32.085271317829459</v>
      </c>
    </row>
    <row r="87" spans="2:94" x14ac:dyDescent="0.3">
      <c r="B87" s="87">
        <v>205</v>
      </c>
      <c r="C87" s="97">
        <f t="shared" si="82"/>
        <v>16</v>
      </c>
      <c r="D87" s="120">
        <v>77</v>
      </c>
      <c r="E87" s="160" t="str">
        <f t="shared" si="87"/>
        <v/>
      </c>
      <c r="F87" s="86" t="str">
        <f t="shared" si="63"/>
        <v/>
      </c>
      <c r="G87" s="120">
        <v>77</v>
      </c>
      <c r="H87" s="160" t="str">
        <f t="shared" si="88"/>
        <v/>
      </c>
      <c r="I87" s="86" t="str">
        <f t="array" ref="I87">IF(D$2=1,IF(F87="","",ABS(F86-F87)),IF(D$2&lt;10,IF(AND(F87="",F88=""),"",MAX(IF(C$11:C$1510=G87,B$11:B$1510))-MIN(IF(C$11:C$1510=G87,B$11:B$1510))),IF(AND(F87="",F88=""),"",_xlfn.STDEV.S(IF(C$11:C$1510=G87,B$11:B$1510)))))</f>
        <v/>
      </c>
      <c r="J87" s="102"/>
      <c r="K87" s="162" t="s">
        <v>126</v>
      </c>
      <c r="L87" s="162"/>
      <c r="M87" s="162"/>
      <c r="N87" s="162"/>
      <c r="O87" s="138"/>
      <c r="P87" s="139"/>
      <c r="Q87" s="140"/>
      <c r="S87" s="164" t="s">
        <v>127</v>
      </c>
      <c r="T87" s="164"/>
      <c r="U87" s="164"/>
      <c r="V87" s="164"/>
      <c r="W87" s="164"/>
      <c r="X87" s="164"/>
      <c r="AA87" s="99" t="str">
        <f t="shared" si="64"/>
        <v/>
      </c>
      <c r="AB87" s="99" t="str">
        <f t="shared" si="65"/>
        <v/>
      </c>
      <c r="AC87" s="99" t="str">
        <f t="shared" si="93"/>
        <v/>
      </c>
      <c r="AD87" s="99" t="str">
        <f t="shared" si="94"/>
        <v/>
      </c>
      <c r="AE87" s="99" t="str">
        <f t="shared" si="66"/>
        <v/>
      </c>
      <c r="AF87" s="99" t="str">
        <f t="shared" si="67"/>
        <v/>
      </c>
      <c r="AG87" s="99" t="str">
        <f t="shared" si="61"/>
        <v/>
      </c>
      <c r="AH87" s="99" t="str">
        <f t="shared" si="62"/>
        <v/>
      </c>
      <c r="AI87" s="99" t="str">
        <f t="shared" si="83"/>
        <v/>
      </c>
      <c r="AJ87" s="99" t="str">
        <f t="shared" si="89"/>
        <v/>
      </c>
      <c r="AK87" s="99" t="str">
        <f t="shared" si="59"/>
        <v/>
      </c>
      <c r="AL87" s="99" t="str">
        <f t="shared" si="60"/>
        <v/>
      </c>
      <c r="AM87" s="99" t="str">
        <f t="shared" si="84"/>
        <v/>
      </c>
      <c r="AN87" s="99" t="str">
        <f t="shared" si="90"/>
        <v/>
      </c>
      <c r="AO87" s="99" t="str">
        <f t="shared" si="51"/>
        <v/>
      </c>
      <c r="AP87" s="99" t="str">
        <f t="shared" si="52"/>
        <v/>
      </c>
      <c r="AQ87" s="99" t="str">
        <f t="shared" si="91"/>
        <v/>
      </c>
      <c r="AR87" s="99" t="str">
        <f t="shared" si="92"/>
        <v/>
      </c>
      <c r="AS87" s="99" t="str">
        <f t="shared" si="53"/>
        <v/>
      </c>
      <c r="AT87" s="99" t="str">
        <f t="shared" si="54"/>
        <v/>
      </c>
      <c r="AU87" s="99" t="str">
        <f t="shared" si="68"/>
        <v/>
      </c>
      <c r="AV87" s="99" t="str">
        <f t="shared" si="69"/>
        <v/>
      </c>
      <c r="AW87" s="99" t="str">
        <f t="shared" si="55"/>
        <v/>
      </c>
      <c r="AX87" s="99" t="str">
        <f t="shared" si="56"/>
        <v/>
      </c>
      <c r="AY87" s="99" t="str">
        <f t="shared" si="70"/>
        <v/>
      </c>
      <c r="AZ87" s="99" t="str">
        <f t="shared" si="71"/>
        <v/>
      </c>
      <c r="BA87" s="99" t="str">
        <f t="shared" si="57"/>
        <v/>
      </c>
      <c r="BB87" s="99" t="str">
        <f t="shared" si="58"/>
        <v/>
      </c>
      <c r="BD87" s="99" t="str">
        <f t="shared" si="72"/>
        <v/>
      </c>
      <c r="BE87" s="99" t="str">
        <f t="shared" si="73"/>
        <v/>
      </c>
      <c r="BF87" s="99" t="str">
        <f t="shared" si="74"/>
        <v/>
      </c>
      <c r="BG87" s="99" t="str">
        <f t="shared" si="75"/>
        <v/>
      </c>
      <c r="BH87" s="121" t="str">
        <f t="shared" si="76"/>
        <v/>
      </c>
      <c r="BI87" s="121" t="str">
        <f t="shared" si="77"/>
        <v/>
      </c>
      <c r="BJ87" s="122" t="str">
        <f t="shared" si="78"/>
        <v/>
      </c>
      <c r="BK87" s="122"/>
      <c r="BL87" s="99" t="str">
        <f t="shared" si="79"/>
        <v/>
      </c>
      <c r="BM87" s="99" t="str">
        <f t="shared" si="80"/>
        <v/>
      </c>
      <c r="BN87" s="122" t="str">
        <f t="shared" si="85"/>
        <v/>
      </c>
      <c r="BO87" s="121" t="str">
        <f t="shared" si="81"/>
        <v/>
      </c>
      <c r="BP87" s="122" t="str">
        <f t="shared" si="86"/>
        <v/>
      </c>
      <c r="BQ87" s="122"/>
      <c r="CD87" s="116">
        <v>78</v>
      </c>
      <c r="CE87" s="117">
        <v>215</v>
      </c>
      <c r="CF87" s="117">
        <v>176</v>
      </c>
      <c r="CG87" s="117">
        <v>156</v>
      </c>
      <c r="CH87" s="117">
        <v>72.612985447671221</v>
      </c>
      <c r="CI87" s="117">
        <v>243.27932224463643</v>
      </c>
      <c r="CJ87" s="117">
        <v>157.94615384615383</v>
      </c>
      <c r="CL87" s="116">
        <v>78</v>
      </c>
      <c r="CM87" s="117">
        <v>9</v>
      </c>
      <c r="CN87" s="117">
        <v>104.82258139534883</v>
      </c>
      <c r="CO87" s="117">
        <v>0</v>
      </c>
      <c r="CP87" s="117">
        <v>32.085271317829459</v>
      </c>
    </row>
    <row r="88" spans="2:94" x14ac:dyDescent="0.3">
      <c r="B88" s="87">
        <v>215</v>
      </c>
      <c r="C88" s="97">
        <f t="shared" si="82"/>
        <v>16</v>
      </c>
      <c r="D88" s="120">
        <v>78</v>
      </c>
      <c r="E88" s="160" t="str">
        <f t="shared" si="87"/>
        <v/>
      </c>
      <c r="F88" s="86" t="str">
        <f t="shared" si="63"/>
        <v/>
      </c>
      <c r="G88" s="120">
        <v>78</v>
      </c>
      <c r="H88" s="160" t="str">
        <f t="shared" si="88"/>
        <v/>
      </c>
      <c r="I88" s="86" t="str">
        <f t="array" ref="I88">IF(D$2=1,IF(F88="","",ABS(F87-F88)),IF(D$2&lt;10,IF(AND(F88="",F89=""),"",MAX(IF(C$11:C$1510=G88,B$11:B$1510))-MIN(IF(C$11:C$1510=G88,B$11:B$1510))),IF(AND(F88="",F89=""),"",_xlfn.STDEV.S(IF(C$11:C$1510=G88,B$11:B$1510)))))</f>
        <v/>
      </c>
      <c r="J88" s="102"/>
      <c r="K88" s="141" t="s">
        <v>106</v>
      </c>
      <c r="L88" s="142" t="s">
        <v>5</v>
      </c>
      <c r="M88" s="143" t="s">
        <v>107</v>
      </c>
      <c r="N88" s="142" t="s">
        <v>125</v>
      </c>
      <c r="O88" s="142"/>
      <c r="S88" s="144" t="s">
        <v>123</v>
      </c>
      <c r="T88" s="144" t="s">
        <v>125</v>
      </c>
      <c r="U88" s="144" t="s">
        <v>122</v>
      </c>
      <c r="V88" s="144" t="s">
        <v>124</v>
      </c>
      <c r="W88" s="163" t="s">
        <v>119</v>
      </c>
      <c r="X88" s="163"/>
      <c r="AA88" s="99" t="str">
        <f t="shared" si="64"/>
        <v/>
      </c>
      <c r="AB88" s="99" t="str">
        <f t="shared" si="65"/>
        <v/>
      </c>
      <c r="AC88" s="99" t="str">
        <f t="shared" si="93"/>
        <v/>
      </c>
      <c r="AD88" s="99" t="str">
        <f t="shared" si="94"/>
        <v/>
      </c>
      <c r="AE88" s="99" t="str">
        <f t="shared" si="66"/>
        <v/>
      </c>
      <c r="AF88" s="99" t="str">
        <f t="shared" si="67"/>
        <v/>
      </c>
      <c r="AG88" s="99" t="str">
        <f t="shared" si="61"/>
        <v/>
      </c>
      <c r="AH88" s="99" t="str">
        <f t="shared" si="62"/>
        <v/>
      </c>
      <c r="AI88" s="99" t="str">
        <f t="shared" si="83"/>
        <v/>
      </c>
      <c r="AJ88" s="99" t="str">
        <f t="shared" si="89"/>
        <v/>
      </c>
      <c r="AK88" s="99" t="str">
        <f t="shared" si="59"/>
        <v/>
      </c>
      <c r="AL88" s="99" t="str">
        <f t="shared" si="60"/>
        <v/>
      </c>
      <c r="AM88" s="99" t="str">
        <f t="shared" si="84"/>
        <v/>
      </c>
      <c r="AN88" s="99" t="str">
        <f t="shared" si="90"/>
        <v/>
      </c>
      <c r="AO88" s="99" t="str">
        <f t="shared" si="51"/>
        <v/>
      </c>
      <c r="AP88" s="99" t="str">
        <f t="shared" si="52"/>
        <v/>
      </c>
      <c r="AQ88" s="99" t="str">
        <f t="shared" si="91"/>
        <v/>
      </c>
      <c r="AR88" s="99" t="str">
        <f t="shared" si="92"/>
        <v/>
      </c>
      <c r="AS88" s="99" t="str">
        <f t="shared" si="53"/>
        <v/>
      </c>
      <c r="AT88" s="99" t="str">
        <f t="shared" si="54"/>
        <v/>
      </c>
      <c r="AU88" s="99" t="str">
        <f t="shared" si="68"/>
        <v/>
      </c>
      <c r="AV88" s="99" t="str">
        <f t="shared" si="69"/>
        <v/>
      </c>
      <c r="AW88" s="99" t="str">
        <f t="shared" si="55"/>
        <v/>
      </c>
      <c r="AX88" s="99" t="str">
        <f t="shared" si="56"/>
        <v/>
      </c>
      <c r="AY88" s="99" t="str">
        <f t="shared" si="70"/>
        <v/>
      </c>
      <c r="AZ88" s="99" t="str">
        <f t="shared" si="71"/>
        <v/>
      </c>
      <c r="BA88" s="99" t="str">
        <f t="shared" si="57"/>
        <v/>
      </c>
      <c r="BB88" s="99" t="str">
        <f t="shared" si="58"/>
        <v/>
      </c>
      <c r="BD88" s="99" t="str">
        <f t="shared" si="72"/>
        <v/>
      </c>
      <c r="BE88" s="99" t="str">
        <f t="shared" si="73"/>
        <v/>
      </c>
      <c r="BF88" s="99" t="str">
        <f t="shared" si="74"/>
        <v/>
      </c>
      <c r="BG88" s="99" t="str">
        <f t="shared" si="75"/>
        <v/>
      </c>
      <c r="BH88" s="121" t="str">
        <f t="shared" si="76"/>
        <v/>
      </c>
      <c r="BI88" s="121" t="str">
        <f t="shared" si="77"/>
        <v/>
      </c>
      <c r="BJ88" s="122" t="str">
        <f t="shared" si="78"/>
        <v/>
      </c>
      <c r="BK88" s="122"/>
      <c r="BL88" s="99" t="str">
        <f t="shared" si="79"/>
        <v/>
      </c>
      <c r="BM88" s="99" t="str">
        <f t="shared" si="80"/>
        <v/>
      </c>
      <c r="BN88" s="122" t="str">
        <f t="shared" si="85"/>
        <v/>
      </c>
      <c r="BO88" s="121" t="str">
        <f t="shared" si="81"/>
        <v/>
      </c>
      <c r="BP88" s="122" t="str">
        <f t="shared" si="86"/>
        <v/>
      </c>
      <c r="BQ88" s="122"/>
      <c r="CD88" s="116">
        <v>79</v>
      </c>
      <c r="CE88" s="117">
        <v>224</v>
      </c>
      <c r="CF88" s="117">
        <v>176</v>
      </c>
      <c r="CG88" s="117">
        <v>156</v>
      </c>
      <c r="CH88" s="117">
        <v>72.612985447671221</v>
      </c>
      <c r="CI88" s="117">
        <v>243.27932224463643</v>
      </c>
      <c r="CJ88" s="117">
        <v>157.94615384615383</v>
      </c>
      <c r="CL88" s="116">
        <v>79</v>
      </c>
      <c r="CM88" s="117">
        <v>28</v>
      </c>
      <c r="CN88" s="117">
        <v>104.82258139534883</v>
      </c>
      <c r="CO88" s="117">
        <v>0</v>
      </c>
      <c r="CP88" s="117">
        <v>32.085271317829459</v>
      </c>
    </row>
    <row r="89" spans="2:94" x14ac:dyDescent="0.3">
      <c r="B89" s="87">
        <v>224</v>
      </c>
      <c r="C89" s="97">
        <f t="shared" si="82"/>
        <v>16</v>
      </c>
      <c r="D89" s="120">
        <v>79</v>
      </c>
      <c r="E89" s="160" t="str">
        <f t="shared" si="87"/>
        <v/>
      </c>
      <c r="F89" s="86" t="str">
        <f t="shared" si="63"/>
        <v/>
      </c>
      <c r="G89" s="120">
        <v>79</v>
      </c>
      <c r="H89" s="160" t="str">
        <f t="shared" si="88"/>
        <v/>
      </c>
      <c r="I89" s="86" t="str">
        <f t="array" ref="I89">IF(D$2=1,IF(F89="","",ABS(F88-F89)),IF(D$2&lt;10,IF(AND(F89="",F90=""),"",MAX(IF(C$11:C$1510=G89,B$11:B$1510))-MIN(IF(C$11:C$1510=G89,B$11:B$1510))),IF(AND(F89="",F90=""),"",_xlfn.STDEV.S(IF(C$11:C$1510=G89,B$11:B$1510)))))</f>
        <v/>
      </c>
      <c r="J89" s="102"/>
      <c r="K89" s="145">
        <f>IF(L89="",0,D11)</f>
        <v>1</v>
      </c>
      <c r="L89" s="142">
        <f>IF(ISERROR(SMALL(B$11:B$1510,D11)),0,SMALL(B$11:B$1510,D11))</f>
        <v>55</v>
      </c>
      <c r="M89" s="146">
        <f>IF(K89=0,"",(K89-0.3)/(MAX(K$89:K$1588)+0.4))</f>
        <v>5.3680981595092018E-3</v>
      </c>
      <c r="N89" s="147">
        <f>IF(M89="","",_xlfn.NORM.INV(M89,AVERAGE(L$89:L$1588),_xlfn.STDEV.S(L$89:L$1588)))</f>
        <v>26.276970010022694</v>
      </c>
      <c r="O89" s="147"/>
      <c r="S89" s="148">
        <v>1E-3</v>
      </c>
      <c r="T89" s="100">
        <f t="shared" ref="T89:T101" si="95">_xlfn.NORM.INV(S89,AVERAGE(L$89:L$1588),_xlfn.STDEV.S(L$89:L$1588))</f>
        <v>-1.5447369879845496</v>
      </c>
      <c r="U89" s="100">
        <f>INT(MIN(T89,L89))</f>
        <v>-2</v>
      </c>
      <c r="V89" s="100">
        <f>MAX(X89:X101)</f>
        <v>326.30920029413699</v>
      </c>
      <c r="W89" s="100">
        <f t="shared" ref="W89:W101" si="96">IF(S89="","",_xlfn.NORM.INV(_xlfn.NORM.S.DIST(_xlfn.NORM.S.INV(S89)-(1.96/SQRT(MAX(K$89:K$1588))),TRUE),AVERAGE(L$89:L$1588),_xlfn.STDEV.S(L$89:L$1588)))</f>
        <v>-10.416892601829147</v>
      </c>
      <c r="X89" s="100">
        <f t="shared" ref="X89:X101" si="97">IF(S89="","",_xlfn.NORM.INV(_xlfn.NORM.S.DIST(_xlfn.NORM.S.INV(S89)+(1.96/SQRT(MAX(K$89:K$1588))),TRUE),AVERAGE(L$89:L$1588),_xlfn.STDEV.S(L$89:L$1588)))</f>
        <v>7.3274186258600196</v>
      </c>
      <c r="Y89" s="149"/>
      <c r="AA89" s="99" t="str">
        <f t="shared" si="64"/>
        <v/>
      </c>
      <c r="AB89" s="99" t="str">
        <f t="shared" si="65"/>
        <v/>
      </c>
      <c r="AC89" s="99" t="str">
        <f t="shared" si="93"/>
        <v/>
      </c>
      <c r="AD89" s="99" t="str">
        <f t="shared" si="94"/>
        <v/>
      </c>
      <c r="AE89" s="99" t="str">
        <f t="shared" si="66"/>
        <v/>
      </c>
      <c r="AF89" s="99" t="str">
        <f t="shared" si="67"/>
        <v/>
      </c>
      <c r="AG89" s="99" t="str">
        <f t="shared" si="61"/>
        <v/>
      </c>
      <c r="AH89" s="99" t="str">
        <f t="shared" si="62"/>
        <v/>
      </c>
      <c r="AI89" s="99" t="str">
        <f t="shared" si="83"/>
        <v/>
      </c>
      <c r="AJ89" s="99" t="str">
        <f t="shared" si="89"/>
        <v/>
      </c>
      <c r="AK89" s="99" t="str">
        <f t="shared" si="59"/>
        <v/>
      </c>
      <c r="AL89" s="99" t="str">
        <f t="shared" si="60"/>
        <v/>
      </c>
      <c r="AM89" s="99" t="str">
        <f t="shared" si="84"/>
        <v/>
      </c>
      <c r="AN89" s="99" t="str">
        <f t="shared" si="90"/>
        <v/>
      </c>
      <c r="AO89" s="99" t="str">
        <f t="shared" si="51"/>
        <v/>
      </c>
      <c r="AP89" s="99" t="str">
        <f t="shared" si="52"/>
        <v/>
      </c>
      <c r="AQ89" s="99" t="str">
        <f t="shared" si="91"/>
        <v/>
      </c>
      <c r="AR89" s="99" t="str">
        <f t="shared" si="92"/>
        <v/>
      </c>
      <c r="AS89" s="99" t="str">
        <f t="shared" si="53"/>
        <v/>
      </c>
      <c r="AT89" s="99" t="str">
        <f t="shared" si="54"/>
        <v/>
      </c>
      <c r="AU89" s="99" t="str">
        <f t="shared" si="68"/>
        <v/>
      </c>
      <c r="AV89" s="99" t="str">
        <f t="shared" si="69"/>
        <v/>
      </c>
      <c r="AW89" s="99" t="str">
        <f t="shared" si="55"/>
        <v/>
      </c>
      <c r="AX89" s="99" t="str">
        <f t="shared" si="56"/>
        <v/>
      </c>
      <c r="AY89" s="99" t="str">
        <f t="shared" si="70"/>
        <v/>
      </c>
      <c r="AZ89" s="99" t="str">
        <f t="shared" si="71"/>
        <v/>
      </c>
      <c r="BA89" s="99" t="str">
        <f t="shared" si="57"/>
        <v/>
      </c>
      <c r="BB89" s="99" t="str">
        <f t="shared" si="58"/>
        <v/>
      </c>
      <c r="BD89" s="99" t="str">
        <f t="shared" si="72"/>
        <v/>
      </c>
      <c r="BE89" s="99" t="str">
        <f t="shared" si="73"/>
        <v/>
      </c>
      <c r="BF89" s="99" t="str">
        <f t="shared" si="74"/>
        <v/>
      </c>
      <c r="BG89" s="99" t="str">
        <f t="shared" si="75"/>
        <v/>
      </c>
      <c r="BH89" s="121" t="str">
        <f t="shared" si="76"/>
        <v/>
      </c>
      <c r="BI89" s="121" t="str">
        <f t="shared" si="77"/>
        <v/>
      </c>
      <c r="BJ89" s="122" t="str">
        <f t="shared" si="78"/>
        <v/>
      </c>
      <c r="BK89" s="122"/>
      <c r="BL89" s="99" t="str">
        <f t="shared" si="79"/>
        <v/>
      </c>
      <c r="BM89" s="99" t="str">
        <f t="shared" si="80"/>
        <v/>
      </c>
      <c r="BN89" s="122" t="str">
        <f t="shared" si="85"/>
        <v/>
      </c>
      <c r="BO89" s="121" t="str">
        <f t="shared" si="81"/>
        <v/>
      </c>
      <c r="BP89" s="122" t="str">
        <f t="shared" si="86"/>
        <v/>
      </c>
      <c r="BQ89" s="122"/>
      <c r="CD89" s="116">
        <v>80</v>
      </c>
      <c r="CE89" s="117">
        <v>196</v>
      </c>
      <c r="CF89" s="117">
        <v>176</v>
      </c>
      <c r="CG89" s="117">
        <v>156</v>
      </c>
      <c r="CH89" s="117">
        <v>72.612985447671221</v>
      </c>
      <c r="CI89" s="117">
        <v>243.27932224463643</v>
      </c>
      <c r="CJ89" s="117">
        <v>157.94615384615383</v>
      </c>
      <c r="CL89" s="116">
        <v>80</v>
      </c>
      <c r="CM89" s="117">
        <v>25</v>
      </c>
      <c r="CN89" s="117">
        <v>104.82258139534883</v>
      </c>
      <c r="CO89" s="117">
        <v>0</v>
      </c>
      <c r="CP89" s="117">
        <v>32.085271317829459</v>
      </c>
    </row>
    <row r="90" spans="2:94" x14ac:dyDescent="0.3">
      <c r="B90" s="87">
        <v>196</v>
      </c>
      <c r="C90" s="97">
        <f t="shared" si="82"/>
        <v>16</v>
      </c>
      <c r="D90" s="120">
        <v>80</v>
      </c>
      <c r="E90" s="160" t="str">
        <f t="shared" si="87"/>
        <v/>
      </c>
      <c r="F90" s="86" t="str">
        <f t="shared" si="63"/>
        <v/>
      </c>
      <c r="G90" s="120">
        <v>80</v>
      </c>
      <c r="H90" s="160" t="str">
        <f t="shared" si="88"/>
        <v/>
      </c>
      <c r="I90" s="86" t="str">
        <f t="array" ref="I90">IF(D$2=1,IF(F90="","",ABS(F89-F90)),IF(D$2&lt;10,IF(AND(F90="",F91=""),"",MAX(IF(C$11:C$1510=G90,B$11:B$1510))-MIN(IF(C$11:C$1510=G90,B$11:B$1510))),IF(AND(F90="",F91=""),"",_xlfn.STDEV.S(IF(C$11:C$1510=G90,B$11:B$1510)))))</f>
        <v/>
      </c>
      <c r="J90" s="102"/>
      <c r="K90" s="145">
        <f>IF(L90="",0,D12)</f>
        <v>2</v>
      </c>
      <c r="L90" s="142">
        <f>IF(ISERROR(SMALL(B$11:B$1510,D12)),"",SMALL(B$11:B$1510,D12))</f>
        <v>76</v>
      </c>
      <c r="M90" s="146">
        <f>IF(K90=0,"",(K90-0.3)/(MAX(K$89:K$1588)+0.4))</f>
        <v>1.303680981595092E-2</v>
      </c>
      <c r="N90" s="147">
        <f t="shared" ref="N90:N153" si="98">IF(M90="","",_xlfn.NORM.INV(M90,AVERAGE(L$89:L$1588),_xlfn.STDEV.S(L$89:L$1588)))</f>
        <v>43.105164781145106</v>
      </c>
      <c r="O90" s="147"/>
      <c r="S90" s="150">
        <v>0.01</v>
      </c>
      <c r="T90" s="100">
        <f t="shared" si="95"/>
        <v>37.880327700872115</v>
      </c>
      <c r="U90" s="100">
        <f>U89</f>
        <v>-2</v>
      </c>
      <c r="V90" s="100">
        <f>V89</f>
        <v>326.30920029413699</v>
      </c>
      <c r="W90" s="100">
        <f t="shared" si="96"/>
        <v>29.00817208702756</v>
      </c>
      <c r="X90" s="100">
        <f t="shared" si="97"/>
        <v>46.75248331471667</v>
      </c>
      <c r="AA90" s="99" t="str">
        <f t="shared" si="64"/>
        <v/>
      </c>
      <c r="AB90" s="99" t="str">
        <f t="shared" si="65"/>
        <v/>
      </c>
      <c r="AC90" s="99" t="str">
        <f t="shared" si="93"/>
        <v/>
      </c>
      <c r="AD90" s="99" t="str">
        <f t="shared" si="94"/>
        <v/>
      </c>
      <c r="AE90" s="99" t="str">
        <f t="shared" si="66"/>
        <v/>
      </c>
      <c r="AF90" s="99" t="str">
        <f t="shared" si="67"/>
        <v/>
      </c>
      <c r="AG90" s="99" t="str">
        <f t="shared" si="61"/>
        <v/>
      </c>
      <c r="AH90" s="99" t="str">
        <f t="shared" si="62"/>
        <v/>
      </c>
      <c r="AI90" s="99" t="str">
        <f t="shared" si="83"/>
        <v/>
      </c>
      <c r="AJ90" s="99" t="str">
        <f t="shared" si="89"/>
        <v/>
      </c>
      <c r="AK90" s="99" t="str">
        <f t="shared" si="59"/>
        <v/>
      </c>
      <c r="AL90" s="99" t="str">
        <f t="shared" si="60"/>
        <v/>
      </c>
      <c r="AM90" s="99" t="str">
        <f t="shared" si="84"/>
        <v/>
      </c>
      <c r="AN90" s="99" t="str">
        <f t="shared" si="90"/>
        <v/>
      </c>
      <c r="AO90" s="99" t="str">
        <f t="shared" ref="AO90:AO153" si="99">IF(SUM(AM85:AM90)&gt;5,"x","")</f>
        <v/>
      </c>
      <c r="AP90" s="99" t="str">
        <f t="shared" ref="AP90:AP153" si="100">IF(IF(AN$12="",SUM(AN86:AN91),SUM(AN85:AN90))&gt;5,"x","")</f>
        <v/>
      </c>
      <c r="AQ90" s="99" t="str">
        <f t="shared" si="91"/>
        <v/>
      </c>
      <c r="AR90" s="99" t="str">
        <f t="shared" si="92"/>
        <v/>
      </c>
      <c r="AS90" s="99" t="str">
        <f t="shared" ref="AS90:AS153" si="101">IF(SUM(AQ77:AQ90)&gt;13,"x","")</f>
        <v/>
      </c>
      <c r="AT90" s="99" t="str">
        <f t="shared" ref="AT90:AT153" si="102">IF(IF(AR$12="",SUM(AR78:AR91),SUM(AR77:AR90))&gt;13,"x","")</f>
        <v/>
      </c>
      <c r="AU90" s="99" t="str">
        <f t="shared" si="68"/>
        <v/>
      </c>
      <c r="AV90" s="99" t="str">
        <f t="shared" si="69"/>
        <v/>
      </c>
      <c r="AW90" s="99" t="str">
        <f t="shared" ref="AW90:AW153" si="103">IF(SUM(AU76:AU90)&gt;14,"x","")</f>
        <v/>
      </c>
      <c r="AX90" s="99" t="str">
        <f t="shared" ref="AX90:AX153" si="104">IF(IF(AV$11="",SUM(AV77:AV91),SUM(AV76:AV90))&gt;14,"x","")</f>
        <v/>
      </c>
      <c r="AY90" s="99" t="str">
        <f t="shared" si="70"/>
        <v/>
      </c>
      <c r="AZ90" s="99" t="str">
        <f t="shared" si="71"/>
        <v/>
      </c>
      <c r="BA90" s="99" t="str">
        <f t="shared" ref="BA90:BA153" si="105">IF(SUM(AY83:AY90)&gt;7,"x","")</f>
        <v/>
      </c>
      <c r="BB90" s="99" t="str">
        <f t="shared" ref="BB90:BB153" si="106">IF(IF(AZ$11="",SUM(AZ84:AZ91),SUM(AZ83:AZ90))&gt;7,"x","")</f>
        <v/>
      </c>
      <c r="BD90" s="99" t="str">
        <f t="shared" si="72"/>
        <v/>
      </c>
      <c r="BE90" s="99" t="str">
        <f t="shared" si="73"/>
        <v/>
      </c>
      <c r="BF90" s="99" t="str">
        <f t="shared" si="74"/>
        <v/>
      </c>
      <c r="BG90" s="99" t="str">
        <f t="shared" si="75"/>
        <v/>
      </c>
      <c r="BH90" s="121" t="str">
        <f t="shared" si="76"/>
        <v/>
      </c>
      <c r="BI90" s="121" t="str">
        <f t="shared" si="77"/>
        <v/>
      </c>
      <c r="BJ90" s="122" t="str">
        <f t="shared" si="78"/>
        <v/>
      </c>
      <c r="BK90" s="122"/>
      <c r="BL90" s="99" t="str">
        <f t="shared" si="79"/>
        <v/>
      </c>
      <c r="BM90" s="99" t="str">
        <f t="shared" si="80"/>
        <v/>
      </c>
      <c r="BN90" s="122" t="str">
        <f t="shared" si="85"/>
        <v/>
      </c>
      <c r="BO90" s="121" t="str">
        <f t="shared" si="81"/>
        <v/>
      </c>
      <c r="BP90" s="122" t="str">
        <f t="shared" si="86"/>
        <v/>
      </c>
      <c r="BQ90" s="122"/>
      <c r="CD90" s="116">
        <v>81</v>
      </c>
      <c r="CE90" s="117">
        <v>171</v>
      </c>
      <c r="CF90" s="117">
        <v>176</v>
      </c>
      <c r="CG90" s="117">
        <v>156</v>
      </c>
      <c r="CH90" s="117">
        <v>72.612985447671221</v>
      </c>
      <c r="CI90" s="117">
        <v>243.27932224463643</v>
      </c>
      <c r="CJ90" s="117">
        <v>157.94615384615383</v>
      </c>
      <c r="CL90" s="116">
        <v>81</v>
      </c>
      <c r="CM90" s="117">
        <v>34</v>
      </c>
      <c r="CN90" s="117">
        <v>104.82258139534883</v>
      </c>
      <c r="CO90" s="117">
        <v>0</v>
      </c>
      <c r="CP90" s="117">
        <v>32.085271317829459</v>
      </c>
    </row>
    <row r="91" spans="2:94" x14ac:dyDescent="0.3">
      <c r="B91" s="87">
        <v>171</v>
      </c>
      <c r="C91" s="97">
        <f t="shared" si="82"/>
        <v>17</v>
      </c>
      <c r="D91" s="120">
        <v>81</v>
      </c>
      <c r="E91" s="160" t="str">
        <f t="shared" si="87"/>
        <v/>
      </c>
      <c r="F91" s="86" t="str">
        <f t="shared" si="63"/>
        <v/>
      </c>
      <c r="G91" s="120">
        <v>81</v>
      </c>
      <c r="H91" s="160" t="str">
        <f t="shared" si="88"/>
        <v/>
      </c>
      <c r="I91" s="86" t="str">
        <f t="array" ref="I91">IF(D$2=1,IF(F91="","",ABS(F90-F91)),IF(D$2&lt;10,IF(AND(F91="",F92=""),"",MAX(IF(C$11:C$1510=G91,B$11:B$1510))-MIN(IF(C$11:C$1510=G91,B$11:B$1510))),IF(AND(F91="",F92=""),"",_xlfn.STDEV.S(IF(C$11:C$1510=G91,B$11:B$1510)))))</f>
        <v/>
      </c>
      <c r="J91" s="102"/>
      <c r="K91" s="145">
        <f t="shared" ref="K91:K153" si="107">IF(L91="",0,D13)</f>
        <v>3</v>
      </c>
      <c r="L91" s="142">
        <f t="shared" ref="L91:L153" si="108">IF(ISERROR(SMALL(B$11:B$1510,D13)),"",SMALL(B$11:B$1510,D13))</f>
        <v>80</v>
      </c>
      <c r="M91" s="146">
        <f t="shared" ref="M91:M153" si="109">IF(K91=0,"",(K91-0.3)/(MAX(K$89:K$1588)+0.4))</f>
        <v>2.070552147239264E-2</v>
      </c>
      <c r="N91" s="147">
        <f t="shared" si="98"/>
        <v>52.690555459263834</v>
      </c>
      <c r="O91" s="147"/>
      <c r="S91" s="150">
        <v>0.1</v>
      </c>
      <c r="T91" s="100">
        <f t="shared" si="95"/>
        <v>91.803618079299596</v>
      </c>
      <c r="U91" s="100">
        <f t="shared" ref="U91:U101" si="110">U90</f>
        <v>-2</v>
      </c>
      <c r="V91" s="100">
        <f t="shared" ref="V91:V101" si="111">V90</f>
        <v>326.30920029413699</v>
      </c>
      <c r="W91" s="100">
        <f t="shared" si="96"/>
        <v>82.931462465455056</v>
      </c>
      <c r="X91" s="100">
        <f t="shared" si="97"/>
        <v>100.67577369314415</v>
      </c>
      <c r="AA91" s="99" t="str">
        <f t="shared" si="64"/>
        <v/>
      </c>
      <c r="AB91" s="99" t="str">
        <f t="shared" si="65"/>
        <v/>
      </c>
      <c r="AC91" s="99" t="str">
        <f t="shared" si="93"/>
        <v/>
      </c>
      <c r="AD91" s="99" t="str">
        <f t="shared" si="94"/>
        <v/>
      </c>
      <c r="AE91" s="99" t="str">
        <f t="shared" si="66"/>
        <v/>
      </c>
      <c r="AF91" s="99" t="str">
        <f t="shared" si="67"/>
        <v/>
      </c>
      <c r="AG91" s="99" t="str">
        <f t="shared" si="61"/>
        <v/>
      </c>
      <c r="AH91" s="99" t="str">
        <f t="shared" si="62"/>
        <v/>
      </c>
      <c r="AI91" s="99" t="str">
        <f t="shared" si="83"/>
        <v/>
      </c>
      <c r="AJ91" s="99" t="str">
        <f t="shared" si="89"/>
        <v/>
      </c>
      <c r="AK91" s="99" t="str">
        <f t="shared" ref="AK91:AK154" si="112">IF(SUM(AI86:AI91)&gt;5,"x","")</f>
        <v/>
      </c>
      <c r="AL91" s="99" t="str">
        <f t="shared" ref="AL91:AL154" si="113">IF(IF(AJ$12="",SUM(AJ87:AJ92),SUM(AJ86:AJ91))&gt;5,"x","")</f>
        <v/>
      </c>
      <c r="AM91" s="99" t="str">
        <f t="shared" si="84"/>
        <v/>
      </c>
      <c r="AN91" s="99" t="str">
        <f t="shared" si="90"/>
        <v/>
      </c>
      <c r="AO91" s="99" t="str">
        <f t="shared" si="99"/>
        <v/>
      </c>
      <c r="AP91" s="99" t="str">
        <f t="shared" si="100"/>
        <v/>
      </c>
      <c r="AQ91" s="99" t="str">
        <f t="shared" si="91"/>
        <v/>
      </c>
      <c r="AR91" s="99" t="str">
        <f t="shared" si="92"/>
        <v/>
      </c>
      <c r="AS91" s="99" t="str">
        <f t="shared" si="101"/>
        <v/>
      </c>
      <c r="AT91" s="99" t="str">
        <f t="shared" si="102"/>
        <v/>
      </c>
      <c r="AU91" s="99" t="str">
        <f t="shared" si="68"/>
        <v/>
      </c>
      <c r="AV91" s="99" t="str">
        <f t="shared" si="69"/>
        <v/>
      </c>
      <c r="AW91" s="99" t="str">
        <f t="shared" si="103"/>
        <v/>
      </c>
      <c r="AX91" s="99" t="str">
        <f t="shared" si="104"/>
        <v/>
      </c>
      <c r="AY91" s="99" t="str">
        <f t="shared" si="70"/>
        <v/>
      </c>
      <c r="AZ91" s="99" t="str">
        <f t="shared" si="71"/>
        <v/>
      </c>
      <c r="BA91" s="99" t="str">
        <f t="shared" si="105"/>
        <v/>
      </c>
      <c r="BB91" s="99" t="str">
        <f t="shared" si="106"/>
        <v/>
      </c>
      <c r="BD91" s="99" t="str">
        <f t="shared" si="72"/>
        <v/>
      </c>
      <c r="BE91" s="99" t="str">
        <f t="shared" si="73"/>
        <v/>
      </c>
      <c r="BF91" s="99" t="str">
        <f t="shared" si="74"/>
        <v/>
      </c>
      <c r="BG91" s="99" t="str">
        <f t="shared" si="75"/>
        <v/>
      </c>
      <c r="BH91" s="121" t="str">
        <f t="shared" si="76"/>
        <v/>
      </c>
      <c r="BI91" s="121" t="str">
        <f t="shared" si="77"/>
        <v/>
      </c>
      <c r="BJ91" s="122" t="str">
        <f t="shared" si="78"/>
        <v/>
      </c>
      <c r="BK91" s="122"/>
      <c r="BL91" s="99" t="str">
        <f t="shared" si="79"/>
        <v/>
      </c>
      <c r="BM91" s="99" t="str">
        <f t="shared" si="80"/>
        <v/>
      </c>
      <c r="BN91" s="122" t="str">
        <f t="shared" si="85"/>
        <v/>
      </c>
      <c r="BO91" s="121" t="str">
        <f t="shared" si="81"/>
        <v/>
      </c>
      <c r="BP91" s="122" t="str">
        <f t="shared" si="86"/>
        <v/>
      </c>
      <c r="BQ91" s="122"/>
      <c r="CD91" s="116">
        <v>82</v>
      </c>
      <c r="CE91" s="117">
        <v>137</v>
      </c>
      <c r="CF91" s="117">
        <v>176</v>
      </c>
      <c r="CG91" s="117">
        <v>156</v>
      </c>
      <c r="CH91" s="117">
        <v>72.612985447671221</v>
      </c>
      <c r="CI91" s="117">
        <v>243.27932224463643</v>
      </c>
      <c r="CJ91" s="117">
        <v>157.94615384615383</v>
      </c>
      <c r="CL91" s="116">
        <v>82</v>
      </c>
      <c r="CM91" s="117">
        <v>20</v>
      </c>
      <c r="CN91" s="117">
        <v>104.82258139534883</v>
      </c>
      <c r="CO91" s="117">
        <v>0</v>
      </c>
      <c r="CP91" s="117">
        <v>32.085271317829459</v>
      </c>
    </row>
    <row r="92" spans="2:94" x14ac:dyDescent="0.3">
      <c r="B92" s="87">
        <v>137</v>
      </c>
      <c r="C92" s="97">
        <f t="shared" si="82"/>
        <v>17</v>
      </c>
      <c r="D92" s="120">
        <v>82</v>
      </c>
      <c r="E92" s="160" t="str">
        <f t="shared" si="87"/>
        <v/>
      </c>
      <c r="F92" s="86" t="str">
        <f t="shared" si="63"/>
        <v/>
      </c>
      <c r="G92" s="120">
        <v>82</v>
      </c>
      <c r="H92" s="160" t="str">
        <f t="shared" si="88"/>
        <v/>
      </c>
      <c r="I92" s="86" t="str">
        <f t="array" ref="I92">IF(D$2=1,IF(F92="","",ABS(F91-F92)),IF(D$2&lt;10,IF(AND(F92="",F93=""),"",MAX(IF(C$11:C$1510=G92,B$11:B$1510))-MIN(IF(C$11:C$1510=G92,B$11:B$1510))),IF(AND(F92="",F93=""),"",_xlfn.STDEV.S(IF(C$11:C$1510=G92,B$11:B$1510)))))</f>
        <v/>
      </c>
      <c r="J92" s="102"/>
      <c r="K92" s="145">
        <f t="shared" si="107"/>
        <v>4</v>
      </c>
      <c r="L92" s="142">
        <f t="shared" si="108"/>
        <v>81</v>
      </c>
      <c r="M92" s="146">
        <f t="shared" si="109"/>
        <v>2.8374233128834355E-2</v>
      </c>
      <c r="N92" s="147">
        <f t="shared" si="98"/>
        <v>59.614085691989487</v>
      </c>
      <c r="O92" s="147"/>
      <c r="S92" s="150">
        <v>0.2</v>
      </c>
      <c r="T92" s="100">
        <f t="shared" si="95"/>
        <v>114.50899217401731</v>
      </c>
      <c r="U92" s="100">
        <f t="shared" si="110"/>
        <v>-2</v>
      </c>
      <c r="V92" s="100">
        <f t="shared" si="111"/>
        <v>326.30920029413699</v>
      </c>
      <c r="W92" s="100">
        <f t="shared" si="96"/>
        <v>105.63683656017287</v>
      </c>
      <c r="X92" s="100">
        <f t="shared" si="97"/>
        <v>123.38114778786188</v>
      </c>
      <c r="AA92" s="99" t="str">
        <f t="shared" si="64"/>
        <v/>
      </c>
      <c r="AB92" s="99" t="str">
        <f t="shared" si="65"/>
        <v/>
      </c>
      <c r="AC92" s="99" t="str">
        <f t="shared" si="93"/>
        <v/>
      </c>
      <c r="AD92" s="99" t="str">
        <f t="shared" si="94"/>
        <v/>
      </c>
      <c r="AE92" s="99" t="str">
        <f t="shared" si="66"/>
        <v/>
      </c>
      <c r="AF92" s="99" t="str">
        <f t="shared" si="67"/>
        <v/>
      </c>
      <c r="AG92" s="99" t="str">
        <f t="shared" si="61"/>
        <v/>
      </c>
      <c r="AH92" s="99" t="str">
        <f t="shared" si="62"/>
        <v/>
      </c>
      <c r="AI92" s="99" t="str">
        <f t="shared" si="83"/>
        <v/>
      </c>
      <c r="AJ92" s="99" t="str">
        <f t="shared" si="89"/>
        <v/>
      </c>
      <c r="AK92" s="99" t="str">
        <f t="shared" si="112"/>
        <v/>
      </c>
      <c r="AL92" s="99" t="str">
        <f t="shared" si="113"/>
        <v/>
      </c>
      <c r="AM92" s="99" t="str">
        <f t="shared" si="84"/>
        <v/>
      </c>
      <c r="AN92" s="99" t="str">
        <f t="shared" si="90"/>
        <v/>
      </c>
      <c r="AO92" s="99" t="str">
        <f t="shared" si="99"/>
        <v/>
      </c>
      <c r="AP92" s="99" t="str">
        <f t="shared" si="100"/>
        <v/>
      </c>
      <c r="AQ92" s="99" t="str">
        <f t="shared" si="91"/>
        <v/>
      </c>
      <c r="AR92" s="99" t="str">
        <f t="shared" si="92"/>
        <v/>
      </c>
      <c r="AS92" s="99" t="str">
        <f t="shared" si="101"/>
        <v/>
      </c>
      <c r="AT92" s="99" t="str">
        <f t="shared" si="102"/>
        <v/>
      </c>
      <c r="AU92" s="99" t="str">
        <f t="shared" si="68"/>
        <v/>
      </c>
      <c r="AV92" s="99" t="str">
        <f t="shared" si="69"/>
        <v/>
      </c>
      <c r="AW92" s="99" t="str">
        <f t="shared" si="103"/>
        <v/>
      </c>
      <c r="AX92" s="99" t="str">
        <f t="shared" si="104"/>
        <v/>
      </c>
      <c r="AY92" s="99" t="str">
        <f t="shared" si="70"/>
        <v/>
      </c>
      <c r="AZ92" s="99" t="str">
        <f t="shared" si="71"/>
        <v/>
      </c>
      <c r="BA92" s="99" t="str">
        <f t="shared" si="105"/>
        <v/>
      </c>
      <c r="BB92" s="99" t="str">
        <f t="shared" si="106"/>
        <v/>
      </c>
      <c r="BD92" s="99" t="str">
        <f t="shared" si="72"/>
        <v/>
      </c>
      <c r="BE92" s="99" t="str">
        <f t="shared" si="73"/>
        <v/>
      </c>
      <c r="BF92" s="99" t="str">
        <f t="shared" si="74"/>
        <v/>
      </c>
      <c r="BG92" s="99" t="str">
        <f t="shared" si="75"/>
        <v/>
      </c>
      <c r="BH92" s="121" t="str">
        <f t="shared" si="76"/>
        <v/>
      </c>
      <c r="BI92" s="121" t="str">
        <f t="shared" si="77"/>
        <v/>
      </c>
      <c r="BJ92" s="122" t="str">
        <f t="shared" si="78"/>
        <v/>
      </c>
      <c r="BK92" s="122"/>
      <c r="BL92" s="99" t="str">
        <f t="shared" si="79"/>
        <v/>
      </c>
      <c r="BM92" s="99" t="str">
        <f t="shared" si="80"/>
        <v/>
      </c>
      <c r="BN92" s="122" t="str">
        <f t="shared" si="85"/>
        <v/>
      </c>
      <c r="BO92" s="121" t="str">
        <f t="shared" si="81"/>
        <v/>
      </c>
      <c r="BP92" s="122" t="str">
        <f t="shared" si="86"/>
        <v/>
      </c>
      <c r="BQ92" s="122"/>
      <c r="CD92" s="116">
        <v>83</v>
      </c>
      <c r="CE92" s="117">
        <v>117</v>
      </c>
      <c r="CF92" s="117">
        <v>176</v>
      </c>
      <c r="CG92" s="117">
        <v>156</v>
      </c>
      <c r="CH92" s="117">
        <v>72.612985447671221</v>
      </c>
      <c r="CI92" s="117">
        <v>243.27932224463643</v>
      </c>
      <c r="CJ92" s="117">
        <v>157.94615384615383</v>
      </c>
      <c r="CL92" s="116">
        <v>83</v>
      </c>
      <c r="CM92" s="117">
        <v>175</v>
      </c>
      <c r="CN92" s="117">
        <v>104.82258139534883</v>
      </c>
      <c r="CO92" s="117">
        <v>0</v>
      </c>
      <c r="CP92" s="117">
        <v>32.085271317829459</v>
      </c>
    </row>
    <row r="93" spans="2:94" x14ac:dyDescent="0.3">
      <c r="B93" s="87">
        <v>117</v>
      </c>
      <c r="C93" s="97">
        <f t="shared" si="82"/>
        <v>17</v>
      </c>
      <c r="D93" s="120">
        <v>83</v>
      </c>
      <c r="E93" s="160" t="str">
        <f t="shared" si="87"/>
        <v/>
      </c>
      <c r="F93" s="86" t="str">
        <f t="shared" si="63"/>
        <v/>
      </c>
      <c r="G93" s="120">
        <v>83</v>
      </c>
      <c r="H93" s="160" t="str">
        <f t="shared" si="88"/>
        <v/>
      </c>
      <c r="I93" s="86" t="str">
        <f t="array" ref="I93">IF(D$2=1,IF(F93="","",ABS(F92-F93)),IF(D$2&lt;10,IF(AND(F93="",F94=""),"",MAX(IF(C$11:C$1510=G93,B$11:B$1510))-MIN(IF(C$11:C$1510=G93,B$11:B$1510))),IF(AND(F93="",F94=""),"",_xlfn.STDEV.S(IF(C$11:C$1510=G93,B$11:B$1510)))))</f>
        <v/>
      </c>
      <c r="J93" s="102"/>
      <c r="K93" s="145">
        <f t="shared" si="107"/>
        <v>5</v>
      </c>
      <c r="L93" s="142">
        <f t="shared" si="108"/>
        <v>81</v>
      </c>
      <c r="M93" s="146">
        <f t="shared" si="109"/>
        <v>3.6042944785276074E-2</v>
      </c>
      <c r="N93" s="147">
        <f t="shared" si="98"/>
        <v>65.119354353199142</v>
      </c>
      <c r="O93" s="147"/>
      <c r="S93" s="150">
        <v>0.3</v>
      </c>
      <c r="T93" s="100">
        <f t="shared" si="95"/>
        <v>130.88116434398839</v>
      </c>
      <c r="U93" s="100">
        <f t="shared" si="110"/>
        <v>-2</v>
      </c>
      <c r="V93" s="100">
        <f t="shared" si="111"/>
        <v>326.30920029413699</v>
      </c>
      <c r="W93" s="100">
        <f t="shared" si="96"/>
        <v>122.00900873014382</v>
      </c>
      <c r="X93" s="100">
        <f t="shared" si="97"/>
        <v>139.75331995783296</v>
      </c>
      <c r="AA93" s="99" t="str">
        <f t="shared" si="64"/>
        <v/>
      </c>
      <c r="AB93" s="99" t="str">
        <f t="shared" si="65"/>
        <v/>
      </c>
      <c r="AC93" s="99" t="str">
        <f t="shared" si="93"/>
        <v/>
      </c>
      <c r="AD93" s="99" t="str">
        <f t="shared" si="94"/>
        <v/>
      </c>
      <c r="AE93" s="99" t="str">
        <f t="shared" si="66"/>
        <v/>
      </c>
      <c r="AF93" s="99" t="str">
        <f t="shared" si="67"/>
        <v/>
      </c>
      <c r="AG93" s="99" t="str">
        <f t="shared" ref="AG93:AG156" si="114">IF(SUM(AE84:AE93)&gt;9,"x","")</f>
        <v/>
      </c>
      <c r="AH93" s="99" t="str">
        <f t="shared" ref="AH93:AH156" si="115">IF(IF(AF$11="",SUM(AF85:AF94),SUM(AF84:AF93))&gt;9,"x","")</f>
        <v/>
      </c>
      <c r="AI93" s="99" t="str">
        <f t="shared" si="83"/>
        <v/>
      </c>
      <c r="AJ93" s="99" t="str">
        <f t="shared" si="89"/>
        <v/>
      </c>
      <c r="AK93" s="99" t="str">
        <f t="shared" si="112"/>
        <v/>
      </c>
      <c r="AL93" s="99" t="str">
        <f t="shared" si="113"/>
        <v/>
      </c>
      <c r="AM93" s="99" t="str">
        <f t="shared" si="84"/>
        <v/>
      </c>
      <c r="AN93" s="99" t="str">
        <f t="shared" si="90"/>
        <v/>
      </c>
      <c r="AO93" s="99" t="str">
        <f t="shared" si="99"/>
        <v/>
      </c>
      <c r="AP93" s="99" t="str">
        <f t="shared" si="100"/>
        <v/>
      </c>
      <c r="AQ93" s="99" t="str">
        <f t="shared" si="91"/>
        <v/>
      </c>
      <c r="AR93" s="99" t="str">
        <f t="shared" si="92"/>
        <v/>
      </c>
      <c r="AS93" s="99" t="str">
        <f t="shared" si="101"/>
        <v/>
      </c>
      <c r="AT93" s="99" t="str">
        <f t="shared" si="102"/>
        <v/>
      </c>
      <c r="AU93" s="99" t="str">
        <f t="shared" si="68"/>
        <v/>
      </c>
      <c r="AV93" s="99" t="str">
        <f t="shared" si="69"/>
        <v/>
      </c>
      <c r="AW93" s="99" t="str">
        <f t="shared" si="103"/>
        <v/>
      </c>
      <c r="AX93" s="99" t="str">
        <f t="shared" si="104"/>
        <v/>
      </c>
      <c r="AY93" s="99" t="str">
        <f t="shared" si="70"/>
        <v/>
      </c>
      <c r="AZ93" s="99" t="str">
        <f t="shared" si="71"/>
        <v/>
      </c>
      <c r="BA93" s="99" t="str">
        <f t="shared" si="105"/>
        <v/>
      </c>
      <c r="BB93" s="99" t="str">
        <f t="shared" si="106"/>
        <v/>
      </c>
      <c r="BD93" s="99" t="str">
        <f t="shared" si="72"/>
        <v/>
      </c>
      <c r="BE93" s="99" t="str">
        <f t="shared" si="73"/>
        <v/>
      </c>
      <c r="BF93" s="99" t="str">
        <f t="shared" si="74"/>
        <v/>
      </c>
      <c r="BG93" s="99" t="str">
        <f t="shared" si="75"/>
        <v/>
      </c>
      <c r="BH93" s="121" t="str">
        <f t="shared" si="76"/>
        <v/>
      </c>
      <c r="BI93" s="121" t="str">
        <f t="shared" si="77"/>
        <v/>
      </c>
      <c r="BJ93" s="122" t="str">
        <f t="shared" si="78"/>
        <v/>
      </c>
      <c r="BK93" s="122"/>
      <c r="BL93" s="99" t="str">
        <f t="shared" si="79"/>
        <v/>
      </c>
      <c r="BM93" s="99" t="str">
        <f t="shared" si="80"/>
        <v/>
      </c>
      <c r="BN93" s="122" t="str">
        <f t="shared" si="85"/>
        <v/>
      </c>
      <c r="BO93" s="121" t="str">
        <f t="shared" si="81"/>
        <v/>
      </c>
      <c r="BP93" s="122" t="str">
        <f t="shared" si="86"/>
        <v/>
      </c>
      <c r="BQ93" s="122"/>
      <c r="CD93" s="116">
        <v>84</v>
      </c>
      <c r="CE93" s="117">
        <v>292</v>
      </c>
      <c r="CF93" s="117">
        <v>176</v>
      </c>
      <c r="CG93" s="117">
        <v>156</v>
      </c>
      <c r="CH93" s="117">
        <v>72.612985447671221</v>
      </c>
      <c r="CI93" s="117">
        <v>243.27932224463643</v>
      </c>
      <c r="CJ93" s="117">
        <v>157.94615384615383</v>
      </c>
      <c r="CL93" s="116">
        <v>84</v>
      </c>
      <c r="CM93" s="117">
        <v>51</v>
      </c>
      <c r="CN93" s="117">
        <v>104.82258139534883</v>
      </c>
      <c r="CO93" s="117">
        <v>0</v>
      </c>
      <c r="CP93" s="117">
        <v>32.085271317829459</v>
      </c>
    </row>
    <row r="94" spans="2:94" x14ac:dyDescent="0.3">
      <c r="B94" s="87">
        <v>292</v>
      </c>
      <c r="C94" s="97">
        <f t="shared" si="82"/>
        <v>17</v>
      </c>
      <c r="D94" s="120">
        <v>84</v>
      </c>
      <c r="E94" s="160" t="str">
        <f t="shared" si="87"/>
        <v/>
      </c>
      <c r="F94" s="86" t="str">
        <f t="shared" si="63"/>
        <v/>
      </c>
      <c r="G94" s="120">
        <v>84</v>
      </c>
      <c r="H94" s="160" t="str">
        <f t="shared" si="88"/>
        <v/>
      </c>
      <c r="I94" s="86" t="str">
        <f t="array" ref="I94">IF(D$2=1,IF(F94="","",ABS(F93-F94)),IF(D$2&lt;10,IF(AND(F94="",F95=""),"",MAX(IF(C$11:C$1510=G94,B$11:B$1510))-MIN(IF(C$11:C$1510=G94,B$11:B$1510))),IF(AND(F94="",F95=""),"",_xlfn.STDEV.S(IF(C$11:C$1510=G94,B$11:B$1510)))))</f>
        <v/>
      </c>
      <c r="J94" s="102"/>
      <c r="K94" s="145">
        <f t="shared" si="107"/>
        <v>6</v>
      </c>
      <c r="L94" s="142">
        <f t="shared" si="108"/>
        <v>82</v>
      </c>
      <c r="M94" s="146">
        <f t="shared" si="109"/>
        <v>4.3711656441717789E-2</v>
      </c>
      <c r="N94" s="147">
        <f t="shared" si="98"/>
        <v>69.734749606530087</v>
      </c>
      <c r="O94" s="147"/>
      <c r="S94" s="150">
        <v>0.4</v>
      </c>
      <c r="T94" s="100">
        <f t="shared" si="95"/>
        <v>144.87058179652851</v>
      </c>
      <c r="U94" s="100">
        <f t="shared" si="110"/>
        <v>-2</v>
      </c>
      <c r="V94" s="100">
        <f t="shared" si="111"/>
        <v>326.30920029413699</v>
      </c>
      <c r="W94" s="100">
        <f t="shared" si="96"/>
        <v>135.99842618268394</v>
      </c>
      <c r="X94" s="100">
        <f t="shared" si="97"/>
        <v>153.74273741037308</v>
      </c>
      <c r="AA94" s="99" t="str">
        <f t="shared" si="64"/>
        <v/>
      </c>
      <c r="AB94" s="99" t="str">
        <f t="shared" si="65"/>
        <v/>
      </c>
      <c r="AC94" s="99" t="str">
        <f t="shared" si="93"/>
        <v/>
      </c>
      <c r="AD94" s="99" t="str">
        <f t="shared" si="94"/>
        <v/>
      </c>
      <c r="AE94" s="99" t="str">
        <f t="shared" si="66"/>
        <v/>
      </c>
      <c r="AF94" s="99" t="str">
        <f t="shared" si="67"/>
        <v/>
      </c>
      <c r="AG94" s="99" t="str">
        <f t="shared" si="114"/>
        <v/>
      </c>
      <c r="AH94" s="99" t="str">
        <f t="shared" si="115"/>
        <v/>
      </c>
      <c r="AI94" s="99" t="str">
        <f t="shared" si="83"/>
        <v/>
      </c>
      <c r="AJ94" s="99" t="str">
        <f t="shared" si="89"/>
        <v/>
      </c>
      <c r="AK94" s="99" t="str">
        <f t="shared" si="112"/>
        <v/>
      </c>
      <c r="AL94" s="99" t="str">
        <f t="shared" si="113"/>
        <v/>
      </c>
      <c r="AM94" s="99" t="str">
        <f t="shared" si="84"/>
        <v/>
      </c>
      <c r="AN94" s="99" t="str">
        <f t="shared" si="90"/>
        <v/>
      </c>
      <c r="AO94" s="99" t="str">
        <f t="shared" si="99"/>
        <v/>
      </c>
      <c r="AP94" s="99" t="str">
        <f t="shared" si="100"/>
        <v/>
      </c>
      <c r="AQ94" s="99" t="str">
        <f t="shared" si="91"/>
        <v/>
      </c>
      <c r="AR94" s="99" t="str">
        <f t="shared" si="92"/>
        <v/>
      </c>
      <c r="AS94" s="99" t="str">
        <f t="shared" si="101"/>
        <v/>
      </c>
      <c r="AT94" s="99" t="str">
        <f t="shared" si="102"/>
        <v/>
      </c>
      <c r="AU94" s="99" t="str">
        <f t="shared" si="68"/>
        <v/>
      </c>
      <c r="AV94" s="99" t="str">
        <f t="shared" si="69"/>
        <v/>
      </c>
      <c r="AW94" s="99" t="str">
        <f t="shared" si="103"/>
        <v/>
      </c>
      <c r="AX94" s="99" t="str">
        <f t="shared" si="104"/>
        <v/>
      </c>
      <c r="AY94" s="99" t="str">
        <f t="shared" si="70"/>
        <v/>
      </c>
      <c r="AZ94" s="99" t="str">
        <f t="shared" si="71"/>
        <v/>
      </c>
      <c r="BA94" s="99" t="str">
        <f t="shared" si="105"/>
        <v/>
      </c>
      <c r="BB94" s="99" t="str">
        <f t="shared" si="106"/>
        <v/>
      </c>
      <c r="BD94" s="99" t="str">
        <f t="shared" si="72"/>
        <v/>
      </c>
      <c r="BE94" s="99" t="str">
        <f t="shared" si="73"/>
        <v/>
      </c>
      <c r="BF94" s="99" t="str">
        <f t="shared" si="74"/>
        <v/>
      </c>
      <c r="BG94" s="99" t="str">
        <f t="shared" si="75"/>
        <v/>
      </c>
      <c r="BH94" s="121" t="str">
        <f t="shared" si="76"/>
        <v/>
      </c>
      <c r="BI94" s="121" t="str">
        <f t="shared" si="77"/>
        <v/>
      </c>
      <c r="BJ94" s="122" t="str">
        <f t="shared" si="78"/>
        <v/>
      </c>
      <c r="BK94" s="122"/>
      <c r="BL94" s="99" t="str">
        <f t="shared" si="79"/>
        <v/>
      </c>
      <c r="BM94" s="99" t="str">
        <f t="shared" si="80"/>
        <v/>
      </c>
      <c r="BN94" s="122" t="str">
        <f t="shared" si="85"/>
        <v/>
      </c>
      <c r="BO94" s="121" t="str">
        <f t="shared" si="81"/>
        <v/>
      </c>
      <c r="BP94" s="122" t="str">
        <f t="shared" si="86"/>
        <v/>
      </c>
      <c r="BQ94" s="122"/>
      <c r="CD94" s="116">
        <v>85</v>
      </c>
      <c r="CE94" s="117">
        <v>241</v>
      </c>
      <c r="CF94" s="117">
        <v>176</v>
      </c>
      <c r="CG94" s="117">
        <v>156</v>
      </c>
      <c r="CH94" s="117">
        <v>72.612985447671221</v>
      </c>
      <c r="CI94" s="117">
        <v>243.27932224463643</v>
      </c>
      <c r="CJ94" s="117">
        <v>157.94615384615383</v>
      </c>
      <c r="CL94" s="116">
        <v>85</v>
      </c>
      <c r="CM94" s="117">
        <v>3</v>
      </c>
      <c r="CN94" s="117">
        <v>104.82258139534883</v>
      </c>
      <c r="CO94" s="117">
        <v>0</v>
      </c>
      <c r="CP94" s="117">
        <v>32.085271317829459</v>
      </c>
    </row>
    <row r="95" spans="2:94" x14ac:dyDescent="0.3">
      <c r="B95" s="87">
        <v>241</v>
      </c>
      <c r="C95" s="97">
        <f t="shared" si="82"/>
        <v>17</v>
      </c>
      <c r="D95" s="120">
        <v>85</v>
      </c>
      <c r="E95" s="160" t="str">
        <f t="shared" si="87"/>
        <v/>
      </c>
      <c r="F95" s="86" t="str">
        <f t="shared" si="63"/>
        <v/>
      </c>
      <c r="G95" s="120">
        <v>85</v>
      </c>
      <c r="H95" s="160" t="str">
        <f t="shared" si="88"/>
        <v/>
      </c>
      <c r="I95" s="86" t="str">
        <f t="array" ref="I95">IF(D$2=1,IF(F95="","",ABS(F94-F95)),IF(D$2&lt;10,IF(AND(F95="",F96=""),"",MAX(IF(C$11:C$1510=G95,B$11:B$1510))-MIN(IF(C$11:C$1510=G95,B$11:B$1510))),IF(AND(F95="",F96=""),"",_xlfn.STDEV.S(IF(C$11:C$1510=G95,B$11:B$1510)))))</f>
        <v/>
      </c>
      <c r="J95" s="102"/>
      <c r="K95" s="145">
        <f t="shared" si="107"/>
        <v>7</v>
      </c>
      <c r="L95" s="142">
        <f t="shared" si="108"/>
        <v>86</v>
      </c>
      <c r="M95" s="146">
        <f t="shared" si="109"/>
        <v>5.1380368098159511E-2</v>
      </c>
      <c r="N95" s="147">
        <f t="shared" si="98"/>
        <v>73.736420289565118</v>
      </c>
      <c r="O95" s="147"/>
      <c r="S95" s="150">
        <v>0.5</v>
      </c>
      <c r="T95" s="100">
        <f t="shared" si="95"/>
        <v>157.94615384615383</v>
      </c>
      <c r="U95" s="100">
        <f t="shared" si="110"/>
        <v>-2</v>
      </c>
      <c r="V95" s="100">
        <f t="shared" si="111"/>
        <v>326.30920029413699</v>
      </c>
      <c r="W95" s="100">
        <f t="shared" si="96"/>
        <v>149.07399823230926</v>
      </c>
      <c r="X95" s="100">
        <f t="shared" si="97"/>
        <v>166.8183094599984</v>
      </c>
      <c r="AA95" s="99" t="str">
        <f t="shared" si="64"/>
        <v/>
      </c>
      <c r="AB95" s="99" t="str">
        <f t="shared" si="65"/>
        <v/>
      </c>
      <c r="AC95" s="99" t="str">
        <f t="shared" si="93"/>
        <v/>
      </c>
      <c r="AD95" s="99" t="str">
        <f t="shared" si="94"/>
        <v/>
      </c>
      <c r="AE95" s="99" t="str">
        <f t="shared" si="66"/>
        <v/>
      </c>
      <c r="AF95" s="99" t="str">
        <f t="shared" si="67"/>
        <v/>
      </c>
      <c r="AG95" s="99" t="str">
        <f t="shared" si="114"/>
        <v/>
      </c>
      <c r="AH95" s="99" t="str">
        <f t="shared" si="115"/>
        <v/>
      </c>
      <c r="AI95" s="99" t="str">
        <f t="shared" si="83"/>
        <v/>
      </c>
      <c r="AJ95" s="99" t="str">
        <f t="shared" si="89"/>
        <v/>
      </c>
      <c r="AK95" s="99" t="str">
        <f t="shared" si="112"/>
        <v/>
      </c>
      <c r="AL95" s="99" t="str">
        <f t="shared" si="113"/>
        <v/>
      </c>
      <c r="AM95" s="99" t="str">
        <f t="shared" si="84"/>
        <v/>
      </c>
      <c r="AN95" s="99" t="str">
        <f t="shared" si="90"/>
        <v/>
      </c>
      <c r="AO95" s="99" t="str">
        <f t="shared" si="99"/>
        <v/>
      </c>
      <c r="AP95" s="99" t="str">
        <f t="shared" si="100"/>
        <v/>
      </c>
      <c r="AQ95" s="99" t="str">
        <f t="shared" si="91"/>
        <v/>
      </c>
      <c r="AR95" s="99" t="str">
        <f t="shared" si="92"/>
        <v/>
      </c>
      <c r="AS95" s="99" t="str">
        <f t="shared" si="101"/>
        <v/>
      </c>
      <c r="AT95" s="99" t="str">
        <f t="shared" si="102"/>
        <v/>
      </c>
      <c r="AU95" s="99" t="str">
        <f t="shared" si="68"/>
        <v/>
      </c>
      <c r="AV95" s="99" t="str">
        <f t="shared" si="69"/>
        <v/>
      </c>
      <c r="AW95" s="99" t="str">
        <f t="shared" si="103"/>
        <v/>
      </c>
      <c r="AX95" s="99" t="str">
        <f t="shared" si="104"/>
        <v/>
      </c>
      <c r="AY95" s="99" t="str">
        <f t="shared" si="70"/>
        <v/>
      </c>
      <c r="AZ95" s="99" t="str">
        <f t="shared" si="71"/>
        <v/>
      </c>
      <c r="BA95" s="99" t="str">
        <f t="shared" si="105"/>
        <v/>
      </c>
      <c r="BB95" s="99" t="str">
        <f t="shared" si="106"/>
        <v/>
      </c>
      <c r="BD95" s="99" t="str">
        <f t="shared" si="72"/>
        <v/>
      </c>
      <c r="BE95" s="99" t="str">
        <f t="shared" si="73"/>
        <v/>
      </c>
      <c r="BF95" s="99" t="str">
        <f t="shared" si="74"/>
        <v/>
      </c>
      <c r="BG95" s="99" t="str">
        <f t="shared" si="75"/>
        <v/>
      </c>
      <c r="BH95" s="121" t="str">
        <f t="shared" si="76"/>
        <v/>
      </c>
      <c r="BI95" s="121" t="str">
        <f t="shared" si="77"/>
        <v/>
      </c>
      <c r="BJ95" s="122" t="str">
        <f t="shared" si="78"/>
        <v/>
      </c>
      <c r="BK95" s="122"/>
      <c r="BL95" s="99" t="str">
        <f t="shared" si="79"/>
        <v/>
      </c>
      <c r="BM95" s="99" t="str">
        <f t="shared" si="80"/>
        <v/>
      </c>
      <c r="BN95" s="122" t="str">
        <f t="shared" si="85"/>
        <v/>
      </c>
      <c r="BO95" s="121" t="str">
        <f t="shared" si="81"/>
        <v/>
      </c>
      <c r="BP95" s="122" t="str">
        <f t="shared" si="86"/>
        <v/>
      </c>
      <c r="BQ95" s="122"/>
      <c r="CD95" s="116">
        <v>86</v>
      </c>
      <c r="CE95" s="117">
        <v>244</v>
      </c>
      <c r="CF95" s="117">
        <v>176</v>
      </c>
      <c r="CG95" s="117">
        <v>156</v>
      </c>
      <c r="CH95" s="117">
        <v>72.612985447671221</v>
      </c>
      <c r="CI95" s="117">
        <v>243.27932224463643</v>
      </c>
      <c r="CJ95" s="117">
        <v>157.94615384615383</v>
      </c>
      <c r="CL95" s="116">
        <v>86</v>
      </c>
      <c r="CM95" s="117">
        <v>27</v>
      </c>
      <c r="CN95" s="117">
        <v>104.82258139534883</v>
      </c>
      <c r="CO95" s="117">
        <v>0</v>
      </c>
      <c r="CP95" s="117">
        <v>32.085271317829459</v>
      </c>
    </row>
    <row r="96" spans="2:94" x14ac:dyDescent="0.3">
      <c r="B96" s="87">
        <v>244</v>
      </c>
      <c r="C96" s="97">
        <f t="shared" si="82"/>
        <v>18</v>
      </c>
      <c r="D96" s="120">
        <v>86</v>
      </c>
      <c r="E96" s="160" t="str">
        <f t="shared" si="87"/>
        <v/>
      </c>
      <c r="F96" s="86" t="str">
        <f t="shared" si="63"/>
        <v/>
      </c>
      <c r="G96" s="120">
        <v>86</v>
      </c>
      <c r="H96" s="160" t="str">
        <f t="shared" si="88"/>
        <v/>
      </c>
      <c r="I96" s="86" t="str">
        <f t="array" ref="I96">IF(D$2=1,IF(F96="","",ABS(F95-F96)),IF(D$2&lt;10,IF(AND(F96="",F97=""),"",MAX(IF(C$11:C$1510=G96,B$11:B$1510))-MIN(IF(C$11:C$1510=G96,B$11:B$1510))),IF(AND(F96="",F97=""),"",_xlfn.STDEV.S(IF(C$11:C$1510=G96,B$11:B$1510)))))</f>
        <v/>
      </c>
      <c r="J96" s="102"/>
      <c r="K96" s="145">
        <f t="shared" si="107"/>
        <v>8</v>
      </c>
      <c r="L96" s="142">
        <f t="shared" si="108"/>
        <v>87</v>
      </c>
      <c r="M96" s="146">
        <f t="shared" si="109"/>
        <v>5.9049079754601226E-2</v>
      </c>
      <c r="N96" s="147">
        <f t="shared" si="98"/>
        <v>77.287696509303728</v>
      </c>
      <c r="O96" s="147"/>
      <c r="S96" s="150">
        <v>0.6</v>
      </c>
      <c r="T96" s="100">
        <f t="shared" si="95"/>
        <v>171.02172589577916</v>
      </c>
      <c r="U96" s="100">
        <f t="shared" si="110"/>
        <v>-2</v>
      </c>
      <c r="V96" s="100">
        <f t="shared" si="111"/>
        <v>326.30920029413699</v>
      </c>
      <c r="W96" s="100">
        <f t="shared" si="96"/>
        <v>162.14957028193459</v>
      </c>
      <c r="X96" s="100">
        <f t="shared" si="97"/>
        <v>179.89388150962372</v>
      </c>
      <c r="AA96" s="99" t="str">
        <f t="shared" si="64"/>
        <v/>
      </c>
      <c r="AB96" s="99" t="str">
        <f t="shared" si="65"/>
        <v/>
      </c>
      <c r="AC96" s="99" t="str">
        <f t="shared" si="93"/>
        <v/>
      </c>
      <c r="AD96" s="99" t="str">
        <f t="shared" si="94"/>
        <v/>
      </c>
      <c r="AE96" s="99" t="str">
        <f t="shared" si="66"/>
        <v/>
      </c>
      <c r="AF96" s="99" t="str">
        <f t="shared" si="67"/>
        <v/>
      </c>
      <c r="AG96" s="99" t="str">
        <f t="shared" si="114"/>
        <v/>
      </c>
      <c r="AH96" s="99" t="str">
        <f t="shared" si="115"/>
        <v/>
      </c>
      <c r="AI96" s="99" t="str">
        <f t="shared" si="83"/>
        <v/>
      </c>
      <c r="AJ96" s="99" t="str">
        <f t="shared" si="89"/>
        <v/>
      </c>
      <c r="AK96" s="99" t="str">
        <f t="shared" si="112"/>
        <v/>
      </c>
      <c r="AL96" s="99" t="str">
        <f t="shared" si="113"/>
        <v/>
      </c>
      <c r="AM96" s="99" t="str">
        <f t="shared" si="84"/>
        <v/>
      </c>
      <c r="AN96" s="99" t="str">
        <f t="shared" si="90"/>
        <v/>
      </c>
      <c r="AO96" s="99" t="str">
        <f t="shared" si="99"/>
        <v/>
      </c>
      <c r="AP96" s="99" t="str">
        <f t="shared" si="100"/>
        <v/>
      </c>
      <c r="AQ96" s="99" t="str">
        <f t="shared" si="91"/>
        <v/>
      </c>
      <c r="AR96" s="99" t="str">
        <f t="shared" si="92"/>
        <v/>
      </c>
      <c r="AS96" s="99" t="str">
        <f t="shared" si="101"/>
        <v/>
      </c>
      <c r="AT96" s="99" t="str">
        <f t="shared" si="102"/>
        <v/>
      </c>
      <c r="AU96" s="99" t="str">
        <f t="shared" si="68"/>
        <v/>
      </c>
      <c r="AV96" s="99" t="str">
        <f t="shared" si="69"/>
        <v/>
      </c>
      <c r="AW96" s="99" t="str">
        <f t="shared" si="103"/>
        <v/>
      </c>
      <c r="AX96" s="99" t="str">
        <f t="shared" si="104"/>
        <v/>
      </c>
      <c r="AY96" s="99" t="str">
        <f t="shared" si="70"/>
        <v/>
      </c>
      <c r="AZ96" s="99" t="str">
        <f t="shared" si="71"/>
        <v/>
      </c>
      <c r="BA96" s="99" t="str">
        <f t="shared" si="105"/>
        <v/>
      </c>
      <c r="BB96" s="99" t="str">
        <f t="shared" si="106"/>
        <v/>
      </c>
      <c r="BD96" s="99" t="str">
        <f t="shared" si="72"/>
        <v/>
      </c>
      <c r="BE96" s="99" t="str">
        <f t="shared" si="73"/>
        <v/>
      </c>
      <c r="BF96" s="99" t="str">
        <f t="shared" si="74"/>
        <v/>
      </c>
      <c r="BG96" s="99" t="str">
        <f t="shared" si="75"/>
        <v/>
      </c>
      <c r="BH96" s="121" t="str">
        <f t="shared" si="76"/>
        <v/>
      </c>
      <c r="BI96" s="121" t="str">
        <f t="shared" si="77"/>
        <v/>
      </c>
      <c r="BJ96" s="122" t="str">
        <f t="shared" si="78"/>
        <v/>
      </c>
      <c r="BK96" s="122"/>
      <c r="BL96" s="99" t="str">
        <f t="shared" si="79"/>
        <v/>
      </c>
      <c r="BM96" s="99" t="str">
        <f t="shared" si="80"/>
        <v/>
      </c>
      <c r="BN96" s="122" t="str">
        <f t="shared" si="85"/>
        <v/>
      </c>
      <c r="BO96" s="121" t="str">
        <f t="shared" si="81"/>
        <v/>
      </c>
      <c r="BP96" s="122" t="str">
        <f t="shared" si="86"/>
        <v/>
      </c>
      <c r="BQ96" s="122"/>
      <c r="CD96" s="116">
        <v>87</v>
      </c>
      <c r="CE96" s="117">
        <v>271</v>
      </c>
      <c r="CF96" s="117">
        <v>176</v>
      </c>
      <c r="CG96" s="117">
        <v>156</v>
      </c>
      <c r="CH96" s="117">
        <v>72.612985447671221</v>
      </c>
      <c r="CI96" s="117">
        <v>243.27932224463643</v>
      </c>
      <c r="CJ96" s="117">
        <v>157.94615384615383</v>
      </c>
      <c r="CL96" s="116">
        <v>87</v>
      </c>
      <c r="CM96" s="117">
        <v>21</v>
      </c>
      <c r="CN96" s="117">
        <v>104.82258139534883</v>
      </c>
      <c r="CO96" s="117">
        <v>0</v>
      </c>
      <c r="CP96" s="117">
        <v>32.085271317829459</v>
      </c>
    </row>
    <row r="97" spans="2:94" x14ac:dyDescent="0.3">
      <c r="B97" s="87">
        <v>271</v>
      </c>
      <c r="C97" s="97">
        <f t="shared" si="82"/>
        <v>18</v>
      </c>
      <c r="D97" s="120">
        <v>87</v>
      </c>
      <c r="E97" s="160" t="str">
        <f t="shared" si="87"/>
        <v/>
      </c>
      <c r="F97" s="86" t="str">
        <f t="shared" si="63"/>
        <v/>
      </c>
      <c r="G97" s="120">
        <v>87</v>
      </c>
      <c r="H97" s="160" t="str">
        <f t="shared" si="88"/>
        <v/>
      </c>
      <c r="I97" s="86" t="str">
        <f t="array" ref="I97">IF(D$2=1,IF(F97="","",ABS(F96-F97)),IF(D$2&lt;10,IF(AND(F97="",F98=""),"",MAX(IF(C$11:C$1510=G97,B$11:B$1510))-MIN(IF(C$11:C$1510=G97,B$11:B$1510))),IF(AND(F97="",F98=""),"",_xlfn.STDEV.S(IF(C$11:C$1510=G97,B$11:B$1510)))))</f>
        <v/>
      </c>
      <c r="J97" s="102"/>
      <c r="K97" s="145">
        <f t="shared" si="107"/>
        <v>9</v>
      </c>
      <c r="L97" s="142">
        <f t="shared" si="108"/>
        <v>87</v>
      </c>
      <c r="M97" s="146">
        <f t="shared" si="109"/>
        <v>6.6717791411042934E-2</v>
      </c>
      <c r="N97" s="147">
        <f t="shared" si="98"/>
        <v>80.493564232286133</v>
      </c>
      <c r="O97" s="147"/>
      <c r="S97" s="150">
        <v>0.7</v>
      </c>
      <c r="T97" s="100">
        <f t="shared" si="95"/>
        <v>185.01114334831925</v>
      </c>
      <c r="U97" s="100">
        <f t="shared" si="110"/>
        <v>-2</v>
      </c>
      <c r="V97" s="100">
        <f t="shared" si="111"/>
        <v>326.30920029413699</v>
      </c>
      <c r="W97" s="100">
        <f t="shared" si="96"/>
        <v>176.13898773447471</v>
      </c>
      <c r="X97" s="100">
        <f t="shared" si="97"/>
        <v>193.88329896216385</v>
      </c>
      <c r="AA97" s="99" t="str">
        <f t="shared" si="64"/>
        <v/>
      </c>
      <c r="AB97" s="99" t="str">
        <f t="shared" si="65"/>
        <v/>
      </c>
      <c r="AC97" s="99" t="str">
        <f t="shared" si="93"/>
        <v/>
      </c>
      <c r="AD97" s="99" t="str">
        <f t="shared" si="94"/>
        <v/>
      </c>
      <c r="AE97" s="99" t="str">
        <f t="shared" si="66"/>
        <v/>
      </c>
      <c r="AF97" s="99" t="str">
        <f t="shared" si="67"/>
        <v/>
      </c>
      <c r="AG97" s="99" t="str">
        <f t="shared" si="114"/>
        <v/>
      </c>
      <c r="AH97" s="99" t="str">
        <f t="shared" si="115"/>
        <v/>
      </c>
      <c r="AI97" s="99" t="str">
        <f t="shared" si="83"/>
        <v/>
      </c>
      <c r="AJ97" s="99" t="str">
        <f t="shared" si="89"/>
        <v/>
      </c>
      <c r="AK97" s="99" t="str">
        <f t="shared" si="112"/>
        <v/>
      </c>
      <c r="AL97" s="99" t="str">
        <f t="shared" si="113"/>
        <v/>
      </c>
      <c r="AM97" s="99" t="str">
        <f t="shared" si="84"/>
        <v/>
      </c>
      <c r="AN97" s="99" t="str">
        <f t="shared" si="90"/>
        <v/>
      </c>
      <c r="AO97" s="99" t="str">
        <f t="shared" si="99"/>
        <v/>
      </c>
      <c r="AP97" s="99" t="str">
        <f t="shared" si="100"/>
        <v/>
      </c>
      <c r="AQ97" s="99" t="str">
        <f t="shared" si="91"/>
        <v/>
      </c>
      <c r="AR97" s="99" t="str">
        <f t="shared" si="92"/>
        <v/>
      </c>
      <c r="AS97" s="99" t="str">
        <f t="shared" si="101"/>
        <v/>
      </c>
      <c r="AT97" s="99" t="str">
        <f t="shared" si="102"/>
        <v/>
      </c>
      <c r="AU97" s="99" t="str">
        <f t="shared" si="68"/>
        <v/>
      </c>
      <c r="AV97" s="99" t="str">
        <f t="shared" si="69"/>
        <v/>
      </c>
      <c r="AW97" s="99" t="str">
        <f t="shared" si="103"/>
        <v/>
      </c>
      <c r="AX97" s="99" t="str">
        <f t="shared" si="104"/>
        <v/>
      </c>
      <c r="AY97" s="99" t="str">
        <f t="shared" si="70"/>
        <v/>
      </c>
      <c r="AZ97" s="99" t="str">
        <f t="shared" si="71"/>
        <v/>
      </c>
      <c r="BA97" s="99" t="str">
        <f t="shared" si="105"/>
        <v/>
      </c>
      <c r="BB97" s="99" t="str">
        <f t="shared" si="106"/>
        <v/>
      </c>
      <c r="BD97" s="99" t="str">
        <f t="shared" si="72"/>
        <v/>
      </c>
      <c r="BE97" s="99" t="str">
        <f t="shared" si="73"/>
        <v/>
      </c>
      <c r="BF97" s="99" t="str">
        <f t="shared" si="74"/>
        <v/>
      </c>
      <c r="BG97" s="99" t="str">
        <f t="shared" si="75"/>
        <v/>
      </c>
      <c r="BH97" s="121" t="str">
        <f t="shared" si="76"/>
        <v/>
      </c>
      <c r="BI97" s="121" t="str">
        <f t="shared" si="77"/>
        <v/>
      </c>
      <c r="BJ97" s="122" t="str">
        <f t="shared" si="78"/>
        <v/>
      </c>
      <c r="BK97" s="122"/>
      <c r="BL97" s="99" t="str">
        <f t="shared" si="79"/>
        <v/>
      </c>
      <c r="BM97" s="99" t="str">
        <f t="shared" si="80"/>
        <v/>
      </c>
      <c r="BN97" s="122" t="str">
        <f t="shared" si="85"/>
        <v/>
      </c>
      <c r="BO97" s="121" t="str">
        <f t="shared" si="81"/>
        <v/>
      </c>
      <c r="BP97" s="122" t="str">
        <f t="shared" si="86"/>
        <v/>
      </c>
      <c r="BQ97" s="122"/>
      <c r="CD97" s="116">
        <v>88</v>
      </c>
      <c r="CE97" s="117">
        <v>292</v>
      </c>
      <c r="CF97" s="117">
        <v>176</v>
      </c>
      <c r="CG97" s="117">
        <v>156</v>
      </c>
      <c r="CH97" s="117">
        <v>72.612985447671221</v>
      </c>
      <c r="CI97" s="117">
        <v>243.27932224463643</v>
      </c>
      <c r="CJ97" s="117">
        <v>157.94615384615383</v>
      </c>
      <c r="CL97" s="116">
        <v>88</v>
      </c>
      <c r="CM97" s="117">
        <v>12</v>
      </c>
      <c r="CN97" s="117">
        <v>104.82258139534883</v>
      </c>
      <c r="CO97" s="117">
        <v>0</v>
      </c>
      <c r="CP97" s="117">
        <v>32.085271317829459</v>
      </c>
    </row>
    <row r="98" spans="2:94" x14ac:dyDescent="0.3">
      <c r="B98" s="87">
        <v>292</v>
      </c>
      <c r="C98" s="97">
        <f t="shared" si="82"/>
        <v>18</v>
      </c>
      <c r="D98" s="120">
        <v>88</v>
      </c>
      <c r="E98" s="160" t="str">
        <f t="shared" si="87"/>
        <v/>
      </c>
      <c r="F98" s="86" t="str">
        <f t="shared" si="63"/>
        <v/>
      </c>
      <c r="G98" s="120">
        <v>88</v>
      </c>
      <c r="H98" s="160" t="str">
        <f t="shared" si="88"/>
        <v/>
      </c>
      <c r="I98" s="86" t="str">
        <f t="array" ref="I98">IF(D$2=1,IF(F98="","",ABS(F97-F98)),IF(D$2&lt;10,IF(AND(F98="",F99=""),"",MAX(IF(C$11:C$1510=G98,B$11:B$1510))-MIN(IF(C$11:C$1510=G98,B$11:B$1510))),IF(AND(F98="",F99=""),"",_xlfn.STDEV.S(IF(C$11:C$1510=G98,B$11:B$1510)))))</f>
        <v/>
      </c>
      <c r="J98" s="102"/>
      <c r="K98" s="145">
        <f t="shared" si="107"/>
        <v>10</v>
      </c>
      <c r="L98" s="142">
        <f t="shared" si="108"/>
        <v>88</v>
      </c>
      <c r="M98" s="146">
        <f t="shared" si="109"/>
        <v>7.4386503067484649E-2</v>
      </c>
      <c r="N98" s="147">
        <f t="shared" si="98"/>
        <v>83.425687412894519</v>
      </c>
      <c r="O98" s="147"/>
      <c r="S98" s="150">
        <v>0.8</v>
      </c>
      <c r="T98" s="100">
        <f t="shared" si="95"/>
        <v>201.38331551829037</v>
      </c>
      <c r="U98" s="100">
        <f t="shared" si="110"/>
        <v>-2</v>
      </c>
      <c r="V98" s="100">
        <f t="shared" si="111"/>
        <v>326.30920029413699</v>
      </c>
      <c r="W98" s="100">
        <f t="shared" si="96"/>
        <v>192.5111599044458</v>
      </c>
      <c r="X98" s="100">
        <f t="shared" si="97"/>
        <v>210.2554711321348</v>
      </c>
      <c r="AA98" s="99" t="str">
        <f t="shared" si="64"/>
        <v/>
      </c>
      <c r="AB98" s="99" t="str">
        <f t="shared" si="65"/>
        <v/>
      </c>
      <c r="AC98" s="99" t="str">
        <f t="shared" si="93"/>
        <v/>
      </c>
      <c r="AD98" s="99" t="str">
        <f t="shared" si="94"/>
        <v/>
      </c>
      <c r="AE98" s="99" t="str">
        <f t="shared" si="66"/>
        <v/>
      </c>
      <c r="AF98" s="99" t="str">
        <f t="shared" si="67"/>
        <v/>
      </c>
      <c r="AG98" s="99" t="str">
        <f t="shared" si="114"/>
        <v/>
      </c>
      <c r="AH98" s="99" t="str">
        <f t="shared" si="115"/>
        <v/>
      </c>
      <c r="AI98" s="99" t="str">
        <f t="shared" si="83"/>
        <v/>
      </c>
      <c r="AJ98" s="99" t="str">
        <f t="shared" si="89"/>
        <v/>
      </c>
      <c r="AK98" s="99" t="str">
        <f t="shared" si="112"/>
        <v/>
      </c>
      <c r="AL98" s="99" t="str">
        <f t="shared" si="113"/>
        <v/>
      </c>
      <c r="AM98" s="99" t="str">
        <f t="shared" si="84"/>
        <v/>
      </c>
      <c r="AN98" s="99" t="str">
        <f t="shared" si="90"/>
        <v/>
      </c>
      <c r="AO98" s="99" t="str">
        <f t="shared" si="99"/>
        <v/>
      </c>
      <c r="AP98" s="99" t="str">
        <f t="shared" si="100"/>
        <v/>
      </c>
      <c r="AQ98" s="99" t="str">
        <f t="shared" si="91"/>
        <v/>
      </c>
      <c r="AR98" s="99" t="str">
        <f t="shared" si="92"/>
        <v/>
      </c>
      <c r="AS98" s="99" t="str">
        <f t="shared" si="101"/>
        <v/>
      </c>
      <c r="AT98" s="99" t="str">
        <f t="shared" si="102"/>
        <v/>
      </c>
      <c r="AU98" s="99" t="str">
        <f t="shared" si="68"/>
        <v/>
      </c>
      <c r="AV98" s="99" t="str">
        <f t="shared" si="69"/>
        <v/>
      </c>
      <c r="AW98" s="99" t="str">
        <f t="shared" si="103"/>
        <v/>
      </c>
      <c r="AX98" s="99" t="str">
        <f t="shared" si="104"/>
        <v/>
      </c>
      <c r="AY98" s="99" t="str">
        <f t="shared" si="70"/>
        <v/>
      </c>
      <c r="AZ98" s="99" t="str">
        <f t="shared" si="71"/>
        <v/>
      </c>
      <c r="BA98" s="99" t="str">
        <f t="shared" si="105"/>
        <v/>
      </c>
      <c r="BB98" s="99" t="str">
        <f t="shared" si="106"/>
        <v/>
      </c>
      <c r="BD98" s="99" t="str">
        <f t="shared" si="72"/>
        <v/>
      </c>
      <c r="BE98" s="99" t="str">
        <f t="shared" si="73"/>
        <v/>
      </c>
      <c r="BF98" s="99" t="str">
        <f t="shared" si="74"/>
        <v/>
      </c>
      <c r="BG98" s="99" t="str">
        <f t="shared" si="75"/>
        <v/>
      </c>
      <c r="BH98" s="121" t="str">
        <f t="shared" si="76"/>
        <v/>
      </c>
      <c r="BI98" s="121" t="str">
        <f t="shared" si="77"/>
        <v/>
      </c>
      <c r="BJ98" s="122" t="str">
        <f t="shared" si="78"/>
        <v/>
      </c>
      <c r="BK98" s="122"/>
      <c r="BL98" s="99" t="str">
        <f t="shared" si="79"/>
        <v/>
      </c>
      <c r="BM98" s="99" t="str">
        <f t="shared" si="80"/>
        <v/>
      </c>
      <c r="BN98" s="122" t="str">
        <f t="shared" si="85"/>
        <v/>
      </c>
      <c r="BO98" s="121" t="str">
        <f t="shared" si="81"/>
        <v/>
      </c>
      <c r="BP98" s="122" t="str">
        <f t="shared" si="86"/>
        <v/>
      </c>
      <c r="BQ98" s="122"/>
      <c r="CD98" s="116">
        <v>89</v>
      </c>
      <c r="CE98" s="117">
        <v>304</v>
      </c>
      <c r="CF98" s="117">
        <v>176</v>
      </c>
      <c r="CG98" s="117">
        <v>156</v>
      </c>
      <c r="CH98" s="117">
        <v>72.612985447671221</v>
      </c>
      <c r="CI98" s="117">
        <v>243.27932224463643</v>
      </c>
      <c r="CJ98" s="117">
        <v>157.94615384615383</v>
      </c>
      <c r="CL98" s="116">
        <v>89</v>
      </c>
      <c r="CM98" s="117">
        <v>100</v>
      </c>
      <c r="CN98" s="117">
        <v>104.82258139534883</v>
      </c>
      <c r="CO98" s="117">
        <v>0</v>
      </c>
      <c r="CP98" s="117">
        <v>32.085271317829459</v>
      </c>
    </row>
    <row r="99" spans="2:94" x14ac:dyDescent="0.3">
      <c r="B99" s="87">
        <v>304</v>
      </c>
      <c r="C99" s="97">
        <f t="shared" si="82"/>
        <v>18</v>
      </c>
      <c r="D99" s="120">
        <v>89</v>
      </c>
      <c r="E99" s="160" t="str">
        <f t="shared" si="87"/>
        <v/>
      </c>
      <c r="F99" s="86" t="str">
        <f t="shared" si="63"/>
        <v/>
      </c>
      <c r="G99" s="120">
        <v>89</v>
      </c>
      <c r="H99" s="160" t="str">
        <f t="shared" si="88"/>
        <v/>
      </c>
      <c r="I99" s="86" t="str">
        <f t="array" ref="I99">IF(D$2=1,IF(F99="","",ABS(F98-F99)),IF(D$2&lt;10,IF(AND(F99="",F100=""),"",MAX(IF(C$11:C$1510=G99,B$11:B$1510))-MIN(IF(C$11:C$1510=G99,B$11:B$1510))),IF(AND(F99="",F100=""),"",_xlfn.STDEV.S(IF(C$11:C$1510=G99,B$11:B$1510)))))</f>
        <v/>
      </c>
      <c r="J99" s="102"/>
      <c r="K99" s="145">
        <f t="shared" si="107"/>
        <v>11</v>
      </c>
      <c r="L99" s="142">
        <f t="shared" si="108"/>
        <v>91</v>
      </c>
      <c r="M99" s="146">
        <f t="shared" si="109"/>
        <v>8.2055214723926365E-2</v>
      </c>
      <c r="N99" s="147">
        <f t="shared" si="98"/>
        <v>86.135264983170302</v>
      </c>
      <c r="O99" s="147"/>
      <c r="S99" s="150">
        <v>0.9</v>
      </c>
      <c r="T99" s="100">
        <f t="shared" si="95"/>
        <v>224.08868961300806</v>
      </c>
      <c r="U99" s="100">
        <f t="shared" si="110"/>
        <v>-2</v>
      </c>
      <c r="V99" s="100">
        <f t="shared" si="111"/>
        <v>326.30920029413699</v>
      </c>
      <c r="W99" s="100">
        <f t="shared" si="96"/>
        <v>215.21653399916352</v>
      </c>
      <c r="X99" s="100">
        <f t="shared" si="97"/>
        <v>232.96084522685265</v>
      </c>
      <c r="AA99" s="99" t="str">
        <f t="shared" si="64"/>
        <v/>
      </c>
      <c r="AB99" s="99" t="str">
        <f t="shared" si="65"/>
        <v/>
      </c>
      <c r="AC99" s="99" t="str">
        <f t="shared" si="93"/>
        <v/>
      </c>
      <c r="AD99" s="99" t="str">
        <f t="shared" si="94"/>
        <v/>
      </c>
      <c r="AE99" s="99" t="str">
        <f t="shared" si="66"/>
        <v/>
      </c>
      <c r="AF99" s="99" t="str">
        <f t="shared" si="67"/>
        <v/>
      </c>
      <c r="AG99" s="99" t="str">
        <f t="shared" si="114"/>
        <v/>
      </c>
      <c r="AH99" s="99" t="str">
        <f t="shared" si="115"/>
        <v/>
      </c>
      <c r="AI99" s="99" t="str">
        <f t="shared" si="83"/>
        <v/>
      </c>
      <c r="AJ99" s="99" t="str">
        <f t="shared" si="89"/>
        <v/>
      </c>
      <c r="AK99" s="99" t="str">
        <f t="shared" si="112"/>
        <v/>
      </c>
      <c r="AL99" s="99" t="str">
        <f t="shared" si="113"/>
        <v/>
      </c>
      <c r="AM99" s="99" t="str">
        <f t="shared" si="84"/>
        <v/>
      </c>
      <c r="AN99" s="99" t="str">
        <f t="shared" si="90"/>
        <v/>
      </c>
      <c r="AO99" s="99" t="str">
        <f t="shared" si="99"/>
        <v/>
      </c>
      <c r="AP99" s="99" t="str">
        <f t="shared" si="100"/>
        <v/>
      </c>
      <c r="AQ99" s="99" t="str">
        <f t="shared" si="91"/>
        <v/>
      </c>
      <c r="AR99" s="99" t="str">
        <f t="shared" si="92"/>
        <v/>
      </c>
      <c r="AS99" s="99" t="str">
        <f t="shared" si="101"/>
        <v/>
      </c>
      <c r="AT99" s="99" t="str">
        <f t="shared" si="102"/>
        <v/>
      </c>
      <c r="AU99" s="99" t="str">
        <f t="shared" si="68"/>
        <v/>
      </c>
      <c r="AV99" s="99" t="str">
        <f t="shared" si="69"/>
        <v/>
      </c>
      <c r="AW99" s="99" t="str">
        <f t="shared" si="103"/>
        <v/>
      </c>
      <c r="AX99" s="99" t="str">
        <f t="shared" si="104"/>
        <v/>
      </c>
      <c r="AY99" s="99" t="str">
        <f t="shared" si="70"/>
        <v/>
      </c>
      <c r="AZ99" s="99" t="str">
        <f t="shared" si="71"/>
        <v/>
      </c>
      <c r="BA99" s="99" t="str">
        <f t="shared" si="105"/>
        <v/>
      </c>
      <c r="BB99" s="99" t="str">
        <f t="shared" si="106"/>
        <v/>
      </c>
      <c r="BD99" s="99" t="str">
        <f t="shared" si="72"/>
        <v/>
      </c>
      <c r="BE99" s="99" t="str">
        <f t="shared" si="73"/>
        <v/>
      </c>
      <c r="BF99" s="99" t="str">
        <f t="shared" si="74"/>
        <v/>
      </c>
      <c r="BG99" s="99" t="str">
        <f t="shared" si="75"/>
        <v/>
      </c>
      <c r="BH99" s="121" t="str">
        <f t="shared" si="76"/>
        <v/>
      </c>
      <c r="BI99" s="121" t="str">
        <f t="shared" si="77"/>
        <v/>
      </c>
      <c r="BJ99" s="122" t="str">
        <f t="shared" si="78"/>
        <v/>
      </c>
      <c r="BK99" s="122"/>
      <c r="BL99" s="99" t="str">
        <f t="shared" si="79"/>
        <v/>
      </c>
      <c r="BM99" s="99" t="str">
        <f t="shared" si="80"/>
        <v/>
      </c>
      <c r="BN99" s="122" t="str">
        <f t="shared" si="85"/>
        <v/>
      </c>
      <c r="BO99" s="121" t="str">
        <f t="shared" si="81"/>
        <v/>
      </c>
      <c r="BP99" s="122" t="str">
        <f t="shared" si="86"/>
        <v/>
      </c>
      <c r="BQ99" s="122"/>
      <c r="CD99" s="116">
        <v>90</v>
      </c>
      <c r="CE99" s="117">
        <v>204</v>
      </c>
      <c r="CF99" s="117">
        <v>176</v>
      </c>
      <c r="CG99" s="117">
        <v>156</v>
      </c>
      <c r="CH99" s="117">
        <v>72.612985447671221</v>
      </c>
      <c r="CI99" s="117">
        <v>243.27932224463643</v>
      </c>
      <c r="CJ99" s="117">
        <v>157.94615384615383</v>
      </c>
      <c r="CL99" s="116">
        <v>90</v>
      </c>
      <c r="CM99" s="117">
        <v>86</v>
      </c>
      <c r="CN99" s="117">
        <v>104.82258139534883</v>
      </c>
      <c r="CO99" s="117">
        <v>0</v>
      </c>
      <c r="CP99" s="117">
        <v>32.085271317829459</v>
      </c>
    </row>
    <row r="100" spans="2:94" x14ac:dyDescent="0.3">
      <c r="B100" s="87">
        <v>204</v>
      </c>
      <c r="C100" s="97">
        <f t="shared" si="82"/>
        <v>18</v>
      </c>
      <c r="D100" s="120">
        <v>90</v>
      </c>
      <c r="E100" s="160" t="str">
        <f t="shared" si="87"/>
        <v/>
      </c>
      <c r="F100" s="86" t="str">
        <f t="shared" si="63"/>
        <v/>
      </c>
      <c r="G100" s="120">
        <v>90</v>
      </c>
      <c r="H100" s="160" t="str">
        <f t="shared" si="88"/>
        <v/>
      </c>
      <c r="I100" s="86" t="str">
        <f t="array" ref="I100">IF(D$2=1,IF(F100="","",ABS(F99-F100)),IF(D$2&lt;10,IF(AND(F100="",F101=""),"",MAX(IF(C$11:C$1510=G100,B$11:B$1510))-MIN(IF(C$11:C$1510=G100,B$11:B$1510))),IF(AND(F100="",F101=""),"",_xlfn.STDEV.S(IF(C$11:C$1510=G100,B$11:B$1510)))))</f>
        <v/>
      </c>
      <c r="J100" s="102"/>
      <c r="K100" s="145">
        <f t="shared" si="107"/>
        <v>12</v>
      </c>
      <c r="L100" s="142">
        <f t="shared" si="108"/>
        <v>92</v>
      </c>
      <c r="M100" s="146">
        <f t="shared" si="109"/>
        <v>8.9723926380368094E-2</v>
      </c>
      <c r="N100" s="147">
        <f t="shared" si="98"/>
        <v>88.660207996203994</v>
      </c>
      <c r="O100" s="147"/>
      <c r="S100" s="150">
        <v>0.99</v>
      </c>
      <c r="T100" s="100">
        <f t="shared" si="95"/>
        <v>278.01197999143557</v>
      </c>
      <c r="U100" s="100">
        <f t="shared" si="110"/>
        <v>-2</v>
      </c>
      <c r="V100" s="100">
        <f t="shared" si="111"/>
        <v>326.30920029413699</v>
      </c>
      <c r="W100" s="100">
        <f t="shared" si="96"/>
        <v>269.13982437759103</v>
      </c>
      <c r="X100" s="100">
        <f t="shared" si="97"/>
        <v>286.88413560527999</v>
      </c>
      <c r="AA100" s="99" t="str">
        <f t="shared" si="64"/>
        <v/>
      </c>
      <c r="AB100" s="99" t="str">
        <f t="shared" si="65"/>
        <v/>
      </c>
      <c r="AC100" s="99" t="str">
        <f t="shared" si="93"/>
        <v/>
      </c>
      <c r="AD100" s="99" t="str">
        <f t="shared" si="94"/>
        <v/>
      </c>
      <c r="AE100" s="99" t="str">
        <f t="shared" si="66"/>
        <v/>
      </c>
      <c r="AF100" s="99" t="str">
        <f t="shared" si="67"/>
        <v/>
      </c>
      <c r="AG100" s="99" t="str">
        <f t="shared" si="114"/>
        <v/>
      </c>
      <c r="AH100" s="99" t="str">
        <f t="shared" si="115"/>
        <v/>
      </c>
      <c r="AI100" s="99" t="str">
        <f t="shared" si="83"/>
        <v/>
      </c>
      <c r="AJ100" s="99" t="str">
        <f t="shared" si="89"/>
        <v/>
      </c>
      <c r="AK100" s="99" t="str">
        <f t="shared" si="112"/>
        <v/>
      </c>
      <c r="AL100" s="99" t="str">
        <f t="shared" si="113"/>
        <v/>
      </c>
      <c r="AM100" s="99" t="str">
        <f t="shared" si="84"/>
        <v/>
      </c>
      <c r="AN100" s="99" t="str">
        <f t="shared" si="90"/>
        <v/>
      </c>
      <c r="AO100" s="99" t="str">
        <f t="shared" si="99"/>
        <v/>
      </c>
      <c r="AP100" s="99" t="str">
        <f t="shared" si="100"/>
        <v/>
      </c>
      <c r="AQ100" s="99" t="str">
        <f t="shared" si="91"/>
        <v/>
      </c>
      <c r="AR100" s="99" t="str">
        <f t="shared" si="92"/>
        <v/>
      </c>
      <c r="AS100" s="99" t="str">
        <f t="shared" si="101"/>
        <v/>
      </c>
      <c r="AT100" s="99" t="str">
        <f t="shared" si="102"/>
        <v/>
      </c>
      <c r="AU100" s="99" t="str">
        <f t="shared" si="68"/>
        <v/>
      </c>
      <c r="AV100" s="99" t="str">
        <f t="shared" si="69"/>
        <v/>
      </c>
      <c r="AW100" s="99" t="str">
        <f t="shared" si="103"/>
        <v/>
      </c>
      <c r="AX100" s="99" t="str">
        <f t="shared" si="104"/>
        <v/>
      </c>
      <c r="AY100" s="99" t="str">
        <f t="shared" si="70"/>
        <v/>
      </c>
      <c r="AZ100" s="99" t="str">
        <f t="shared" si="71"/>
        <v/>
      </c>
      <c r="BA100" s="99" t="str">
        <f t="shared" si="105"/>
        <v/>
      </c>
      <c r="BB100" s="99" t="str">
        <f t="shared" si="106"/>
        <v/>
      </c>
      <c r="BD100" s="99" t="str">
        <f t="shared" si="72"/>
        <v/>
      </c>
      <c r="BE100" s="99" t="str">
        <f t="shared" si="73"/>
        <v/>
      </c>
      <c r="BF100" s="99" t="str">
        <f t="shared" si="74"/>
        <v/>
      </c>
      <c r="BG100" s="99" t="str">
        <f t="shared" si="75"/>
        <v/>
      </c>
      <c r="BH100" s="121" t="str">
        <f t="shared" si="76"/>
        <v/>
      </c>
      <c r="BI100" s="121" t="str">
        <f t="shared" si="77"/>
        <v/>
      </c>
      <c r="BJ100" s="122" t="str">
        <f t="shared" si="78"/>
        <v/>
      </c>
      <c r="BK100" s="122"/>
      <c r="BL100" s="99" t="str">
        <f t="shared" si="79"/>
        <v/>
      </c>
      <c r="BM100" s="99" t="str">
        <f t="shared" si="80"/>
        <v/>
      </c>
      <c r="BN100" s="122" t="str">
        <f t="shared" si="85"/>
        <v/>
      </c>
      <c r="BO100" s="121" t="str">
        <f t="shared" si="81"/>
        <v/>
      </c>
      <c r="BP100" s="122" t="str">
        <f t="shared" si="86"/>
        <v/>
      </c>
      <c r="BQ100" s="122"/>
      <c r="CD100" s="116">
        <v>91</v>
      </c>
      <c r="CE100" s="117">
        <v>290</v>
      </c>
      <c r="CF100" s="117">
        <v>176</v>
      </c>
      <c r="CG100" s="117">
        <v>156</v>
      </c>
      <c r="CH100" s="117">
        <v>72.612985447671221</v>
      </c>
      <c r="CI100" s="117">
        <v>243.27932224463643</v>
      </c>
      <c r="CJ100" s="117">
        <v>157.94615384615383</v>
      </c>
      <c r="CL100" s="116">
        <v>91</v>
      </c>
      <c r="CM100" s="117">
        <v>30</v>
      </c>
      <c r="CN100" s="117">
        <v>104.82258139534883</v>
      </c>
      <c r="CO100" s="117">
        <v>0</v>
      </c>
      <c r="CP100" s="117">
        <v>32.085271317829459</v>
      </c>
    </row>
    <row r="101" spans="2:94" x14ac:dyDescent="0.3">
      <c r="B101" s="87">
        <v>290</v>
      </c>
      <c r="C101" s="97">
        <f t="shared" si="82"/>
        <v>19</v>
      </c>
      <c r="D101" s="120">
        <v>91</v>
      </c>
      <c r="E101" s="160" t="str">
        <f t="shared" si="87"/>
        <v/>
      </c>
      <c r="F101" s="86" t="str">
        <f t="shared" si="63"/>
        <v/>
      </c>
      <c r="G101" s="120">
        <v>91</v>
      </c>
      <c r="H101" s="160" t="str">
        <f t="shared" si="88"/>
        <v/>
      </c>
      <c r="I101" s="86" t="str">
        <f t="array" ref="I101">IF(D$2=1,IF(F101="","",ABS(F100-F101)),IF(D$2&lt;10,IF(AND(F101="",F102=""),"",MAX(IF(C$11:C$1510=G101,B$11:B$1510))-MIN(IF(C$11:C$1510=G101,B$11:B$1510))),IF(AND(F101="",F102=""),"",_xlfn.STDEV.S(IF(C$11:C$1510=G101,B$11:B$1510)))))</f>
        <v/>
      </c>
      <c r="J101" s="102"/>
      <c r="K101" s="145">
        <f t="shared" si="107"/>
        <v>13</v>
      </c>
      <c r="L101" s="142">
        <f t="shared" si="108"/>
        <v>93</v>
      </c>
      <c r="M101" s="146">
        <f t="shared" si="109"/>
        <v>9.7392638036809809E-2</v>
      </c>
      <c r="N101" s="147">
        <f t="shared" si="98"/>
        <v>91.029411080486867</v>
      </c>
      <c r="O101" s="147"/>
      <c r="S101" s="148">
        <v>0.999</v>
      </c>
      <c r="T101" s="100">
        <f t="shared" si="95"/>
        <v>317.43704468029222</v>
      </c>
      <c r="U101" s="100">
        <f t="shared" si="110"/>
        <v>-2</v>
      </c>
      <c r="V101" s="100">
        <f t="shared" si="111"/>
        <v>326.30920029413699</v>
      </c>
      <c r="W101" s="100">
        <f t="shared" si="96"/>
        <v>308.56488906644756</v>
      </c>
      <c r="X101" s="100">
        <f t="shared" si="97"/>
        <v>326.30920029413699</v>
      </c>
      <c r="AA101" s="99" t="str">
        <f t="shared" si="64"/>
        <v/>
      </c>
      <c r="AB101" s="99" t="str">
        <f t="shared" si="65"/>
        <v/>
      </c>
      <c r="AC101" s="99" t="str">
        <f t="shared" si="93"/>
        <v/>
      </c>
      <c r="AD101" s="99" t="str">
        <f t="shared" si="94"/>
        <v/>
      </c>
      <c r="AE101" s="99" t="str">
        <f t="shared" si="66"/>
        <v/>
      </c>
      <c r="AF101" s="99" t="str">
        <f t="shared" si="67"/>
        <v/>
      </c>
      <c r="AG101" s="99" t="str">
        <f t="shared" si="114"/>
        <v/>
      </c>
      <c r="AH101" s="99" t="str">
        <f t="shared" si="115"/>
        <v/>
      </c>
      <c r="AI101" s="99" t="str">
        <f t="shared" si="83"/>
        <v/>
      </c>
      <c r="AJ101" s="99" t="str">
        <f t="shared" si="89"/>
        <v/>
      </c>
      <c r="AK101" s="99" t="str">
        <f t="shared" si="112"/>
        <v/>
      </c>
      <c r="AL101" s="99" t="str">
        <f t="shared" si="113"/>
        <v/>
      </c>
      <c r="AM101" s="99" t="str">
        <f t="shared" si="84"/>
        <v/>
      </c>
      <c r="AN101" s="99" t="str">
        <f t="shared" si="90"/>
        <v/>
      </c>
      <c r="AO101" s="99" t="str">
        <f t="shared" si="99"/>
        <v/>
      </c>
      <c r="AP101" s="99" t="str">
        <f t="shared" si="100"/>
        <v/>
      </c>
      <c r="AQ101" s="99" t="str">
        <f t="shared" si="91"/>
        <v/>
      </c>
      <c r="AR101" s="99" t="str">
        <f t="shared" si="92"/>
        <v/>
      </c>
      <c r="AS101" s="99" t="str">
        <f t="shared" si="101"/>
        <v/>
      </c>
      <c r="AT101" s="99" t="str">
        <f t="shared" si="102"/>
        <v/>
      </c>
      <c r="AU101" s="99" t="str">
        <f t="shared" si="68"/>
        <v/>
      </c>
      <c r="AV101" s="99" t="str">
        <f t="shared" si="69"/>
        <v/>
      </c>
      <c r="AW101" s="99" t="str">
        <f t="shared" si="103"/>
        <v/>
      </c>
      <c r="AX101" s="99" t="str">
        <f t="shared" si="104"/>
        <v/>
      </c>
      <c r="AY101" s="99" t="str">
        <f t="shared" si="70"/>
        <v/>
      </c>
      <c r="AZ101" s="99" t="str">
        <f t="shared" si="71"/>
        <v/>
      </c>
      <c r="BA101" s="99" t="str">
        <f t="shared" si="105"/>
        <v/>
      </c>
      <c r="BB101" s="99" t="str">
        <f t="shared" si="106"/>
        <v/>
      </c>
      <c r="BD101" s="99" t="str">
        <f t="shared" si="72"/>
        <v/>
      </c>
      <c r="BE101" s="99" t="str">
        <f t="shared" si="73"/>
        <v/>
      </c>
      <c r="BF101" s="99" t="str">
        <f t="shared" si="74"/>
        <v/>
      </c>
      <c r="BG101" s="99" t="str">
        <f t="shared" si="75"/>
        <v/>
      </c>
      <c r="BH101" s="121" t="str">
        <f t="shared" si="76"/>
        <v/>
      </c>
      <c r="BI101" s="121" t="str">
        <f t="shared" si="77"/>
        <v/>
      </c>
      <c r="BJ101" s="122" t="str">
        <f t="shared" si="78"/>
        <v/>
      </c>
      <c r="BK101" s="122"/>
      <c r="BL101" s="99" t="str">
        <f t="shared" si="79"/>
        <v/>
      </c>
      <c r="BM101" s="99" t="str">
        <f t="shared" si="80"/>
        <v/>
      </c>
      <c r="BN101" s="122" t="str">
        <f t="shared" si="85"/>
        <v/>
      </c>
      <c r="BO101" s="121" t="str">
        <f t="shared" si="81"/>
        <v/>
      </c>
      <c r="BP101" s="122" t="str">
        <f t="shared" si="86"/>
        <v/>
      </c>
      <c r="BQ101" s="122"/>
      <c r="CD101" s="116">
        <v>92</v>
      </c>
      <c r="CE101" s="117">
        <v>260</v>
      </c>
      <c r="CF101" s="117">
        <v>176</v>
      </c>
      <c r="CG101" s="117">
        <v>156</v>
      </c>
      <c r="CH101" s="117">
        <v>72.612985447671221</v>
      </c>
      <c r="CI101" s="117">
        <v>243.27932224463643</v>
      </c>
      <c r="CJ101" s="117">
        <v>157.94615384615383</v>
      </c>
      <c r="CL101" s="116">
        <v>92</v>
      </c>
      <c r="CM101" s="117">
        <v>36</v>
      </c>
      <c r="CN101" s="117">
        <v>104.82258139534883</v>
      </c>
      <c r="CO101" s="117">
        <v>0</v>
      </c>
      <c r="CP101" s="117">
        <v>32.085271317829459</v>
      </c>
    </row>
    <row r="102" spans="2:94" x14ac:dyDescent="0.3">
      <c r="B102" s="87">
        <v>260</v>
      </c>
      <c r="C102" s="97">
        <f t="shared" si="82"/>
        <v>19</v>
      </c>
      <c r="D102" s="120">
        <v>92</v>
      </c>
      <c r="E102" s="160" t="str">
        <f t="shared" si="87"/>
        <v/>
      </c>
      <c r="F102" s="86" t="str">
        <f t="shared" si="63"/>
        <v/>
      </c>
      <c r="G102" s="120">
        <v>92</v>
      </c>
      <c r="H102" s="160" t="str">
        <f t="shared" si="88"/>
        <v/>
      </c>
      <c r="I102" s="86" t="str">
        <f t="array" ref="I102">IF(D$2=1,IF(F102="","",ABS(F101-F102)),IF(D$2&lt;10,IF(AND(F102="",F103=""),"",MAX(IF(C$11:C$1510=G102,B$11:B$1510))-MIN(IF(C$11:C$1510=G102,B$11:B$1510))),IF(AND(F102="",F103=""),"",_xlfn.STDEV.S(IF(C$11:C$1510=G102,B$11:B$1510)))))</f>
        <v/>
      </c>
      <c r="J102" s="102"/>
      <c r="K102" s="145">
        <f t="shared" si="107"/>
        <v>14</v>
      </c>
      <c r="L102" s="142">
        <f t="shared" si="108"/>
        <v>94</v>
      </c>
      <c r="M102" s="146">
        <f t="shared" si="109"/>
        <v>0.10506134969325152</v>
      </c>
      <c r="N102" s="147">
        <f t="shared" si="98"/>
        <v>93.265427830871431</v>
      </c>
      <c r="O102" s="147"/>
      <c r="T102" s="151"/>
      <c r="AA102" s="99" t="str">
        <f t="shared" si="64"/>
        <v/>
      </c>
      <c r="AB102" s="99" t="str">
        <f t="shared" si="65"/>
        <v/>
      </c>
      <c r="AC102" s="99" t="str">
        <f t="shared" si="93"/>
        <v/>
      </c>
      <c r="AD102" s="99" t="str">
        <f t="shared" si="94"/>
        <v/>
      </c>
      <c r="AE102" s="99" t="str">
        <f t="shared" si="66"/>
        <v/>
      </c>
      <c r="AF102" s="99" t="str">
        <f t="shared" si="67"/>
        <v/>
      </c>
      <c r="AG102" s="99" t="str">
        <f t="shared" si="114"/>
        <v/>
      </c>
      <c r="AH102" s="99" t="str">
        <f t="shared" si="115"/>
        <v/>
      </c>
      <c r="AI102" s="99" t="str">
        <f t="shared" si="83"/>
        <v/>
      </c>
      <c r="AJ102" s="99" t="str">
        <f t="shared" si="89"/>
        <v/>
      </c>
      <c r="AK102" s="99" t="str">
        <f t="shared" si="112"/>
        <v/>
      </c>
      <c r="AL102" s="99" t="str">
        <f t="shared" si="113"/>
        <v/>
      </c>
      <c r="AM102" s="99" t="str">
        <f t="shared" si="84"/>
        <v/>
      </c>
      <c r="AN102" s="99" t="str">
        <f t="shared" si="90"/>
        <v/>
      </c>
      <c r="AO102" s="99" t="str">
        <f t="shared" si="99"/>
        <v/>
      </c>
      <c r="AP102" s="99" t="str">
        <f t="shared" si="100"/>
        <v/>
      </c>
      <c r="AQ102" s="99" t="str">
        <f t="shared" si="91"/>
        <v/>
      </c>
      <c r="AR102" s="99" t="str">
        <f t="shared" si="92"/>
        <v/>
      </c>
      <c r="AS102" s="99" t="str">
        <f t="shared" si="101"/>
        <v/>
      </c>
      <c r="AT102" s="99" t="str">
        <f t="shared" si="102"/>
        <v/>
      </c>
      <c r="AU102" s="99" t="str">
        <f t="shared" si="68"/>
        <v/>
      </c>
      <c r="AV102" s="99" t="str">
        <f t="shared" si="69"/>
        <v/>
      </c>
      <c r="AW102" s="99" t="str">
        <f t="shared" si="103"/>
        <v/>
      </c>
      <c r="AX102" s="99" t="str">
        <f t="shared" si="104"/>
        <v/>
      </c>
      <c r="AY102" s="99" t="str">
        <f t="shared" si="70"/>
        <v/>
      </c>
      <c r="AZ102" s="99" t="str">
        <f t="shared" si="71"/>
        <v/>
      </c>
      <c r="BA102" s="99" t="str">
        <f t="shared" si="105"/>
        <v/>
      </c>
      <c r="BB102" s="99" t="str">
        <f t="shared" si="106"/>
        <v/>
      </c>
      <c r="BD102" s="99" t="str">
        <f t="shared" si="72"/>
        <v/>
      </c>
      <c r="BE102" s="99" t="str">
        <f t="shared" si="73"/>
        <v/>
      </c>
      <c r="BF102" s="99" t="str">
        <f t="shared" si="74"/>
        <v/>
      </c>
      <c r="BG102" s="99" t="str">
        <f t="shared" si="75"/>
        <v/>
      </c>
      <c r="BH102" s="121" t="str">
        <f t="shared" si="76"/>
        <v/>
      </c>
      <c r="BI102" s="121" t="str">
        <f t="shared" si="77"/>
        <v/>
      </c>
      <c r="BJ102" s="122" t="str">
        <f t="shared" si="78"/>
        <v/>
      </c>
      <c r="BK102" s="122"/>
      <c r="BL102" s="99" t="str">
        <f t="shared" si="79"/>
        <v/>
      </c>
      <c r="BM102" s="99" t="str">
        <f t="shared" si="80"/>
        <v/>
      </c>
      <c r="BN102" s="122" t="str">
        <f t="shared" si="85"/>
        <v/>
      </c>
      <c r="BO102" s="121" t="str">
        <f t="shared" si="81"/>
        <v/>
      </c>
      <c r="BP102" s="122" t="str">
        <f t="shared" si="86"/>
        <v/>
      </c>
      <c r="BQ102" s="122"/>
      <c r="CD102" s="116">
        <v>93</v>
      </c>
      <c r="CE102" s="117">
        <v>224</v>
      </c>
      <c r="CF102" s="117">
        <v>176</v>
      </c>
      <c r="CG102" s="117">
        <v>156</v>
      </c>
      <c r="CH102" s="117">
        <v>72.612985447671221</v>
      </c>
      <c r="CI102" s="117">
        <v>243.27932224463643</v>
      </c>
      <c r="CJ102" s="117">
        <v>157.94615384615383</v>
      </c>
      <c r="CL102" s="116">
        <v>93</v>
      </c>
      <c r="CM102" s="117">
        <v>68</v>
      </c>
      <c r="CN102" s="117">
        <v>104.82258139534883</v>
      </c>
      <c r="CO102" s="117">
        <v>0</v>
      </c>
      <c r="CP102" s="117">
        <v>32.085271317829459</v>
      </c>
    </row>
    <row r="103" spans="2:94" x14ac:dyDescent="0.3">
      <c r="B103" s="87">
        <v>224</v>
      </c>
      <c r="C103" s="97">
        <f t="shared" si="82"/>
        <v>19</v>
      </c>
      <c r="D103" s="120">
        <v>93</v>
      </c>
      <c r="E103" s="160" t="str">
        <f t="shared" si="87"/>
        <v/>
      </c>
      <c r="F103" s="86" t="str">
        <f t="shared" si="63"/>
        <v/>
      </c>
      <c r="G103" s="120">
        <v>93</v>
      </c>
      <c r="H103" s="160" t="str">
        <f t="shared" si="88"/>
        <v/>
      </c>
      <c r="I103" s="86" t="str">
        <f t="array" ref="I103">IF(D$2=1,IF(F103="","",ABS(F102-F103)),IF(D$2&lt;10,IF(AND(F103="",F104=""),"",MAX(IF(C$11:C$1510=G103,B$11:B$1510))-MIN(IF(C$11:C$1510=G103,B$11:B$1510))),IF(AND(F103="",F104=""),"",_xlfn.STDEV.S(IF(C$11:C$1510=G103,B$11:B$1510)))))</f>
        <v/>
      </c>
      <c r="J103" s="102"/>
      <c r="K103" s="145">
        <f t="shared" si="107"/>
        <v>15</v>
      </c>
      <c r="L103" s="142">
        <f t="shared" si="108"/>
        <v>95</v>
      </c>
      <c r="M103" s="146">
        <f t="shared" si="109"/>
        <v>0.11273006134969324</v>
      </c>
      <c r="N103" s="147">
        <f t="shared" si="98"/>
        <v>95.38621799468487</v>
      </c>
      <c r="O103" s="147"/>
      <c r="T103" s="151"/>
      <c r="AA103" s="99" t="str">
        <f t="shared" si="64"/>
        <v/>
      </c>
      <c r="AB103" s="99" t="str">
        <f t="shared" si="65"/>
        <v/>
      </c>
      <c r="AC103" s="99" t="str">
        <f t="shared" si="93"/>
        <v/>
      </c>
      <c r="AD103" s="99" t="str">
        <f t="shared" si="94"/>
        <v/>
      </c>
      <c r="AE103" s="99" t="str">
        <f t="shared" si="66"/>
        <v/>
      </c>
      <c r="AF103" s="99" t="str">
        <f t="shared" si="67"/>
        <v/>
      </c>
      <c r="AG103" s="99" t="str">
        <f t="shared" si="114"/>
        <v/>
      </c>
      <c r="AH103" s="99" t="str">
        <f t="shared" si="115"/>
        <v/>
      </c>
      <c r="AI103" s="99" t="str">
        <f t="shared" si="83"/>
        <v/>
      </c>
      <c r="AJ103" s="99" t="str">
        <f t="shared" si="89"/>
        <v/>
      </c>
      <c r="AK103" s="99" t="str">
        <f t="shared" si="112"/>
        <v/>
      </c>
      <c r="AL103" s="99" t="str">
        <f t="shared" si="113"/>
        <v/>
      </c>
      <c r="AM103" s="99" t="str">
        <f t="shared" si="84"/>
        <v/>
      </c>
      <c r="AN103" s="99" t="str">
        <f t="shared" si="90"/>
        <v/>
      </c>
      <c r="AO103" s="99" t="str">
        <f t="shared" si="99"/>
        <v/>
      </c>
      <c r="AP103" s="99" t="str">
        <f t="shared" si="100"/>
        <v/>
      </c>
      <c r="AQ103" s="99" t="str">
        <f t="shared" si="91"/>
        <v/>
      </c>
      <c r="AR103" s="99" t="str">
        <f t="shared" si="92"/>
        <v/>
      </c>
      <c r="AS103" s="99" t="str">
        <f t="shared" si="101"/>
        <v/>
      </c>
      <c r="AT103" s="99" t="str">
        <f t="shared" si="102"/>
        <v/>
      </c>
      <c r="AU103" s="99" t="str">
        <f t="shared" si="68"/>
        <v/>
      </c>
      <c r="AV103" s="99" t="str">
        <f t="shared" si="69"/>
        <v/>
      </c>
      <c r="AW103" s="99" t="str">
        <f t="shared" si="103"/>
        <v/>
      </c>
      <c r="AX103" s="99" t="str">
        <f t="shared" si="104"/>
        <v/>
      </c>
      <c r="AY103" s="99" t="str">
        <f t="shared" si="70"/>
        <v/>
      </c>
      <c r="AZ103" s="99" t="str">
        <f t="shared" si="71"/>
        <v/>
      </c>
      <c r="BA103" s="99" t="str">
        <f t="shared" si="105"/>
        <v/>
      </c>
      <c r="BB103" s="99" t="str">
        <f t="shared" si="106"/>
        <v/>
      </c>
      <c r="BD103" s="99" t="str">
        <f t="shared" si="72"/>
        <v/>
      </c>
      <c r="BE103" s="99" t="str">
        <f t="shared" si="73"/>
        <v/>
      </c>
      <c r="BF103" s="99" t="str">
        <f t="shared" si="74"/>
        <v/>
      </c>
      <c r="BG103" s="99" t="str">
        <f t="shared" si="75"/>
        <v/>
      </c>
      <c r="BH103" s="121" t="str">
        <f t="shared" si="76"/>
        <v/>
      </c>
      <c r="BI103" s="121" t="str">
        <f t="shared" si="77"/>
        <v/>
      </c>
      <c r="BJ103" s="122" t="str">
        <f t="shared" si="78"/>
        <v/>
      </c>
      <c r="BK103" s="122"/>
      <c r="BL103" s="99" t="str">
        <f t="shared" si="79"/>
        <v/>
      </c>
      <c r="BM103" s="99" t="str">
        <f t="shared" si="80"/>
        <v/>
      </c>
      <c r="BN103" s="122" t="str">
        <f t="shared" si="85"/>
        <v/>
      </c>
      <c r="BO103" s="121" t="str">
        <f t="shared" si="81"/>
        <v/>
      </c>
      <c r="BP103" s="122" t="str">
        <f t="shared" si="86"/>
        <v/>
      </c>
      <c r="BQ103" s="122"/>
      <c r="CD103" s="116">
        <v>94</v>
      </c>
      <c r="CE103" s="117">
        <v>156</v>
      </c>
      <c r="CF103" s="117">
        <v>176</v>
      </c>
      <c r="CG103" s="117">
        <v>156</v>
      </c>
      <c r="CH103" s="117">
        <v>72.612985447671221</v>
      </c>
      <c r="CI103" s="117">
        <v>243.27932224463643</v>
      </c>
      <c r="CJ103" s="117">
        <v>157.94615384615383</v>
      </c>
      <c r="CL103" s="116">
        <v>94</v>
      </c>
      <c r="CM103" s="117">
        <v>4</v>
      </c>
      <c r="CN103" s="117">
        <v>104.82258139534883</v>
      </c>
      <c r="CO103" s="117">
        <v>0</v>
      </c>
      <c r="CP103" s="117">
        <v>32.085271317829459</v>
      </c>
    </row>
    <row r="104" spans="2:94" x14ac:dyDescent="0.3">
      <c r="B104" s="87">
        <v>156</v>
      </c>
      <c r="C104" s="97">
        <f t="shared" si="82"/>
        <v>19</v>
      </c>
      <c r="D104" s="120">
        <v>94</v>
      </c>
      <c r="E104" s="160" t="str">
        <f t="shared" si="87"/>
        <v/>
      </c>
      <c r="F104" s="86" t="str">
        <f t="shared" si="63"/>
        <v/>
      </c>
      <c r="G104" s="120">
        <v>94</v>
      </c>
      <c r="H104" s="160" t="str">
        <f t="shared" si="88"/>
        <v/>
      </c>
      <c r="I104" s="86" t="str">
        <f t="array" ref="I104">IF(D$2=1,IF(F104="","",ABS(F103-F104)),IF(D$2&lt;10,IF(AND(F104="",F105=""),"",MAX(IF(C$11:C$1510=G104,B$11:B$1510))-MIN(IF(C$11:C$1510=G104,B$11:B$1510))),IF(AND(F104="",F105=""),"",_xlfn.STDEV.S(IF(C$11:C$1510=G104,B$11:B$1510)))))</f>
        <v/>
      </c>
      <c r="J104" s="102"/>
      <c r="K104" s="145">
        <f t="shared" si="107"/>
        <v>16</v>
      </c>
      <c r="L104" s="142">
        <f t="shared" si="108"/>
        <v>96</v>
      </c>
      <c r="M104" s="146">
        <f t="shared" si="109"/>
        <v>0.12039877300613495</v>
      </c>
      <c r="N104" s="147">
        <f t="shared" si="98"/>
        <v>97.406328920654317</v>
      </c>
      <c r="O104" s="147"/>
      <c r="T104" s="151"/>
      <c r="AA104" s="99" t="str">
        <f t="shared" si="64"/>
        <v/>
      </c>
      <c r="AB104" s="99" t="str">
        <f t="shared" si="65"/>
        <v/>
      </c>
      <c r="AC104" s="99" t="str">
        <f t="shared" si="93"/>
        <v/>
      </c>
      <c r="AD104" s="99" t="str">
        <f t="shared" si="94"/>
        <v/>
      </c>
      <c r="AE104" s="99" t="str">
        <f t="shared" si="66"/>
        <v/>
      </c>
      <c r="AF104" s="99" t="str">
        <f t="shared" si="67"/>
        <v/>
      </c>
      <c r="AG104" s="99" t="str">
        <f t="shared" si="114"/>
        <v/>
      </c>
      <c r="AH104" s="99" t="str">
        <f t="shared" si="115"/>
        <v/>
      </c>
      <c r="AI104" s="99" t="str">
        <f t="shared" si="83"/>
        <v/>
      </c>
      <c r="AJ104" s="99" t="str">
        <f t="shared" si="89"/>
        <v/>
      </c>
      <c r="AK104" s="99" t="str">
        <f t="shared" si="112"/>
        <v/>
      </c>
      <c r="AL104" s="99" t="str">
        <f t="shared" si="113"/>
        <v/>
      </c>
      <c r="AM104" s="99" t="str">
        <f t="shared" si="84"/>
        <v/>
      </c>
      <c r="AN104" s="99" t="str">
        <f t="shared" si="90"/>
        <v/>
      </c>
      <c r="AO104" s="99" t="str">
        <f t="shared" si="99"/>
        <v/>
      </c>
      <c r="AP104" s="99" t="str">
        <f t="shared" si="100"/>
        <v/>
      </c>
      <c r="AQ104" s="99" t="str">
        <f t="shared" si="91"/>
        <v/>
      </c>
      <c r="AR104" s="99" t="str">
        <f t="shared" si="92"/>
        <v/>
      </c>
      <c r="AS104" s="99" t="str">
        <f t="shared" si="101"/>
        <v/>
      </c>
      <c r="AT104" s="99" t="str">
        <f t="shared" si="102"/>
        <v/>
      </c>
      <c r="AU104" s="99" t="str">
        <f t="shared" si="68"/>
        <v/>
      </c>
      <c r="AV104" s="99" t="str">
        <f t="shared" si="69"/>
        <v/>
      </c>
      <c r="AW104" s="99" t="str">
        <f t="shared" si="103"/>
        <v/>
      </c>
      <c r="AX104" s="99" t="str">
        <f t="shared" si="104"/>
        <v/>
      </c>
      <c r="AY104" s="99" t="str">
        <f t="shared" si="70"/>
        <v/>
      </c>
      <c r="AZ104" s="99" t="str">
        <f t="shared" si="71"/>
        <v/>
      </c>
      <c r="BA104" s="99" t="str">
        <f t="shared" si="105"/>
        <v/>
      </c>
      <c r="BB104" s="99" t="str">
        <f t="shared" si="106"/>
        <v/>
      </c>
      <c r="BD104" s="99" t="str">
        <f t="shared" si="72"/>
        <v/>
      </c>
      <c r="BE104" s="99" t="str">
        <f t="shared" si="73"/>
        <v/>
      </c>
      <c r="BF104" s="99" t="str">
        <f t="shared" si="74"/>
        <v/>
      </c>
      <c r="BG104" s="99" t="str">
        <f t="shared" si="75"/>
        <v/>
      </c>
      <c r="BH104" s="121" t="str">
        <f t="shared" si="76"/>
        <v/>
      </c>
      <c r="BI104" s="121" t="str">
        <f t="shared" si="77"/>
        <v/>
      </c>
      <c r="BJ104" s="122" t="str">
        <f t="shared" si="78"/>
        <v/>
      </c>
      <c r="BK104" s="122"/>
      <c r="BL104" s="99" t="str">
        <f t="shared" si="79"/>
        <v/>
      </c>
      <c r="BM104" s="99" t="str">
        <f t="shared" si="80"/>
        <v/>
      </c>
      <c r="BN104" s="122" t="str">
        <f t="shared" si="85"/>
        <v/>
      </c>
      <c r="BO104" s="121" t="str">
        <f t="shared" si="81"/>
        <v/>
      </c>
      <c r="BP104" s="122" t="str">
        <f t="shared" si="86"/>
        <v/>
      </c>
      <c r="BQ104" s="122"/>
      <c r="CD104" s="116">
        <v>95</v>
      </c>
      <c r="CE104" s="117">
        <v>152</v>
      </c>
      <c r="CF104" s="117">
        <v>176</v>
      </c>
      <c r="CG104" s="117">
        <v>156</v>
      </c>
      <c r="CH104" s="117">
        <v>72.612985447671221</v>
      </c>
      <c r="CI104" s="117">
        <v>243.27932224463643</v>
      </c>
      <c r="CJ104" s="117">
        <v>157.94615384615383</v>
      </c>
      <c r="CL104" s="116">
        <v>95</v>
      </c>
      <c r="CM104" s="117">
        <v>68</v>
      </c>
      <c r="CN104" s="117">
        <v>104.82258139534883</v>
      </c>
      <c r="CO104" s="117">
        <v>0</v>
      </c>
      <c r="CP104" s="117">
        <v>32.085271317829459</v>
      </c>
    </row>
    <row r="105" spans="2:94" x14ac:dyDescent="0.3">
      <c r="B105" s="87">
        <v>152</v>
      </c>
      <c r="C105" s="97">
        <f t="shared" si="82"/>
        <v>19</v>
      </c>
      <c r="D105" s="120">
        <v>95</v>
      </c>
      <c r="E105" s="160" t="str">
        <f t="shared" si="87"/>
        <v/>
      </c>
      <c r="F105" s="86" t="str">
        <f t="shared" si="63"/>
        <v/>
      </c>
      <c r="G105" s="120">
        <v>95</v>
      </c>
      <c r="H105" s="160" t="str">
        <f t="shared" si="88"/>
        <v/>
      </c>
      <c r="I105" s="86" t="str">
        <f t="array" ref="I105">IF(D$2=1,IF(F105="","",ABS(F104-F105)),IF(D$2&lt;10,IF(AND(F105="",F106=""),"",MAX(IF(C$11:C$1510=G105,B$11:B$1510))-MIN(IF(C$11:C$1510=G105,B$11:B$1510))),IF(AND(F105="",F106=""),"",_xlfn.STDEV.S(IF(C$11:C$1510=G105,B$11:B$1510)))))</f>
        <v/>
      </c>
      <c r="J105" s="102"/>
      <c r="K105" s="145">
        <f t="shared" si="107"/>
        <v>17</v>
      </c>
      <c r="L105" s="142">
        <f t="shared" si="108"/>
        <v>96</v>
      </c>
      <c r="M105" s="146">
        <f t="shared" si="109"/>
        <v>0.12806748466257667</v>
      </c>
      <c r="N105" s="147">
        <f t="shared" si="98"/>
        <v>99.337718373562311</v>
      </c>
      <c r="O105" s="147"/>
      <c r="T105" s="151"/>
      <c r="AA105" s="99" t="str">
        <f t="shared" si="64"/>
        <v/>
      </c>
      <c r="AB105" s="99" t="str">
        <f t="shared" si="65"/>
        <v/>
      </c>
      <c r="AC105" s="99" t="str">
        <f t="shared" si="93"/>
        <v/>
      </c>
      <c r="AD105" s="99" t="str">
        <f t="shared" si="94"/>
        <v/>
      </c>
      <c r="AE105" s="99" t="str">
        <f t="shared" si="66"/>
        <v/>
      </c>
      <c r="AF105" s="99" t="str">
        <f t="shared" si="67"/>
        <v/>
      </c>
      <c r="AG105" s="99" t="str">
        <f t="shared" si="114"/>
        <v/>
      </c>
      <c r="AH105" s="99" t="str">
        <f t="shared" si="115"/>
        <v/>
      </c>
      <c r="AI105" s="99" t="str">
        <f t="shared" si="83"/>
        <v/>
      </c>
      <c r="AJ105" s="99" t="str">
        <f t="shared" si="89"/>
        <v/>
      </c>
      <c r="AK105" s="99" t="str">
        <f t="shared" si="112"/>
        <v/>
      </c>
      <c r="AL105" s="99" t="str">
        <f t="shared" si="113"/>
        <v/>
      </c>
      <c r="AM105" s="99" t="str">
        <f t="shared" si="84"/>
        <v/>
      </c>
      <c r="AN105" s="99" t="str">
        <f t="shared" si="90"/>
        <v/>
      </c>
      <c r="AO105" s="99" t="str">
        <f t="shared" si="99"/>
        <v/>
      </c>
      <c r="AP105" s="99" t="str">
        <f t="shared" si="100"/>
        <v/>
      </c>
      <c r="AQ105" s="99" t="str">
        <f t="shared" si="91"/>
        <v/>
      </c>
      <c r="AR105" s="99" t="str">
        <f t="shared" si="92"/>
        <v/>
      </c>
      <c r="AS105" s="99" t="str">
        <f t="shared" si="101"/>
        <v/>
      </c>
      <c r="AT105" s="99" t="str">
        <f t="shared" si="102"/>
        <v/>
      </c>
      <c r="AU105" s="99" t="str">
        <f t="shared" si="68"/>
        <v/>
      </c>
      <c r="AV105" s="99" t="str">
        <f t="shared" si="69"/>
        <v/>
      </c>
      <c r="AW105" s="99" t="str">
        <f t="shared" si="103"/>
        <v/>
      </c>
      <c r="AX105" s="99" t="str">
        <f t="shared" si="104"/>
        <v/>
      </c>
      <c r="AY105" s="99" t="str">
        <f t="shared" si="70"/>
        <v/>
      </c>
      <c r="AZ105" s="99" t="str">
        <f t="shared" si="71"/>
        <v/>
      </c>
      <c r="BA105" s="99" t="str">
        <f t="shared" si="105"/>
        <v/>
      </c>
      <c r="BB105" s="99" t="str">
        <f t="shared" si="106"/>
        <v/>
      </c>
      <c r="BD105" s="99" t="str">
        <f t="shared" si="72"/>
        <v/>
      </c>
      <c r="BE105" s="99" t="str">
        <f t="shared" si="73"/>
        <v/>
      </c>
      <c r="BF105" s="99" t="str">
        <f t="shared" si="74"/>
        <v/>
      </c>
      <c r="BG105" s="99" t="str">
        <f t="shared" si="75"/>
        <v/>
      </c>
      <c r="BH105" s="121" t="str">
        <f t="shared" si="76"/>
        <v/>
      </c>
      <c r="BI105" s="121" t="str">
        <f t="shared" si="77"/>
        <v/>
      </c>
      <c r="BJ105" s="122" t="str">
        <f t="shared" si="78"/>
        <v/>
      </c>
      <c r="BK105" s="122"/>
      <c r="BL105" s="99" t="str">
        <f t="shared" si="79"/>
        <v/>
      </c>
      <c r="BM105" s="99" t="str">
        <f t="shared" si="80"/>
        <v/>
      </c>
      <c r="BN105" s="122" t="str">
        <f t="shared" si="85"/>
        <v/>
      </c>
      <c r="BO105" s="121" t="str">
        <f t="shared" si="81"/>
        <v/>
      </c>
      <c r="BP105" s="122" t="str">
        <f t="shared" si="86"/>
        <v/>
      </c>
      <c r="BQ105" s="122"/>
      <c r="CD105" s="116">
        <v>96</v>
      </c>
      <c r="CE105" s="117">
        <v>220</v>
      </c>
      <c r="CF105" s="117">
        <v>176</v>
      </c>
      <c r="CG105" s="117">
        <v>156</v>
      </c>
      <c r="CH105" s="117">
        <v>72.612985447671221</v>
      </c>
      <c r="CI105" s="117">
        <v>243.27932224463643</v>
      </c>
      <c r="CJ105" s="117">
        <v>157.94615384615383</v>
      </c>
      <c r="CL105" s="116">
        <v>96</v>
      </c>
      <c r="CM105" s="117">
        <v>91</v>
      </c>
      <c r="CN105" s="117">
        <v>104.82258139534883</v>
      </c>
      <c r="CO105" s="117">
        <v>0</v>
      </c>
      <c r="CP105" s="117">
        <v>32.085271317829459</v>
      </c>
    </row>
    <row r="106" spans="2:94" x14ac:dyDescent="0.3">
      <c r="B106" s="87">
        <v>220</v>
      </c>
      <c r="C106" s="97">
        <f t="shared" si="82"/>
        <v>20</v>
      </c>
      <c r="D106" s="120">
        <v>96</v>
      </c>
      <c r="E106" s="160" t="str">
        <f t="shared" si="87"/>
        <v/>
      </c>
      <c r="F106" s="86" t="str">
        <f t="shared" si="63"/>
        <v/>
      </c>
      <c r="G106" s="120">
        <v>96</v>
      </c>
      <c r="H106" s="160" t="str">
        <f t="shared" si="88"/>
        <v/>
      </c>
      <c r="I106" s="86" t="str">
        <f t="array" ref="I106">IF(D$2=1,IF(F106="","",ABS(F105-F106)),IF(D$2&lt;10,IF(AND(F106="",F107=""),"",MAX(IF(C$11:C$1510=G106,B$11:B$1510))-MIN(IF(C$11:C$1510=G106,B$11:B$1510))),IF(AND(F106="",F107=""),"",_xlfn.STDEV.S(IF(C$11:C$1510=G106,B$11:B$1510)))))</f>
        <v/>
      </c>
      <c r="J106" s="102"/>
      <c r="K106" s="145">
        <f t="shared" si="107"/>
        <v>18</v>
      </c>
      <c r="L106" s="142">
        <f t="shared" si="108"/>
        <v>97</v>
      </c>
      <c r="M106" s="146">
        <f t="shared" si="109"/>
        <v>0.1357361963190184</v>
      </c>
      <c r="N106" s="147">
        <f t="shared" si="98"/>
        <v>101.19034227576131</v>
      </c>
      <c r="O106" s="147"/>
      <c r="T106" s="151"/>
      <c r="AA106" s="99" t="str">
        <f t="shared" si="64"/>
        <v/>
      </c>
      <c r="AB106" s="99" t="str">
        <f t="shared" si="65"/>
        <v/>
      </c>
      <c r="AC106" s="99" t="str">
        <f t="shared" si="93"/>
        <v/>
      </c>
      <c r="AD106" s="99" t="str">
        <f t="shared" si="94"/>
        <v/>
      </c>
      <c r="AE106" s="99" t="str">
        <f t="shared" si="66"/>
        <v/>
      </c>
      <c r="AF106" s="99" t="str">
        <f t="shared" si="67"/>
        <v/>
      </c>
      <c r="AG106" s="99" t="str">
        <f t="shared" si="114"/>
        <v/>
      </c>
      <c r="AH106" s="99" t="str">
        <f t="shared" si="115"/>
        <v/>
      </c>
      <c r="AI106" s="99" t="str">
        <f t="shared" si="83"/>
        <v/>
      </c>
      <c r="AJ106" s="99" t="str">
        <f t="shared" si="89"/>
        <v/>
      </c>
      <c r="AK106" s="99" t="str">
        <f t="shared" si="112"/>
        <v/>
      </c>
      <c r="AL106" s="99" t="str">
        <f t="shared" si="113"/>
        <v/>
      </c>
      <c r="AM106" s="99" t="str">
        <f t="shared" si="84"/>
        <v/>
      </c>
      <c r="AN106" s="99" t="str">
        <f t="shared" si="90"/>
        <v/>
      </c>
      <c r="AO106" s="99" t="str">
        <f t="shared" si="99"/>
        <v/>
      </c>
      <c r="AP106" s="99" t="str">
        <f t="shared" si="100"/>
        <v/>
      </c>
      <c r="AQ106" s="99" t="str">
        <f t="shared" si="91"/>
        <v/>
      </c>
      <c r="AR106" s="99" t="str">
        <f t="shared" si="92"/>
        <v/>
      </c>
      <c r="AS106" s="99" t="str">
        <f t="shared" si="101"/>
        <v/>
      </c>
      <c r="AT106" s="99" t="str">
        <f t="shared" si="102"/>
        <v/>
      </c>
      <c r="AU106" s="99" t="str">
        <f t="shared" si="68"/>
        <v/>
      </c>
      <c r="AV106" s="99" t="str">
        <f t="shared" si="69"/>
        <v/>
      </c>
      <c r="AW106" s="99" t="str">
        <f t="shared" si="103"/>
        <v/>
      </c>
      <c r="AX106" s="99" t="str">
        <f t="shared" si="104"/>
        <v/>
      </c>
      <c r="AY106" s="99" t="str">
        <f t="shared" si="70"/>
        <v/>
      </c>
      <c r="AZ106" s="99" t="str">
        <f t="shared" si="71"/>
        <v/>
      </c>
      <c r="BA106" s="99" t="str">
        <f t="shared" si="105"/>
        <v/>
      </c>
      <c r="BB106" s="99" t="str">
        <f t="shared" si="106"/>
        <v/>
      </c>
      <c r="BD106" s="99" t="str">
        <f t="shared" si="72"/>
        <v/>
      </c>
      <c r="BE106" s="99" t="str">
        <f t="shared" si="73"/>
        <v/>
      </c>
      <c r="BF106" s="99" t="str">
        <f t="shared" si="74"/>
        <v/>
      </c>
      <c r="BG106" s="99" t="str">
        <f t="shared" si="75"/>
        <v/>
      </c>
      <c r="BH106" s="121" t="str">
        <f t="shared" si="76"/>
        <v/>
      </c>
      <c r="BI106" s="121" t="str">
        <f t="shared" si="77"/>
        <v/>
      </c>
      <c r="BJ106" s="122" t="str">
        <f t="shared" si="78"/>
        <v/>
      </c>
      <c r="BK106" s="122"/>
      <c r="BL106" s="99" t="str">
        <f t="shared" si="79"/>
        <v/>
      </c>
      <c r="BM106" s="99" t="str">
        <f t="shared" si="80"/>
        <v/>
      </c>
      <c r="BN106" s="122" t="str">
        <f t="shared" si="85"/>
        <v/>
      </c>
      <c r="BO106" s="121" t="str">
        <f t="shared" si="81"/>
        <v/>
      </c>
      <c r="BP106" s="122" t="str">
        <f t="shared" si="86"/>
        <v/>
      </c>
      <c r="BQ106" s="122"/>
      <c r="CD106" s="116">
        <v>97</v>
      </c>
      <c r="CE106" s="117">
        <v>129</v>
      </c>
      <c r="CF106" s="117">
        <v>176</v>
      </c>
      <c r="CG106" s="117">
        <v>156</v>
      </c>
      <c r="CH106" s="117">
        <v>72.612985447671221</v>
      </c>
      <c r="CI106" s="117">
        <v>243.27932224463643</v>
      </c>
      <c r="CJ106" s="117">
        <v>157.94615384615383</v>
      </c>
      <c r="CL106" s="116">
        <v>97</v>
      </c>
      <c r="CM106" s="117">
        <v>4</v>
      </c>
      <c r="CN106" s="117">
        <v>104.82258139534883</v>
      </c>
      <c r="CO106" s="117">
        <v>0</v>
      </c>
      <c r="CP106" s="117">
        <v>32.085271317829459</v>
      </c>
    </row>
    <row r="107" spans="2:94" x14ac:dyDescent="0.3">
      <c r="B107" s="87">
        <v>129</v>
      </c>
      <c r="C107" s="97">
        <f t="shared" si="82"/>
        <v>20</v>
      </c>
      <c r="D107" s="120">
        <v>97</v>
      </c>
      <c r="E107" s="160" t="str">
        <f t="shared" si="87"/>
        <v/>
      </c>
      <c r="F107" s="86" t="str">
        <f t="shared" si="63"/>
        <v/>
      </c>
      <c r="G107" s="120">
        <v>97</v>
      </c>
      <c r="H107" s="160" t="str">
        <f t="shared" si="88"/>
        <v/>
      </c>
      <c r="I107" s="86" t="str">
        <f t="array" ref="I107">IF(D$2=1,IF(F107="","",ABS(F106-F107)),IF(D$2&lt;10,IF(AND(F107="",F108=""),"",MAX(IF(C$11:C$1510=G107,B$11:B$1510))-MIN(IF(C$11:C$1510=G107,B$11:B$1510))),IF(AND(F107="",F108=""),"",_xlfn.STDEV.S(IF(C$11:C$1510=G107,B$11:B$1510)))))</f>
        <v/>
      </c>
      <c r="J107" s="102"/>
      <c r="K107" s="145">
        <f t="shared" si="107"/>
        <v>19</v>
      </c>
      <c r="L107" s="142">
        <f t="shared" si="108"/>
        <v>98</v>
      </c>
      <c r="M107" s="146">
        <f t="shared" si="109"/>
        <v>0.1434049079754601</v>
      </c>
      <c r="N107" s="147">
        <f t="shared" si="98"/>
        <v>102.97258386561285</v>
      </c>
      <c r="O107" s="147"/>
      <c r="T107" s="151"/>
      <c r="AA107" s="99" t="str">
        <f t="shared" si="64"/>
        <v/>
      </c>
      <c r="AB107" s="99" t="str">
        <f t="shared" si="65"/>
        <v/>
      </c>
      <c r="AC107" s="99" t="str">
        <f t="shared" si="93"/>
        <v/>
      </c>
      <c r="AD107" s="99" t="str">
        <f t="shared" si="94"/>
        <v/>
      </c>
      <c r="AE107" s="99" t="str">
        <f t="shared" si="66"/>
        <v/>
      </c>
      <c r="AF107" s="99" t="str">
        <f t="shared" si="67"/>
        <v/>
      </c>
      <c r="AG107" s="99" t="str">
        <f t="shared" si="114"/>
        <v/>
      </c>
      <c r="AH107" s="99" t="str">
        <f t="shared" si="115"/>
        <v/>
      </c>
      <c r="AI107" s="99" t="str">
        <f t="shared" si="83"/>
        <v/>
      </c>
      <c r="AJ107" s="99" t="str">
        <f t="shared" si="89"/>
        <v/>
      </c>
      <c r="AK107" s="99" t="str">
        <f t="shared" si="112"/>
        <v/>
      </c>
      <c r="AL107" s="99" t="str">
        <f t="shared" si="113"/>
        <v/>
      </c>
      <c r="AM107" s="99" t="str">
        <f t="shared" si="84"/>
        <v/>
      </c>
      <c r="AN107" s="99" t="str">
        <f t="shared" si="90"/>
        <v/>
      </c>
      <c r="AO107" s="99" t="str">
        <f t="shared" si="99"/>
        <v/>
      </c>
      <c r="AP107" s="99" t="str">
        <f t="shared" si="100"/>
        <v/>
      </c>
      <c r="AQ107" s="99" t="str">
        <f t="shared" si="91"/>
        <v/>
      </c>
      <c r="AR107" s="99" t="str">
        <f t="shared" si="92"/>
        <v/>
      </c>
      <c r="AS107" s="99" t="str">
        <f t="shared" si="101"/>
        <v/>
      </c>
      <c r="AT107" s="99" t="str">
        <f t="shared" si="102"/>
        <v/>
      </c>
      <c r="AU107" s="99" t="str">
        <f t="shared" si="68"/>
        <v/>
      </c>
      <c r="AV107" s="99" t="str">
        <f t="shared" si="69"/>
        <v/>
      </c>
      <c r="AW107" s="99" t="str">
        <f t="shared" si="103"/>
        <v/>
      </c>
      <c r="AX107" s="99" t="str">
        <f t="shared" si="104"/>
        <v/>
      </c>
      <c r="AY107" s="99" t="str">
        <f t="shared" si="70"/>
        <v/>
      </c>
      <c r="AZ107" s="99" t="str">
        <f t="shared" si="71"/>
        <v/>
      </c>
      <c r="BA107" s="99" t="str">
        <f t="shared" si="105"/>
        <v/>
      </c>
      <c r="BB107" s="99" t="str">
        <f t="shared" si="106"/>
        <v/>
      </c>
      <c r="BD107" s="99" t="str">
        <f t="shared" si="72"/>
        <v/>
      </c>
      <c r="BE107" s="99" t="str">
        <f t="shared" si="73"/>
        <v/>
      </c>
      <c r="BF107" s="99" t="str">
        <f t="shared" si="74"/>
        <v/>
      </c>
      <c r="BG107" s="99" t="str">
        <f t="shared" si="75"/>
        <v/>
      </c>
      <c r="BH107" s="121" t="str">
        <f t="shared" si="76"/>
        <v/>
      </c>
      <c r="BI107" s="121" t="str">
        <f t="shared" si="77"/>
        <v/>
      </c>
      <c r="BJ107" s="122" t="str">
        <f t="shared" si="78"/>
        <v/>
      </c>
      <c r="BK107" s="122"/>
      <c r="BL107" s="99" t="str">
        <f t="shared" si="79"/>
        <v/>
      </c>
      <c r="BM107" s="99" t="str">
        <f t="shared" si="80"/>
        <v/>
      </c>
      <c r="BN107" s="122" t="str">
        <f t="shared" si="85"/>
        <v/>
      </c>
      <c r="BO107" s="121" t="str">
        <f t="shared" si="81"/>
        <v/>
      </c>
      <c r="BP107" s="122" t="str">
        <f t="shared" si="86"/>
        <v/>
      </c>
      <c r="BQ107" s="122"/>
      <c r="CD107" s="116">
        <v>98</v>
      </c>
      <c r="CE107" s="117">
        <v>133</v>
      </c>
      <c r="CF107" s="117">
        <v>176</v>
      </c>
      <c r="CG107" s="117">
        <v>156</v>
      </c>
      <c r="CH107" s="117">
        <v>72.612985447671221</v>
      </c>
      <c r="CI107" s="117">
        <v>243.27932224463643</v>
      </c>
      <c r="CJ107" s="117">
        <v>157.94615384615383</v>
      </c>
      <c r="CL107" s="116">
        <v>98</v>
      </c>
      <c r="CM107" s="117">
        <v>42</v>
      </c>
      <c r="CN107" s="117">
        <v>104.82258139534883</v>
      </c>
      <c r="CO107" s="117">
        <v>0</v>
      </c>
      <c r="CP107" s="117">
        <v>32.085271317829459</v>
      </c>
    </row>
    <row r="108" spans="2:94" x14ac:dyDescent="0.3">
      <c r="B108" s="87">
        <v>133</v>
      </c>
      <c r="C108" s="97">
        <f t="shared" si="82"/>
        <v>20</v>
      </c>
      <c r="D108" s="120">
        <v>98</v>
      </c>
      <c r="E108" s="160" t="str">
        <f t="shared" si="87"/>
        <v/>
      </c>
      <c r="F108" s="86" t="str">
        <f t="shared" si="63"/>
        <v/>
      </c>
      <c r="G108" s="120">
        <v>98</v>
      </c>
      <c r="H108" s="160" t="str">
        <f t="shared" si="88"/>
        <v/>
      </c>
      <c r="I108" s="86" t="str">
        <f t="array" ref="I108">IF(D$2=1,IF(F108="","",ABS(F107-F108)),IF(D$2&lt;10,IF(AND(F108="",F109=""),"",MAX(IF(C$11:C$1510=G108,B$11:B$1510))-MIN(IF(C$11:C$1510=G108,B$11:B$1510))),IF(AND(F108="",F109=""),"",_xlfn.STDEV.S(IF(C$11:C$1510=G108,B$11:B$1510)))))</f>
        <v/>
      </c>
      <c r="J108" s="102"/>
      <c r="K108" s="145">
        <f t="shared" si="107"/>
        <v>20</v>
      </c>
      <c r="L108" s="142">
        <f t="shared" si="108"/>
        <v>99</v>
      </c>
      <c r="M108" s="146">
        <f t="shared" si="109"/>
        <v>0.15107361963190183</v>
      </c>
      <c r="N108" s="147">
        <f t="shared" si="98"/>
        <v>104.69157315816221</v>
      </c>
      <c r="O108" s="147"/>
      <c r="T108" s="151"/>
      <c r="AA108" s="99" t="str">
        <f t="shared" si="64"/>
        <v/>
      </c>
      <c r="AB108" s="99" t="str">
        <f t="shared" si="65"/>
        <v/>
      </c>
      <c r="AC108" s="99" t="str">
        <f t="shared" si="93"/>
        <v/>
      </c>
      <c r="AD108" s="99" t="str">
        <f t="shared" si="94"/>
        <v/>
      </c>
      <c r="AE108" s="99" t="str">
        <f t="shared" si="66"/>
        <v/>
      </c>
      <c r="AF108" s="99" t="str">
        <f t="shared" si="67"/>
        <v/>
      </c>
      <c r="AG108" s="99" t="str">
        <f t="shared" si="114"/>
        <v/>
      </c>
      <c r="AH108" s="99" t="str">
        <f t="shared" si="115"/>
        <v/>
      </c>
      <c r="AI108" s="99" t="str">
        <f t="shared" si="83"/>
        <v/>
      </c>
      <c r="AJ108" s="99" t="str">
        <f t="shared" si="89"/>
        <v/>
      </c>
      <c r="AK108" s="99" t="str">
        <f t="shared" si="112"/>
        <v/>
      </c>
      <c r="AL108" s="99" t="str">
        <f t="shared" si="113"/>
        <v/>
      </c>
      <c r="AM108" s="99" t="str">
        <f t="shared" si="84"/>
        <v/>
      </c>
      <c r="AN108" s="99" t="str">
        <f t="shared" si="90"/>
        <v/>
      </c>
      <c r="AO108" s="99" t="str">
        <f t="shared" si="99"/>
        <v/>
      </c>
      <c r="AP108" s="99" t="str">
        <f t="shared" si="100"/>
        <v/>
      </c>
      <c r="AQ108" s="99" t="str">
        <f t="shared" si="91"/>
        <v/>
      </c>
      <c r="AR108" s="99" t="str">
        <f t="shared" si="92"/>
        <v/>
      </c>
      <c r="AS108" s="99" t="str">
        <f t="shared" si="101"/>
        <v/>
      </c>
      <c r="AT108" s="99" t="str">
        <f t="shared" si="102"/>
        <v/>
      </c>
      <c r="AU108" s="99" t="str">
        <f t="shared" si="68"/>
        <v/>
      </c>
      <c r="AV108" s="99" t="str">
        <f t="shared" si="69"/>
        <v/>
      </c>
      <c r="AW108" s="99" t="str">
        <f t="shared" si="103"/>
        <v/>
      </c>
      <c r="AX108" s="99" t="str">
        <f t="shared" si="104"/>
        <v/>
      </c>
      <c r="AY108" s="99" t="str">
        <f t="shared" si="70"/>
        <v/>
      </c>
      <c r="AZ108" s="99" t="str">
        <f t="shared" si="71"/>
        <v/>
      </c>
      <c r="BA108" s="99" t="str">
        <f t="shared" si="105"/>
        <v/>
      </c>
      <c r="BB108" s="99" t="str">
        <f t="shared" si="106"/>
        <v/>
      </c>
      <c r="BD108" s="99" t="str">
        <f t="shared" si="72"/>
        <v/>
      </c>
      <c r="BE108" s="99" t="str">
        <f t="shared" si="73"/>
        <v/>
      </c>
      <c r="BF108" s="99" t="str">
        <f t="shared" si="74"/>
        <v/>
      </c>
      <c r="BG108" s="99" t="str">
        <f t="shared" si="75"/>
        <v/>
      </c>
      <c r="BH108" s="121" t="str">
        <f t="shared" si="76"/>
        <v/>
      </c>
      <c r="BI108" s="121" t="str">
        <f t="shared" si="77"/>
        <v/>
      </c>
      <c r="BJ108" s="122" t="str">
        <f t="shared" si="78"/>
        <v/>
      </c>
      <c r="BK108" s="122"/>
      <c r="BL108" s="99" t="str">
        <f t="shared" si="79"/>
        <v/>
      </c>
      <c r="BM108" s="99" t="str">
        <f t="shared" si="80"/>
        <v/>
      </c>
      <c r="BN108" s="122" t="str">
        <f t="shared" si="85"/>
        <v/>
      </c>
      <c r="BO108" s="121" t="str">
        <f t="shared" si="81"/>
        <v/>
      </c>
      <c r="BP108" s="122" t="str">
        <f t="shared" si="86"/>
        <v/>
      </c>
      <c r="BQ108" s="122"/>
      <c r="CD108" s="116">
        <v>99</v>
      </c>
      <c r="CE108" s="117">
        <v>175</v>
      </c>
      <c r="CF108" s="117">
        <v>176</v>
      </c>
      <c r="CG108" s="117">
        <v>156</v>
      </c>
      <c r="CH108" s="117">
        <v>72.612985447671221</v>
      </c>
      <c r="CI108" s="117">
        <v>243.27932224463643</v>
      </c>
      <c r="CJ108" s="117">
        <v>157.94615384615383</v>
      </c>
      <c r="CL108" s="116">
        <v>99</v>
      </c>
      <c r="CM108" s="117">
        <v>22</v>
      </c>
      <c r="CN108" s="117">
        <v>104.82258139534883</v>
      </c>
      <c r="CO108" s="117">
        <v>0</v>
      </c>
      <c r="CP108" s="117">
        <v>32.085271317829459</v>
      </c>
    </row>
    <row r="109" spans="2:94" x14ac:dyDescent="0.3">
      <c r="B109" s="87">
        <v>175</v>
      </c>
      <c r="C109" s="97">
        <f t="shared" si="82"/>
        <v>20</v>
      </c>
      <c r="D109" s="120">
        <v>99</v>
      </c>
      <c r="E109" s="160" t="str">
        <f t="shared" si="87"/>
        <v/>
      </c>
      <c r="F109" s="86" t="str">
        <f t="shared" si="63"/>
        <v/>
      </c>
      <c r="G109" s="120">
        <v>99</v>
      </c>
      <c r="H109" s="160" t="str">
        <f t="shared" si="88"/>
        <v/>
      </c>
      <c r="I109" s="86" t="str">
        <f t="array" ref="I109">IF(D$2=1,IF(F109="","",ABS(F108-F109)),IF(D$2&lt;10,IF(AND(F109="",F110=""),"",MAX(IF(C$11:C$1510=G109,B$11:B$1510))-MIN(IF(C$11:C$1510=G109,B$11:B$1510))),IF(AND(F109="",F110=""),"",_xlfn.STDEV.S(IF(C$11:C$1510=G109,B$11:B$1510)))))</f>
        <v/>
      </c>
      <c r="J109" s="102"/>
      <c r="K109" s="145">
        <f t="shared" si="107"/>
        <v>21</v>
      </c>
      <c r="L109" s="142">
        <f t="shared" si="108"/>
        <v>100</v>
      </c>
      <c r="M109" s="146">
        <f t="shared" si="109"/>
        <v>0.15874233128834356</v>
      </c>
      <c r="N109" s="147">
        <f t="shared" si="98"/>
        <v>106.35342883332265</v>
      </c>
      <c r="O109" s="147"/>
      <c r="T109" s="151"/>
      <c r="AA109" s="99" t="str">
        <f t="shared" si="64"/>
        <v/>
      </c>
      <c r="AB109" s="99" t="str">
        <f t="shared" si="65"/>
        <v/>
      </c>
      <c r="AC109" s="99" t="str">
        <f t="shared" si="93"/>
        <v/>
      </c>
      <c r="AD109" s="99" t="str">
        <f t="shared" si="94"/>
        <v/>
      </c>
      <c r="AE109" s="99" t="str">
        <f t="shared" si="66"/>
        <v/>
      </c>
      <c r="AF109" s="99" t="str">
        <f t="shared" si="67"/>
        <v/>
      </c>
      <c r="AG109" s="99" t="str">
        <f t="shared" si="114"/>
        <v/>
      </c>
      <c r="AH109" s="99" t="str">
        <f t="shared" si="115"/>
        <v/>
      </c>
      <c r="AI109" s="99" t="str">
        <f t="shared" si="83"/>
        <v/>
      </c>
      <c r="AJ109" s="99" t="str">
        <f t="shared" si="89"/>
        <v/>
      </c>
      <c r="AK109" s="99" t="str">
        <f t="shared" si="112"/>
        <v/>
      </c>
      <c r="AL109" s="99" t="str">
        <f t="shared" si="113"/>
        <v/>
      </c>
      <c r="AM109" s="99" t="str">
        <f t="shared" si="84"/>
        <v/>
      </c>
      <c r="AN109" s="99" t="str">
        <f t="shared" si="90"/>
        <v/>
      </c>
      <c r="AO109" s="99" t="str">
        <f t="shared" si="99"/>
        <v/>
      </c>
      <c r="AP109" s="99" t="str">
        <f t="shared" si="100"/>
        <v/>
      </c>
      <c r="AQ109" s="99" t="str">
        <f t="shared" si="91"/>
        <v/>
      </c>
      <c r="AR109" s="99" t="str">
        <f t="shared" si="92"/>
        <v/>
      </c>
      <c r="AS109" s="99" t="str">
        <f t="shared" si="101"/>
        <v/>
      </c>
      <c r="AT109" s="99" t="str">
        <f t="shared" si="102"/>
        <v/>
      </c>
      <c r="AU109" s="99" t="str">
        <f t="shared" si="68"/>
        <v/>
      </c>
      <c r="AV109" s="99" t="str">
        <f t="shared" si="69"/>
        <v/>
      </c>
      <c r="AW109" s="99" t="str">
        <f t="shared" si="103"/>
        <v/>
      </c>
      <c r="AX109" s="99" t="str">
        <f t="shared" si="104"/>
        <v/>
      </c>
      <c r="AY109" s="99" t="str">
        <f t="shared" si="70"/>
        <v/>
      </c>
      <c r="AZ109" s="99" t="str">
        <f t="shared" si="71"/>
        <v/>
      </c>
      <c r="BA109" s="99" t="str">
        <f t="shared" si="105"/>
        <v/>
      </c>
      <c r="BB109" s="99" t="str">
        <f t="shared" si="106"/>
        <v/>
      </c>
      <c r="BD109" s="99" t="str">
        <f t="shared" si="72"/>
        <v/>
      </c>
      <c r="BE109" s="99" t="str">
        <f t="shared" si="73"/>
        <v/>
      </c>
      <c r="BF109" s="99" t="str">
        <f t="shared" si="74"/>
        <v/>
      </c>
      <c r="BG109" s="99" t="str">
        <f t="shared" si="75"/>
        <v/>
      </c>
      <c r="BH109" s="121" t="str">
        <f t="shared" si="76"/>
        <v/>
      </c>
      <c r="BI109" s="121" t="str">
        <f t="shared" si="77"/>
        <v/>
      </c>
      <c r="BJ109" s="122" t="str">
        <f t="shared" si="78"/>
        <v/>
      </c>
      <c r="BK109" s="122"/>
      <c r="BL109" s="99" t="str">
        <f t="shared" si="79"/>
        <v/>
      </c>
      <c r="BM109" s="99" t="str">
        <f t="shared" si="80"/>
        <v/>
      </c>
      <c r="BN109" s="122" t="str">
        <f t="shared" si="85"/>
        <v/>
      </c>
      <c r="BO109" s="121" t="str">
        <f t="shared" si="81"/>
        <v/>
      </c>
      <c r="BP109" s="122" t="str">
        <f t="shared" si="86"/>
        <v/>
      </c>
      <c r="BQ109" s="122"/>
      <c r="CD109" s="116">
        <v>100</v>
      </c>
      <c r="CE109" s="117">
        <v>197</v>
      </c>
      <c r="CF109" s="117">
        <v>176</v>
      </c>
      <c r="CG109" s="117">
        <v>156</v>
      </c>
      <c r="CH109" s="117">
        <v>72.612985447671221</v>
      </c>
      <c r="CI109" s="117">
        <v>243.27932224463643</v>
      </c>
      <c r="CJ109" s="117">
        <v>157.94615384615383</v>
      </c>
      <c r="CL109" s="116">
        <v>100</v>
      </c>
      <c r="CM109" s="117">
        <v>14</v>
      </c>
      <c r="CN109" s="117">
        <v>104.82258139534883</v>
      </c>
      <c r="CO109" s="117">
        <v>0</v>
      </c>
      <c r="CP109" s="117">
        <v>32.085271317829459</v>
      </c>
    </row>
    <row r="110" spans="2:94" x14ac:dyDescent="0.3">
      <c r="B110" s="87">
        <v>197</v>
      </c>
      <c r="C110" s="97">
        <f t="shared" si="82"/>
        <v>20</v>
      </c>
      <c r="D110" s="120">
        <v>100</v>
      </c>
      <c r="E110" s="160" t="str">
        <f t="shared" si="87"/>
        <v/>
      </c>
      <c r="F110" s="86" t="str">
        <f t="shared" si="63"/>
        <v/>
      </c>
      <c r="G110" s="120">
        <v>100</v>
      </c>
      <c r="H110" s="160" t="str">
        <f t="shared" si="88"/>
        <v/>
      </c>
      <c r="I110" s="86" t="str">
        <f t="array" ref="I110">IF(D$2=1,IF(F110="","",ABS(F109-F110)),IF(D$2&lt;10,IF(AND(F110="",F111=""),"",MAX(IF(C$11:C$1510=G110,B$11:B$1510))-MIN(IF(C$11:C$1510=G110,B$11:B$1510))),IF(AND(F110="",F111=""),"",_xlfn.STDEV.S(IF(C$11:C$1510=G110,B$11:B$1510)))))</f>
        <v/>
      </c>
      <c r="J110" s="102"/>
      <c r="K110" s="145">
        <f t="shared" si="107"/>
        <v>22</v>
      </c>
      <c r="L110" s="142">
        <f t="shared" si="108"/>
        <v>101</v>
      </c>
      <c r="M110" s="146">
        <f t="shared" si="109"/>
        <v>0.16641104294478526</v>
      </c>
      <c r="N110" s="147">
        <f t="shared" si="98"/>
        <v>107.96344418740694</v>
      </c>
      <c r="O110" s="147"/>
      <c r="T110" s="151"/>
      <c r="AA110" s="99" t="str">
        <f t="shared" si="64"/>
        <v/>
      </c>
      <c r="AB110" s="99" t="str">
        <f t="shared" si="65"/>
        <v/>
      </c>
      <c r="AC110" s="99" t="str">
        <f t="shared" si="93"/>
        <v/>
      </c>
      <c r="AD110" s="99" t="str">
        <f t="shared" si="94"/>
        <v/>
      </c>
      <c r="AE110" s="99" t="str">
        <f t="shared" si="66"/>
        <v/>
      </c>
      <c r="AF110" s="99" t="str">
        <f t="shared" si="67"/>
        <v/>
      </c>
      <c r="AG110" s="99" t="str">
        <f t="shared" si="114"/>
        <v/>
      </c>
      <c r="AH110" s="99" t="str">
        <f t="shared" si="115"/>
        <v/>
      </c>
      <c r="AI110" s="99" t="str">
        <f t="shared" si="83"/>
        <v/>
      </c>
      <c r="AJ110" s="99" t="str">
        <f t="shared" si="89"/>
        <v/>
      </c>
      <c r="AK110" s="99" t="str">
        <f t="shared" si="112"/>
        <v/>
      </c>
      <c r="AL110" s="99" t="str">
        <f t="shared" si="113"/>
        <v/>
      </c>
      <c r="AM110" s="99" t="str">
        <f t="shared" si="84"/>
        <v/>
      </c>
      <c r="AN110" s="99" t="str">
        <f t="shared" si="90"/>
        <v/>
      </c>
      <c r="AO110" s="99" t="str">
        <f t="shared" si="99"/>
        <v/>
      </c>
      <c r="AP110" s="99" t="str">
        <f t="shared" si="100"/>
        <v/>
      </c>
      <c r="AQ110" s="99" t="str">
        <f t="shared" si="91"/>
        <v/>
      </c>
      <c r="AR110" s="99" t="str">
        <f t="shared" si="92"/>
        <v/>
      </c>
      <c r="AS110" s="99" t="str">
        <f t="shared" si="101"/>
        <v/>
      </c>
      <c r="AT110" s="99" t="str">
        <f t="shared" si="102"/>
        <v/>
      </c>
      <c r="AU110" s="99" t="str">
        <f t="shared" si="68"/>
        <v/>
      </c>
      <c r="AV110" s="99" t="str">
        <f t="shared" si="69"/>
        <v/>
      </c>
      <c r="AW110" s="99" t="str">
        <f t="shared" si="103"/>
        <v/>
      </c>
      <c r="AX110" s="99" t="str">
        <f t="shared" si="104"/>
        <v/>
      </c>
      <c r="AY110" s="99" t="str">
        <f t="shared" si="70"/>
        <v/>
      </c>
      <c r="AZ110" s="99" t="str">
        <f t="shared" si="71"/>
        <v/>
      </c>
      <c r="BA110" s="99" t="str">
        <f t="shared" si="105"/>
        <v/>
      </c>
      <c r="BB110" s="99" t="str">
        <f t="shared" si="106"/>
        <v/>
      </c>
      <c r="BD110" s="99" t="str">
        <f t="shared" si="72"/>
        <v/>
      </c>
      <c r="BE110" s="99" t="str">
        <f t="shared" si="73"/>
        <v/>
      </c>
      <c r="BF110" s="99" t="str">
        <f t="shared" si="74"/>
        <v/>
      </c>
      <c r="BG110" s="99" t="str">
        <f t="shared" si="75"/>
        <v/>
      </c>
      <c r="BH110" s="121" t="str">
        <f t="shared" si="76"/>
        <v/>
      </c>
      <c r="BI110" s="121" t="str">
        <f t="shared" si="77"/>
        <v/>
      </c>
      <c r="BJ110" s="122" t="str">
        <f t="shared" si="78"/>
        <v/>
      </c>
      <c r="BK110" s="122"/>
      <c r="BL110" s="99" t="str">
        <f t="shared" si="79"/>
        <v/>
      </c>
      <c r="BM110" s="99" t="str">
        <f t="shared" si="80"/>
        <v/>
      </c>
      <c r="BN110" s="122" t="str">
        <f t="shared" si="85"/>
        <v/>
      </c>
      <c r="BO110" s="121" t="str">
        <f t="shared" si="81"/>
        <v/>
      </c>
      <c r="BP110" s="122" t="str">
        <f t="shared" si="86"/>
        <v/>
      </c>
      <c r="BQ110" s="122"/>
      <c r="CD110" s="116">
        <v>101</v>
      </c>
      <c r="CE110" s="117">
        <v>183</v>
      </c>
      <c r="CF110" s="117">
        <v>176</v>
      </c>
      <c r="CG110" s="117">
        <v>156</v>
      </c>
      <c r="CH110" s="117">
        <v>72.612985447671221</v>
      </c>
      <c r="CI110" s="117">
        <v>243.27932224463643</v>
      </c>
      <c r="CJ110" s="117">
        <v>157.94615384615383</v>
      </c>
      <c r="CL110" s="116">
        <v>101</v>
      </c>
      <c r="CM110" s="117">
        <v>30</v>
      </c>
      <c r="CN110" s="117">
        <v>104.82258139534883</v>
      </c>
      <c r="CO110" s="117">
        <v>0</v>
      </c>
      <c r="CP110" s="117">
        <v>32.085271317829459</v>
      </c>
    </row>
    <row r="111" spans="2:94" x14ac:dyDescent="0.3">
      <c r="B111" s="87">
        <v>183</v>
      </c>
      <c r="C111" s="97">
        <f t="shared" si="82"/>
        <v>21</v>
      </c>
      <c r="D111" s="120">
        <v>101</v>
      </c>
      <c r="E111" s="160" t="str">
        <f t="shared" si="87"/>
        <v/>
      </c>
      <c r="F111" s="86" t="str">
        <f t="shared" si="63"/>
        <v/>
      </c>
      <c r="G111" s="120">
        <v>101</v>
      </c>
      <c r="H111" s="160" t="str">
        <f t="shared" si="88"/>
        <v/>
      </c>
      <c r="I111" s="86" t="str">
        <f t="array" ref="I111">IF(D$2=1,IF(F111="","",ABS(F110-F111)),IF(D$2&lt;10,IF(AND(F111="",F112=""),"",MAX(IF(C$11:C$1510=G111,B$11:B$1510))-MIN(IF(C$11:C$1510=G111,B$11:B$1510))),IF(AND(F111="",F112=""),"",_xlfn.STDEV.S(IF(C$11:C$1510=G111,B$11:B$1510)))))</f>
        <v/>
      </c>
      <c r="J111" s="102"/>
      <c r="K111" s="145">
        <f t="shared" si="107"/>
        <v>23</v>
      </c>
      <c r="L111" s="142">
        <f t="shared" si="108"/>
        <v>102</v>
      </c>
      <c r="M111" s="146">
        <f t="shared" si="109"/>
        <v>0.17407975460122699</v>
      </c>
      <c r="N111" s="147">
        <f t="shared" si="98"/>
        <v>109.52623204048683</v>
      </c>
      <c r="O111" s="147"/>
      <c r="T111" s="151"/>
      <c r="AA111" s="99" t="str">
        <f t="shared" si="64"/>
        <v/>
      </c>
      <c r="AB111" s="99" t="str">
        <f t="shared" si="65"/>
        <v/>
      </c>
      <c r="AC111" s="99" t="str">
        <f t="shared" si="93"/>
        <v/>
      </c>
      <c r="AD111" s="99" t="str">
        <f t="shared" si="94"/>
        <v/>
      </c>
      <c r="AE111" s="99" t="str">
        <f t="shared" si="66"/>
        <v/>
      </c>
      <c r="AF111" s="99" t="str">
        <f t="shared" si="67"/>
        <v/>
      </c>
      <c r="AG111" s="99" t="str">
        <f t="shared" si="114"/>
        <v/>
      </c>
      <c r="AH111" s="99" t="str">
        <f t="shared" si="115"/>
        <v/>
      </c>
      <c r="AI111" s="99" t="str">
        <f t="shared" si="83"/>
        <v/>
      </c>
      <c r="AJ111" s="99" t="str">
        <f t="shared" si="89"/>
        <v/>
      </c>
      <c r="AK111" s="99" t="str">
        <f t="shared" si="112"/>
        <v/>
      </c>
      <c r="AL111" s="99" t="str">
        <f t="shared" si="113"/>
        <v/>
      </c>
      <c r="AM111" s="99" t="str">
        <f t="shared" si="84"/>
        <v/>
      </c>
      <c r="AN111" s="99" t="str">
        <f t="shared" si="90"/>
        <v/>
      </c>
      <c r="AO111" s="99" t="str">
        <f t="shared" si="99"/>
        <v/>
      </c>
      <c r="AP111" s="99" t="str">
        <f t="shared" si="100"/>
        <v/>
      </c>
      <c r="AQ111" s="99" t="str">
        <f t="shared" si="91"/>
        <v/>
      </c>
      <c r="AR111" s="99" t="str">
        <f t="shared" si="92"/>
        <v/>
      </c>
      <c r="AS111" s="99" t="str">
        <f t="shared" si="101"/>
        <v/>
      </c>
      <c r="AT111" s="99" t="str">
        <f t="shared" si="102"/>
        <v/>
      </c>
      <c r="AU111" s="99" t="str">
        <f t="shared" si="68"/>
        <v/>
      </c>
      <c r="AV111" s="99" t="str">
        <f t="shared" si="69"/>
        <v/>
      </c>
      <c r="AW111" s="99" t="str">
        <f t="shared" si="103"/>
        <v/>
      </c>
      <c r="AX111" s="99" t="str">
        <f t="shared" si="104"/>
        <v/>
      </c>
      <c r="AY111" s="99" t="str">
        <f t="shared" si="70"/>
        <v/>
      </c>
      <c r="AZ111" s="99" t="str">
        <f t="shared" si="71"/>
        <v/>
      </c>
      <c r="BA111" s="99" t="str">
        <f t="shared" si="105"/>
        <v/>
      </c>
      <c r="BB111" s="99" t="str">
        <f t="shared" si="106"/>
        <v/>
      </c>
      <c r="BD111" s="99" t="str">
        <f t="shared" si="72"/>
        <v/>
      </c>
      <c r="BE111" s="99" t="str">
        <f t="shared" si="73"/>
        <v/>
      </c>
      <c r="BF111" s="99" t="str">
        <f t="shared" si="74"/>
        <v/>
      </c>
      <c r="BG111" s="99" t="str">
        <f t="shared" si="75"/>
        <v/>
      </c>
      <c r="BH111" s="121" t="str">
        <f t="shared" si="76"/>
        <v/>
      </c>
      <c r="BI111" s="121" t="str">
        <f t="shared" si="77"/>
        <v/>
      </c>
      <c r="BJ111" s="122" t="str">
        <f t="shared" si="78"/>
        <v/>
      </c>
      <c r="BK111" s="122"/>
      <c r="BL111" s="99" t="str">
        <f t="shared" si="79"/>
        <v/>
      </c>
      <c r="BM111" s="99" t="str">
        <f t="shared" si="80"/>
        <v/>
      </c>
      <c r="BN111" s="122" t="str">
        <f t="shared" si="85"/>
        <v/>
      </c>
      <c r="BO111" s="121" t="str">
        <f t="shared" si="81"/>
        <v/>
      </c>
      <c r="BP111" s="122" t="str">
        <f t="shared" si="86"/>
        <v/>
      </c>
      <c r="BQ111" s="122"/>
      <c r="CD111" s="116">
        <v>102</v>
      </c>
      <c r="CE111" s="117">
        <v>153</v>
      </c>
      <c r="CF111" s="117">
        <v>176</v>
      </c>
      <c r="CG111" s="117">
        <v>156</v>
      </c>
      <c r="CH111" s="117">
        <v>72.612985447671221</v>
      </c>
      <c r="CI111" s="117">
        <v>243.27932224463643</v>
      </c>
      <c r="CJ111" s="117">
        <v>157.94615384615383</v>
      </c>
      <c r="CL111" s="116">
        <v>102</v>
      </c>
      <c r="CM111" s="117">
        <v>6</v>
      </c>
      <c r="CN111" s="117">
        <v>104.82258139534883</v>
      </c>
      <c r="CO111" s="117">
        <v>0</v>
      </c>
      <c r="CP111" s="117">
        <v>32.085271317829459</v>
      </c>
    </row>
    <row r="112" spans="2:94" x14ac:dyDescent="0.3">
      <c r="B112" s="87">
        <v>153</v>
      </c>
      <c r="C112" s="97">
        <f t="shared" si="82"/>
        <v>21</v>
      </c>
      <c r="D112" s="120">
        <v>102</v>
      </c>
      <c r="E112" s="160" t="str">
        <f t="shared" si="87"/>
        <v/>
      </c>
      <c r="F112" s="86" t="str">
        <f t="shared" si="63"/>
        <v/>
      </c>
      <c r="G112" s="120">
        <v>102</v>
      </c>
      <c r="H112" s="160" t="str">
        <f t="shared" si="88"/>
        <v/>
      </c>
      <c r="I112" s="86" t="str">
        <f t="array" ref="I112">IF(D$2=1,IF(F112="","",ABS(F111-F112)),IF(D$2&lt;10,IF(AND(F112="",F113=""),"",MAX(IF(C$11:C$1510=G112,B$11:B$1510))-MIN(IF(C$11:C$1510=G112,B$11:B$1510))),IF(AND(F112="",F113=""),"",_xlfn.STDEV.S(IF(C$11:C$1510=G112,B$11:B$1510)))))</f>
        <v/>
      </c>
      <c r="J112" s="102"/>
      <c r="K112" s="145">
        <f t="shared" si="107"/>
        <v>24</v>
      </c>
      <c r="L112" s="142">
        <f t="shared" si="108"/>
        <v>105</v>
      </c>
      <c r="M112" s="146">
        <f t="shared" si="109"/>
        <v>0.18174846625766869</v>
      </c>
      <c r="N112" s="147">
        <f t="shared" si="98"/>
        <v>111.04583905224186</v>
      </c>
      <c r="O112" s="147"/>
      <c r="T112" s="151"/>
      <c r="AA112" s="99" t="str">
        <f t="shared" si="64"/>
        <v/>
      </c>
      <c r="AB112" s="99" t="str">
        <f t="shared" si="65"/>
        <v/>
      </c>
      <c r="AC112" s="99" t="str">
        <f t="shared" si="93"/>
        <v/>
      </c>
      <c r="AD112" s="99" t="str">
        <f t="shared" si="94"/>
        <v/>
      </c>
      <c r="AE112" s="99" t="str">
        <f t="shared" si="66"/>
        <v/>
      </c>
      <c r="AF112" s="99" t="str">
        <f t="shared" si="67"/>
        <v/>
      </c>
      <c r="AG112" s="99" t="str">
        <f t="shared" si="114"/>
        <v/>
      </c>
      <c r="AH112" s="99" t="str">
        <f t="shared" si="115"/>
        <v/>
      </c>
      <c r="AI112" s="99" t="str">
        <f t="shared" si="83"/>
        <v/>
      </c>
      <c r="AJ112" s="99" t="str">
        <f t="shared" si="89"/>
        <v/>
      </c>
      <c r="AK112" s="99" t="str">
        <f t="shared" si="112"/>
        <v/>
      </c>
      <c r="AL112" s="99" t="str">
        <f t="shared" si="113"/>
        <v/>
      </c>
      <c r="AM112" s="99" t="str">
        <f t="shared" si="84"/>
        <v/>
      </c>
      <c r="AN112" s="99" t="str">
        <f t="shared" si="90"/>
        <v/>
      </c>
      <c r="AO112" s="99" t="str">
        <f t="shared" si="99"/>
        <v/>
      </c>
      <c r="AP112" s="99" t="str">
        <f t="shared" si="100"/>
        <v/>
      </c>
      <c r="AQ112" s="99" t="str">
        <f t="shared" si="91"/>
        <v/>
      </c>
      <c r="AR112" s="99" t="str">
        <f t="shared" si="92"/>
        <v/>
      </c>
      <c r="AS112" s="99" t="str">
        <f t="shared" si="101"/>
        <v/>
      </c>
      <c r="AT112" s="99" t="str">
        <f t="shared" si="102"/>
        <v/>
      </c>
      <c r="AU112" s="99" t="str">
        <f t="shared" si="68"/>
        <v/>
      </c>
      <c r="AV112" s="99" t="str">
        <f t="shared" si="69"/>
        <v/>
      </c>
      <c r="AW112" s="99" t="str">
        <f t="shared" si="103"/>
        <v/>
      </c>
      <c r="AX112" s="99" t="str">
        <f t="shared" si="104"/>
        <v/>
      </c>
      <c r="AY112" s="99" t="str">
        <f t="shared" si="70"/>
        <v/>
      </c>
      <c r="AZ112" s="99" t="str">
        <f t="shared" si="71"/>
        <v/>
      </c>
      <c r="BA112" s="99" t="str">
        <f t="shared" si="105"/>
        <v/>
      </c>
      <c r="BB112" s="99" t="str">
        <f t="shared" si="106"/>
        <v/>
      </c>
      <c r="BD112" s="99" t="str">
        <f t="shared" si="72"/>
        <v/>
      </c>
      <c r="BE112" s="99" t="str">
        <f t="shared" si="73"/>
        <v/>
      </c>
      <c r="BF112" s="99" t="str">
        <f t="shared" si="74"/>
        <v/>
      </c>
      <c r="BG112" s="99" t="str">
        <f t="shared" si="75"/>
        <v/>
      </c>
      <c r="BH112" s="121" t="str">
        <f t="shared" si="76"/>
        <v/>
      </c>
      <c r="BI112" s="121" t="str">
        <f t="shared" si="77"/>
        <v/>
      </c>
      <c r="BJ112" s="122" t="str">
        <f t="shared" si="78"/>
        <v/>
      </c>
      <c r="BK112" s="122"/>
      <c r="BL112" s="99" t="str">
        <f t="shared" si="79"/>
        <v/>
      </c>
      <c r="BM112" s="99" t="str">
        <f t="shared" si="80"/>
        <v/>
      </c>
      <c r="BN112" s="122" t="str">
        <f t="shared" si="85"/>
        <v/>
      </c>
      <c r="BO112" s="121" t="str">
        <f t="shared" si="81"/>
        <v/>
      </c>
      <c r="BP112" s="122" t="str">
        <f t="shared" si="86"/>
        <v/>
      </c>
      <c r="BQ112" s="122"/>
      <c r="CD112" s="116">
        <v>103</v>
      </c>
      <c r="CE112" s="117">
        <v>147</v>
      </c>
      <c r="CF112" s="117">
        <v>176</v>
      </c>
      <c r="CG112" s="117">
        <v>156</v>
      </c>
      <c r="CH112" s="117">
        <v>72.612985447671221</v>
      </c>
      <c r="CI112" s="117">
        <v>243.27932224463643</v>
      </c>
      <c r="CJ112" s="117">
        <v>157.94615384615383</v>
      </c>
      <c r="CL112" s="116">
        <v>103</v>
      </c>
      <c r="CM112" s="117">
        <v>23</v>
      </c>
      <c r="CN112" s="117">
        <v>104.82258139534883</v>
      </c>
      <c r="CO112" s="117">
        <v>0</v>
      </c>
      <c r="CP112" s="117">
        <v>32.085271317829459</v>
      </c>
    </row>
    <row r="113" spans="2:94" x14ac:dyDescent="0.3">
      <c r="B113" s="87">
        <v>147</v>
      </c>
      <c r="C113" s="97">
        <f t="shared" si="82"/>
        <v>21</v>
      </c>
      <c r="D113" s="120">
        <v>103</v>
      </c>
      <c r="E113" s="160" t="str">
        <f t="shared" si="87"/>
        <v/>
      </c>
      <c r="F113" s="86" t="str">
        <f t="shared" si="63"/>
        <v/>
      </c>
      <c r="G113" s="120">
        <v>103</v>
      </c>
      <c r="H113" s="160" t="str">
        <f t="shared" si="88"/>
        <v/>
      </c>
      <c r="I113" s="86" t="str">
        <f t="array" ref="I113">IF(D$2=1,IF(F113="","",ABS(F112-F113)),IF(D$2&lt;10,IF(AND(F113="",F114=""),"",MAX(IF(C$11:C$1510=G113,B$11:B$1510))-MIN(IF(C$11:C$1510=G113,B$11:B$1510))),IF(AND(F113="",F114=""),"",_xlfn.STDEV.S(IF(C$11:C$1510=G113,B$11:B$1510)))))</f>
        <v/>
      </c>
      <c r="J113" s="102"/>
      <c r="K113" s="145">
        <f t="shared" si="107"/>
        <v>25</v>
      </c>
      <c r="L113" s="142">
        <f t="shared" si="108"/>
        <v>108</v>
      </c>
      <c r="M113" s="146">
        <f t="shared" si="109"/>
        <v>0.18941717791411042</v>
      </c>
      <c r="N113" s="147">
        <f t="shared" si="98"/>
        <v>112.52583691257865</v>
      </c>
      <c r="O113" s="147"/>
      <c r="T113" s="151"/>
      <c r="AA113" s="99" t="str">
        <f t="shared" si="64"/>
        <v/>
      </c>
      <c r="AB113" s="99" t="str">
        <f t="shared" si="65"/>
        <v/>
      </c>
      <c r="AC113" s="99" t="str">
        <f t="shared" si="93"/>
        <v/>
      </c>
      <c r="AD113" s="99" t="str">
        <f t="shared" si="94"/>
        <v/>
      </c>
      <c r="AE113" s="99" t="str">
        <f t="shared" si="66"/>
        <v/>
      </c>
      <c r="AF113" s="99" t="str">
        <f t="shared" si="67"/>
        <v/>
      </c>
      <c r="AG113" s="99" t="str">
        <f t="shared" si="114"/>
        <v/>
      </c>
      <c r="AH113" s="99" t="str">
        <f t="shared" si="115"/>
        <v/>
      </c>
      <c r="AI113" s="99" t="str">
        <f t="shared" si="83"/>
        <v/>
      </c>
      <c r="AJ113" s="99" t="str">
        <f t="shared" si="89"/>
        <v/>
      </c>
      <c r="AK113" s="99" t="str">
        <f t="shared" si="112"/>
        <v/>
      </c>
      <c r="AL113" s="99" t="str">
        <f t="shared" si="113"/>
        <v/>
      </c>
      <c r="AM113" s="99" t="str">
        <f t="shared" si="84"/>
        <v/>
      </c>
      <c r="AN113" s="99" t="str">
        <f t="shared" si="90"/>
        <v/>
      </c>
      <c r="AO113" s="99" t="str">
        <f t="shared" si="99"/>
        <v/>
      </c>
      <c r="AP113" s="99" t="str">
        <f t="shared" si="100"/>
        <v/>
      </c>
      <c r="AQ113" s="99" t="str">
        <f t="shared" si="91"/>
        <v/>
      </c>
      <c r="AR113" s="99" t="str">
        <f t="shared" si="92"/>
        <v/>
      </c>
      <c r="AS113" s="99" t="str">
        <f t="shared" si="101"/>
        <v/>
      </c>
      <c r="AT113" s="99" t="str">
        <f t="shared" si="102"/>
        <v/>
      </c>
      <c r="AU113" s="99" t="str">
        <f t="shared" si="68"/>
        <v/>
      </c>
      <c r="AV113" s="99" t="str">
        <f t="shared" si="69"/>
        <v/>
      </c>
      <c r="AW113" s="99" t="str">
        <f t="shared" si="103"/>
        <v/>
      </c>
      <c r="AX113" s="99" t="str">
        <f t="shared" si="104"/>
        <v/>
      </c>
      <c r="AY113" s="99" t="str">
        <f t="shared" si="70"/>
        <v/>
      </c>
      <c r="AZ113" s="99" t="str">
        <f t="shared" si="71"/>
        <v/>
      </c>
      <c r="BA113" s="99" t="str">
        <f t="shared" si="105"/>
        <v/>
      </c>
      <c r="BB113" s="99" t="str">
        <f t="shared" si="106"/>
        <v/>
      </c>
      <c r="BD113" s="99" t="str">
        <f t="shared" si="72"/>
        <v/>
      </c>
      <c r="BE113" s="99" t="str">
        <f t="shared" si="73"/>
        <v/>
      </c>
      <c r="BF113" s="99" t="str">
        <f t="shared" si="74"/>
        <v/>
      </c>
      <c r="BG113" s="99" t="str">
        <f t="shared" si="75"/>
        <v/>
      </c>
      <c r="BH113" s="121" t="str">
        <f t="shared" si="76"/>
        <v/>
      </c>
      <c r="BI113" s="121" t="str">
        <f t="shared" si="77"/>
        <v/>
      </c>
      <c r="BJ113" s="122" t="str">
        <f t="shared" si="78"/>
        <v/>
      </c>
      <c r="BK113" s="122"/>
      <c r="BL113" s="99" t="str">
        <f t="shared" si="79"/>
        <v/>
      </c>
      <c r="BM113" s="99" t="str">
        <f t="shared" si="80"/>
        <v/>
      </c>
      <c r="BN113" s="122" t="str">
        <f t="shared" si="85"/>
        <v/>
      </c>
      <c r="BO113" s="121" t="str">
        <f t="shared" si="81"/>
        <v/>
      </c>
      <c r="BP113" s="122" t="str">
        <f t="shared" si="86"/>
        <v/>
      </c>
      <c r="BQ113" s="122"/>
      <c r="CD113" s="116">
        <v>104</v>
      </c>
      <c r="CE113" s="117">
        <v>170</v>
      </c>
      <c r="CF113" s="117">
        <v>176</v>
      </c>
      <c r="CG113" s="117">
        <v>156</v>
      </c>
      <c r="CH113" s="117">
        <v>72.612985447671221</v>
      </c>
      <c r="CI113" s="117">
        <v>243.27932224463643</v>
      </c>
      <c r="CJ113" s="117">
        <v>157.94615384615383</v>
      </c>
      <c r="CL113" s="116">
        <v>104</v>
      </c>
      <c r="CM113" s="117">
        <v>83</v>
      </c>
      <c r="CN113" s="117">
        <v>104.82258139534883</v>
      </c>
      <c r="CO113" s="117">
        <v>0</v>
      </c>
      <c r="CP113" s="117">
        <v>32.085271317829459</v>
      </c>
    </row>
    <row r="114" spans="2:94" x14ac:dyDescent="0.3">
      <c r="B114" s="87">
        <v>170</v>
      </c>
      <c r="C114" s="97">
        <f t="shared" si="82"/>
        <v>21</v>
      </c>
      <c r="D114" s="120">
        <v>104</v>
      </c>
      <c r="E114" s="160" t="str">
        <f t="shared" si="87"/>
        <v/>
      </c>
      <c r="F114" s="86" t="str">
        <f t="shared" si="63"/>
        <v/>
      </c>
      <c r="G114" s="120">
        <v>104</v>
      </c>
      <c r="H114" s="160" t="str">
        <f t="shared" si="88"/>
        <v/>
      </c>
      <c r="I114" s="86" t="str">
        <f t="array" ref="I114">IF(D$2=1,IF(F114="","",ABS(F113-F114)),IF(D$2&lt;10,IF(AND(F114="",F115=""),"",MAX(IF(C$11:C$1510=G114,B$11:B$1510))-MIN(IF(C$11:C$1510=G114,B$11:B$1510))),IF(AND(F114="",F115=""),"",_xlfn.STDEV.S(IF(C$11:C$1510=G114,B$11:B$1510)))))</f>
        <v/>
      </c>
      <c r="J114" s="102"/>
      <c r="K114" s="145">
        <f t="shared" si="107"/>
        <v>26</v>
      </c>
      <c r="L114" s="142">
        <f t="shared" si="108"/>
        <v>108</v>
      </c>
      <c r="M114" s="146">
        <f t="shared" si="109"/>
        <v>0.19708588957055212</v>
      </c>
      <c r="N114" s="147">
        <f t="shared" si="98"/>
        <v>113.96939582547881</v>
      </c>
      <c r="O114" s="147"/>
      <c r="T114" s="151"/>
      <c r="AA114" s="99" t="str">
        <f t="shared" si="64"/>
        <v/>
      </c>
      <c r="AB114" s="99" t="str">
        <f t="shared" si="65"/>
        <v/>
      </c>
      <c r="AC114" s="99" t="str">
        <f t="shared" si="93"/>
        <v/>
      </c>
      <c r="AD114" s="99" t="str">
        <f t="shared" si="94"/>
        <v/>
      </c>
      <c r="AE114" s="99" t="str">
        <f t="shared" si="66"/>
        <v/>
      </c>
      <c r="AF114" s="99" t="str">
        <f t="shared" si="67"/>
        <v/>
      </c>
      <c r="AG114" s="99" t="str">
        <f t="shared" si="114"/>
        <v/>
      </c>
      <c r="AH114" s="99" t="str">
        <f t="shared" si="115"/>
        <v/>
      </c>
      <c r="AI114" s="99" t="str">
        <f t="shared" si="83"/>
        <v/>
      </c>
      <c r="AJ114" s="99" t="str">
        <f t="shared" si="89"/>
        <v/>
      </c>
      <c r="AK114" s="99" t="str">
        <f t="shared" si="112"/>
        <v/>
      </c>
      <c r="AL114" s="99" t="str">
        <f t="shared" si="113"/>
        <v/>
      </c>
      <c r="AM114" s="99" t="str">
        <f t="shared" si="84"/>
        <v/>
      </c>
      <c r="AN114" s="99" t="str">
        <f t="shared" si="90"/>
        <v/>
      </c>
      <c r="AO114" s="99" t="str">
        <f t="shared" si="99"/>
        <v/>
      </c>
      <c r="AP114" s="99" t="str">
        <f t="shared" si="100"/>
        <v/>
      </c>
      <c r="AQ114" s="99" t="str">
        <f t="shared" si="91"/>
        <v/>
      </c>
      <c r="AR114" s="99" t="str">
        <f t="shared" si="92"/>
        <v/>
      </c>
      <c r="AS114" s="99" t="str">
        <f t="shared" si="101"/>
        <v/>
      </c>
      <c r="AT114" s="99" t="str">
        <f t="shared" si="102"/>
        <v/>
      </c>
      <c r="AU114" s="99" t="str">
        <f t="shared" si="68"/>
        <v/>
      </c>
      <c r="AV114" s="99" t="str">
        <f t="shared" si="69"/>
        <v/>
      </c>
      <c r="AW114" s="99" t="str">
        <f t="shared" si="103"/>
        <v/>
      </c>
      <c r="AX114" s="99" t="str">
        <f t="shared" si="104"/>
        <v/>
      </c>
      <c r="AY114" s="99" t="str">
        <f t="shared" si="70"/>
        <v/>
      </c>
      <c r="AZ114" s="99" t="str">
        <f t="shared" si="71"/>
        <v/>
      </c>
      <c r="BA114" s="99" t="str">
        <f t="shared" si="105"/>
        <v/>
      </c>
      <c r="BB114" s="99" t="str">
        <f t="shared" si="106"/>
        <v/>
      </c>
      <c r="BD114" s="99" t="str">
        <f t="shared" si="72"/>
        <v/>
      </c>
      <c r="BE114" s="99" t="str">
        <f t="shared" si="73"/>
        <v/>
      </c>
      <c r="BF114" s="99" t="str">
        <f t="shared" si="74"/>
        <v/>
      </c>
      <c r="BG114" s="99" t="str">
        <f t="shared" si="75"/>
        <v/>
      </c>
      <c r="BH114" s="121" t="str">
        <f t="shared" si="76"/>
        <v/>
      </c>
      <c r="BI114" s="121" t="str">
        <f t="shared" si="77"/>
        <v/>
      </c>
      <c r="BJ114" s="122" t="str">
        <f t="shared" si="78"/>
        <v/>
      </c>
      <c r="BK114" s="122"/>
      <c r="BL114" s="99" t="str">
        <f t="shared" si="79"/>
        <v/>
      </c>
      <c r="BM114" s="99" t="str">
        <f t="shared" si="80"/>
        <v/>
      </c>
      <c r="BN114" s="122" t="str">
        <f t="shared" si="85"/>
        <v/>
      </c>
      <c r="BO114" s="121" t="str">
        <f t="shared" si="81"/>
        <v/>
      </c>
      <c r="BP114" s="122" t="str">
        <f t="shared" si="86"/>
        <v/>
      </c>
      <c r="BQ114" s="122"/>
      <c r="CD114" s="116">
        <v>105</v>
      </c>
      <c r="CE114" s="117">
        <v>253</v>
      </c>
      <c r="CF114" s="117">
        <v>176</v>
      </c>
      <c r="CG114" s="117">
        <v>156</v>
      </c>
      <c r="CH114" s="117">
        <v>72.612985447671221</v>
      </c>
      <c r="CI114" s="117">
        <v>243.27932224463643</v>
      </c>
      <c r="CJ114" s="117">
        <v>157.94615384615383</v>
      </c>
      <c r="CL114" s="116">
        <v>105</v>
      </c>
      <c r="CM114" s="117">
        <v>19</v>
      </c>
      <c r="CN114" s="117">
        <v>104.82258139534883</v>
      </c>
      <c r="CO114" s="117">
        <v>0</v>
      </c>
      <c r="CP114" s="117">
        <v>32.085271317829459</v>
      </c>
    </row>
    <row r="115" spans="2:94" x14ac:dyDescent="0.3">
      <c r="B115" s="87">
        <v>253</v>
      </c>
      <c r="C115" s="97">
        <f t="shared" si="82"/>
        <v>21</v>
      </c>
      <c r="D115" s="120">
        <v>105</v>
      </c>
      <c r="E115" s="160" t="str">
        <f t="shared" si="87"/>
        <v/>
      </c>
      <c r="F115" s="86" t="str">
        <f t="shared" si="63"/>
        <v/>
      </c>
      <c r="G115" s="120">
        <v>105</v>
      </c>
      <c r="H115" s="160" t="str">
        <f t="shared" si="88"/>
        <v/>
      </c>
      <c r="I115" s="86" t="str">
        <f t="array" ref="I115">IF(D$2=1,IF(F115="","",ABS(F114-F115)),IF(D$2&lt;10,IF(AND(F115="",F116=""),"",MAX(IF(C$11:C$1510=G115,B$11:B$1510))-MIN(IF(C$11:C$1510=G115,B$11:B$1510))),IF(AND(F115="",F116=""),"",_xlfn.STDEV.S(IF(C$11:C$1510=G115,B$11:B$1510)))))</f>
        <v/>
      </c>
      <c r="J115" s="102"/>
      <c r="K115" s="145">
        <f t="shared" si="107"/>
        <v>27</v>
      </c>
      <c r="L115" s="142">
        <f t="shared" si="108"/>
        <v>110</v>
      </c>
      <c r="M115" s="146">
        <f t="shared" si="109"/>
        <v>0.20475460122699385</v>
      </c>
      <c r="N115" s="147">
        <f t="shared" si="98"/>
        <v>115.37934427552264</v>
      </c>
      <c r="O115" s="147"/>
      <c r="T115" s="151"/>
      <c r="AA115" s="99" t="str">
        <f t="shared" si="64"/>
        <v/>
      </c>
      <c r="AB115" s="99" t="str">
        <f t="shared" si="65"/>
        <v/>
      </c>
      <c r="AC115" s="99" t="str">
        <f t="shared" si="93"/>
        <v/>
      </c>
      <c r="AD115" s="99" t="str">
        <f t="shared" si="94"/>
        <v/>
      </c>
      <c r="AE115" s="99" t="str">
        <f t="shared" si="66"/>
        <v/>
      </c>
      <c r="AF115" s="99" t="str">
        <f t="shared" si="67"/>
        <v/>
      </c>
      <c r="AG115" s="99" t="str">
        <f t="shared" si="114"/>
        <v/>
      </c>
      <c r="AH115" s="99" t="str">
        <f t="shared" si="115"/>
        <v/>
      </c>
      <c r="AI115" s="99" t="str">
        <f t="shared" si="83"/>
        <v/>
      </c>
      <c r="AJ115" s="99" t="str">
        <f t="shared" si="89"/>
        <v/>
      </c>
      <c r="AK115" s="99" t="str">
        <f t="shared" si="112"/>
        <v/>
      </c>
      <c r="AL115" s="99" t="str">
        <f t="shared" si="113"/>
        <v/>
      </c>
      <c r="AM115" s="99" t="str">
        <f t="shared" si="84"/>
        <v/>
      </c>
      <c r="AN115" s="99" t="str">
        <f t="shared" si="90"/>
        <v/>
      </c>
      <c r="AO115" s="99" t="str">
        <f t="shared" si="99"/>
        <v/>
      </c>
      <c r="AP115" s="99" t="str">
        <f t="shared" si="100"/>
        <v/>
      </c>
      <c r="AQ115" s="99" t="str">
        <f t="shared" si="91"/>
        <v/>
      </c>
      <c r="AR115" s="99" t="str">
        <f t="shared" si="92"/>
        <v/>
      </c>
      <c r="AS115" s="99" t="str">
        <f t="shared" si="101"/>
        <v/>
      </c>
      <c r="AT115" s="99" t="str">
        <f t="shared" si="102"/>
        <v/>
      </c>
      <c r="AU115" s="99" t="str">
        <f t="shared" si="68"/>
        <v/>
      </c>
      <c r="AV115" s="99" t="str">
        <f t="shared" si="69"/>
        <v/>
      </c>
      <c r="AW115" s="99" t="str">
        <f t="shared" si="103"/>
        <v/>
      </c>
      <c r="AX115" s="99" t="str">
        <f t="shared" si="104"/>
        <v/>
      </c>
      <c r="AY115" s="99" t="str">
        <f t="shared" si="70"/>
        <v/>
      </c>
      <c r="AZ115" s="99" t="str">
        <f t="shared" si="71"/>
        <v/>
      </c>
      <c r="BA115" s="99" t="str">
        <f t="shared" si="105"/>
        <v/>
      </c>
      <c r="BB115" s="99" t="str">
        <f t="shared" si="106"/>
        <v/>
      </c>
      <c r="BD115" s="99" t="str">
        <f t="shared" si="72"/>
        <v/>
      </c>
      <c r="BE115" s="99" t="str">
        <f t="shared" si="73"/>
        <v/>
      </c>
      <c r="BF115" s="99" t="str">
        <f t="shared" si="74"/>
        <v/>
      </c>
      <c r="BG115" s="99" t="str">
        <f t="shared" si="75"/>
        <v/>
      </c>
      <c r="BH115" s="121" t="str">
        <f t="shared" si="76"/>
        <v/>
      </c>
      <c r="BI115" s="121" t="str">
        <f t="shared" si="77"/>
        <v/>
      </c>
      <c r="BJ115" s="122" t="str">
        <f t="shared" si="78"/>
        <v/>
      </c>
      <c r="BK115" s="122"/>
      <c r="BL115" s="99" t="str">
        <f t="shared" si="79"/>
        <v/>
      </c>
      <c r="BM115" s="99" t="str">
        <f t="shared" si="80"/>
        <v/>
      </c>
      <c r="BN115" s="122" t="str">
        <f t="shared" si="85"/>
        <v/>
      </c>
      <c r="BO115" s="121" t="str">
        <f t="shared" si="81"/>
        <v/>
      </c>
      <c r="BP115" s="122" t="str">
        <f t="shared" si="86"/>
        <v/>
      </c>
      <c r="BQ115" s="122"/>
      <c r="CD115" s="116">
        <v>106</v>
      </c>
      <c r="CE115" s="117">
        <v>234</v>
      </c>
      <c r="CF115" s="117">
        <v>176</v>
      </c>
      <c r="CG115" s="117">
        <v>156</v>
      </c>
      <c r="CH115" s="117">
        <v>72.612985447671221</v>
      </c>
      <c r="CI115" s="117">
        <v>243.27932224463643</v>
      </c>
      <c r="CJ115" s="117">
        <v>157.94615384615383</v>
      </c>
      <c r="CL115" s="116">
        <v>106</v>
      </c>
      <c r="CM115" s="117">
        <v>51</v>
      </c>
      <c r="CN115" s="117">
        <v>104.82258139534883</v>
      </c>
      <c r="CO115" s="117">
        <v>0</v>
      </c>
      <c r="CP115" s="117">
        <v>32.085271317829459</v>
      </c>
    </row>
    <row r="116" spans="2:94" x14ac:dyDescent="0.3">
      <c r="B116" s="87">
        <v>234</v>
      </c>
      <c r="C116" s="97">
        <f t="shared" si="82"/>
        <v>22</v>
      </c>
      <c r="D116" s="120">
        <v>106</v>
      </c>
      <c r="E116" s="160" t="str">
        <f t="shared" si="87"/>
        <v/>
      </c>
      <c r="F116" s="86" t="str">
        <f t="shared" si="63"/>
        <v/>
      </c>
      <c r="G116" s="120">
        <v>106</v>
      </c>
      <c r="H116" s="160" t="str">
        <f t="shared" si="88"/>
        <v/>
      </c>
      <c r="I116" s="86" t="str">
        <f t="array" ref="I116">IF(D$2=1,IF(F116="","",ABS(F115-F116)),IF(D$2&lt;10,IF(AND(F116="",F117=""),"",MAX(IF(C$11:C$1510=G116,B$11:B$1510))-MIN(IF(C$11:C$1510=G116,B$11:B$1510))),IF(AND(F116="",F117=""),"",_xlfn.STDEV.S(IF(C$11:C$1510=G116,B$11:B$1510)))))</f>
        <v/>
      </c>
      <c r="J116" s="102"/>
      <c r="K116" s="145">
        <f t="shared" si="107"/>
        <v>28</v>
      </c>
      <c r="L116" s="142">
        <f t="shared" si="108"/>
        <v>113</v>
      </c>
      <c r="M116" s="146">
        <f t="shared" si="109"/>
        <v>0.21242331288343558</v>
      </c>
      <c r="N116" s="147">
        <f t="shared" si="98"/>
        <v>116.75821805338261</v>
      </c>
      <c r="O116" s="147"/>
      <c r="T116" s="151"/>
      <c r="AA116" s="99" t="str">
        <f t="shared" si="64"/>
        <v/>
      </c>
      <c r="AB116" s="99" t="str">
        <f t="shared" si="65"/>
        <v/>
      </c>
      <c r="AC116" s="99" t="str">
        <f t="shared" si="93"/>
        <v/>
      </c>
      <c r="AD116" s="99" t="str">
        <f t="shared" si="94"/>
        <v/>
      </c>
      <c r="AE116" s="99" t="str">
        <f t="shared" si="66"/>
        <v/>
      </c>
      <c r="AF116" s="99" t="str">
        <f t="shared" si="67"/>
        <v/>
      </c>
      <c r="AG116" s="99" t="str">
        <f t="shared" si="114"/>
        <v/>
      </c>
      <c r="AH116" s="99" t="str">
        <f t="shared" si="115"/>
        <v/>
      </c>
      <c r="AI116" s="99" t="str">
        <f t="shared" si="83"/>
        <v/>
      </c>
      <c r="AJ116" s="99" t="str">
        <f t="shared" si="89"/>
        <v/>
      </c>
      <c r="AK116" s="99" t="str">
        <f t="shared" si="112"/>
        <v/>
      </c>
      <c r="AL116" s="99" t="str">
        <f t="shared" si="113"/>
        <v/>
      </c>
      <c r="AM116" s="99" t="str">
        <f t="shared" si="84"/>
        <v/>
      </c>
      <c r="AN116" s="99" t="str">
        <f t="shared" si="90"/>
        <v/>
      </c>
      <c r="AO116" s="99" t="str">
        <f t="shared" si="99"/>
        <v/>
      </c>
      <c r="AP116" s="99" t="str">
        <f t="shared" si="100"/>
        <v/>
      </c>
      <c r="AQ116" s="99" t="str">
        <f t="shared" si="91"/>
        <v/>
      </c>
      <c r="AR116" s="99" t="str">
        <f t="shared" si="92"/>
        <v/>
      </c>
      <c r="AS116" s="99" t="str">
        <f t="shared" si="101"/>
        <v/>
      </c>
      <c r="AT116" s="99" t="str">
        <f t="shared" si="102"/>
        <v/>
      </c>
      <c r="AU116" s="99" t="str">
        <f t="shared" si="68"/>
        <v/>
      </c>
      <c r="AV116" s="99" t="str">
        <f t="shared" si="69"/>
        <v/>
      </c>
      <c r="AW116" s="99" t="str">
        <f t="shared" si="103"/>
        <v/>
      </c>
      <c r="AX116" s="99" t="str">
        <f t="shared" si="104"/>
        <v/>
      </c>
      <c r="AY116" s="99" t="str">
        <f t="shared" si="70"/>
        <v/>
      </c>
      <c r="AZ116" s="99" t="str">
        <f t="shared" si="71"/>
        <v/>
      </c>
      <c r="BA116" s="99" t="str">
        <f t="shared" si="105"/>
        <v/>
      </c>
      <c r="BB116" s="99" t="str">
        <f t="shared" si="106"/>
        <v/>
      </c>
      <c r="BD116" s="99" t="str">
        <f t="shared" si="72"/>
        <v/>
      </c>
      <c r="BE116" s="99" t="str">
        <f t="shared" si="73"/>
        <v/>
      </c>
      <c r="BF116" s="99" t="str">
        <f t="shared" si="74"/>
        <v/>
      </c>
      <c r="BG116" s="99" t="str">
        <f t="shared" si="75"/>
        <v/>
      </c>
      <c r="BH116" s="121" t="str">
        <f t="shared" si="76"/>
        <v/>
      </c>
      <c r="BI116" s="121" t="str">
        <f t="shared" si="77"/>
        <v/>
      </c>
      <c r="BJ116" s="122" t="str">
        <f t="shared" si="78"/>
        <v/>
      </c>
      <c r="BK116" s="122"/>
      <c r="BL116" s="99" t="str">
        <f t="shared" si="79"/>
        <v/>
      </c>
      <c r="BM116" s="99" t="str">
        <f t="shared" si="80"/>
        <v/>
      </c>
      <c r="BN116" s="122" t="str">
        <f t="shared" si="85"/>
        <v/>
      </c>
      <c r="BO116" s="121" t="str">
        <f t="shared" si="81"/>
        <v/>
      </c>
      <c r="BP116" s="122" t="str">
        <f t="shared" si="86"/>
        <v/>
      </c>
      <c r="BQ116" s="122"/>
      <c r="CD116" s="116">
        <v>107</v>
      </c>
      <c r="CE116" s="117">
        <v>183</v>
      </c>
      <c r="CF116" s="117">
        <v>176</v>
      </c>
      <c r="CG116" s="117">
        <v>156</v>
      </c>
      <c r="CH116" s="117">
        <v>72.612985447671221</v>
      </c>
      <c r="CI116" s="117">
        <v>243.27932224463643</v>
      </c>
      <c r="CJ116" s="117">
        <v>157.94615384615383</v>
      </c>
      <c r="CL116" s="116">
        <v>107</v>
      </c>
      <c r="CM116" s="117">
        <v>6</v>
      </c>
      <c r="CN116" s="117">
        <v>104.82258139534883</v>
      </c>
      <c r="CO116" s="117">
        <v>0</v>
      </c>
      <c r="CP116" s="117">
        <v>32.085271317829459</v>
      </c>
    </row>
    <row r="117" spans="2:94" x14ac:dyDescent="0.3">
      <c r="B117" s="87">
        <v>183</v>
      </c>
      <c r="C117" s="97">
        <f t="shared" si="82"/>
        <v>22</v>
      </c>
      <c r="D117" s="120">
        <v>107</v>
      </c>
      <c r="E117" s="160" t="str">
        <f t="shared" si="87"/>
        <v/>
      </c>
      <c r="F117" s="86" t="str">
        <f t="shared" si="63"/>
        <v/>
      </c>
      <c r="G117" s="120">
        <v>107</v>
      </c>
      <c r="H117" s="160" t="str">
        <f t="shared" si="88"/>
        <v/>
      </c>
      <c r="I117" s="86" t="str">
        <f t="array" ref="I117">IF(D$2=1,IF(F117="","",ABS(F116-F117)),IF(D$2&lt;10,IF(AND(F117="",F118=""),"",MAX(IF(C$11:C$1510=G117,B$11:B$1510))-MIN(IF(C$11:C$1510=G117,B$11:B$1510))),IF(AND(F117="",F118=""),"",_xlfn.STDEV.S(IF(C$11:C$1510=G117,B$11:B$1510)))))</f>
        <v/>
      </c>
      <c r="J117" s="102"/>
      <c r="K117" s="145">
        <f t="shared" si="107"/>
        <v>29</v>
      </c>
      <c r="L117" s="142">
        <f t="shared" si="108"/>
        <v>113</v>
      </c>
      <c r="M117" s="146">
        <f t="shared" si="109"/>
        <v>0.22009202453987728</v>
      </c>
      <c r="N117" s="147">
        <f t="shared" si="98"/>
        <v>118.10830078771585</v>
      </c>
      <c r="O117" s="147"/>
      <c r="T117" s="151"/>
      <c r="AA117" s="99" t="str">
        <f t="shared" si="64"/>
        <v/>
      </c>
      <c r="AB117" s="99" t="str">
        <f t="shared" si="65"/>
        <v/>
      </c>
      <c r="AC117" s="99" t="str">
        <f t="shared" si="93"/>
        <v/>
      </c>
      <c r="AD117" s="99" t="str">
        <f t="shared" si="94"/>
        <v/>
      </c>
      <c r="AE117" s="99" t="str">
        <f t="shared" si="66"/>
        <v/>
      </c>
      <c r="AF117" s="99" t="str">
        <f t="shared" si="67"/>
        <v/>
      </c>
      <c r="AG117" s="99" t="str">
        <f t="shared" si="114"/>
        <v/>
      </c>
      <c r="AH117" s="99" t="str">
        <f t="shared" si="115"/>
        <v/>
      </c>
      <c r="AI117" s="99" t="str">
        <f t="shared" si="83"/>
        <v/>
      </c>
      <c r="AJ117" s="99" t="str">
        <f t="shared" si="89"/>
        <v/>
      </c>
      <c r="AK117" s="99" t="str">
        <f t="shared" si="112"/>
        <v/>
      </c>
      <c r="AL117" s="99" t="str">
        <f t="shared" si="113"/>
        <v/>
      </c>
      <c r="AM117" s="99" t="str">
        <f t="shared" si="84"/>
        <v/>
      </c>
      <c r="AN117" s="99" t="str">
        <f t="shared" si="90"/>
        <v/>
      </c>
      <c r="AO117" s="99" t="str">
        <f t="shared" si="99"/>
        <v/>
      </c>
      <c r="AP117" s="99" t="str">
        <f t="shared" si="100"/>
        <v/>
      </c>
      <c r="AQ117" s="99" t="str">
        <f t="shared" si="91"/>
        <v/>
      </c>
      <c r="AR117" s="99" t="str">
        <f t="shared" si="92"/>
        <v/>
      </c>
      <c r="AS117" s="99" t="str">
        <f t="shared" si="101"/>
        <v/>
      </c>
      <c r="AT117" s="99" t="str">
        <f t="shared" si="102"/>
        <v/>
      </c>
      <c r="AU117" s="99" t="str">
        <f t="shared" si="68"/>
        <v/>
      </c>
      <c r="AV117" s="99" t="str">
        <f t="shared" si="69"/>
        <v/>
      </c>
      <c r="AW117" s="99" t="str">
        <f t="shared" si="103"/>
        <v/>
      </c>
      <c r="AX117" s="99" t="str">
        <f t="shared" si="104"/>
        <v/>
      </c>
      <c r="AY117" s="99" t="str">
        <f t="shared" si="70"/>
        <v/>
      </c>
      <c r="AZ117" s="99" t="str">
        <f t="shared" si="71"/>
        <v/>
      </c>
      <c r="BA117" s="99" t="str">
        <f t="shared" si="105"/>
        <v/>
      </c>
      <c r="BB117" s="99" t="str">
        <f t="shared" si="106"/>
        <v/>
      </c>
      <c r="BD117" s="99" t="str">
        <f t="shared" si="72"/>
        <v/>
      </c>
      <c r="BE117" s="99" t="str">
        <f t="shared" si="73"/>
        <v/>
      </c>
      <c r="BF117" s="99" t="str">
        <f t="shared" si="74"/>
        <v/>
      </c>
      <c r="BG117" s="99" t="str">
        <f t="shared" si="75"/>
        <v/>
      </c>
      <c r="BH117" s="121" t="str">
        <f t="shared" si="76"/>
        <v/>
      </c>
      <c r="BI117" s="121" t="str">
        <f t="shared" si="77"/>
        <v/>
      </c>
      <c r="BJ117" s="122" t="str">
        <f t="shared" si="78"/>
        <v/>
      </c>
      <c r="BK117" s="122"/>
      <c r="BL117" s="99" t="str">
        <f t="shared" si="79"/>
        <v/>
      </c>
      <c r="BM117" s="99" t="str">
        <f t="shared" si="80"/>
        <v/>
      </c>
      <c r="BN117" s="122" t="str">
        <f t="shared" si="85"/>
        <v/>
      </c>
      <c r="BO117" s="121" t="str">
        <f t="shared" si="81"/>
        <v/>
      </c>
      <c r="BP117" s="122" t="str">
        <f t="shared" si="86"/>
        <v/>
      </c>
      <c r="BQ117" s="122"/>
      <c r="CD117" s="116">
        <v>108</v>
      </c>
      <c r="CE117" s="117">
        <v>177</v>
      </c>
      <c r="CF117" s="117">
        <v>176</v>
      </c>
      <c r="CG117" s="117">
        <v>156</v>
      </c>
      <c r="CH117" s="117">
        <v>72.612985447671221</v>
      </c>
      <c r="CI117" s="117">
        <v>243.27932224463643</v>
      </c>
      <c r="CJ117" s="117">
        <v>157.94615384615383</v>
      </c>
      <c r="CL117" s="116">
        <v>108</v>
      </c>
      <c r="CM117" s="117">
        <v>90</v>
      </c>
      <c r="CN117" s="117">
        <v>104.82258139534883</v>
      </c>
      <c r="CO117" s="117">
        <v>0</v>
      </c>
      <c r="CP117" s="117">
        <v>32.085271317829459</v>
      </c>
    </row>
    <row r="118" spans="2:94" x14ac:dyDescent="0.3">
      <c r="B118" s="87">
        <v>177</v>
      </c>
      <c r="C118" s="97">
        <f t="shared" si="82"/>
        <v>22</v>
      </c>
      <c r="D118" s="120">
        <v>108</v>
      </c>
      <c r="E118" s="160" t="str">
        <f t="shared" si="87"/>
        <v/>
      </c>
      <c r="F118" s="86" t="str">
        <f t="shared" si="63"/>
        <v/>
      </c>
      <c r="G118" s="120">
        <v>108</v>
      </c>
      <c r="H118" s="160" t="str">
        <f t="shared" si="88"/>
        <v/>
      </c>
      <c r="I118" s="86" t="str">
        <f t="array" ref="I118">IF(D$2=1,IF(F118="","",ABS(F117-F118)),IF(D$2&lt;10,IF(AND(F118="",F119=""),"",MAX(IF(C$11:C$1510=G118,B$11:B$1510))-MIN(IF(C$11:C$1510=G118,B$11:B$1510))),IF(AND(F118="",F119=""),"",_xlfn.STDEV.S(IF(C$11:C$1510=G118,B$11:B$1510)))))</f>
        <v/>
      </c>
      <c r="J118" s="102"/>
      <c r="K118" s="145">
        <f t="shared" si="107"/>
        <v>30</v>
      </c>
      <c r="L118" s="142">
        <f t="shared" si="108"/>
        <v>117</v>
      </c>
      <c r="M118" s="146">
        <f t="shared" si="109"/>
        <v>0.22776073619631901</v>
      </c>
      <c r="N118" s="147">
        <f t="shared" si="98"/>
        <v>119.43165769950376</v>
      </c>
      <c r="O118" s="147"/>
      <c r="T118" s="151"/>
      <c r="AA118" s="99" t="str">
        <f t="shared" si="64"/>
        <v/>
      </c>
      <c r="AB118" s="99" t="str">
        <f t="shared" si="65"/>
        <v/>
      </c>
      <c r="AC118" s="99" t="str">
        <f t="shared" si="93"/>
        <v/>
      </c>
      <c r="AD118" s="99" t="str">
        <f t="shared" si="94"/>
        <v/>
      </c>
      <c r="AE118" s="99" t="str">
        <f t="shared" si="66"/>
        <v/>
      </c>
      <c r="AF118" s="99" t="str">
        <f t="shared" si="67"/>
        <v/>
      </c>
      <c r="AG118" s="99" t="str">
        <f t="shared" si="114"/>
        <v/>
      </c>
      <c r="AH118" s="99" t="str">
        <f t="shared" si="115"/>
        <v/>
      </c>
      <c r="AI118" s="99" t="str">
        <f t="shared" si="83"/>
        <v/>
      </c>
      <c r="AJ118" s="99" t="str">
        <f t="shared" si="89"/>
        <v/>
      </c>
      <c r="AK118" s="99" t="str">
        <f t="shared" si="112"/>
        <v/>
      </c>
      <c r="AL118" s="99" t="str">
        <f t="shared" si="113"/>
        <v/>
      </c>
      <c r="AM118" s="99" t="str">
        <f t="shared" si="84"/>
        <v/>
      </c>
      <c r="AN118" s="99" t="str">
        <f t="shared" si="90"/>
        <v/>
      </c>
      <c r="AO118" s="99" t="str">
        <f t="shared" si="99"/>
        <v/>
      </c>
      <c r="AP118" s="99" t="str">
        <f t="shared" si="100"/>
        <v/>
      </c>
      <c r="AQ118" s="99" t="str">
        <f t="shared" si="91"/>
        <v/>
      </c>
      <c r="AR118" s="99" t="str">
        <f t="shared" si="92"/>
        <v/>
      </c>
      <c r="AS118" s="99" t="str">
        <f t="shared" si="101"/>
        <v/>
      </c>
      <c r="AT118" s="99" t="str">
        <f t="shared" si="102"/>
        <v/>
      </c>
      <c r="AU118" s="99" t="str">
        <f t="shared" si="68"/>
        <v/>
      </c>
      <c r="AV118" s="99" t="str">
        <f t="shared" si="69"/>
        <v/>
      </c>
      <c r="AW118" s="99" t="str">
        <f t="shared" si="103"/>
        <v/>
      </c>
      <c r="AX118" s="99" t="str">
        <f t="shared" si="104"/>
        <v/>
      </c>
      <c r="AY118" s="99" t="str">
        <f t="shared" si="70"/>
        <v/>
      </c>
      <c r="AZ118" s="99" t="str">
        <f t="shared" si="71"/>
        <v/>
      </c>
      <c r="BA118" s="99" t="str">
        <f t="shared" si="105"/>
        <v/>
      </c>
      <c r="BB118" s="99" t="str">
        <f t="shared" si="106"/>
        <v/>
      </c>
      <c r="BD118" s="99" t="str">
        <f t="shared" si="72"/>
        <v/>
      </c>
      <c r="BE118" s="99" t="str">
        <f t="shared" si="73"/>
        <v/>
      </c>
      <c r="BF118" s="99" t="str">
        <f t="shared" si="74"/>
        <v/>
      </c>
      <c r="BG118" s="99" t="str">
        <f t="shared" si="75"/>
        <v/>
      </c>
      <c r="BH118" s="121" t="str">
        <f t="shared" si="76"/>
        <v/>
      </c>
      <c r="BI118" s="121" t="str">
        <f t="shared" si="77"/>
        <v/>
      </c>
      <c r="BJ118" s="122" t="str">
        <f t="shared" si="78"/>
        <v/>
      </c>
      <c r="BK118" s="122"/>
      <c r="BL118" s="99" t="str">
        <f t="shared" si="79"/>
        <v/>
      </c>
      <c r="BM118" s="99" t="str">
        <f t="shared" si="80"/>
        <v/>
      </c>
      <c r="BN118" s="122" t="str">
        <f t="shared" si="85"/>
        <v/>
      </c>
      <c r="BO118" s="121" t="str">
        <f t="shared" si="81"/>
        <v/>
      </c>
      <c r="BP118" s="122" t="str">
        <f t="shared" si="86"/>
        <v/>
      </c>
      <c r="BQ118" s="122"/>
      <c r="CD118" s="116">
        <v>109</v>
      </c>
      <c r="CE118" s="117">
        <v>87</v>
      </c>
      <c r="CF118" s="117">
        <v>176</v>
      </c>
      <c r="CG118" s="117">
        <v>156</v>
      </c>
      <c r="CH118" s="117">
        <v>72.612985447671221</v>
      </c>
      <c r="CI118" s="117">
        <v>243.27932224463643</v>
      </c>
      <c r="CJ118" s="117">
        <v>157.94615384615383</v>
      </c>
      <c r="CL118" s="116">
        <v>109</v>
      </c>
      <c r="CM118" s="117">
        <v>5</v>
      </c>
      <c r="CN118" s="117">
        <v>104.82258139534883</v>
      </c>
      <c r="CO118" s="117">
        <v>0</v>
      </c>
      <c r="CP118" s="117">
        <v>32.085271317829459</v>
      </c>
    </row>
    <row r="119" spans="2:94" x14ac:dyDescent="0.3">
      <c r="B119" s="87">
        <v>87</v>
      </c>
      <c r="C119" s="97">
        <f t="shared" si="82"/>
        <v>22</v>
      </c>
      <c r="D119" s="120">
        <v>109</v>
      </c>
      <c r="E119" s="160" t="str">
        <f t="shared" si="87"/>
        <v/>
      </c>
      <c r="F119" s="86" t="str">
        <f t="shared" si="63"/>
        <v/>
      </c>
      <c r="G119" s="120">
        <v>109</v>
      </c>
      <c r="H119" s="160" t="str">
        <f t="shared" si="88"/>
        <v/>
      </c>
      <c r="I119" s="86" t="str">
        <f t="array" ref="I119">IF(D$2=1,IF(F119="","",ABS(F118-F119)),IF(D$2&lt;10,IF(AND(F119="",F120=""),"",MAX(IF(C$11:C$1510=G119,B$11:B$1510))-MIN(IF(C$11:C$1510=G119,B$11:B$1510))),IF(AND(F119="",F120=""),"",_xlfn.STDEV.S(IF(C$11:C$1510=G119,B$11:B$1510)))))</f>
        <v/>
      </c>
      <c r="J119" s="102"/>
      <c r="K119" s="145">
        <f t="shared" si="107"/>
        <v>31</v>
      </c>
      <c r="L119" s="142">
        <f t="shared" si="108"/>
        <v>122</v>
      </c>
      <c r="M119" s="146">
        <f t="shared" si="109"/>
        <v>0.23542944785276071</v>
      </c>
      <c r="N119" s="147">
        <f t="shared" si="98"/>
        <v>120.73016390267682</v>
      </c>
      <c r="O119" s="147"/>
      <c r="T119" s="151"/>
      <c r="AA119" s="99" t="str">
        <f t="shared" si="64"/>
        <v/>
      </c>
      <c r="AB119" s="99" t="str">
        <f t="shared" si="65"/>
        <v/>
      </c>
      <c r="AC119" s="99" t="str">
        <f t="shared" si="93"/>
        <v/>
      </c>
      <c r="AD119" s="99" t="str">
        <f t="shared" si="94"/>
        <v/>
      </c>
      <c r="AE119" s="99" t="str">
        <f t="shared" si="66"/>
        <v/>
      </c>
      <c r="AF119" s="99" t="str">
        <f t="shared" si="67"/>
        <v/>
      </c>
      <c r="AG119" s="99" t="str">
        <f t="shared" si="114"/>
        <v/>
      </c>
      <c r="AH119" s="99" t="str">
        <f t="shared" si="115"/>
        <v/>
      </c>
      <c r="AI119" s="99" t="str">
        <f t="shared" si="83"/>
        <v/>
      </c>
      <c r="AJ119" s="99" t="str">
        <f t="shared" si="89"/>
        <v/>
      </c>
      <c r="AK119" s="99" t="str">
        <f t="shared" si="112"/>
        <v/>
      </c>
      <c r="AL119" s="99" t="str">
        <f t="shared" si="113"/>
        <v/>
      </c>
      <c r="AM119" s="99" t="str">
        <f t="shared" si="84"/>
        <v/>
      </c>
      <c r="AN119" s="99" t="str">
        <f t="shared" si="90"/>
        <v/>
      </c>
      <c r="AO119" s="99" t="str">
        <f t="shared" si="99"/>
        <v/>
      </c>
      <c r="AP119" s="99" t="str">
        <f t="shared" si="100"/>
        <v/>
      </c>
      <c r="AQ119" s="99" t="str">
        <f t="shared" si="91"/>
        <v/>
      </c>
      <c r="AR119" s="99" t="str">
        <f t="shared" si="92"/>
        <v/>
      </c>
      <c r="AS119" s="99" t="str">
        <f t="shared" si="101"/>
        <v/>
      </c>
      <c r="AT119" s="99" t="str">
        <f t="shared" si="102"/>
        <v/>
      </c>
      <c r="AU119" s="99" t="str">
        <f t="shared" si="68"/>
        <v/>
      </c>
      <c r="AV119" s="99" t="str">
        <f t="shared" si="69"/>
        <v/>
      </c>
      <c r="AW119" s="99" t="str">
        <f t="shared" si="103"/>
        <v/>
      </c>
      <c r="AX119" s="99" t="str">
        <f t="shared" si="104"/>
        <v/>
      </c>
      <c r="AY119" s="99" t="str">
        <f t="shared" si="70"/>
        <v/>
      </c>
      <c r="AZ119" s="99" t="str">
        <f t="shared" si="71"/>
        <v/>
      </c>
      <c r="BA119" s="99" t="str">
        <f t="shared" si="105"/>
        <v/>
      </c>
      <c r="BB119" s="99" t="str">
        <f t="shared" si="106"/>
        <v/>
      </c>
      <c r="BD119" s="99" t="str">
        <f t="shared" si="72"/>
        <v/>
      </c>
      <c r="BE119" s="99" t="str">
        <f t="shared" si="73"/>
        <v/>
      </c>
      <c r="BF119" s="99" t="str">
        <f t="shared" si="74"/>
        <v/>
      </c>
      <c r="BG119" s="99" t="str">
        <f t="shared" si="75"/>
        <v/>
      </c>
      <c r="BH119" s="121" t="str">
        <f t="shared" si="76"/>
        <v/>
      </c>
      <c r="BI119" s="121" t="str">
        <f t="shared" si="77"/>
        <v/>
      </c>
      <c r="BJ119" s="122" t="str">
        <f t="shared" si="78"/>
        <v/>
      </c>
      <c r="BK119" s="122"/>
      <c r="BL119" s="99" t="str">
        <f t="shared" si="79"/>
        <v/>
      </c>
      <c r="BM119" s="99" t="str">
        <f t="shared" si="80"/>
        <v/>
      </c>
      <c r="BN119" s="122" t="str">
        <f t="shared" si="85"/>
        <v/>
      </c>
      <c r="BO119" s="121" t="str">
        <f t="shared" si="81"/>
        <v/>
      </c>
      <c r="BP119" s="122" t="str">
        <f t="shared" si="86"/>
        <v/>
      </c>
      <c r="BQ119" s="122"/>
      <c r="CD119" s="116">
        <v>110</v>
      </c>
      <c r="CE119" s="117">
        <v>92</v>
      </c>
      <c r="CF119" s="117">
        <v>176</v>
      </c>
      <c r="CG119" s="117">
        <v>156</v>
      </c>
      <c r="CH119" s="117">
        <v>72.612985447671221</v>
      </c>
      <c r="CI119" s="117">
        <v>243.27932224463643</v>
      </c>
      <c r="CJ119" s="117">
        <v>157.94615384615383</v>
      </c>
      <c r="CL119" s="116">
        <v>110</v>
      </c>
      <c r="CM119" s="117">
        <v>11</v>
      </c>
      <c r="CN119" s="117">
        <v>104.82258139534883</v>
      </c>
      <c r="CO119" s="117">
        <v>0</v>
      </c>
      <c r="CP119" s="117">
        <v>32.085271317829459</v>
      </c>
    </row>
    <row r="120" spans="2:94" x14ac:dyDescent="0.3">
      <c r="B120" s="87">
        <v>92</v>
      </c>
      <c r="C120" s="97">
        <f t="shared" si="82"/>
        <v>22</v>
      </c>
      <c r="D120" s="120">
        <v>110</v>
      </c>
      <c r="E120" s="160" t="str">
        <f t="shared" si="87"/>
        <v/>
      </c>
      <c r="F120" s="86" t="str">
        <f t="shared" si="63"/>
        <v/>
      </c>
      <c r="G120" s="120">
        <v>110</v>
      </c>
      <c r="H120" s="160" t="str">
        <f t="shared" si="88"/>
        <v/>
      </c>
      <c r="I120" s="86" t="str">
        <f t="array" ref="I120">IF(D$2=1,IF(F120="","",ABS(F119-F120)),IF(D$2&lt;10,IF(AND(F120="",F121=""),"",MAX(IF(C$11:C$1510=G120,B$11:B$1510))-MIN(IF(C$11:C$1510=G120,B$11:B$1510))),IF(AND(F120="",F121=""),"",_xlfn.STDEV.S(IF(C$11:C$1510=G120,B$11:B$1510)))))</f>
        <v/>
      </c>
      <c r="J120" s="102"/>
      <c r="K120" s="145">
        <f t="shared" si="107"/>
        <v>32</v>
      </c>
      <c r="L120" s="142">
        <f t="shared" si="108"/>
        <v>123</v>
      </c>
      <c r="M120" s="146">
        <f t="shared" si="109"/>
        <v>0.24309815950920244</v>
      </c>
      <c r="N120" s="147">
        <f t="shared" si="98"/>
        <v>122.00552828206506</v>
      </c>
      <c r="O120" s="147"/>
      <c r="T120" s="151"/>
      <c r="AA120" s="99" t="str">
        <f t="shared" si="64"/>
        <v/>
      </c>
      <c r="AB120" s="99" t="str">
        <f t="shared" si="65"/>
        <v/>
      </c>
      <c r="AC120" s="99" t="str">
        <f t="shared" si="93"/>
        <v/>
      </c>
      <c r="AD120" s="99" t="str">
        <f t="shared" si="94"/>
        <v/>
      </c>
      <c r="AE120" s="99" t="str">
        <f t="shared" si="66"/>
        <v/>
      </c>
      <c r="AF120" s="99" t="str">
        <f t="shared" si="67"/>
        <v/>
      </c>
      <c r="AG120" s="99" t="str">
        <f t="shared" si="114"/>
        <v/>
      </c>
      <c r="AH120" s="99" t="str">
        <f t="shared" si="115"/>
        <v/>
      </c>
      <c r="AI120" s="99" t="str">
        <f t="shared" si="83"/>
        <v/>
      </c>
      <c r="AJ120" s="99" t="str">
        <f t="shared" si="89"/>
        <v/>
      </c>
      <c r="AK120" s="99" t="str">
        <f t="shared" si="112"/>
        <v/>
      </c>
      <c r="AL120" s="99" t="str">
        <f t="shared" si="113"/>
        <v/>
      </c>
      <c r="AM120" s="99" t="str">
        <f t="shared" si="84"/>
        <v/>
      </c>
      <c r="AN120" s="99" t="str">
        <f t="shared" si="90"/>
        <v/>
      </c>
      <c r="AO120" s="99" t="str">
        <f t="shared" si="99"/>
        <v/>
      </c>
      <c r="AP120" s="99" t="str">
        <f t="shared" si="100"/>
        <v/>
      </c>
      <c r="AQ120" s="99" t="str">
        <f t="shared" si="91"/>
        <v/>
      </c>
      <c r="AR120" s="99" t="str">
        <f t="shared" si="92"/>
        <v/>
      </c>
      <c r="AS120" s="99" t="str">
        <f t="shared" si="101"/>
        <v/>
      </c>
      <c r="AT120" s="99" t="str">
        <f t="shared" si="102"/>
        <v/>
      </c>
      <c r="AU120" s="99" t="str">
        <f t="shared" si="68"/>
        <v/>
      </c>
      <c r="AV120" s="99" t="str">
        <f t="shared" si="69"/>
        <v/>
      </c>
      <c r="AW120" s="99" t="str">
        <f t="shared" si="103"/>
        <v/>
      </c>
      <c r="AX120" s="99" t="str">
        <f t="shared" si="104"/>
        <v/>
      </c>
      <c r="AY120" s="99" t="str">
        <f t="shared" si="70"/>
        <v/>
      </c>
      <c r="AZ120" s="99" t="str">
        <f t="shared" si="71"/>
        <v/>
      </c>
      <c r="BA120" s="99" t="str">
        <f t="shared" si="105"/>
        <v/>
      </c>
      <c r="BB120" s="99" t="str">
        <f t="shared" si="106"/>
        <v/>
      </c>
      <c r="BD120" s="99" t="str">
        <f t="shared" si="72"/>
        <v/>
      </c>
      <c r="BE120" s="99" t="str">
        <f t="shared" si="73"/>
        <v/>
      </c>
      <c r="BF120" s="99" t="str">
        <f t="shared" si="74"/>
        <v/>
      </c>
      <c r="BG120" s="99" t="str">
        <f t="shared" si="75"/>
        <v/>
      </c>
      <c r="BH120" s="121" t="str">
        <f t="shared" si="76"/>
        <v/>
      </c>
      <c r="BI120" s="121" t="str">
        <f t="shared" si="77"/>
        <v/>
      </c>
      <c r="BJ120" s="122" t="str">
        <f t="shared" si="78"/>
        <v/>
      </c>
      <c r="BK120" s="122"/>
      <c r="BL120" s="99" t="str">
        <f t="shared" si="79"/>
        <v/>
      </c>
      <c r="BM120" s="99" t="str">
        <f t="shared" si="80"/>
        <v/>
      </c>
      <c r="BN120" s="122" t="str">
        <f t="shared" si="85"/>
        <v/>
      </c>
      <c r="BO120" s="121" t="str">
        <f t="shared" si="81"/>
        <v/>
      </c>
      <c r="BP120" s="122" t="str">
        <f t="shared" si="86"/>
        <v/>
      </c>
      <c r="BQ120" s="122"/>
      <c r="CD120" s="116">
        <v>111</v>
      </c>
      <c r="CE120" s="117">
        <v>81</v>
      </c>
      <c r="CF120" s="117">
        <v>176</v>
      </c>
      <c r="CG120" s="117">
        <v>156</v>
      </c>
      <c r="CH120" s="117">
        <v>72.612985447671221</v>
      </c>
      <c r="CI120" s="117">
        <v>243.27932224463643</v>
      </c>
      <c r="CJ120" s="117">
        <v>157.94615384615383</v>
      </c>
      <c r="CL120" s="116">
        <v>111</v>
      </c>
      <c r="CM120" s="117">
        <v>81</v>
      </c>
      <c r="CN120" s="117">
        <v>104.82258139534883</v>
      </c>
      <c r="CO120" s="117">
        <v>0</v>
      </c>
      <c r="CP120" s="117">
        <v>32.085271317829459</v>
      </c>
    </row>
    <row r="121" spans="2:94" x14ac:dyDescent="0.3">
      <c r="B121" s="87">
        <v>81</v>
      </c>
      <c r="C121" s="97">
        <f t="shared" si="82"/>
        <v>23</v>
      </c>
      <c r="D121" s="120">
        <v>111</v>
      </c>
      <c r="E121" s="160" t="str">
        <f t="shared" si="87"/>
        <v/>
      </c>
      <c r="F121" s="86" t="str">
        <f t="shared" si="63"/>
        <v/>
      </c>
      <c r="G121" s="120">
        <v>111</v>
      </c>
      <c r="H121" s="160" t="str">
        <f t="shared" si="88"/>
        <v/>
      </c>
      <c r="I121" s="86" t="str">
        <f t="array" ref="I121">IF(D$2=1,IF(F121="","",ABS(F120-F121)),IF(D$2&lt;10,IF(AND(F121="",F122=""),"",MAX(IF(C$11:C$1510=G121,B$11:B$1510))-MIN(IF(C$11:C$1510=G121,B$11:B$1510))),IF(AND(F121="",F122=""),"",_xlfn.STDEV.S(IF(C$11:C$1510=G121,B$11:B$1510)))))</f>
        <v/>
      </c>
      <c r="J121" s="102"/>
      <c r="K121" s="145">
        <f t="shared" si="107"/>
        <v>33</v>
      </c>
      <c r="L121" s="142">
        <f t="shared" si="108"/>
        <v>125</v>
      </c>
      <c r="M121" s="146">
        <f t="shared" si="109"/>
        <v>0.25076687116564417</v>
      </c>
      <c r="N121" s="147">
        <f t="shared" si="98"/>
        <v>123.25931375881245</v>
      </c>
      <c r="O121" s="147"/>
      <c r="T121" s="151"/>
      <c r="AA121" s="99" t="str">
        <f t="shared" si="64"/>
        <v/>
      </c>
      <c r="AB121" s="99" t="str">
        <f t="shared" si="65"/>
        <v/>
      </c>
      <c r="AC121" s="99" t="str">
        <f t="shared" si="93"/>
        <v/>
      </c>
      <c r="AD121" s="99" t="str">
        <f t="shared" si="94"/>
        <v/>
      </c>
      <c r="AE121" s="99" t="str">
        <f t="shared" si="66"/>
        <v/>
      </c>
      <c r="AF121" s="99" t="str">
        <f t="shared" si="67"/>
        <v/>
      </c>
      <c r="AG121" s="99" t="str">
        <f t="shared" si="114"/>
        <v/>
      </c>
      <c r="AH121" s="99" t="str">
        <f t="shared" si="115"/>
        <v/>
      </c>
      <c r="AI121" s="99" t="str">
        <f t="shared" si="83"/>
        <v/>
      </c>
      <c r="AJ121" s="99" t="str">
        <f t="shared" si="89"/>
        <v/>
      </c>
      <c r="AK121" s="99" t="str">
        <f t="shared" si="112"/>
        <v/>
      </c>
      <c r="AL121" s="99" t="str">
        <f t="shared" si="113"/>
        <v/>
      </c>
      <c r="AM121" s="99" t="str">
        <f t="shared" si="84"/>
        <v/>
      </c>
      <c r="AN121" s="99" t="str">
        <f t="shared" si="90"/>
        <v/>
      </c>
      <c r="AO121" s="99" t="str">
        <f t="shared" si="99"/>
        <v/>
      </c>
      <c r="AP121" s="99" t="str">
        <f t="shared" si="100"/>
        <v/>
      </c>
      <c r="AQ121" s="99" t="str">
        <f t="shared" si="91"/>
        <v/>
      </c>
      <c r="AR121" s="99" t="str">
        <f t="shared" si="92"/>
        <v/>
      </c>
      <c r="AS121" s="99" t="str">
        <f t="shared" si="101"/>
        <v/>
      </c>
      <c r="AT121" s="99" t="str">
        <f t="shared" si="102"/>
        <v/>
      </c>
      <c r="AU121" s="99" t="str">
        <f t="shared" si="68"/>
        <v/>
      </c>
      <c r="AV121" s="99" t="str">
        <f t="shared" si="69"/>
        <v/>
      </c>
      <c r="AW121" s="99" t="str">
        <f t="shared" si="103"/>
        <v/>
      </c>
      <c r="AX121" s="99" t="str">
        <f t="shared" si="104"/>
        <v/>
      </c>
      <c r="AY121" s="99" t="str">
        <f t="shared" si="70"/>
        <v/>
      </c>
      <c r="AZ121" s="99" t="str">
        <f t="shared" si="71"/>
        <v/>
      </c>
      <c r="BA121" s="99" t="str">
        <f t="shared" si="105"/>
        <v/>
      </c>
      <c r="BB121" s="99" t="str">
        <f t="shared" si="106"/>
        <v/>
      </c>
      <c r="BD121" s="99" t="str">
        <f t="shared" si="72"/>
        <v/>
      </c>
      <c r="BE121" s="99" t="str">
        <f t="shared" si="73"/>
        <v/>
      </c>
      <c r="BF121" s="99" t="str">
        <f t="shared" si="74"/>
        <v/>
      </c>
      <c r="BG121" s="99" t="str">
        <f t="shared" si="75"/>
        <v/>
      </c>
      <c r="BH121" s="121" t="str">
        <f t="shared" si="76"/>
        <v/>
      </c>
      <c r="BI121" s="121" t="str">
        <f t="shared" si="77"/>
        <v/>
      </c>
      <c r="BJ121" s="122" t="str">
        <f t="shared" si="78"/>
        <v/>
      </c>
      <c r="BK121" s="122"/>
      <c r="BL121" s="99" t="str">
        <f t="shared" si="79"/>
        <v/>
      </c>
      <c r="BM121" s="99" t="str">
        <f t="shared" si="80"/>
        <v/>
      </c>
      <c r="BN121" s="122" t="str">
        <f t="shared" si="85"/>
        <v/>
      </c>
      <c r="BO121" s="121" t="str">
        <f t="shared" si="81"/>
        <v/>
      </c>
      <c r="BP121" s="122" t="str">
        <f t="shared" si="86"/>
        <v/>
      </c>
      <c r="BQ121" s="122"/>
      <c r="CD121" s="116">
        <v>112</v>
      </c>
      <c r="CE121" s="117">
        <v>162</v>
      </c>
      <c r="CF121" s="117">
        <v>176</v>
      </c>
      <c r="CG121" s="117">
        <v>156</v>
      </c>
      <c r="CH121" s="117">
        <v>72.612985447671221</v>
      </c>
      <c r="CI121" s="117">
        <v>243.27932224463643</v>
      </c>
      <c r="CJ121" s="117">
        <v>157.94615384615383</v>
      </c>
      <c r="CL121" s="116">
        <v>112</v>
      </c>
      <c r="CM121" s="117">
        <v>61</v>
      </c>
      <c r="CN121" s="117">
        <v>104.82258139534883</v>
      </c>
      <c r="CO121" s="117">
        <v>0</v>
      </c>
      <c r="CP121" s="117">
        <v>32.085271317829459</v>
      </c>
    </row>
    <row r="122" spans="2:94" x14ac:dyDescent="0.3">
      <c r="B122" s="87">
        <v>162</v>
      </c>
      <c r="C122" s="97">
        <f t="shared" si="82"/>
        <v>23</v>
      </c>
      <c r="D122" s="120">
        <v>112</v>
      </c>
      <c r="E122" s="160" t="str">
        <f t="shared" si="87"/>
        <v/>
      </c>
      <c r="F122" s="86" t="str">
        <f t="shared" si="63"/>
        <v/>
      </c>
      <c r="G122" s="120">
        <v>112</v>
      </c>
      <c r="H122" s="160" t="str">
        <f t="shared" si="88"/>
        <v/>
      </c>
      <c r="I122" s="86" t="str">
        <f t="array" ref="I122">IF(D$2=1,IF(F122="","",ABS(F121-F122)),IF(D$2&lt;10,IF(AND(F122="",F123=""),"",MAX(IF(C$11:C$1510=G122,B$11:B$1510))-MIN(IF(C$11:C$1510=G122,B$11:B$1510))),IF(AND(F122="",F123=""),"",_xlfn.STDEV.S(IF(C$11:C$1510=G122,B$11:B$1510)))))</f>
        <v/>
      </c>
      <c r="J122" s="102"/>
      <c r="K122" s="145">
        <f t="shared" si="107"/>
        <v>34</v>
      </c>
      <c r="L122" s="142">
        <f t="shared" si="108"/>
        <v>125</v>
      </c>
      <c r="M122" s="146">
        <f t="shared" si="109"/>
        <v>0.2584355828220859</v>
      </c>
      <c r="N122" s="147">
        <f t="shared" si="98"/>
        <v>124.49295458509252</v>
      </c>
      <c r="O122" s="147"/>
      <c r="T122" s="151"/>
      <c r="AA122" s="99" t="str">
        <f t="shared" si="64"/>
        <v/>
      </c>
      <c r="AB122" s="99" t="str">
        <f t="shared" si="65"/>
        <v/>
      </c>
      <c r="AC122" s="99" t="str">
        <f t="shared" si="93"/>
        <v/>
      </c>
      <c r="AD122" s="99" t="str">
        <f t="shared" si="94"/>
        <v/>
      </c>
      <c r="AE122" s="99" t="str">
        <f t="shared" si="66"/>
        <v/>
      </c>
      <c r="AF122" s="99" t="str">
        <f t="shared" si="67"/>
        <v/>
      </c>
      <c r="AG122" s="99" t="str">
        <f t="shared" si="114"/>
        <v/>
      </c>
      <c r="AH122" s="99" t="str">
        <f t="shared" si="115"/>
        <v/>
      </c>
      <c r="AI122" s="99" t="str">
        <f t="shared" si="83"/>
        <v/>
      </c>
      <c r="AJ122" s="99" t="str">
        <f t="shared" si="89"/>
        <v/>
      </c>
      <c r="AK122" s="99" t="str">
        <f t="shared" si="112"/>
        <v/>
      </c>
      <c r="AL122" s="99" t="str">
        <f t="shared" si="113"/>
        <v/>
      </c>
      <c r="AM122" s="99" t="str">
        <f t="shared" si="84"/>
        <v/>
      </c>
      <c r="AN122" s="99" t="str">
        <f t="shared" si="90"/>
        <v/>
      </c>
      <c r="AO122" s="99" t="str">
        <f t="shared" si="99"/>
        <v/>
      </c>
      <c r="AP122" s="99" t="str">
        <f t="shared" si="100"/>
        <v/>
      </c>
      <c r="AQ122" s="99" t="str">
        <f t="shared" si="91"/>
        <v/>
      </c>
      <c r="AR122" s="99" t="str">
        <f t="shared" si="92"/>
        <v/>
      </c>
      <c r="AS122" s="99" t="str">
        <f t="shared" si="101"/>
        <v/>
      </c>
      <c r="AT122" s="99" t="str">
        <f t="shared" si="102"/>
        <v/>
      </c>
      <c r="AU122" s="99" t="str">
        <f t="shared" si="68"/>
        <v/>
      </c>
      <c r="AV122" s="99" t="str">
        <f t="shared" si="69"/>
        <v/>
      </c>
      <c r="AW122" s="99" t="str">
        <f t="shared" si="103"/>
        <v/>
      </c>
      <c r="AX122" s="99" t="str">
        <f t="shared" si="104"/>
        <v/>
      </c>
      <c r="AY122" s="99" t="str">
        <f t="shared" si="70"/>
        <v/>
      </c>
      <c r="AZ122" s="99" t="str">
        <f t="shared" si="71"/>
        <v/>
      </c>
      <c r="BA122" s="99" t="str">
        <f t="shared" si="105"/>
        <v/>
      </c>
      <c r="BB122" s="99" t="str">
        <f t="shared" si="106"/>
        <v/>
      </c>
      <c r="BD122" s="99" t="str">
        <f t="shared" si="72"/>
        <v/>
      </c>
      <c r="BE122" s="99" t="str">
        <f t="shared" si="73"/>
        <v/>
      </c>
      <c r="BF122" s="99" t="str">
        <f t="shared" si="74"/>
        <v/>
      </c>
      <c r="BG122" s="99" t="str">
        <f t="shared" si="75"/>
        <v/>
      </c>
      <c r="BH122" s="121" t="str">
        <f t="shared" si="76"/>
        <v/>
      </c>
      <c r="BI122" s="121" t="str">
        <f t="shared" si="77"/>
        <v/>
      </c>
      <c r="BJ122" s="122" t="str">
        <f t="shared" si="78"/>
        <v/>
      </c>
      <c r="BK122" s="122"/>
      <c r="BL122" s="99" t="str">
        <f t="shared" si="79"/>
        <v/>
      </c>
      <c r="BM122" s="99" t="str">
        <f t="shared" si="80"/>
        <v/>
      </c>
      <c r="BN122" s="122" t="str">
        <f t="shared" si="85"/>
        <v/>
      </c>
      <c r="BO122" s="121" t="str">
        <f t="shared" si="81"/>
        <v/>
      </c>
      <c r="BP122" s="122" t="str">
        <f t="shared" si="86"/>
        <v/>
      </c>
      <c r="BQ122" s="122"/>
      <c r="CD122" s="116">
        <v>113</v>
      </c>
      <c r="CE122" s="117">
        <v>223</v>
      </c>
      <c r="CF122" s="117">
        <v>176</v>
      </c>
      <c r="CG122" s="117">
        <v>156</v>
      </c>
      <c r="CH122" s="117">
        <v>72.612985447671221</v>
      </c>
      <c r="CI122" s="117">
        <v>243.27932224463643</v>
      </c>
      <c r="CJ122" s="117">
        <v>157.94615384615383</v>
      </c>
      <c r="CL122" s="116">
        <v>113</v>
      </c>
      <c r="CM122" s="117">
        <v>78</v>
      </c>
      <c r="CN122" s="117">
        <v>104.82258139534883</v>
      </c>
      <c r="CO122" s="117">
        <v>0</v>
      </c>
      <c r="CP122" s="117">
        <v>32.085271317829459</v>
      </c>
    </row>
    <row r="123" spans="2:94" x14ac:dyDescent="0.3">
      <c r="B123" s="87">
        <v>223</v>
      </c>
      <c r="C123" s="97">
        <f t="shared" si="82"/>
        <v>23</v>
      </c>
      <c r="D123" s="120">
        <v>113</v>
      </c>
      <c r="E123" s="160" t="str">
        <f t="shared" si="87"/>
        <v/>
      </c>
      <c r="F123" s="86" t="str">
        <f t="shared" si="63"/>
        <v/>
      </c>
      <c r="G123" s="120">
        <v>113</v>
      </c>
      <c r="H123" s="160" t="str">
        <f t="shared" si="88"/>
        <v/>
      </c>
      <c r="I123" s="86" t="str">
        <f t="array" ref="I123">IF(D$2=1,IF(F123="","",ABS(F122-F123)),IF(D$2&lt;10,IF(AND(F123="",F124=""),"",MAX(IF(C$11:C$1510=G123,B$11:B$1510))-MIN(IF(C$11:C$1510=G123,B$11:B$1510))),IF(AND(F123="",F124=""),"",_xlfn.STDEV.S(IF(C$11:C$1510=G123,B$11:B$1510)))))</f>
        <v/>
      </c>
      <c r="J123" s="102"/>
      <c r="K123" s="145">
        <f t="shared" si="107"/>
        <v>35</v>
      </c>
      <c r="L123" s="142">
        <f t="shared" si="108"/>
        <v>126</v>
      </c>
      <c r="M123" s="146">
        <f t="shared" si="109"/>
        <v>0.26610429447852763</v>
      </c>
      <c r="N123" s="147">
        <f t="shared" si="98"/>
        <v>125.70777118055832</v>
      </c>
      <c r="O123" s="147"/>
      <c r="T123" s="151"/>
      <c r="AA123" s="99" t="str">
        <f t="shared" si="64"/>
        <v/>
      </c>
      <c r="AB123" s="99" t="str">
        <f t="shared" si="65"/>
        <v/>
      </c>
      <c r="AC123" s="99" t="str">
        <f t="shared" si="93"/>
        <v/>
      </c>
      <c r="AD123" s="99" t="str">
        <f t="shared" si="94"/>
        <v/>
      </c>
      <c r="AE123" s="99" t="str">
        <f t="shared" si="66"/>
        <v/>
      </c>
      <c r="AF123" s="99" t="str">
        <f t="shared" si="67"/>
        <v/>
      </c>
      <c r="AG123" s="99" t="str">
        <f t="shared" si="114"/>
        <v/>
      </c>
      <c r="AH123" s="99" t="str">
        <f t="shared" si="115"/>
        <v/>
      </c>
      <c r="AI123" s="99" t="str">
        <f t="shared" si="83"/>
        <v/>
      </c>
      <c r="AJ123" s="99" t="str">
        <f t="shared" si="89"/>
        <v/>
      </c>
      <c r="AK123" s="99" t="str">
        <f t="shared" si="112"/>
        <v/>
      </c>
      <c r="AL123" s="99" t="str">
        <f t="shared" si="113"/>
        <v/>
      </c>
      <c r="AM123" s="99" t="str">
        <f t="shared" si="84"/>
        <v/>
      </c>
      <c r="AN123" s="99" t="str">
        <f t="shared" si="90"/>
        <v/>
      </c>
      <c r="AO123" s="99" t="str">
        <f t="shared" si="99"/>
        <v/>
      </c>
      <c r="AP123" s="99" t="str">
        <f t="shared" si="100"/>
        <v/>
      </c>
      <c r="AQ123" s="99" t="str">
        <f t="shared" si="91"/>
        <v/>
      </c>
      <c r="AR123" s="99" t="str">
        <f t="shared" si="92"/>
        <v/>
      </c>
      <c r="AS123" s="99" t="str">
        <f t="shared" si="101"/>
        <v/>
      </c>
      <c r="AT123" s="99" t="str">
        <f t="shared" si="102"/>
        <v/>
      </c>
      <c r="AU123" s="99" t="str">
        <f t="shared" si="68"/>
        <v/>
      </c>
      <c r="AV123" s="99" t="str">
        <f t="shared" si="69"/>
        <v/>
      </c>
      <c r="AW123" s="99" t="str">
        <f t="shared" si="103"/>
        <v/>
      </c>
      <c r="AX123" s="99" t="str">
        <f t="shared" si="104"/>
        <v/>
      </c>
      <c r="AY123" s="99" t="str">
        <f t="shared" si="70"/>
        <v/>
      </c>
      <c r="AZ123" s="99" t="str">
        <f t="shared" si="71"/>
        <v/>
      </c>
      <c r="BA123" s="99" t="str">
        <f t="shared" si="105"/>
        <v/>
      </c>
      <c r="BB123" s="99" t="str">
        <f t="shared" si="106"/>
        <v/>
      </c>
      <c r="BD123" s="99" t="str">
        <f t="shared" si="72"/>
        <v/>
      </c>
      <c r="BE123" s="99" t="str">
        <f t="shared" si="73"/>
        <v/>
      </c>
      <c r="BF123" s="99" t="str">
        <f t="shared" si="74"/>
        <v/>
      </c>
      <c r="BG123" s="99" t="str">
        <f t="shared" si="75"/>
        <v/>
      </c>
      <c r="BH123" s="121" t="str">
        <f t="shared" si="76"/>
        <v/>
      </c>
      <c r="BI123" s="121" t="str">
        <f t="shared" si="77"/>
        <v/>
      </c>
      <c r="BJ123" s="122" t="str">
        <f t="shared" si="78"/>
        <v/>
      </c>
      <c r="BK123" s="122"/>
      <c r="BL123" s="99" t="str">
        <f t="shared" si="79"/>
        <v/>
      </c>
      <c r="BM123" s="99" t="str">
        <f t="shared" si="80"/>
        <v/>
      </c>
      <c r="BN123" s="122" t="str">
        <f t="shared" si="85"/>
        <v/>
      </c>
      <c r="BO123" s="121" t="str">
        <f t="shared" si="81"/>
        <v/>
      </c>
      <c r="BP123" s="122" t="str">
        <f t="shared" si="86"/>
        <v/>
      </c>
      <c r="BQ123" s="122"/>
      <c r="CD123" s="116">
        <v>114</v>
      </c>
      <c r="CE123" s="117">
        <v>145</v>
      </c>
      <c r="CF123" s="117">
        <v>176</v>
      </c>
      <c r="CG123" s="117">
        <v>156</v>
      </c>
      <c r="CH123" s="117">
        <v>72.612985447671221</v>
      </c>
      <c r="CI123" s="117">
        <v>243.27932224463643</v>
      </c>
      <c r="CJ123" s="117">
        <v>157.94615384615383</v>
      </c>
      <c r="CL123" s="116">
        <v>114</v>
      </c>
      <c r="CM123" s="117">
        <v>48</v>
      </c>
      <c r="CN123" s="117">
        <v>104.82258139534883</v>
      </c>
      <c r="CO123" s="117">
        <v>0</v>
      </c>
      <c r="CP123" s="117">
        <v>32.085271317829459</v>
      </c>
    </row>
    <row r="124" spans="2:94" x14ac:dyDescent="0.3">
      <c r="B124" s="87">
        <v>145</v>
      </c>
      <c r="C124" s="97">
        <f t="shared" si="82"/>
        <v>23</v>
      </c>
      <c r="D124" s="120">
        <v>114</v>
      </c>
      <c r="E124" s="160" t="str">
        <f t="shared" si="87"/>
        <v/>
      </c>
      <c r="F124" s="86" t="str">
        <f t="shared" si="63"/>
        <v/>
      </c>
      <c r="G124" s="120">
        <v>114</v>
      </c>
      <c r="H124" s="160" t="str">
        <f t="shared" si="88"/>
        <v/>
      </c>
      <c r="I124" s="86" t="str">
        <f t="array" ref="I124">IF(D$2=1,IF(F124="","",ABS(F123-F124)),IF(D$2&lt;10,IF(AND(F124="",F125=""),"",MAX(IF(C$11:C$1510=G124,B$11:B$1510))-MIN(IF(C$11:C$1510=G124,B$11:B$1510))),IF(AND(F124="",F125=""),"",_xlfn.STDEV.S(IF(C$11:C$1510=G124,B$11:B$1510)))))</f>
        <v/>
      </c>
      <c r="J124" s="102"/>
      <c r="K124" s="145">
        <f t="shared" si="107"/>
        <v>36</v>
      </c>
      <c r="L124" s="142">
        <f t="shared" si="108"/>
        <v>129</v>
      </c>
      <c r="M124" s="146">
        <f t="shared" si="109"/>
        <v>0.27377300613496935</v>
      </c>
      <c r="N124" s="147">
        <f t="shared" si="98"/>
        <v>126.90498292260945</v>
      </c>
      <c r="O124" s="147"/>
      <c r="T124" s="151"/>
      <c r="AA124" s="99" t="str">
        <f t="shared" si="64"/>
        <v/>
      </c>
      <c r="AB124" s="99" t="str">
        <f t="shared" si="65"/>
        <v/>
      </c>
      <c r="AC124" s="99" t="str">
        <f t="shared" si="93"/>
        <v/>
      </c>
      <c r="AD124" s="99" t="str">
        <f t="shared" si="94"/>
        <v/>
      </c>
      <c r="AE124" s="99" t="str">
        <f t="shared" si="66"/>
        <v/>
      </c>
      <c r="AF124" s="99" t="str">
        <f t="shared" si="67"/>
        <v/>
      </c>
      <c r="AG124" s="99" t="str">
        <f t="shared" si="114"/>
        <v/>
      </c>
      <c r="AH124" s="99" t="str">
        <f t="shared" si="115"/>
        <v/>
      </c>
      <c r="AI124" s="99" t="str">
        <f t="shared" si="83"/>
        <v/>
      </c>
      <c r="AJ124" s="99" t="str">
        <f t="shared" si="89"/>
        <v/>
      </c>
      <c r="AK124" s="99" t="str">
        <f t="shared" si="112"/>
        <v/>
      </c>
      <c r="AL124" s="99" t="str">
        <f t="shared" si="113"/>
        <v/>
      </c>
      <c r="AM124" s="99" t="str">
        <f t="shared" si="84"/>
        <v/>
      </c>
      <c r="AN124" s="99" t="str">
        <f t="shared" si="90"/>
        <v/>
      </c>
      <c r="AO124" s="99" t="str">
        <f t="shared" si="99"/>
        <v/>
      </c>
      <c r="AP124" s="99" t="str">
        <f t="shared" si="100"/>
        <v/>
      </c>
      <c r="AQ124" s="99" t="str">
        <f t="shared" si="91"/>
        <v/>
      </c>
      <c r="AR124" s="99" t="str">
        <f t="shared" si="92"/>
        <v/>
      </c>
      <c r="AS124" s="99" t="str">
        <f t="shared" si="101"/>
        <v/>
      </c>
      <c r="AT124" s="99" t="str">
        <f t="shared" si="102"/>
        <v/>
      </c>
      <c r="AU124" s="99" t="str">
        <f t="shared" si="68"/>
        <v/>
      </c>
      <c r="AV124" s="99" t="str">
        <f t="shared" si="69"/>
        <v/>
      </c>
      <c r="AW124" s="99" t="str">
        <f t="shared" si="103"/>
        <v/>
      </c>
      <c r="AX124" s="99" t="str">
        <f t="shared" si="104"/>
        <v/>
      </c>
      <c r="AY124" s="99" t="str">
        <f t="shared" si="70"/>
        <v/>
      </c>
      <c r="AZ124" s="99" t="str">
        <f t="shared" si="71"/>
        <v/>
      </c>
      <c r="BA124" s="99" t="str">
        <f t="shared" si="105"/>
        <v/>
      </c>
      <c r="BB124" s="99" t="str">
        <f t="shared" si="106"/>
        <v/>
      </c>
      <c r="BD124" s="99" t="str">
        <f t="shared" si="72"/>
        <v/>
      </c>
      <c r="BE124" s="99" t="str">
        <f t="shared" si="73"/>
        <v/>
      </c>
      <c r="BF124" s="99" t="str">
        <f t="shared" si="74"/>
        <v/>
      </c>
      <c r="BG124" s="99" t="str">
        <f t="shared" si="75"/>
        <v/>
      </c>
      <c r="BH124" s="121" t="str">
        <f t="shared" si="76"/>
        <v/>
      </c>
      <c r="BI124" s="121" t="str">
        <f t="shared" si="77"/>
        <v/>
      </c>
      <c r="BJ124" s="122" t="str">
        <f t="shared" si="78"/>
        <v/>
      </c>
      <c r="BK124" s="122"/>
      <c r="BL124" s="99" t="str">
        <f t="shared" si="79"/>
        <v/>
      </c>
      <c r="BM124" s="99" t="str">
        <f t="shared" si="80"/>
        <v/>
      </c>
      <c r="BN124" s="122" t="str">
        <f t="shared" si="85"/>
        <v/>
      </c>
      <c r="BO124" s="121" t="str">
        <f t="shared" si="81"/>
        <v/>
      </c>
      <c r="BP124" s="122" t="str">
        <f t="shared" si="86"/>
        <v/>
      </c>
      <c r="BQ124" s="122"/>
      <c r="CD124" s="116">
        <v>115</v>
      </c>
      <c r="CE124" s="117">
        <v>97</v>
      </c>
      <c r="CF124" s="117">
        <v>176</v>
      </c>
      <c r="CG124" s="117">
        <v>156</v>
      </c>
      <c r="CH124" s="117">
        <v>72.612985447671221</v>
      </c>
      <c r="CI124" s="117">
        <v>243.27932224463643</v>
      </c>
      <c r="CJ124" s="117">
        <v>157.94615384615383</v>
      </c>
      <c r="CL124" s="116">
        <v>115</v>
      </c>
      <c r="CM124" s="117">
        <v>147</v>
      </c>
      <c r="CN124" s="117">
        <v>104.82258139534883</v>
      </c>
      <c r="CO124" s="117">
        <v>0</v>
      </c>
      <c r="CP124" s="117">
        <v>32.085271317829459</v>
      </c>
    </row>
    <row r="125" spans="2:94" x14ac:dyDescent="0.3">
      <c r="B125" s="87">
        <v>97</v>
      </c>
      <c r="C125" s="97">
        <f t="shared" si="82"/>
        <v>23</v>
      </c>
      <c r="D125" s="120">
        <v>115</v>
      </c>
      <c r="E125" s="160" t="str">
        <f t="shared" si="87"/>
        <v/>
      </c>
      <c r="F125" s="86" t="str">
        <f t="shared" si="63"/>
        <v/>
      </c>
      <c r="G125" s="120">
        <v>115</v>
      </c>
      <c r="H125" s="160" t="str">
        <f t="shared" si="88"/>
        <v/>
      </c>
      <c r="I125" s="86" t="str">
        <f t="array" ref="I125">IF(D$2=1,IF(F125="","",ABS(F124-F125)),IF(D$2&lt;10,IF(AND(F125="",F126=""),"",MAX(IF(C$11:C$1510=G125,B$11:B$1510))-MIN(IF(C$11:C$1510=G125,B$11:B$1510))),IF(AND(F125="",F126=""),"",_xlfn.STDEV.S(IF(C$11:C$1510=G125,B$11:B$1510)))))</f>
        <v/>
      </c>
      <c r="J125" s="102"/>
      <c r="K125" s="145">
        <f t="shared" si="107"/>
        <v>37</v>
      </c>
      <c r="L125" s="142">
        <f t="shared" si="108"/>
        <v>131</v>
      </c>
      <c r="M125" s="146">
        <f t="shared" si="109"/>
        <v>0.28144171779141103</v>
      </c>
      <c r="N125" s="147">
        <f t="shared" si="98"/>
        <v>128.08571922411642</v>
      </c>
      <c r="O125" s="147"/>
      <c r="T125" s="151"/>
      <c r="AA125" s="99" t="str">
        <f t="shared" si="64"/>
        <v/>
      </c>
      <c r="AB125" s="99" t="str">
        <f t="shared" si="65"/>
        <v/>
      </c>
      <c r="AC125" s="99" t="str">
        <f t="shared" si="93"/>
        <v/>
      </c>
      <c r="AD125" s="99" t="str">
        <f t="shared" si="94"/>
        <v/>
      </c>
      <c r="AE125" s="99" t="str">
        <f t="shared" si="66"/>
        <v/>
      </c>
      <c r="AF125" s="99" t="str">
        <f t="shared" si="67"/>
        <v/>
      </c>
      <c r="AG125" s="99" t="str">
        <f t="shared" si="114"/>
        <v/>
      </c>
      <c r="AH125" s="99" t="str">
        <f t="shared" si="115"/>
        <v/>
      </c>
      <c r="AI125" s="99" t="str">
        <f t="shared" si="83"/>
        <v/>
      </c>
      <c r="AJ125" s="99" t="str">
        <f t="shared" si="89"/>
        <v/>
      </c>
      <c r="AK125" s="99" t="str">
        <f t="shared" si="112"/>
        <v/>
      </c>
      <c r="AL125" s="99" t="str">
        <f t="shared" si="113"/>
        <v/>
      </c>
      <c r="AM125" s="99" t="str">
        <f t="shared" si="84"/>
        <v/>
      </c>
      <c r="AN125" s="99" t="str">
        <f t="shared" si="90"/>
        <v/>
      </c>
      <c r="AO125" s="99" t="str">
        <f t="shared" si="99"/>
        <v/>
      </c>
      <c r="AP125" s="99" t="str">
        <f t="shared" si="100"/>
        <v/>
      </c>
      <c r="AQ125" s="99" t="str">
        <f t="shared" si="91"/>
        <v/>
      </c>
      <c r="AR125" s="99" t="str">
        <f t="shared" si="92"/>
        <v/>
      </c>
      <c r="AS125" s="99" t="str">
        <f t="shared" si="101"/>
        <v/>
      </c>
      <c r="AT125" s="99" t="str">
        <f t="shared" si="102"/>
        <v/>
      </c>
      <c r="AU125" s="99" t="str">
        <f t="shared" si="68"/>
        <v/>
      </c>
      <c r="AV125" s="99" t="str">
        <f t="shared" si="69"/>
        <v/>
      </c>
      <c r="AW125" s="99" t="str">
        <f t="shared" si="103"/>
        <v/>
      </c>
      <c r="AX125" s="99" t="str">
        <f t="shared" si="104"/>
        <v/>
      </c>
      <c r="AY125" s="99" t="str">
        <f t="shared" si="70"/>
        <v/>
      </c>
      <c r="AZ125" s="99" t="str">
        <f t="shared" si="71"/>
        <v/>
      </c>
      <c r="BA125" s="99" t="str">
        <f t="shared" si="105"/>
        <v/>
      </c>
      <c r="BB125" s="99" t="str">
        <f t="shared" si="106"/>
        <v/>
      </c>
      <c r="BD125" s="99" t="str">
        <f t="shared" si="72"/>
        <v/>
      </c>
      <c r="BE125" s="99" t="str">
        <f t="shared" si="73"/>
        <v/>
      </c>
      <c r="BF125" s="99" t="str">
        <f t="shared" si="74"/>
        <v/>
      </c>
      <c r="BG125" s="99" t="str">
        <f t="shared" si="75"/>
        <v/>
      </c>
      <c r="BH125" s="121" t="str">
        <f t="shared" si="76"/>
        <v/>
      </c>
      <c r="BI125" s="121" t="str">
        <f t="shared" si="77"/>
        <v/>
      </c>
      <c r="BJ125" s="122" t="str">
        <f t="shared" si="78"/>
        <v/>
      </c>
      <c r="BK125" s="122"/>
      <c r="BL125" s="99" t="str">
        <f t="shared" si="79"/>
        <v/>
      </c>
      <c r="BM125" s="99" t="str">
        <f t="shared" si="80"/>
        <v/>
      </c>
      <c r="BN125" s="122" t="str">
        <f t="shared" si="85"/>
        <v/>
      </c>
      <c r="BO125" s="121" t="str">
        <f t="shared" si="81"/>
        <v/>
      </c>
      <c r="BP125" s="122" t="str">
        <f t="shared" si="86"/>
        <v/>
      </c>
      <c r="BQ125" s="122"/>
      <c r="CD125" s="116">
        <v>116</v>
      </c>
      <c r="CE125" s="117">
        <v>244</v>
      </c>
      <c r="CF125" s="117">
        <v>176</v>
      </c>
      <c r="CG125" s="117">
        <v>156</v>
      </c>
      <c r="CH125" s="117">
        <v>72.612985447671221</v>
      </c>
      <c r="CI125" s="117">
        <v>243.27932224463643</v>
      </c>
      <c r="CJ125" s="117">
        <v>157.94615384615383</v>
      </c>
      <c r="CL125" s="116">
        <v>116</v>
      </c>
      <c r="CM125" s="117">
        <v>54</v>
      </c>
      <c r="CN125" s="117">
        <v>104.82258139534883</v>
      </c>
      <c r="CO125" s="117">
        <v>0</v>
      </c>
      <c r="CP125" s="117">
        <v>32.085271317829459</v>
      </c>
    </row>
    <row r="126" spans="2:94" x14ac:dyDescent="0.3">
      <c r="B126" s="87">
        <v>244</v>
      </c>
      <c r="C126" s="97">
        <f t="shared" si="82"/>
        <v>24</v>
      </c>
      <c r="D126" s="120">
        <v>116</v>
      </c>
      <c r="E126" s="160" t="str">
        <f t="shared" si="87"/>
        <v/>
      </c>
      <c r="F126" s="86" t="str">
        <f t="shared" si="63"/>
        <v/>
      </c>
      <c r="G126" s="120">
        <v>116</v>
      </c>
      <c r="H126" s="160" t="str">
        <f t="shared" si="88"/>
        <v/>
      </c>
      <c r="I126" s="86" t="str">
        <f t="array" ref="I126">IF(D$2=1,IF(F126="","",ABS(F125-F126)),IF(D$2&lt;10,IF(AND(F126="",F127=""),"",MAX(IF(C$11:C$1510=G126,B$11:B$1510))-MIN(IF(C$11:C$1510=G126,B$11:B$1510))),IF(AND(F126="",F127=""),"",_xlfn.STDEV.S(IF(C$11:C$1510=G126,B$11:B$1510)))))</f>
        <v/>
      </c>
      <c r="J126" s="102"/>
      <c r="K126" s="145">
        <f t="shared" si="107"/>
        <v>38</v>
      </c>
      <c r="L126" s="142">
        <f t="shared" si="108"/>
        <v>131</v>
      </c>
      <c r="M126" s="146">
        <f t="shared" si="109"/>
        <v>0.28911042944785276</v>
      </c>
      <c r="N126" s="147">
        <f t="shared" si="98"/>
        <v>129.25102917046092</v>
      </c>
      <c r="O126" s="147"/>
      <c r="T126" s="151"/>
      <c r="AA126" s="99" t="str">
        <f t="shared" si="64"/>
        <v/>
      </c>
      <c r="AB126" s="99" t="str">
        <f t="shared" si="65"/>
        <v/>
      </c>
      <c r="AC126" s="99" t="str">
        <f t="shared" si="93"/>
        <v/>
      </c>
      <c r="AD126" s="99" t="str">
        <f t="shared" si="94"/>
        <v/>
      </c>
      <c r="AE126" s="99" t="str">
        <f t="shared" si="66"/>
        <v/>
      </c>
      <c r="AF126" s="99" t="str">
        <f t="shared" si="67"/>
        <v/>
      </c>
      <c r="AG126" s="99" t="str">
        <f t="shared" si="114"/>
        <v/>
      </c>
      <c r="AH126" s="99" t="str">
        <f t="shared" si="115"/>
        <v/>
      </c>
      <c r="AI126" s="99" t="str">
        <f t="shared" si="83"/>
        <v/>
      </c>
      <c r="AJ126" s="99" t="str">
        <f t="shared" si="89"/>
        <v/>
      </c>
      <c r="AK126" s="99" t="str">
        <f t="shared" si="112"/>
        <v/>
      </c>
      <c r="AL126" s="99" t="str">
        <f t="shared" si="113"/>
        <v/>
      </c>
      <c r="AM126" s="99" t="str">
        <f t="shared" si="84"/>
        <v/>
      </c>
      <c r="AN126" s="99" t="str">
        <f t="shared" si="90"/>
        <v/>
      </c>
      <c r="AO126" s="99" t="str">
        <f t="shared" si="99"/>
        <v/>
      </c>
      <c r="AP126" s="99" t="str">
        <f t="shared" si="100"/>
        <v/>
      </c>
      <c r="AQ126" s="99" t="str">
        <f t="shared" si="91"/>
        <v/>
      </c>
      <c r="AR126" s="99" t="str">
        <f t="shared" si="92"/>
        <v/>
      </c>
      <c r="AS126" s="99" t="str">
        <f t="shared" si="101"/>
        <v/>
      </c>
      <c r="AT126" s="99" t="str">
        <f t="shared" si="102"/>
        <v/>
      </c>
      <c r="AU126" s="99" t="str">
        <f t="shared" si="68"/>
        <v/>
      </c>
      <c r="AV126" s="99" t="str">
        <f t="shared" si="69"/>
        <v/>
      </c>
      <c r="AW126" s="99" t="str">
        <f t="shared" si="103"/>
        <v/>
      </c>
      <c r="AX126" s="99" t="str">
        <f t="shared" si="104"/>
        <v/>
      </c>
      <c r="AY126" s="99" t="str">
        <f t="shared" si="70"/>
        <v/>
      </c>
      <c r="AZ126" s="99" t="str">
        <f t="shared" si="71"/>
        <v/>
      </c>
      <c r="BA126" s="99" t="str">
        <f t="shared" si="105"/>
        <v/>
      </c>
      <c r="BB126" s="99" t="str">
        <f t="shared" si="106"/>
        <v/>
      </c>
      <c r="BD126" s="99" t="str">
        <f t="shared" si="72"/>
        <v/>
      </c>
      <c r="BE126" s="99" t="str">
        <f t="shared" si="73"/>
        <v/>
      </c>
      <c r="BF126" s="99" t="str">
        <f t="shared" si="74"/>
        <v/>
      </c>
      <c r="BG126" s="99" t="str">
        <f t="shared" si="75"/>
        <v/>
      </c>
      <c r="BH126" s="121" t="str">
        <f t="shared" si="76"/>
        <v/>
      </c>
      <c r="BI126" s="121" t="str">
        <f t="shared" si="77"/>
        <v/>
      </c>
      <c r="BJ126" s="122" t="str">
        <f t="shared" si="78"/>
        <v/>
      </c>
      <c r="BK126" s="122"/>
      <c r="BL126" s="99" t="str">
        <f t="shared" si="79"/>
        <v/>
      </c>
      <c r="BM126" s="99" t="str">
        <f t="shared" si="80"/>
        <v/>
      </c>
      <c r="BN126" s="122" t="str">
        <f t="shared" si="85"/>
        <v/>
      </c>
      <c r="BO126" s="121" t="str">
        <f t="shared" si="81"/>
        <v/>
      </c>
      <c r="BP126" s="122" t="str">
        <f t="shared" si="86"/>
        <v/>
      </c>
      <c r="BQ126" s="122"/>
      <c r="CD126" s="116">
        <v>117</v>
      </c>
      <c r="CE126" s="117">
        <v>190</v>
      </c>
      <c r="CF126" s="117">
        <v>176</v>
      </c>
      <c r="CG126" s="117">
        <v>156</v>
      </c>
      <c r="CH126" s="117">
        <v>72.612985447671221</v>
      </c>
      <c r="CI126" s="117">
        <v>243.27932224463643</v>
      </c>
      <c r="CJ126" s="117">
        <v>157.94615384615383</v>
      </c>
      <c r="CL126" s="116">
        <v>117</v>
      </c>
      <c r="CM126" s="117">
        <v>25</v>
      </c>
      <c r="CN126" s="117">
        <v>104.82258139534883</v>
      </c>
      <c r="CO126" s="117">
        <v>0</v>
      </c>
      <c r="CP126" s="117">
        <v>32.085271317829459</v>
      </c>
    </row>
    <row r="127" spans="2:94" x14ac:dyDescent="0.3">
      <c r="B127" s="87">
        <v>190</v>
      </c>
      <c r="C127" s="97">
        <f t="shared" si="82"/>
        <v>24</v>
      </c>
      <c r="D127" s="120">
        <v>117</v>
      </c>
      <c r="E127" s="160" t="str">
        <f t="shared" si="87"/>
        <v/>
      </c>
      <c r="F127" s="86" t="str">
        <f t="shared" si="63"/>
        <v/>
      </c>
      <c r="G127" s="120">
        <v>117</v>
      </c>
      <c r="H127" s="160" t="str">
        <f t="shared" si="88"/>
        <v/>
      </c>
      <c r="I127" s="86" t="str">
        <f t="array" ref="I127">IF(D$2=1,IF(F127="","",ABS(F126-F127)),IF(D$2&lt;10,IF(AND(F127="",F128=""),"",MAX(IF(C$11:C$1510=G127,B$11:B$1510))-MIN(IF(C$11:C$1510=G127,B$11:B$1510))),IF(AND(F127="",F128=""),"",_xlfn.STDEV.S(IF(C$11:C$1510=G127,B$11:B$1510)))))</f>
        <v/>
      </c>
      <c r="J127" s="102"/>
      <c r="K127" s="145">
        <f t="shared" si="107"/>
        <v>39</v>
      </c>
      <c r="L127" s="142">
        <f t="shared" si="108"/>
        <v>133</v>
      </c>
      <c r="M127" s="146">
        <f t="shared" si="109"/>
        <v>0.29677914110429449</v>
      </c>
      <c r="N127" s="147">
        <f t="shared" si="98"/>
        <v>130.40188993874949</v>
      </c>
      <c r="O127" s="147"/>
      <c r="T127" s="151"/>
      <c r="AA127" s="99" t="str">
        <f t="shared" si="64"/>
        <v/>
      </c>
      <c r="AB127" s="99" t="str">
        <f t="shared" si="65"/>
        <v/>
      </c>
      <c r="AC127" s="99" t="str">
        <f t="shared" si="93"/>
        <v/>
      </c>
      <c r="AD127" s="99" t="str">
        <f t="shared" si="94"/>
        <v/>
      </c>
      <c r="AE127" s="99" t="str">
        <f t="shared" si="66"/>
        <v/>
      </c>
      <c r="AF127" s="99" t="str">
        <f t="shared" si="67"/>
        <v/>
      </c>
      <c r="AG127" s="99" t="str">
        <f t="shared" si="114"/>
        <v/>
      </c>
      <c r="AH127" s="99" t="str">
        <f t="shared" si="115"/>
        <v/>
      </c>
      <c r="AI127" s="99" t="str">
        <f t="shared" si="83"/>
        <v/>
      </c>
      <c r="AJ127" s="99" t="str">
        <f t="shared" si="89"/>
        <v/>
      </c>
      <c r="AK127" s="99" t="str">
        <f t="shared" si="112"/>
        <v/>
      </c>
      <c r="AL127" s="99" t="str">
        <f t="shared" si="113"/>
        <v/>
      </c>
      <c r="AM127" s="99" t="str">
        <f t="shared" si="84"/>
        <v/>
      </c>
      <c r="AN127" s="99" t="str">
        <f t="shared" si="90"/>
        <v/>
      </c>
      <c r="AO127" s="99" t="str">
        <f t="shared" si="99"/>
        <v/>
      </c>
      <c r="AP127" s="99" t="str">
        <f t="shared" si="100"/>
        <v/>
      </c>
      <c r="AQ127" s="99" t="str">
        <f t="shared" si="91"/>
        <v/>
      </c>
      <c r="AR127" s="99" t="str">
        <f t="shared" si="92"/>
        <v/>
      </c>
      <c r="AS127" s="99" t="str">
        <f t="shared" si="101"/>
        <v/>
      </c>
      <c r="AT127" s="99" t="str">
        <f t="shared" si="102"/>
        <v/>
      </c>
      <c r="AU127" s="99" t="str">
        <f t="shared" si="68"/>
        <v/>
      </c>
      <c r="AV127" s="99" t="str">
        <f t="shared" si="69"/>
        <v/>
      </c>
      <c r="AW127" s="99" t="str">
        <f t="shared" si="103"/>
        <v/>
      </c>
      <c r="AX127" s="99" t="str">
        <f t="shared" si="104"/>
        <v/>
      </c>
      <c r="AY127" s="99" t="str">
        <f t="shared" si="70"/>
        <v/>
      </c>
      <c r="AZ127" s="99" t="str">
        <f t="shared" si="71"/>
        <v/>
      </c>
      <c r="BA127" s="99" t="str">
        <f t="shared" si="105"/>
        <v/>
      </c>
      <c r="BB127" s="99" t="str">
        <f t="shared" si="106"/>
        <v/>
      </c>
      <c r="BD127" s="99" t="str">
        <f t="shared" si="72"/>
        <v/>
      </c>
      <c r="BE127" s="99" t="str">
        <f t="shared" si="73"/>
        <v/>
      </c>
      <c r="BF127" s="99" t="str">
        <f t="shared" si="74"/>
        <v/>
      </c>
      <c r="BG127" s="99" t="str">
        <f t="shared" si="75"/>
        <v/>
      </c>
      <c r="BH127" s="121" t="str">
        <f t="shared" si="76"/>
        <v/>
      </c>
      <c r="BI127" s="121" t="str">
        <f t="shared" si="77"/>
        <v/>
      </c>
      <c r="BJ127" s="122" t="str">
        <f t="shared" si="78"/>
        <v/>
      </c>
      <c r="BK127" s="122"/>
      <c r="BL127" s="99" t="str">
        <f t="shared" si="79"/>
        <v/>
      </c>
      <c r="BM127" s="99" t="str">
        <f t="shared" si="80"/>
        <v/>
      </c>
      <c r="BN127" s="122" t="str">
        <f t="shared" si="85"/>
        <v/>
      </c>
      <c r="BO127" s="121" t="str">
        <f t="shared" si="81"/>
        <v/>
      </c>
      <c r="BP127" s="122" t="str">
        <f t="shared" si="86"/>
        <v/>
      </c>
      <c r="BQ127" s="122"/>
      <c r="CD127" s="116">
        <v>118</v>
      </c>
      <c r="CE127" s="117">
        <v>165</v>
      </c>
      <c r="CF127" s="117">
        <v>176</v>
      </c>
      <c r="CG127" s="117">
        <v>156</v>
      </c>
      <c r="CH127" s="117">
        <v>72.612985447671221</v>
      </c>
      <c r="CI127" s="117">
        <v>243.27932224463643</v>
      </c>
      <c r="CJ127" s="117">
        <v>157.94615384615383</v>
      </c>
      <c r="CL127" s="116">
        <v>118</v>
      </c>
      <c r="CM127" s="117">
        <v>11</v>
      </c>
      <c r="CN127" s="117">
        <v>104.82258139534883</v>
      </c>
      <c r="CO127" s="117">
        <v>0</v>
      </c>
      <c r="CP127" s="117">
        <v>32.085271317829459</v>
      </c>
    </row>
    <row r="128" spans="2:94" x14ac:dyDescent="0.3">
      <c r="B128" s="87">
        <v>165</v>
      </c>
      <c r="C128" s="97">
        <f t="shared" si="82"/>
        <v>24</v>
      </c>
      <c r="D128" s="120">
        <v>118</v>
      </c>
      <c r="E128" s="160" t="str">
        <f t="shared" si="87"/>
        <v/>
      </c>
      <c r="F128" s="86" t="str">
        <f t="shared" si="63"/>
        <v/>
      </c>
      <c r="G128" s="120">
        <v>118</v>
      </c>
      <c r="H128" s="160" t="str">
        <f t="shared" si="88"/>
        <v/>
      </c>
      <c r="I128" s="86" t="str">
        <f t="array" ref="I128">IF(D$2=1,IF(F128="","",ABS(F127-F128)),IF(D$2&lt;10,IF(AND(F128="",F129=""),"",MAX(IF(C$11:C$1510=G128,B$11:B$1510))-MIN(IF(C$11:C$1510=G128,B$11:B$1510))),IF(AND(F128="",F129=""),"",_xlfn.STDEV.S(IF(C$11:C$1510=G128,B$11:B$1510)))))</f>
        <v/>
      </c>
      <c r="J128" s="102"/>
      <c r="K128" s="145">
        <f t="shared" si="107"/>
        <v>40</v>
      </c>
      <c r="L128" s="142">
        <f t="shared" si="108"/>
        <v>133</v>
      </c>
      <c r="M128" s="146">
        <f t="shared" si="109"/>
        <v>0.30444785276073622</v>
      </c>
      <c r="N128" s="147">
        <f t="shared" si="98"/>
        <v>131.5392141829326</v>
      </c>
      <c r="O128" s="147"/>
      <c r="T128" s="151"/>
      <c r="AA128" s="99" t="str">
        <f t="shared" si="64"/>
        <v/>
      </c>
      <c r="AB128" s="99" t="str">
        <f t="shared" si="65"/>
        <v/>
      </c>
      <c r="AC128" s="99" t="str">
        <f t="shared" si="93"/>
        <v/>
      </c>
      <c r="AD128" s="99" t="str">
        <f t="shared" si="94"/>
        <v/>
      </c>
      <c r="AE128" s="99" t="str">
        <f t="shared" si="66"/>
        <v/>
      </c>
      <c r="AF128" s="99" t="str">
        <f t="shared" si="67"/>
        <v/>
      </c>
      <c r="AG128" s="99" t="str">
        <f t="shared" si="114"/>
        <v/>
      </c>
      <c r="AH128" s="99" t="str">
        <f t="shared" si="115"/>
        <v/>
      </c>
      <c r="AI128" s="99" t="str">
        <f t="shared" si="83"/>
        <v/>
      </c>
      <c r="AJ128" s="99" t="str">
        <f t="shared" si="89"/>
        <v/>
      </c>
      <c r="AK128" s="99" t="str">
        <f t="shared" si="112"/>
        <v/>
      </c>
      <c r="AL128" s="99" t="str">
        <f t="shared" si="113"/>
        <v/>
      </c>
      <c r="AM128" s="99" t="str">
        <f t="shared" si="84"/>
        <v/>
      </c>
      <c r="AN128" s="99" t="str">
        <f t="shared" si="90"/>
        <v/>
      </c>
      <c r="AO128" s="99" t="str">
        <f t="shared" si="99"/>
        <v/>
      </c>
      <c r="AP128" s="99" t="str">
        <f t="shared" si="100"/>
        <v/>
      </c>
      <c r="AQ128" s="99" t="str">
        <f t="shared" si="91"/>
        <v/>
      </c>
      <c r="AR128" s="99" t="str">
        <f t="shared" si="92"/>
        <v/>
      </c>
      <c r="AS128" s="99" t="str">
        <f t="shared" si="101"/>
        <v/>
      </c>
      <c r="AT128" s="99" t="str">
        <f t="shared" si="102"/>
        <v/>
      </c>
      <c r="AU128" s="99" t="str">
        <f t="shared" si="68"/>
        <v/>
      </c>
      <c r="AV128" s="99" t="str">
        <f t="shared" si="69"/>
        <v/>
      </c>
      <c r="AW128" s="99" t="str">
        <f t="shared" si="103"/>
        <v/>
      </c>
      <c r="AX128" s="99" t="str">
        <f t="shared" si="104"/>
        <v/>
      </c>
      <c r="AY128" s="99" t="str">
        <f t="shared" si="70"/>
        <v/>
      </c>
      <c r="AZ128" s="99" t="str">
        <f t="shared" si="71"/>
        <v/>
      </c>
      <c r="BA128" s="99" t="str">
        <f t="shared" si="105"/>
        <v/>
      </c>
      <c r="BB128" s="99" t="str">
        <f t="shared" si="106"/>
        <v/>
      </c>
      <c r="BD128" s="99" t="str">
        <f t="shared" si="72"/>
        <v/>
      </c>
      <c r="BE128" s="99" t="str">
        <f t="shared" si="73"/>
        <v/>
      </c>
      <c r="BF128" s="99" t="str">
        <f t="shared" si="74"/>
        <v/>
      </c>
      <c r="BG128" s="99" t="str">
        <f t="shared" si="75"/>
        <v/>
      </c>
      <c r="BH128" s="121" t="str">
        <f t="shared" si="76"/>
        <v/>
      </c>
      <c r="BI128" s="121" t="str">
        <f t="shared" si="77"/>
        <v/>
      </c>
      <c r="BJ128" s="122" t="str">
        <f t="shared" si="78"/>
        <v/>
      </c>
      <c r="BK128" s="122"/>
      <c r="BL128" s="99" t="str">
        <f t="shared" si="79"/>
        <v/>
      </c>
      <c r="BM128" s="99" t="str">
        <f t="shared" si="80"/>
        <v/>
      </c>
      <c r="BN128" s="122" t="str">
        <f t="shared" si="85"/>
        <v/>
      </c>
      <c r="BO128" s="121" t="str">
        <f t="shared" si="81"/>
        <v/>
      </c>
      <c r="BP128" s="122" t="str">
        <f t="shared" si="86"/>
        <v/>
      </c>
      <c r="BQ128" s="122"/>
      <c r="CD128" s="116">
        <v>119</v>
      </c>
      <c r="CE128" s="117">
        <v>176</v>
      </c>
      <c r="CF128" s="117">
        <v>176</v>
      </c>
      <c r="CG128" s="117">
        <v>156</v>
      </c>
      <c r="CH128" s="117">
        <v>72.612985447671221</v>
      </c>
      <c r="CI128" s="117">
        <v>243.27932224463643</v>
      </c>
      <c r="CJ128" s="117">
        <v>157.94615384615383</v>
      </c>
      <c r="CL128" s="116">
        <v>119</v>
      </c>
      <c r="CM128" s="117">
        <v>31</v>
      </c>
      <c r="CN128" s="117">
        <v>104.82258139534883</v>
      </c>
      <c r="CO128" s="117">
        <v>0</v>
      </c>
      <c r="CP128" s="117">
        <v>32.085271317829459</v>
      </c>
    </row>
    <row r="129" spans="2:94" x14ac:dyDescent="0.3">
      <c r="B129" s="87">
        <v>176</v>
      </c>
      <c r="C129" s="97">
        <f t="shared" si="82"/>
        <v>24</v>
      </c>
      <c r="D129" s="120">
        <v>119</v>
      </c>
      <c r="E129" s="160" t="str">
        <f t="shared" si="87"/>
        <v/>
      </c>
      <c r="F129" s="86" t="str">
        <f t="shared" si="63"/>
        <v/>
      </c>
      <c r="G129" s="120">
        <v>119</v>
      </c>
      <c r="H129" s="160" t="str">
        <f t="shared" si="88"/>
        <v/>
      </c>
      <c r="I129" s="86" t="str">
        <f t="array" ref="I129">IF(D$2=1,IF(F129="","",ABS(F128-F129)),IF(D$2&lt;10,IF(AND(F129="",F130=""),"",MAX(IF(C$11:C$1510=G129,B$11:B$1510))-MIN(IF(C$11:C$1510=G129,B$11:B$1510))),IF(AND(F129="",F130=""),"",_xlfn.STDEV.S(IF(C$11:C$1510=G129,B$11:B$1510)))))</f>
        <v/>
      </c>
      <c r="J129" s="102"/>
      <c r="K129" s="145">
        <f t="shared" si="107"/>
        <v>41</v>
      </c>
      <c r="L129" s="142">
        <f t="shared" si="108"/>
        <v>133</v>
      </c>
      <c r="M129" s="146">
        <f t="shared" si="109"/>
        <v>0.31211656441717794</v>
      </c>
      <c r="N129" s="147">
        <f t="shared" si="98"/>
        <v>132.66385653712834</v>
      </c>
      <c r="O129" s="147"/>
      <c r="T129" s="151"/>
      <c r="AA129" s="99" t="str">
        <f t="shared" si="64"/>
        <v/>
      </c>
      <c r="AB129" s="99" t="str">
        <f t="shared" si="65"/>
        <v/>
      </c>
      <c r="AC129" s="99" t="str">
        <f t="shared" si="93"/>
        <v/>
      </c>
      <c r="AD129" s="99" t="str">
        <f t="shared" si="94"/>
        <v/>
      </c>
      <c r="AE129" s="99" t="str">
        <f t="shared" si="66"/>
        <v/>
      </c>
      <c r="AF129" s="99" t="str">
        <f t="shared" si="67"/>
        <v/>
      </c>
      <c r="AG129" s="99" t="str">
        <f t="shared" si="114"/>
        <v/>
      </c>
      <c r="AH129" s="99" t="str">
        <f t="shared" si="115"/>
        <v/>
      </c>
      <c r="AI129" s="99" t="str">
        <f t="shared" si="83"/>
        <v/>
      </c>
      <c r="AJ129" s="99" t="str">
        <f t="shared" si="89"/>
        <v/>
      </c>
      <c r="AK129" s="99" t="str">
        <f t="shared" si="112"/>
        <v/>
      </c>
      <c r="AL129" s="99" t="str">
        <f t="shared" si="113"/>
        <v/>
      </c>
      <c r="AM129" s="99" t="str">
        <f t="shared" si="84"/>
        <v/>
      </c>
      <c r="AN129" s="99" t="str">
        <f t="shared" si="90"/>
        <v/>
      </c>
      <c r="AO129" s="99" t="str">
        <f t="shared" si="99"/>
        <v/>
      </c>
      <c r="AP129" s="99" t="str">
        <f t="shared" si="100"/>
        <v/>
      </c>
      <c r="AQ129" s="99" t="str">
        <f t="shared" si="91"/>
        <v/>
      </c>
      <c r="AR129" s="99" t="str">
        <f t="shared" si="92"/>
        <v/>
      </c>
      <c r="AS129" s="99" t="str">
        <f t="shared" si="101"/>
        <v/>
      </c>
      <c r="AT129" s="99" t="str">
        <f t="shared" si="102"/>
        <v/>
      </c>
      <c r="AU129" s="99" t="str">
        <f t="shared" si="68"/>
        <v/>
      </c>
      <c r="AV129" s="99" t="str">
        <f t="shared" si="69"/>
        <v/>
      </c>
      <c r="AW129" s="99" t="str">
        <f t="shared" si="103"/>
        <v/>
      </c>
      <c r="AX129" s="99" t="str">
        <f t="shared" si="104"/>
        <v/>
      </c>
      <c r="AY129" s="99" t="str">
        <f t="shared" si="70"/>
        <v/>
      </c>
      <c r="AZ129" s="99" t="str">
        <f t="shared" si="71"/>
        <v/>
      </c>
      <c r="BA129" s="99" t="str">
        <f t="shared" si="105"/>
        <v/>
      </c>
      <c r="BB129" s="99" t="str">
        <f t="shared" si="106"/>
        <v/>
      </c>
      <c r="BD129" s="99" t="str">
        <f t="shared" si="72"/>
        <v/>
      </c>
      <c r="BE129" s="99" t="str">
        <f t="shared" si="73"/>
        <v/>
      </c>
      <c r="BF129" s="99" t="str">
        <f t="shared" si="74"/>
        <v/>
      </c>
      <c r="BG129" s="99" t="str">
        <f t="shared" si="75"/>
        <v/>
      </c>
      <c r="BH129" s="121" t="str">
        <f t="shared" si="76"/>
        <v/>
      </c>
      <c r="BI129" s="121" t="str">
        <f t="shared" si="77"/>
        <v/>
      </c>
      <c r="BJ129" s="122" t="str">
        <f t="shared" si="78"/>
        <v/>
      </c>
      <c r="BK129" s="122"/>
      <c r="BL129" s="99" t="str">
        <f t="shared" si="79"/>
        <v/>
      </c>
      <c r="BM129" s="99" t="str">
        <f t="shared" si="80"/>
        <v/>
      </c>
      <c r="BN129" s="122" t="str">
        <f t="shared" si="85"/>
        <v/>
      </c>
      <c r="BO129" s="121" t="str">
        <f t="shared" si="81"/>
        <v/>
      </c>
      <c r="BP129" s="122" t="str">
        <f t="shared" si="86"/>
        <v/>
      </c>
      <c r="BQ129" s="122"/>
      <c r="CD129" s="116">
        <v>120</v>
      </c>
      <c r="CE129" s="117">
        <v>145</v>
      </c>
      <c r="CF129" s="117">
        <v>176</v>
      </c>
      <c r="CG129" s="117">
        <v>156</v>
      </c>
      <c r="CH129" s="117">
        <v>72.612985447671221</v>
      </c>
      <c r="CI129" s="117">
        <v>243.27932224463643</v>
      </c>
      <c r="CJ129" s="117">
        <v>157.94615384615383</v>
      </c>
      <c r="CL129" s="116">
        <v>120</v>
      </c>
      <c r="CM129" s="117">
        <v>22</v>
      </c>
      <c r="CN129" s="117">
        <v>104.82258139534883</v>
      </c>
      <c r="CO129" s="117">
        <v>0</v>
      </c>
      <c r="CP129" s="117">
        <v>32.085271317829459</v>
      </c>
    </row>
    <row r="130" spans="2:94" x14ac:dyDescent="0.3">
      <c r="B130" s="87">
        <v>145</v>
      </c>
      <c r="C130" s="97">
        <f t="shared" si="82"/>
        <v>24</v>
      </c>
      <c r="D130" s="120">
        <v>120</v>
      </c>
      <c r="E130" s="160" t="str">
        <f t="shared" si="87"/>
        <v/>
      </c>
      <c r="F130" s="86" t="str">
        <f t="shared" si="63"/>
        <v/>
      </c>
      <c r="G130" s="120">
        <v>120</v>
      </c>
      <c r="H130" s="160" t="str">
        <f t="shared" si="88"/>
        <v/>
      </c>
      <c r="I130" s="86" t="str">
        <f t="array" ref="I130">IF(D$2=1,IF(F130="","",ABS(F129-F130)),IF(D$2&lt;10,IF(AND(F130="",F131=""),"",MAX(IF(C$11:C$1510=G130,B$11:B$1510))-MIN(IF(C$11:C$1510=G130,B$11:B$1510))),IF(AND(F130="",F131=""),"",_xlfn.STDEV.S(IF(C$11:C$1510=G130,B$11:B$1510)))))</f>
        <v/>
      </c>
      <c r="J130" s="102"/>
      <c r="K130" s="145">
        <f t="shared" si="107"/>
        <v>42</v>
      </c>
      <c r="L130" s="142">
        <f t="shared" si="108"/>
        <v>134</v>
      </c>
      <c r="M130" s="146">
        <f t="shared" si="109"/>
        <v>0.31978527607361962</v>
      </c>
      <c r="N130" s="147">
        <f t="shared" si="98"/>
        <v>133.77661936404428</v>
      </c>
      <c r="O130" s="147"/>
      <c r="T130" s="151"/>
      <c r="AA130" s="99" t="str">
        <f t="shared" si="64"/>
        <v/>
      </c>
      <c r="AB130" s="99" t="str">
        <f t="shared" si="65"/>
        <v/>
      </c>
      <c r="AC130" s="99" t="str">
        <f t="shared" si="93"/>
        <v/>
      </c>
      <c r="AD130" s="99" t="str">
        <f t="shared" si="94"/>
        <v/>
      </c>
      <c r="AE130" s="99" t="str">
        <f t="shared" si="66"/>
        <v/>
      </c>
      <c r="AF130" s="99" t="str">
        <f t="shared" si="67"/>
        <v/>
      </c>
      <c r="AG130" s="99" t="str">
        <f t="shared" si="114"/>
        <v/>
      </c>
      <c r="AH130" s="99" t="str">
        <f t="shared" si="115"/>
        <v/>
      </c>
      <c r="AI130" s="99" t="str">
        <f t="shared" si="83"/>
        <v/>
      </c>
      <c r="AJ130" s="99" t="str">
        <f t="shared" si="89"/>
        <v/>
      </c>
      <c r="AK130" s="99" t="str">
        <f t="shared" si="112"/>
        <v/>
      </c>
      <c r="AL130" s="99" t="str">
        <f t="shared" si="113"/>
        <v/>
      </c>
      <c r="AM130" s="99" t="str">
        <f t="shared" si="84"/>
        <v/>
      </c>
      <c r="AN130" s="99" t="str">
        <f t="shared" si="90"/>
        <v/>
      </c>
      <c r="AO130" s="99" t="str">
        <f t="shared" si="99"/>
        <v/>
      </c>
      <c r="AP130" s="99" t="str">
        <f t="shared" si="100"/>
        <v/>
      </c>
      <c r="AQ130" s="99" t="str">
        <f t="shared" si="91"/>
        <v/>
      </c>
      <c r="AR130" s="99" t="str">
        <f t="shared" si="92"/>
        <v/>
      </c>
      <c r="AS130" s="99" t="str">
        <f t="shared" si="101"/>
        <v/>
      </c>
      <c r="AT130" s="99" t="str">
        <f t="shared" si="102"/>
        <v/>
      </c>
      <c r="AU130" s="99" t="str">
        <f t="shared" si="68"/>
        <v/>
      </c>
      <c r="AV130" s="99" t="str">
        <f t="shared" si="69"/>
        <v/>
      </c>
      <c r="AW130" s="99" t="str">
        <f t="shared" si="103"/>
        <v/>
      </c>
      <c r="AX130" s="99" t="str">
        <f t="shared" si="104"/>
        <v/>
      </c>
      <c r="AY130" s="99" t="str">
        <f t="shared" si="70"/>
        <v/>
      </c>
      <c r="AZ130" s="99" t="str">
        <f t="shared" si="71"/>
        <v/>
      </c>
      <c r="BA130" s="99" t="str">
        <f t="shared" si="105"/>
        <v/>
      </c>
      <c r="BB130" s="99" t="str">
        <f t="shared" si="106"/>
        <v/>
      </c>
      <c r="BD130" s="99" t="str">
        <f t="shared" si="72"/>
        <v/>
      </c>
      <c r="BE130" s="99" t="str">
        <f t="shared" si="73"/>
        <v/>
      </c>
      <c r="BF130" s="99" t="str">
        <f t="shared" si="74"/>
        <v/>
      </c>
      <c r="BG130" s="99" t="str">
        <f t="shared" si="75"/>
        <v/>
      </c>
      <c r="BH130" s="121" t="str">
        <f t="shared" si="76"/>
        <v/>
      </c>
      <c r="BI130" s="121" t="str">
        <f t="shared" si="77"/>
        <v/>
      </c>
      <c r="BJ130" s="122" t="str">
        <f t="shared" si="78"/>
        <v/>
      </c>
      <c r="BK130" s="122"/>
      <c r="BL130" s="99" t="str">
        <f t="shared" si="79"/>
        <v/>
      </c>
      <c r="BM130" s="99" t="str">
        <f t="shared" si="80"/>
        <v/>
      </c>
      <c r="BN130" s="122" t="str">
        <f t="shared" si="85"/>
        <v/>
      </c>
      <c r="BO130" s="121" t="str">
        <f t="shared" si="81"/>
        <v/>
      </c>
      <c r="BP130" s="122" t="str">
        <f t="shared" si="86"/>
        <v/>
      </c>
      <c r="BQ130" s="122"/>
      <c r="CD130" s="116">
        <v>121</v>
      </c>
      <c r="CE130" s="117">
        <v>123</v>
      </c>
      <c r="CF130" s="117">
        <v>176</v>
      </c>
      <c r="CG130" s="117">
        <v>156</v>
      </c>
      <c r="CH130" s="117">
        <v>72.612985447671221</v>
      </c>
      <c r="CI130" s="117">
        <v>243.27932224463643</v>
      </c>
      <c r="CJ130" s="117">
        <v>157.94615384615383</v>
      </c>
      <c r="CL130" s="116">
        <v>121</v>
      </c>
      <c r="CM130" s="117">
        <v>18</v>
      </c>
      <c r="CN130" s="117">
        <v>104.82258139534883</v>
      </c>
      <c r="CO130" s="117">
        <v>0</v>
      </c>
      <c r="CP130" s="117">
        <v>32.085271317829459</v>
      </c>
    </row>
    <row r="131" spans="2:94" x14ac:dyDescent="0.3">
      <c r="B131" s="87">
        <v>123</v>
      </c>
      <c r="C131" s="97">
        <f t="shared" si="82"/>
        <v>25</v>
      </c>
      <c r="D131" s="120">
        <v>121</v>
      </c>
      <c r="E131" s="160" t="str">
        <f t="shared" si="87"/>
        <v/>
      </c>
      <c r="F131" s="86" t="str">
        <f t="shared" si="63"/>
        <v/>
      </c>
      <c r="G131" s="120">
        <v>121</v>
      </c>
      <c r="H131" s="160" t="str">
        <f t="shared" si="88"/>
        <v/>
      </c>
      <c r="I131" s="86" t="str">
        <f t="array" ref="I131">IF(D$2=1,IF(F131="","",ABS(F130-F131)),IF(D$2&lt;10,IF(AND(F131="",F132=""),"",MAX(IF(C$11:C$1510=G131,B$11:B$1510))-MIN(IF(C$11:C$1510=G131,B$11:B$1510))),IF(AND(F131="",F132=""),"",_xlfn.STDEV.S(IF(C$11:C$1510=G131,B$11:B$1510)))))</f>
        <v/>
      </c>
      <c r="J131" s="102"/>
      <c r="K131" s="145">
        <f t="shared" si="107"/>
        <v>43</v>
      </c>
      <c r="L131" s="142">
        <f t="shared" si="108"/>
        <v>135</v>
      </c>
      <c r="M131" s="146">
        <f t="shared" si="109"/>
        <v>0.32745398773006135</v>
      </c>
      <c r="N131" s="147">
        <f t="shared" si="98"/>
        <v>134.87825785474564</v>
      </c>
      <c r="O131" s="147"/>
      <c r="T131" s="151"/>
      <c r="AA131" s="99" t="str">
        <f t="shared" si="64"/>
        <v/>
      </c>
      <c r="AB131" s="99" t="str">
        <f t="shared" si="65"/>
        <v/>
      </c>
      <c r="AC131" s="99" t="str">
        <f t="shared" si="93"/>
        <v/>
      </c>
      <c r="AD131" s="99" t="str">
        <f t="shared" si="94"/>
        <v/>
      </c>
      <c r="AE131" s="99" t="str">
        <f t="shared" si="66"/>
        <v/>
      </c>
      <c r="AF131" s="99" t="str">
        <f t="shared" si="67"/>
        <v/>
      </c>
      <c r="AG131" s="99" t="str">
        <f t="shared" si="114"/>
        <v/>
      </c>
      <c r="AH131" s="99" t="str">
        <f t="shared" si="115"/>
        <v/>
      </c>
      <c r="AI131" s="99" t="str">
        <f t="shared" si="83"/>
        <v/>
      </c>
      <c r="AJ131" s="99" t="str">
        <f t="shared" si="89"/>
        <v/>
      </c>
      <c r="AK131" s="99" t="str">
        <f t="shared" si="112"/>
        <v/>
      </c>
      <c r="AL131" s="99" t="str">
        <f t="shared" si="113"/>
        <v/>
      </c>
      <c r="AM131" s="99" t="str">
        <f t="shared" si="84"/>
        <v/>
      </c>
      <c r="AN131" s="99" t="str">
        <f t="shared" si="90"/>
        <v/>
      </c>
      <c r="AO131" s="99" t="str">
        <f t="shared" si="99"/>
        <v/>
      </c>
      <c r="AP131" s="99" t="str">
        <f t="shared" si="100"/>
        <v/>
      </c>
      <c r="AQ131" s="99" t="str">
        <f t="shared" si="91"/>
        <v/>
      </c>
      <c r="AR131" s="99" t="str">
        <f t="shared" si="92"/>
        <v/>
      </c>
      <c r="AS131" s="99" t="str">
        <f t="shared" si="101"/>
        <v/>
      </c>
      <c r="AT131" s="99" t="str">
        <f t="shared" si="102"/>
        <v/>
      </c>
      <c r="AU131" s="99" t="str">
        <f t="shared" si="68"/>
        <v/>
      </c>
      <c r="AV131" s="99" t="str">
        <f t="shared" si="69"/>
        <v/>
      </c>
      <c r="AW131" s="99" t="str">
        <f t="shared" si="103"/>
        <v/>
      </c>
      <c r="AX131" s="99" t="str">
        <f t="shared" si="104"/>
        <v/>
      </c>
      <c r="AY131" s="99" t="str">
        <f t="shared" si="70"/>
        <v/>
      </c>
      <c r="AZ131" s="99" t="str">
        <f t="shared" si="71"/>
        <v/>
      </c>
      <c r="BA131" s="99" t="str">
        <f t="shared" si="105"/>
        <v/>
      </c>
      <c r="BB131" s="99" t="str">
        <f t="shared" si="106"/>
        <v/>
      </c>
      <c r="BD131" s="99" t="str">
        <f t="shared" si="72"/>
        <v/>
      </c>
      <c r="BE131" s="99" t="str">
        <f t="shared" si="73"/>
        <v/>
      </c>
      <c r="BF131" s="99" t="str">
        <f t="shared" si="74"/>
        <v/>
      </c>
      <c r="BG131" s="99" t="str">
        <f t="shared" si="75"/>
        <v/>
      </c>
      <c r="BH131" s="121" t="str">
        <f t="shared" si="76"/>
        <v/>
      </c>
      <c r="BI131" s="121" t="str">
        <f t="shared" si="77"/>
        <v/>
      </c>
      <c r="BJ131" s="122" t="str">
        <f t="shared" si="78"/>
        <v/>
      </c>
      <c r="BK131" s="122"/>
      <c r="BL131" s="99" t="str">
        <f t="shared" si="79"/>
        <v/>
      </c>
      <c r="BM131" s="99" t="str">
        <f t="shared" si="80"/>
        <v/>
      </c>
      <c r="BN131" s="122" t="str">
        <f t="shared" si="85"/>
        <v/>
      </c>
      <c r="BO131" s="121" t="str">
        <f t="shared" si="81"/>
        <v/>
      </c>
      <c r="BP131" s="122" t="str">
        <f t="shared" si="86"/>
        <v/>
      </c>
      <c r="BQ131" s="122"/>
      <c r="CD131" s="116">
        <v>122</v>
      </c>
      <c r="CE131" s="117">
        <v>105</v>
      </c>
      <c r="CF131" s="117">
        <v>176</v>
      </c>
      <c r="CG131" s="117">
        <v>156</v>
      </c>
      <c r="CH131" s="117">
        <v>72.612985447671221</v>
      </c>
      <c r="CI131" s="117">
        <v>243.27932224463643</v>
      </c>
      <c r="CJ131" s="117">
        <v>157.94615384615383</v>
      </c>
      <c r="CL131" s="116">
        <v>122</v>
      </c>
      <c r="CM131" s="117">
        <v>11</v>
      </c>
      <c r="CN131" s="117">
        <v>104.82258139534883</v>
      </c>
      <c r="CO131" s="117">
        <v>0</v>
      </c>
      <c r="CP131" s="117">
        <v>32.085271317829459</v>
      </c>
    </row>
    <row r="132" spans="2:94" x14ac:dyDescent="0.3">
      <c r="B132" s="87">
        <v>105</v>
      </c>
      <c r="C132" s="97">
        <f t="shared" si="82"/>
        <v>25</v>
      </c>
      <c r="D132" s="120">
        <v>122</v>
      </c>
      <c r="E132" s="160" t="str">
        <f t="shared" si="87"/>
        <v/>
      </c>
      <c r="F132" s="86" t="str">
        <f t="shared" si="63"/>
        <v/>
      </c>
      <c r="G132" s="120">
        <v>122</v>
      </c>
      <c r="H132" s="160" t="str">
        <f t="shared" si="88"/>
        <v/>
      </c>
      <c r="I132" s="86" t="str">
        <f t="array" ref="I132">IF(D$2=1,IF(F132="","",ABS(F131-F132)),IF(D$2&lt;10,IF(AND(F132="",F133=""),"",MAX(IF(C$11:C$1510=G132,B$11:B$1510))-MIN(IF(C$11:C$1510=G132,B$11:B$1510))),IF(AND(F132="",F133=""),"",_xlfn.STDEV.S(IF(C$11:C$1510=G132,B$11:B$1510)))))</f>
        <v/>
      </c>
      <c r="J132" s="102"/>
      <c r="K132" s="145">
        <f t="shared" si="107"/>
        <v>44</v>
      </c>
      <c r="L132" s="142">
        <f t="shared" si="108"/>
        <v>135</v>
      </c>
      <c r="M132" s="146">
        <f t="shared" si="109"/>
        <v>0.33512269938650308</v>
      </c>
      <c r="N132" s="147">
        <f t="shared" si="98"/>
        <v>135.96948456915075</v>
      </c>
      <c r="O132" s="147"/>
      <c r="T132" s="151"/>
      <c r="AA132" s="99" t="str">
        <f t="shared" si="64"/>
        <v/>
      </c>
      <c r="AB132" s="99" t="str">
        <f t="shared" si="65"/>
        <v/>
      </c>
      <c r="AC132" s="99" t="str">
        <f t="shared" si="93"/>
        <v/>
      </c>
      <c r="AD132" s="99" t="str">
        <f t="shared" si="94"/>
        <v/>
      </c>
      <c r="AE132" s="99" t="str">
        <f t="shared" si="66"/>
        <v/>
      </c>
      <c r="AF132" s="99" t="str">
        <f t="shared" si="67"/>
        <v/>
      </c>
      <c r="AG132" s="99" t="str">
        <f t="shared" si="114"/>
        <v/>
      </c>
      <c r="AH132" s="99" t="str">
        <f t="shared" si="115"/>
        <v/>
      </c>
      <c r="AI132" s="99" t="str">
        <f t="shared" si="83"/>
        <v/>
      </c>
      <c r="AJ132" s="99" t="str">
        <f t="shared" si="89"/>
        <v/>
      </c>
      <c r="AK132" s="99" t="str">
        <f t="shared" si="112"/>
        <v/>
      </c>
      <c r="AL132" s="99" t="str">
        <f t="shared" si="113"/>
        <v/>
      </c>
      <c r="AM132" s="99" t="str">
        <f t="shared" si="84"/>
        <v/>
      </c>
      <c r="AN132" s="99" t="str">
        <f t="shared" si="90"/>
        <v/>
      </c>
      <c r="AO132" s="99" t="str">
        <f t="shared" si="99"/>
        <v/>
      </c>
      <c r="AP132" s="99" t="str">
        <f t="shared" si="100"/>
        <v/>
      </c>
      <c r="AQ132" s="99" t="str">
        <f t="shared" si="91"/>
        <v/>
      </c>
      <c r="AR132" s="99" t="str">
        <f t="shared" si="92"/>
        <v/>
      </c>
      <c r="AS132" s="99" t="str">
        <f t="shared" si="101"/>
        <v/>
      </c>
      <c r="AT132" s="99" t="str">
        <f t="shared" si="102"/>
        <v/>
      </c>
      <c r="AU132" s="99" t="str">
        <f t="shared" si="68"/>
        <v/>
      </c>
      <c r="AV132" s="99" t="str">
        <f t="shared" si="69"/>
        <v/>
      </c>
      <c r="AW132" s="99" t="str">
        <f t="shared" si="103"/>
        <v/>
      </c>
      <c r="AX132" s="99" t="str">
        <f t="shared" si="104"/>
        <v/>
      </c>
      <c r="AY132" s="99" t="str">
        <f t="shared" si="70"/>
        <v/>
      </c>
      <c r="AZ132" s="99" t="str">
        <f t="shared" si="71"/>
        <v/>
      </c>
      <c r="BA132" s="99" t="str">
        <f t="shared" si="105"/>
        <v/>
      </c>
      <c r="BB132" s="99" t="str">
        <f t="shared" si="106"/>
        <v/>
      </c>
      <c r="BD132" s="99" t="str">
        <f t="shared" si="72"/>
        <v/>
      </c>
      <c r="BE132" s="99" t="str">
        <f t="shared" si="73"/>
        <v/>
      </c>
      <c r="BF132" s="99" t="str">
        <f t="shared" si="74"/>
        <v/>
      </c>
      <c r="BG132" s="99" t="str">
        <f t="shared" si="75"/>
        <v/>
      </c>
      <c r="BH132" s="121" t="str">
        <f t="shared" si="76"/>
        <v/>
      </c>
      <c r="BI132" s="121" t="str">
        <f t="shared" si="77"/>
        <v/>
      </c>
      <c r="BJ132" s="122" t="str">
        <f t="shared" si="78"/>
        <v/>
      </c>
      <c r="BK132" s="122"/>
      <c r="BL132" s="99" t="str">
        <f t="shared" si="79"/>
        <v/>
      </c>
      <c r="BM132" s="99" t="str">
        <f t="shared" si="80"/>
        <v/>
      </c>
      <c r="BN132" s="122" t="str">
        <f t="shared" si="85"/>
        <v/>
      </c>
      <c r="BO132" s="121" t="str">
        <f t="shared" si="81"/>
        <v/>
      </c>
      <c r="BP132" s="122" t="str">
        <f t="shared" si="86"/>
        <v/>
      </c>
      <c r="BQ132" s="122"/>
      <c r="CD132" s="116">
        <v>123</v>
      </c>
      <c r="CE132" s="117">
        <v>94</v>
      </c>
      <c r="CF132" s="117">
        <v>176</v>
      </c>
      <c r="CG132" s="117">
        <v>156</v>
      </c>
      <c r="CH132" s="117">
        <v>72.612985447671221</v>
      </c>
      <c r="CI132" s="117">
        <v>243.27932224463643</v>
      </c>
      <c r="CJ132" s="117">
        <v>157.94615384615383</v>
      </c>
      <c r="CL132" s="116">
        <v>123</v>
      </c>
      <c r="CM132" s="117">
        <v>131</v>
      </c>
      <c r="CN132" s="117">
        <v>104.82258139534883</v>
      </c>
      <c r="CO132" s="117">
        <v>0</v>
      </c>
      <c r="CP132" s="117">
        <v>32.085271317829459</v>
      </c>
    </row>
    <row r="133" spans="2:94" x14ac:dyDescent="0.3">
      <c r="B133" s="87">
        <v>94</v>
      </c>
      <c r="C133" s="97">
        <f t="shared" si="82"/>
        <v>25</v>
      </c>
      <c r="D133" s="120">
        <v>123</v>
      </c>
      <c r="E133" s="160" t="str">
        <f t="shared" si="87"/>
        <v/>
      </c>
      <c r="F133" s="86" t="str">
        <f t="shared" si="63"/>
        <v/>
      </c>
      <c r="G133" s="120">
        <v>123</v>
      </c>
      <c r="H133" s="160" t="str">
        <f t="shared" si="88"/>
        <v/>
      </c>
      <c r="I133" s="86" t="str">
        <f t="array" ref="I133">IF(D$2=1,IF(F133="","",ABS(F132-F133)),IF(D$2&lt;10,IF(AND(F133="",F134=""),"",MAX(IF(C$11:C$1510=G133,B$11:B$1510))-MIN(IF(C$11:C$1510=G133,B$11:B$1510))),IF(AND(F133="",F134=""),"",_xlfn.STDEV.S(IF(C$11:C$1510=G133,B$11:B$1510)))))</f>
        <v/>
      </c>
      <c r="J133" s="102"/>
      <c r="K133" s="145">
        <f t="shared" si="107"/>
        <v>45</v>
      </c>
      <c r="L133" s="142">
        <f t="shared" si="108"/>
        <v>136</v>
      </c>
      <c r="M133" s="146">
        <f t="shared" si="109"/>
        <v>0.3427914110429448</v>
      </c>
      <c r="N133" s="147">
        <f t="shared" si="98"/>
        <v>137.05097349278637</v>
      </c>
      <c r="O133" s="147"/>
      <c r="T133" s="151"/>
      <c r="AA133" s="99" t="str">
        <f t="shared" si="64"/>
        <v/>
      </c>
      <c r="AB133" s="99" t="str">
        <f t="shared" si="65"/>
        <v/>
      </c>
      <c r="AC133" s="99" t="str">
        <f t="shared" si="93"/>
        <v/>
      </c>
      <c r="AD133" s="99" t="str">
        <f t="shared" si="94"/>
        <v/>
      </c>
      <c r="AE133" s="99" t="str">
        <f t="shared" si="66"/>
        <v/>
      </c>
      <c r="AF133" s="99" t="str">
        <f t="shared" si="67"/>
        <v/>
      </c>
      <c r="AG133" s="99" t="str">
        <f t="shared" si="114"/>
        <v/>
      </c>
      <c r="AH133" s="99" t="str">
        <f t="shared" si="115"/>
        <v/>
      </c>
      <c r="AI133" s="99" t="str">
        <f t="shared" si="83"/>
        <v/>
      </c>
      <c r="AJ133" s="99" t="str">
        <f t="shared" si="89"/>
        <v/>
      </c>
      <c r="AK133" s="99" t="str">
        <f t="shared" si="112"/>
        <v/>
      </c>
      <c r="AL133" s="99" t="str">
        <f t="shared" si="113"/>
        <v/>
      </c>
      <c r="AM133" s="99" t="str">
        <f t="shared" si="84"/>
        <v/>
      </c>
      <c r="AN133" s="99" t="str">
        <f t="shared" si="90"/>
        <v/>
      </c>
      <c r="AO133" s="99" t="str">
        <f t="shared" si="99"/>
        <v/>
      </c>
      <c r="AP133" s="99" t="str">
        <f t="shared" si="100"/>
        <v/>
      </c>
      <c r="AQ133" s="99" t="str">
        <f t="shared" si="91"/>
        <v/>
      </c>
      <c r="AR133" s="99" t="str">
        <f t="shared" si="92"/>
        <v/>
      </c>
      <c r="AS133" s="99" t="str">
        <f t="shared" si="101"/>
        <v/>
      </c>
      <c r="AT133" s="99" t="str">
        <f t="shared" si="102"/>
        <v/>
      </c>
      <c r="AU133" s="99" t="str">
        <f t="shared" si="68"/>
        <v/>
      </c>
      <c r="AV133" s="99" t="str">
        <f t="shared" si="69"/>
        <v/>
      </c>
      <c r="AW133" s="99" t="str">
        <f t="shared" si="103"/>
        <v/>
      </c>
      <c r="AX133" s="99" t="str">
        <f t="shared" si="104"/>
        <v/>
      </c>
      <c r="AY133" s="99" t="str">
        <f t="shared" si="70"/>
        <v/>
      </c>
      <c r="AZ133" s="99" t="str">
        <f t="shared" si="71"/>
        <v/>
      </c>
      <c r="BA133" s="99" t="str">
        <f t="shared" si="105"/>
        <v/>
      </c>
      <c r="BB133" s="99" t="str">
        <f t="shared" si="106"/>
        <v/>
      </c>
      <c r="BD133" s="99" t="str">
        <f t="shared" si="72"/>
        <v/>
      </c>
      <c r="BE133" s="99" t="str">
        <f t="shared" si="73"/>
        <v/>
      </c>
      <c r="BF133" s="99" t="str">
        <f t="shared" si="74"/>
        <v/>
      </c>
      <c r="BG133" s="99" t="str">
        <f t="shared" si="75"/>
        <v/>
      </c>
      <c r="BH133" s="121" t="str">
        <f t="shared" si="76"/>
        <v/>
      </c>
      <c r="BI133" s="121" t="str">
        <f t="shared" si="77"/>
        <v/>
      </c>
      <c r="BJ133" s="122" t="str">
        <f t="shared" si="78"/>
        <v/>
      </c>
      <c r="BK133" s="122"/>
      <c r="BL133" s="99" t="str">
        <f t="shared" si="79"/>
        <v/>
      </c>
      <c r="BM133" s="99" t="str">
        <f t="shared" si="80"/>
        <v/>
      </c>
      <c r="BN133" s="122" t="str">
        <f t="shared" si="85"/>
        <v/>
      </c>
      <c r="BO133" s="121" t="str">
        <f t="shared" si="81"/>
        <v/>
      </c>
      <c r="BP133" s="122" t="str">
        <f t="shared" si="86"/>
        <v/>
      </c>
      <c r="BQ133" s="122"/>
      <c r="CD133" s="116">
        <v>124</v>
      </c>
      <c r="CE133" s="117">
        <v>225</v>
      </c>
      <c r="CF133" s="117">
        <v>176</v>
      </c>
      <c r="CG133" s="117">
        <v>156</v>
      </c>
      <c r="CH133" s="117">
        <v>72.612985447671221</v>
      </c>
      <c r="CI133" s="117">
        <v>243.27932224463643</v>
      </c>
      <c r="CJ133" s="117">
        <v>157.94615384615383</v>
      </c>
      <c r="CL133" s="116">
        <v>124</v>
      </c>
      <c r="CM133" s="117">
        <v>33</v>
      </c>
      <c r="CN133" s="117">
        <v>104.82258139534883</v>
      </c>
      <c r="CO133" s="117">
        <v>0</v>
      </c>
      <c r="CP133" s="117">
        <v>32.085271317829459</v>
      </c>
    </row>
    <row r="134" spans="2:94" x14ac:dyDescent="0.3">
      <c r="B134" s="87">
        <v>225</v>
      </c>
      <c r="C134" s="97">
        <f t="shared" si="82"/>
        <v>25</v>
      </c>
      <c r="D134" s="120">
        <v>124</v>
      </c>
      <c r="E134" s="160" t="str">
        <f t="shared" si="87"/>
        <v/>
      </c>
      <c r="F134" s="86" t="str">
        <f t="shared" si="63"/>
        <v/>
      </c>
      <c r="G134" s="120">
        <v>124</v>
      </c>
      <c r="H134" s="160" t="str">
        <f t="shared" si="88"/>
        <v/>
      </c>
      <c r="I134" s="86" t="str">
        <f t="array" ref="I134">IF(D$2=1,IF(F134="","",ABS(F133-F134)),IF(D$2&lt;10,IF(AND(F134="",F135=""),"",MAX(IF(C$11:C$1510=G134,B$11:B$1510))-MIN(IF(C$11:C$1510=G134,B$11:B$1510))),IF(AND(F134="",F135=""),"",_xlfn.STDEV.S(IF(C$11:C$1510=G134,B$11:B$1510)))))</f>
        <v/>
      </c>
      <c r="J134" s="102"/>
      <c r="K134" s="145">
        <f t="shared" si="107"/>
        <v>46</v>
      </c>
      <c r="L134" s="142">
        <f t="shared" si="108"/>
        <v>136</v>
      </c>
      <c r="M134" s="146">
        <f t="shared" si="109"/>
        <v>0.35046012269938653</v>
      </c>
      <c r="N134" s="147">
        <f t="shared" si="98"/>
        <v>138.12336367391259</v>
      </c>
      <c r="O134" s="147"/>
      <c r="T134" s="151"/>
      <c r="AA134" s="99" t="str">
        <f t="shared" si="64"/>
        <v/>
      </c>
      <c r="AB134" s="99" t="str">
        <f t="shared" si="65"/>
        <v/>
      </c>
      <c r="AC134" s="99" t="str">
        <f t="shared" si="93"/>
        <v/>
      </c>
      <c r="AD134" s="99" t="str">
        <f t="shared" si="94"/>
        <v/>
      </c>
      <c r="AE134" s="99" t="str">
        <f t="shared" si="66"/>
        <v/>
      </c>
      <c r="AF134" s="99" t="str">
        <f t="shared" si="67"/>
        <v/>
      </c>
      <c r="AG134" s="99" t="str">
        <f t="shared" si="114"/>
        <v/>
      </c>
      <c r="AH134" s="99" t="str">
        <f t="shared" si="115"/>
        <v/>
      </c>
      <c r="AI134" s="99" t="str">
        <f t="shared" si="83"/>
        <v/>
      </c>
      <c r="AJ134" s="99" t="str">
        <f t="shared" si="89"/>
        <v/>
      </c>
      <c r="AK134" s="99" t="str">
        <f t="shared" si="112"/>
        <v/>
      </c>
      <c r="AL134" s="99" t="str">
        <f t="shared" si="113"/>
        <v/>
      </c>
      <c r="AM134" s="99" t="str">
        <f t="shared" si="84"/>
        <v/>
      </c>
      <c r="AN134" s="99" t="str">
        <f t="shared" si="90"/>
        <v/>
      </c>
      <c r="AO134" s="99" t="str">
        <f t="shared" si="99"/>
        <v/>
      </c>
      <c r="AP134" s="99" t="str">
        <f t="shared" si="100"/>
        <v/>
      </c>
      <c r="AQ134" s="99" t="str">
        <f t="shared" si="91"/>
        <v/>
      </c>
      <c r="AR134" s="99" t="str">
        <f t="shared" si="92"/>
        <v/>
      </c>
      <c r="AS134" s="99" t="str">
        <f t="shared" si="101"/>
        <v/>
      </c>
      <c r="AT134" s="99" t="str">
        <f t="shared" si="102"/>
        <v/>
      </c>
      <c r="AU134" s="99" t="str">
        <f t="shared" si="68"/>
        <v/>
      </c>
      <c r="AV134" s="99" t="str">
        <f t="shared" si="69"/>
        <v/>
      </c>
      <c r="AW134" s="99" t="str">
        <f t="shared" si="103"/>
        <v/>
      </c>
      <c r="AX134" s="99" t="str">
        <f t="shared" si="104"/>
        <v/>
      </c>
      <c r="AY134" s="99" t="str">
        <f t="shared" si="70"/>
        <v/>
      </c>
      <c r="AZ134" s="99" t="str">
        <f t="shared" si="71"/>
        <v/>
      </c>
      <c r="BA134" s="99" t="str">
        <f t="shared" si="105"/>
        <v/>
      </c>
      <c r="BB134" s="99" t="str">
        <f t="shared" si="106"/>
        <v/>
      </c>
      <c r="BD134" s="99" t="str">
        <f t="shared" si="72"/>
        <v/>
      </c>
      <c r="BE134" s="99" t="str">
        <f t="shared" si="73"/>
        <v/>
      </c>
      <c r="BF134" s="99" t="str">
        <f t="shared" si="74"/>
        <v/>
      </c>
      <c r="BG134" s="99" t="str">
        <f t="shared" si="75"/>
        <v/>
      </c>
      <c r="BH134" s="121" t="str">
        <f t="shared" si="76"/>
        <v/>
      </c>
      <c r="BI134" s="121" t="str">
        <f t="shared" si="77"/>
        <v/>
      </c>
      <c r="BJ134" s="122" t="str">
        <f t="shared" si="78"/>
        <v/>
      </c>
      <c r="BK134" s="122"/>
      <c r="BL134" s="99" t="str">
        <f t="shared" si="79"/>
        <v/>
      </c>
      <c r="BM134" s="99" t="str">
        <f t="shared" si="80"/>
        <v/>
      </c>
      <c r="BN134" s="122" t="str">
        <f t="shared" si="85"/>
        <v/>
      </c>
      <c r="BO134" s="121" t="str">
        <f t="shared" si="81"/>
        <v/>
      </c>
      <c r="BP134" s="122" t="str">
        <f t="shared" si="86"/>
        <v/>
      </c>
      <c r="BQ134" s="122"/>
      <c r="CD134" s="116">
        <v>125</v>
      </c>
      <c r="CE134" s="117">
        <v>192</v>
      </c>
      <c r="CF134" s="117">
        <v>176</v>
      </c>
      <c r="CG134" s="117">
        <v>156</v>
      </c>
      <c r="CH134" s="117">
        <v>72.612985447671221</v>
      </c>
      <c r="CI134" s="117">
        <v>243.27932224463643</v>
      </c>
      <c r="CJ134" s="117">
        <v>157.94615384615383</v>
      </c>
      <c r="CL134" s="116">
        <v>125</v>
      </c>
      <c r="CM134" s="117">
        <v>38</v>
      </c>
      <c r="CN134" s="117">
        <v>104.82258139534883</v>
      </c>
      <c r="CO134" s="117">
        <v>0</v>
      </c>
      <c r="CP134" s="117">
        <v>32.085271317829459</v>
      </c>
    </row>
    <row r="135" spans="2:94" x14ac:dyDescent="0.3">
      <c r="B135" s="87">
        <v>192</v>
      </c>
      <c r="C135" s="97">
        <f t="shared" si="82"/>
        <v>25</v>
      </c>
      <c r="D135" s="120">
        <v>125</v>
      </c>
      <c r="E135" s="160" t="str">
        <f t="shared" si="87"/>
        <v/>
      </c>
      <c r="F135" s="86" t="str">
        <f t="shared" si="63"/>
        <v/>
      </c>
      <c r="G135" s="120">
        <v>125</v>
      </c>
      <c r="H135" s="160" t="str">
        <f t="shared" si="88"/>
        <v/>
      </c>
      <c r="I135" s="86" t="str">
        <f t="array" ref="I135">IF(D$2=1,IF(F135="","",ABS(F134-F135)),IF(D$2&lt;10,IF(AND(F135="",F136=""),"",MAX(IF(C$11:C$1510=G135,B$11:B$1510))-MIN(IF(C$11:C$1510=G135,B$11:B$1510))),IF(AND(F135="",F136=""),"",_xlfn.STDEV.S(IF(C$11:C$1510=G135,B$11:B$1510)))))</f>
        <v/>
      </c>
      <c r="J135" s="102"/>
      <c r="K135" s="145">
        <f t="shared" si="107"/>
        <v>47</v>
      </c>
      <c r="L135" s="142">
        <f t="shared" si="108"/>
        <v>137</v>
      </c>
      <c r="M135" s="146">
        <f t="shared" si="109"/>
        <v>0.35812883435582821</v>
      </c>
      <c r="N135" s="147">
        <f t="shared" si="98"/>
        <v>139.18726249566308</v>
      </c>
      <c r="O135" s="147"/>
      <c r="T135" s="151"/>
      <c r="AA135" s="99" t="str">
        <f t="shared" si="64"/>
        <v/>
      </c>
      <c r="AB135" s="99" t="str">
        <f t="shared" si="65"/>
        <v/>
      </c>
      <c r="AC135" s="99" t="str">
        <f t="shared" si="93"/>
        <v/>
      </c>
      <c r="AD135" s="99" t="str">
        <f t="shared" si="94"/>
        <v/>
      </c>
      <c r="AE135" s="99" t="str">
        <f t="shared" si="66"/>
        <v/>
      </c>
      <c r="AF135" s="99" t="str">
        <f t="shared" si="67"/>
        <v/>
      </c>
      <c r="AG135" s="99" t="str">
        <f t="shared" si="114"/>
        <v/>
      </c>
      <c r="AH135" s="99" t="str">
        <f t="shared" si="115"/>
        <v/>
      </c>
      <c r="AI135" s="99" t="str">
        <f t="shared" si="83"/>
        <v/>
      </c>
      <c r="AJ135" s="99" t="str">
        <f t="shared" si="89"/>
        <v/>
      </c>
      <c r="AK135" s="99" t="str">
        <f t="shared" si="112"/>
        <v/>
      </c>
      <c r="AL135" s="99" t="str">
        <f t="shared" si="113"/>
        <v/>
      </c>
      <c r="AM135" s="99" t="str">
        <f t="shared" si="84"/>
        <v/>
      </c>
      <c r="AN135" s="99" t="str">
        <f t="shared" si="90"/>
        <v/>
      </c>
      <c r="AO135" s="99" t="str">
        <f t="shared" si="99"/>
        <v/>
      </c>
      <c r="AP135" s="99" t="str">
        <f t="shared" si="100"/>
        <v/>
      </c>
      <c r="AQ135" s="99" t="str">
        <f t="shared" si="91"/>
        <v/>
      </c>
      <c r="AR135" s="99" t="str">
        <f t="shared" si="92"/>
        <v/>
      </c>
      <c r="AS135" s="99" t="str">
        <f t="shared" si="101"/>
        <v/>
      </c>
      <c r="AT135" s="99" t="str">
        <f t="shared" si="102"/>
        <v/>
      </c>
      <c r="AU135" s="99" t="str">
        <f t="shared" si="68"/>
        <v/>
      </c>
      <c r="AV135" s="99" t="str">
        <f t="shared" si="69"/>
        <v/>
      </c>
      <c r="AW135" s="99" t="str">
        <f t="shared" si="103"/>
        <v/>
      </c>
      <c r="AX135" s="99" t="str">
        <f t="shared" si="104"/>
        <v/>
      </c>
      <c r="AY135" s="99" t="str">
        <f t="shared" si="70"/>
        <v/>
      </c>
      <c r="AZ135" s="99" t="str">
        <f t="shared" si="71"/>
        <v/>
      </c>
      <c r="BA135" s="99" t="str">
        <f t="shared" si="105"/>
        <v/>
      </c>
      <c r="BB135" s="99" t="str">
        <f t="shared" si="106"/>
        <v/>
      </c>
      <c r="BD135" s="99" t="str">
        <f t="shared" si="72"/>
        <v/>
      </c>
      <c r="BE135" s="99" t="str">
        <f t="shared" si="73"/>
        <v/>
      </c>
      <c r="BF135" s="99" t="str">
        <f t="shared" si="74"/>
        <v/>
      </c>
      <c r="BG135" s="99" t="str">
        <f t="shared" si="75"/>
        <v/>
      </c>
      <c r="BH135" s="121" t="str">
        <f t="shared" si="76"/>
        <v/>
      </c>
      <c r="BI135" s="121" t="str">
        <f t="shared" si="77"/>
        <v/>
      </c>
      <c r="BJ135" s="122" t="str">
        <f t="shared" si="78"/>
        <v/>
      </c>
      <c r="BK135" s="122"/>
      <c r="BL135" s="99" t="str">
        <f t="shared" si="79"/>
        <v/>
      </c>
      <c r="BM135" s="99" t="str">
        <f t="shared" si="80"/>
        <v/>
      </c>
      <c r="BN135" s="122" t="str">
        <f t="shared" si="85"/>
        <v/>
      </c>
      <c r="BO135" s="121" t="str">
        <f t="shared" si="81"/>
        <v/>
      </c>
      <c r="BP135" s="122" t="str">
        <f t="shared" si="86"/>
        <v/>
      </c>
      <c r="BQ135" s="122"/>
      <c r="CD135" s="116">
        <v>126</v>
      </c>
      <c r="CE135" s="117">
        <v>154</v>
      </c>
      <c r="CF135" s="117">
        <v>176</v>
      </c>
      <c r="CG135" s="117">
        <v>156</v>
      </c>
      <c r="CH135" s="117">
        <v>72.612985447671221</v>
      </c>
      <c r="CI135" s="117">
        <v>243.27932224463643</v>
      </c>
      <c r="CJ135" s="117">
        <v>157.94615384615383</v>
      </c>
      <c r="CL135" s="116">
        <v>126</v>
      </c>
      <c r="CM135" s="117">
        <v>19</v>
      </c>
      <c r="CN135" s="117">
        <v>104.82258139534883</v>
      </c>
      <c r="CO135" s="117">
        <v>0</v>
      </c>
      <c r="CP135" s="117">
        <v>32.085271317829459</v>
      </c>
    </row>
    <row r="136" spans="2:94" x14ac:dyDescent="0.3">
      <c r="B136" s="87">
        <v>154</v>
      </c>
      <c r="C136" s="97">
        <f t="shared" si="82"/>
        <v>26</v>
      </c>
      <c r="D136" s="120">
        <v>126</v>
      </c>
      <c r="E136" s="160" t="str">
        <f t="shared" si="87"/>
        <v/>
      </c>
      <c r="F136" s="86" t="str">
        <f t="shared" si="63"/>
        <v/>
      </c>
      <c r="G136" s="120">
        <v>126</v>
      </c>
      <c r="H136" s="160" t="str">
        <f t="shared" si="88"/>
        <v/>
      </c>
      <c r="I136" s="86" t="str">
        <f t="array" ref="I136">IF(D$2=1,IF(F136="","",ABS(F135-F136)),IF(D$2&lt;10,IF(AND(F136="",F137=""),"",MAX(IF(C$11:C$1510=G136,B$11:B$1510))-MIN(IF(C$11:C$1510=G136,B$11:B$1510))),IF(AND(F136="",F137=""),"",_xlfn.STDEV.S(IF(C$11:C$1510=G136,B$11:B$1510)))))</f>
        <v/>
      </c>
      <c r="J136" s="102"/>
      <c r="K136" s="145">
        <f t="shared" si="107"/>
        <v>48</v>
      </c>
      <c r="L136" s="142">
        <f t="shared" si="108"/>
        <v>137</v>
      </c>
      <c r="M136" s="146">
        <f t="shared" si="109"/>
        <v>0.36579754601226994</v>
      </c>
      <c r="N136" s="147">
        <f t="shared" si="98"/>
        <v>140.24324862997267</v>
      </c>
      <c r="O136" s="147"/>
      <c r="T136" s="151"/>
      <c r="AA136" s="99" t="str">
        <f t="shared" si="64"/>
        <v/>
      </c>
      <c r="AB136" s="99" t="str">
        <f t="shared" si="65"/>
        <v/>
      </c>
      <c r="AC136" s="99" t="str">
        <f t="shared" si="93"/>
        <v/>
      </c>
      <c r="AD136" s="99" t="str">
        <f t="shared" si="94"/>
        <v/>
      </c>
      <c r="AE136" s="99" t="str">
        <f t="shared" si="66"/>
        <v/>
      </c>
      <c r="AF136" s="99" t="str">
        <f t="shared" si="67"/>
        <v/>
      </c>
      <c r="AG136" s="99" t="str">
        <f t="shared" si="114"/>
        <v/>
      </c>
      <c r="AH136" s="99" t="str">
        <f t="shared" si="115"/>
        <v/>
      </c>
      <c r="AI136" s="99" t="str">
        <f t="shared" si="83"/>
        <v/>
      </c>
      <c r="AJ136" s="99" t="str">
        <f t="shared" si="89"/>
        <v/>
      </c>
      <c r="AK136" s="99" t="str">
        <f t="shared" si="112"/>
        <v/>
      </c>
      <c r="AL136" s="99" t="str">
        <f t="shared" si="113"/>
        <v/>
      </c>
      <c r="AM136" s="99" t="str">
        <f t="shared" si="84"/>
        <v/>
      </c>
      <c r="AN136" s="99" t="str">
        <f t="shared" si="90"/>
        <v/>
      </c>
      <c r="AO136" s="99" t="str">
        <f t="shared" si="99"/>
        <v/>
      </c>
      <c r="AP136" s="99" t="str">
        <f t="shared" si="100"/>
        <v/>
      </c>
      <c r="AQ136" s="99" t="str">
        <f t="shared" si="91"/>
        <v/>
      </c>
      <c r="AR136" s="99" t="str">
        <f t="shared" si="92"/>
        <v/>
      </c>
      <c r="AS136" s="99" t="str">
        <f t="shared" si="101"/>
        <v/>
      </c>
      <c r="AT136" s="99" t="str">
        <f t="shared" si="102"/>
        <v/>
      </c>
      <c r="AU136" s="99" t="str">
        <f t="shared" si="68"/>
        <v/>
      </c>
      <c r="AV136" s="99" t="str">
        <f t="shared" si="69"/>
        <v/>
      </c>
      <c r="AW136" s="99" t="str">
        <f t="shared" si="103"/>
        <v/>
      </c>
      <c r="AX136" s="99" t="str">
        <f t="shared" si="104"/>
        <v/>
      </c>
      <c r="AY136" s="99" t="str">
        <f t="shared" si="70"/>
        <v/>
      </c>
      <c r="AZ136" s="99" t="str">
        <f t="shared" si="71"/>
        <v/>
      </c>
      <c r="BA136" s="99" t="str">
        <f t="shared" si="105"/>
        <v/>
      </c>
      <c r="BB136" s="99" t="str">
        <f t="shared" si="106"/>
        <v/>
      </c>
      <c r="BD136" s="99" t="str">
        <f t="shared" si="72"/>
        <v/>
      </c>
      <c r="BE136" s="99" t="str">
        <f t="shared" si="73"/>
        <v/>
      </c>
      <c r="BF136" s="99" t="str">
        <f t="shared" si="74"/>
        <v/>
      </c>
      <c r="BG136" s="99" t="str">
        <f t="shared" si="75"/>
        <v/>
      </c>
      <c r="BH136" s="121" t="str">
        <f t="shared" si="76"/>
        <v/>
      </c>
      <c r="BI136" s="121" t="str">
        <f t="shared" si="77"/>
        <v/>
      </c>
      <c r="BJ136" s="122" t="str">
        <f t="shared" si="78"/>
        <v/>
      </c>
      <c r="BK136" s="122"/>
      <c r="BL136" s="99" t="str">
        <f t="shared" si="79"/>
        <v/>
      </c>
      <c r="BM136" s="99" t="str">
        <f t="shared" si="80"/>
        <v/>
      </c>
      <c r="BN136" s="122" t="str">
        <f t="shared" si="85"/>
        <v/>
      </c>
      <c r="BO136" s="121" t="str">
        <f t="shared" si="81"/>
        <v/>
      </c>
      <c r="BP136" s="122" t="str">
        <f t="shared" si="86"/>
        <v/>
      </c>
      <c r="BQ136" s="122"/>
      <c r="CD136" s="116">
        <v>127</v>
      </c>
      <c r="CE136" s="117">
        <v>173</v>
      </c>
      <c r="CF136" s="117">
        <v>176</v>
      </c>
      <c r="CG136" s="117">
        <v>156</v>
      </c>
      <c r="CH136" s="117">
        <v>72.612985447671221</v>
      </c>
      <c r="CI136" s="117">
        <v>243.27932224463643</v>
      </c>
      <c r="CJ136" s="117">
        <v>157.94615384615383</v>
      </c>
      <c r="CL136" s="116">
        <v>127</v>
      </c>
      <c r="CM136" s="117">
        <v>39</v>
      </c>
      <c r="CN136" s="117">
        <v>104.82258139534883</v>
      </c>
      <c r="CO136" s="117">
        <v>0</v>
      </c>
      <c r="CP136" s="117">
        <v>32.085271317829459</v>
      </c>
    </row>
    <row r="137" spans="2:94" x14ac:dyDescent="0.3">
      <c r="B137" s="87">
        <v>173</v>
      </c>
      <c r="C137" s="97">
        <f t="shared" si="82"/>
        <v>26</v>
      </c>
      <c r="D137" s="120">
        <v>127</v>
      </c>
      <c r="E137" s="160" t="str">
        <f t="shared" si="87"/>
        <v/>
      </c>
      <c r="F137" s="86" t="str">
        <f t="shared" si="63"/>
        <v/>
      </c>
      <c r="G137" s="120">
        <v>127</v>
      </c>
      <c r="H137" s="160" t="str">
        <f t="shared" si="88"/>
        <v/>
      </c>
      <c r="I137" s="86" t="str">
        <f t="array" ref="I137">IF(D$2=1,IF(F137="","",ABS(F136-F137)),IF(D$2&lt;10,IF(AND(F137="",F138=""),"",MAX(IF(C$11:C$1510=G137,B$11:B$1510))-MIN(IF(C$11:C$1510=G137,B$11:B$1510))),IF(AND(F137="",F138=""),"",_xlfn.STDEV.S(IF(C$11:C$1510=G137,B$11:B$1510)))))</f>
        <v/>
      </c>
      <c r="J137" s="102"/>
      <c r="K137" s="145">
        <f t="shared" si="107"/>
        <v>49</v>
      </c>
      <c r="L137" s="142">
        <f t="shared" si="108"/>
        <v>137</v>
      </c>
      <c r="M137" s="146">
        <f t="shared" si="109"/>
        <v>0.37346625766871167</v>
      </c>
      <c r="N137" s="147">
        <f t="shared" si="98"/>
        <v>141.29187471349007</v>
      </c>
      <c r="O137" s="147"/>
      <c r="T137" s="151"/>
      <c r="AA137" s="99" t="str">
        <f t="shared" si="64"/>
        <v/>
      </c>
      <c r="AB137" s="99" t="str">
        <f t="shared" si="65"/>
        <v/>
      </c>
      <c r="AC137" s="99" t="str">
        <f t="shared" si="93"/>
        <v/>
      </c>
      <c r="AD137" s="99" t="str">
        <f t="shared" si="94"/>
        <v/>
      </c>
      <c r="AE137" s="99" t="str">
        <f t="shared" si="66"/>
        <v/>
      </c>
      <c r="AF137" s="99" t="str">
        <f t="shared" si="67"/>
        <v/>
      </c>
      <c r="AG137" s="99" t="str">
        <f t="shared" si="114"/>
        <v/>
      </c>
      <c r="AH137" s="99" t="str">
        <f t="shared" si="115"/>
        <v/>
      </c>
      <c r="AI137" s="99" t="str">
        <f t="shared" si="83"/>
        <v/>
      </c>
      <c r="AJ137" s="99" t="str">
        <f t="shared" si="89"/>
        <v/>
      </c>
      <c r="AK137" s="99" t="str">
        <f t="shared" si="112"/>
        <v/>
      </c>
      <c r="AL137" s="99" t="str">
        <f t="shared" si="113"/>
        <v/>
      </c>
      <c r="AM137" s="99" t="str">
        <f t="shared" si="84"/>
        <v/>
      </c>
      <c r="AN137" s="99" t="str">
        <f t="shared" si="90"/>
        <v/>
      </c>
      <c r="AO137" s="99" t="str">
        <f t="shared" si="99"/>
        <v/>
      </c>
      <c r="AP137" s="99" t="str">
        <f t="shared" si="100"/>
        <v/>
      </c>
      <c r="AQ137" s="99" t="str">
        <f t="shared" si="91"/>
        <v/>
      </c>
      <c r="AR137" s="99" t="str">
        <f t="shared" si="92"/>
        <v/>
      </c>
      <c r="AS137" s="99" t="str">
        <f t="shared" si="101"/>
        <v/>
      </c>
      <c r="AT137" s="99" t="str">
        <f t="shared" si="102"/>
        <v/>
      </c>
      <c r="AU137" s="99" t="str">
        <f t="shared" si="68"/>
        <v/>
      </c>
      <c r="AV137" s="99" t="str">
        <f t="shared" si="69"/>
        <v/>
      </c>
      <c r="AW137" s="99" t="str">
        <f t="shared" si="103"/>
        <v/>
      </c>
      <c r="AX137" s="99" t="str">
        <f t="shared" si="104"/>
        <v/>
      </c>
      <c r="AY137" s="99" t="str">
        <f t="shared" si="70"/>
        <v/>
      </c>
      <c r="AZ137" s="99" t="str">
        <f t="shared" si="71"/>
        <v/>
      </c>
      <c r="BA137" s="99" t="str">
        <f t="shared" si="105"/>
        <v/>
      </c>
      <c r="BB137" s="99" t="str">
        <f t="shared" si="106"/>
        <v/>
      </c>
      <c r="BD137" s="99" t="str">
        <f t="shared" si="72"/>
        <v/>
      </c>
      <c r="BE137" s="99" t="str">
        <f t="shared" si="73"/>
        <v/>
      </c>
      <c r="BF137" s="99" t="str">
        <f t="shared" si="74"/>
        <v/>
      </c>
      <c r="BG137" s="99" t="str">
        <f t="shared" si="75"/>
        <v/>
      </c>
      <c r="BH137" s="121" t="str">
        <f t="shared" si="76"/>
        <v/>
      </c>
      <c r="BI137" s="121" t="str">
        <f t="shared" si="77"/>
        <v/>
      </c>
      <c r="BJ137" s="122" t="str">
        <f t="shared" si="78"/>
        <v/>
      </c>
      <c r="BK137" s="122"/>
      <c r="BL137" s="99" t="str">
        <f t="shared" si="79"/>
        <v/>
      </c>
      <c r="BM137" s="99" t="str">
        <f t="shared" si="80"/>
        <v/>
      </c>
      <c r="BN137" s="122" t="str">
        <f t="shared" si="85"/>
        <v/>
      </c>
      <c r="BO137" s="121" t="str">
        <f t="shared" si="81"/>
        <v/>
      </c>
      <c r="BP137" s="122" t="str">
        <f t="shared" si="86"/>
        <v/>
      </c>
      <c r="BQ137" s="122"/>
      <c r="CD137" s="116">
        <v>128</v>
      </c>
      <c r="CE137" s="117">
        <v>212</v>
      </c>
      <c r="CF137" s="117">
        <v>176</v>
      </c>
      <c r="CG137" s="117">
        <v>156</v>
      </c>
      <c r="CH137" s="117">
        <v>72.612985447671221</v>
      </c>
      <c r="CI137" s="117">
        <v>243.27932224463643</v>
      </c>
      <c r="CJ137" s="117">
        <v>157.94615384615383</v>
      </c>
      <c r="CL137" s="116">
        <v>128</v>
      </c>
      <c r="CM137" s="117">
        <v>8</v>
      </c>
      <c r="CN137" s="117">
        <v>104.82258139534883</v>
      </c>
      <c r="CO137" s="117">
        <v>0</v>
      </c>
      <c r="CP137" s="117">
        <v>32.085271317829459</v>
      </c>
    </row>
    <row r="138" spans="2:94" x14ac:dyDescent="0.3">
      <c r="B138" s="87">
        <v>212</v>
      </c>
      <c r="C138" s="97">
        <f t="shared" si="82"/>
        <v>26</v>
      </c>
      <c r="D138" s="120">
        <v>128</v>
      </c>
      <c r="E138" s="160" t="str">
        <f t="shared" si="87"/>
        <v/>
      </c>
      <c r="F138" s="86" t="str">
        <f t="shared" si="63"/>
        <v/>
      </c>
      <c r="G138" s="120">
        <v>128</v>
      </c>
      <c r="H138" s="160" t="str">
        <f t="shared" si="88"/>
        <v/>
      </c>
      <c r="I138" s="86" t="str">
        <f t="array" ref="I138">IF(D$2=1,IF(F138="","",ABS(F137-F138)),IF(D$2&lt;10,IF(AND(F138="",F139=""),"",MAX(IF(C$11:C$1510=G138,B$11:B$1510))-MIN(IF(C$11:C$1510=G138,B$11:B$1510))),IF(AND(F138="",F139=""),"",_xlfn.STDEV.S(IF(C$11:C$1510=G138,B$11:B$1510)))))</f>
        <v/>
      </c>
      <c r="J138" s="102"/>
      <c r="K138" s="145">
        <f t="shared" si="107"/>
        <v>50</v>
      </c>
      <c r="L138" s="142">
        <f t="shared" si="108"/>
        <v>139</v>
      </c>
      <c r="M138" s="146">
        <f t="shared" si="109"/>
        <v>0.38113496932515339</v>
      </c>
      <c r="N138" s="147">
        <f t="shared" si="98"/>
        <v>142.33366978016124</v>
      </c>
      <c r="O138" s="147"/>
      <c r="AA138" s="99" t="str">
        <f t="shared" si="64"/>
        <v/>
      </c>
      <c r="AB138" s="99" t="str">
        <f t="shared" si="65"/>
        <v/>
      </c>
      <c r="AC138" s="99" t="str">
        <f t="shared" si="93"/>
        <v/>
      </c>
      <c r="AD138" s="99" t="str">
        <f t="shared" si="94"/>
        <v/>
      </c>
      <c r="AE138" s="99" t="str">
        <f t="shared" si="66"/>
        <v/>
      </c>
      <c r="AF138" s="99" t="str">
        <f t="shared" si="67"/>
        <v/>
      </c>
      <c r="AG138" s="99" t="str">
        <f t="shared" si="114"/>
        <v/>
      </c>
      <c r="AH138" s="99" t="str">
        <f t="shared" si="115"/>
        <v/>
      </c>
      <c r="AI138" s="99" t="str">
        <f t="shared" si="83"/>
        <v/>
      </c>
      <c r="AJ138" s="99" t="str">
        <f t="shared" si="89"/>
        <v/>
      </c>
      <c r="AK138" s="99" t="str">
        <f t="shared" si="112"/>
        <v/>
      </c>
      <c r="AL138" s="99" t="str">
        <f t="shared" si="113"/>
        <v/>
      </c>
      <c r="AM138" s="99" t="str">
        <f t="shared" si="84"/>
        <v/>
      </c>
      <c r="AN138" s="99" t="str">
        <f t="shared" si="90"/>
        <v/>
      </c>
      <c r="AO138" s="99" t="str">
        <f t="shared" si="99"/>
        <v/>
      </c>
      <c r="AP138" s="99" t="str">
        <f t="shared" si="100"/>
        <v/>
      </c>
      <c r="AQ138" s="99" t="str">
        <f t="shared" si="91"/>
        <v/>
      </c>
      <c r="AR138" s="99" t="str">
        <f t="shared" si="92"/>
        <v/>
      </c>
      <c r="AS138" s="99" t="str">
        <f t="shared" si="101"/>
        <v/>
      </c>
      <c r="AT138" s="99" t="str">
        <f t="shared" si="102"/>
        <v/>
      </c>
      <c r="AU138" s="99" t="str">
        <f t="shared" si="68"/>
        <v/>
      </c>
      <c r="AV138" s="99" t="str">
        <f t="shared" si="69"/>
        <v/>
      </c>
      <c r="AW138" s="99" t="str">
        <f t="shared" si="103"/>
        <v/>
      </c>
      <c r="AX138" s="99" t="str">
        <f t="shared" si="104"/>
        <v/>
      </c>
      <c r="AY138" s="99" t="str">
        <f t="shared" si="70"/>
        <v/>
      </c>
      <c r="AZ138" s="99" t="str">
        <f t="shared" si="71"/>
        <v/>
      </c>
      <c r="BA138" s="99" t="str">
        <f t="shared" si="105"/>
        <v/>
      </c>
      <c r="BB138" s="99" t="str">
        <f t="shared" si="106"/>
        <v/>
      </c>
      <c r="BD138" s="99" t="str">
        <f t="shared" si="72"/>
        <v/>
      </c>
      <c r="BE138" s="99" t="str">
        <f t="shared" si="73"/>
        <v/>
      </c>
      <c r="BF138" s="99" t="str">
        <f t="shared" si="74"/>
        <v/>
      </c>
      <c r="BG138" s="99" t="str">
        <f t="shared" si="75"/>
        <v/>
      </c>
      <c r="BH138" s="121" t="str">
        <f t="shared" si="76"/>
        <v/>
      </c>
      <c r="BI138" s="121" t="str">
        <f t="shared" si="77"/>
        <v/>
      </c>
      <c r="BJ138" s="122" t="str">
        <f t="shared" si="78"/>
        <v/>
      </c>
      <c r="BK138" s="122"/>
      <c r="BL138" s="99" t="str">
        <f t="shared" si="79"/>
        <v/>
      </c>
      <c r="BM138" s="99" t="str">
        <f t="shared" si="80"/>
        <v/>
      </c>
      <c r="BN138" s="122" t="str">
        <f t="shared" si="85"/>
        <v/>
      </c>
      <c r="BO138" s="121" t="str">
        <f t="shared" si="81"/>
        <v/>
      </c>
      <c r="BP138" s="122" t="str">
        <f t="shared" si="86"/>
        <v/>
      </c>
      <c r="BQ138" s="122"/>
      <c r="CD138" s="116">
        <v>129</v>
      </c>
      <c r="CE138" s="117">
        <v>204</v>
      </c>
      <c r="CF138" s="117">
        <v>176</v>
      </c>
      <c r="CG138" s="117">
        <v>156</v>
      </c>
      <c r="CH138" s="117">
        <v>72.612985447671221</v>
      </c>
      <c r="CI138" s="117">
        <v>243.27932224463643</v>
      </c>
      <c r="CJ138" s="117">
        <v>157.94615384615383</v>
      </c>
      <c r="CL138" s="116">
        <v>129</v>
      </c>
      <c r="CM138" s="117">
        <v>7</v>
      </c>
      <c r="CN138" s="117">
        <v>104.82258139534883</v>
      </c>
      <c r="CO138" s="117">
        <v>0</v>
      </c>
      <c r="CP138" s="117">
        <v>32.085271317829459</v>
      </c>
    </row>
    <row r="139" spans="2:94" x14ac:dyDescent="0.3">
      <c r="B139" s="87">
        <v>204</v>
      </c>
      <c r="C139" s="97">
        <f t="shared" si="82"/>
        <v>26</v>
      </c>
      <c r="D139" s="120">
        <v>129</v>
      </c>
      <c r="E139" s="160" t="str">
        <f t="shared" si="87"/>
        <v/>
      </c>
      <c r="F139" s="86" t="str">
        <f t="shared" ref="F139:F202" si="116">IF(ISERROR(AVERAGEIF(C$11:C$1510,D139,B$11:B$1510)),"",AVERAGEIF(C$11:C$1510,D139,B$11:B$1510))</f>
        <v/>
      </c>
      <c r="G139" s="120">
        <v>129</v>
      </c>
      <c r="H139" s="160" t="str">
        <f t="shared" si="88"/>
        <v/>
      </c>
      <c r="I139" s="86" t="str">
        <f t="array" ref="I139">IF(D$2=1,IF(F139="","",ABS(F138-F139)),IF(D$2&lt;10,IF(AND(F139="",F140=""),"",MAX(IF(C$11:C$1510=G139,B$11:B$1510))-MIN(IF(C$11:C$1510=G139,B$11:B$1510))),IF(AND(F139="",F140=""),"",_xlfn.STDEV.S(IF(C$11:C$1510=G139,B$11:B$1510)))))</f>
        <v/>
      </c>
      <c r="J139" s="102"/>
      <c r="K139" s="145">
        <f t="shared" si="107"/>
        <v>51</v>
      </c>
      <c r="L139" s="142">
        <f t="shared" si="108"/>
        <v>139</v>
      </c>
      <c r="M139" s="146">
        <f t="shared" si="109"/>
        <v>0.38880368098159512</v>
      </c>
      <c r="N139" s="147">
        <f t="shared" si="98"/>
        <v>143.36914148053651</v>
      </c>
      <c r="O139" s="147"/>
      <c r="AA139" s="99" t="str">
        <f t="shared" ref="AA139:AA202" si="117">IF(F139="","",IF(F139&gt;U$53,1,0))</f>
        <v/>
      </c>
      <c r="AB139" s="99" t="str">
        <f t="shared" ref="AB139:AB202" si="118">IF(I139="","",IF(I139&gt;U$54,1,0))</f>
        <v/>
      </c>
      <c r="AC139" s="99" t="str">
        <f t="shared" si="93"/>
        <v/>
      </c>
      <c r="AD139" s="99" t="str">
        <f t="shared" si="94"/>
        <v/>
      </c>
      <c r="AE139" s="99" t="str">
        <f t="shared" ref="AE139:AE202" si="119">IF(F139="","",IF(F139&lt;U$53,1,0))</f>
        <v/>
      </c>
      <c r="AF139" s="99" t="str">
        <f t="shared" ref="AF139:AF202" si="120">IF(I139="","",IF(I139&lt;U$54,1,0))</f>
        <v/>
      </c>
      <c r="AG139" s="99" t="str">
        <f t="shared" si="114"/>
        <v/>
      </c>
      <c r="AH139" s="99" t="str">
        <f t="shared" si="115"/>
        <v/>
      </c>
      <c r="AI139" s="99" t="str">
        <f t="shared" si="83"/>
        <v/>
      </c>
      <c r="AJ139" s="99" t="str">
        <f t="shared" si="89"/>
        <v/>
      </c>
      <c r="AK139" s="99" t="str">
        <f t="shared" si="112"/>
        <v/>
      </c>
      <c r="AL139" s="99" t="str">
        <f t="shared" si="113"/>
        <v/>
      </c>
      <c r="AM139" s="99" t="str">
        <f t="shared" si="84"/>
        <v/>
      </c>
      <c r="AN139" s="99" t="str">
        <f t="shared" si="90"/>
        <v/>
      </c>
      <c r="AO139" s="99" t="str">
        <f t="shared" si="99"/>
        <v/>
      </c>
      <c r="AP139" s="99" t="str">
        <f t="shared" si="100"/>
        <v/>
      </c>
      <c r="AQ139" s="99" t="str">
        <f t="shared" si="91"/>
        <v/>
      </c>
      <c r="AR139" s="99" t="str">
        <f t="shared" si="92"/>
        <v/>
      </c>
      <c r="AS139" s="99" t="str">
        <f t="shared" si="101"/>
        <v/>
      </c>
      <c r="AT139" s="99" t="str">
        <f t="shared" si="102"/>
        <v/>
      </c>
      <c r="AU139" s="99" t="str">
        <f t="shared" ref="AU139:AU202" si="121">IF(F139="","",IF(AND(F139&lt;(U$53+((1/3)*(U$57-U$53))),F139&gt;(U$53-((1/3)*(U$53-U$58)))),1,0))</f>
        <v/>
      </c>
      <c r="AV139" s="99" t="str">
        <f t="shared" ref="AV139:AV202" si="122">IF(I139="","",IF(AND(I139&lt;(U$54+((1/3)*(Y$62-U$54))),I139&gt;(U$54-((1/3)*(Y$62-U$54)))),1,0))</f>
        <v/>
      </c>
      <c r="AW139" s="99" t="str">
        <f t="shared" si="103"/>
        <v/>
      </c>
      <c r="AX139" s="99" t="str">
        <f t="shared" si="104"/>
        <v/>
      </c>
      <c r="AY139" s="99" t="str">
        <f t="shared" ref="AY139:AY202" si="123">IF(F139="","",IF(OR(F139&gt;(U$53+((1/3)*(U$57-U$53))),F139&lt;(U$53-((1/3)*(U$53-U$58)))),1,0))</f>
        <v/>
      </c>
      <c r="AZ139" s="99" t="str">
        <f t="shared" ref="AZ139:AZ202" si="124">IF(I139="","",IF(OR(I139&gt;(U$54+((1/3)*(Y$62-U$54))),I139&lt;(U$54-((1/3)*(Y$62-U$54)))),1,0))</f>
        <v/>
      </c>
      <c r="BA139" s="99" t="str">
        <f t="shared" si="105"/>
        <v/>
      </c>
      <c r="BB139" s="99" t="str">
        <f t="shared" si="106"/>
        <v/>
      </c>
      <c r="BD139" s="99" t="str">
        <f t="shared" ref="BD139:BD202" si="125">IF(E139="","",E139)</f>
        <v/>
      </c>
      <c r="BE139" s="99" t="str">
        <f t="shared" ref="BE139:BE202" si="126">IF(F139="","",F139)</f>
        <v/>
      </c>
      <c r="BF139" s="99" t="str">
        <f t="shared" ref="BF139:BF202" si="127">IF(D$2=1,IF(F139="","",U$45),"")</f>
        <v/>
      </c>
      <c r="BG139" s="99" t="str">
        <f t="shared" ref="BG139:BG202" si="128">IF(D$2=1,IF(F139="","",U$46),"")</f>
        <v/>
      </c>
      <c r="BH139" s="121" t="str">
        <f t="shared" ref="BH139:BH202" si="129">IF(F139="","",U$58)</f>
        <v/>
      </c>
      <c r="BI139" s="121" t="str">
        <f t="shared" ref="BI139:BI202" si="130">IF(F139="","",U$57)</f>
        <v/>
      </c>
      <c r="BJ139" s="122" t="str">
        <f t="shared" ref="BJ139:BJ202" si="131">IF(F139="","",U$53)</f>
        <v/>
      </c>
      <c r="BK139" s="122"/>
      <c r="BL139" s="99" t="str">
        <f t="shared" ref="BL139:BL202" si="132">IF(H139="","",H139)</f>
        <v/>
      </c>
      <c r="BM139" s="99" t="str">
        <f t="shared" ref="BM139:BM202" si="133">IF(I139="","",I139)</f>
        <v/>
      </c>
      <c r="BN139" s="122" t="str">
        <f t="shared" si="85"/>
        <v/>
      </c>
      <c r="BO139" s="121" t="str">
        <f t="shared" ref="BO139:BO202" si="134">IF(I139="","",Y$63)</f>
        <v/>
      </c>
      <c r="BP139" s="122" t="str">
        <f t="shared" si="86"/>
        <v/>
      </c>
      <c r="BQ139" s="122"/>
      <c r="CD139" s="116">
        <v>130</v>
      </c>
      <c r="CE139" s="117">
        <v>197</v>
      </c>
      <c r="CF139" s="117">
        <v>176</v>
      </c>
      <c r="CG139" s="117">
        <v>156</v>
      </c>
      <c r="CH139" s="117">
        <v>72.612985447671221</v>
      </c>
      <c r="CI139" s="117">
        <v>243.27932224463643</v>
      </c>
      <c r="CJ139" s="117">
        <v>157.94615384615383</v>
      </c>
      <c r="CL139" s="116"/>
      <c r="CM139" s="117">
        <v>0</v>
      </c>
      <c r="CN139" s="117">
        <v>0</v>
      </c>
      <c r="CO139" s="117">
        <v>0</v>
      </c>
      <c r="CP139" s="117">
        <v>0</v>
      </c>
    </row>
    <row r="140" spans="2:94" x14ac:dyDescent="0.3">
      <c r="B140" s="87">
        <v>197</v>
      </c>
      <c r="C140" s="97">
        <f t="shared" ref="C140:C203" si="135">IF(D$2=0,"",IF(D139/D$2=C139,C139+1,C139))</f>
        <v>26</v>
      </c>
      <c r="D140" s="120">
        <v>130</v>
      </c>
      <c r="E140" s="160" t="str">
        <f t="shared" si="87"/>
        <v/>
      </c>
      <c r="F140" s="86" t="str">
        <f t="shared" si="116"/>
        <v/>
      </c>
      <c r="G140" s="120">
        <v>130</v>
      </c>
      <c r="H140" s="160" t="str">
        <f t="shared" si="88"/>
        <v/>
      </c>
      <c r="I140" s="86" t="str">
        <f t="array" ref="I140">IF(D$2=1,IF(F140="","",ABS(F139-F140)),IF(D$2&lt;10,IF(AND(F140="",F141=""),"",MAX(IF(C$11:C$1510=G140,B$11:B$1510))-MIN(IF(C$11:C$1510=G140,B$11:B$1510))),IF(AND(F140="",F141=""),"",_xlfn.STDEV.S(IF(C$11:C$1510=G140,B$11:B$1510)))))</f>
        <v/>
      </c>
      <c r="J140" s="102"/>
      <c r="K140" s="145">
        <f t="shared" si="107"/>
        <v>52</v>
      </c>
      <c r="L140" s="142">
        <f t="shared" si="108"/>
        <v>140</v>
      </c>
      <c r="M140" s="146">
        <f t="shared" si="109"/>
        <v>0.3964723926380368</v>
      </c>
      <c r="N140" s="147">
        <f t="shared" si="98"/>
        <v>144.39877811394481</v>
      </c>
      <c r="O140" s="147"/>
      <c r="AA140" s="99" t="str">
        <f t="shared" si="117"/>
        <v/>
      </c>
      <c r="AB140" s="99" t="str">
        <f t="shared" si="118"/>
        <v/>
      </c>
      <c r="AC140" s="99" t="str">
        <f t="shared" si="93"/>
        <v/>
      </c>
      <c r="AD140" s="99" t="str">
        <f t="shared" si="94"/>
        <v/>
      </c>
      <c r="AE140" s="99" t="str">
        <f t="shared" si="119"/>
        <v/>
      </c>
      <c r="AF140" s="99" t="str">
        <f t="shared" si="120"/>
        <v/>
      </c>
      <c r="AG140" s="99" t="str">
        <f t="shared" si="114"/>
        <v/>
      </c>
      <c r="AH140" s="99" t="str">
        <f t="shared" si="115"/>
        <v/>
      </c>
      <c r="AI140" s="99" t="str">
        <f t="shared" ref="AI140:AI203" si="136">IF(F140="","",IF(F140&gt;F139,1,0))</f>
        <v/>
      </c>
      <c r="AJ140" s="99" t="str">
        <f t="shared" si="89"/>
        <v/>
      </c>
      <c r="AK140" s="99" t="str">
        <f t="shared" si="112"/>
        <v/>
      </c>
      <c r="AL140" s="99" t="str">
        <f t="shared" si="113"/>
        <v/>
      </c>
      <c r="AM140" s="99" t="str">
        <f t="shared" ref="AM140:AM203" si="137">IF(F140="","",IF(F140&lt;F139,1,0))</f>
        <v/>
      </c>
      <c r="AN140" s="99" t="str">
        <f t="shared" si="90"/>
        <v/>
      </c>
      <c r="AO140" s="99" t="str">
        <f t="shared" si="99"/>
        <v/>
      </c>
      <c r="AP140" s="99" t="str">
        <f t="shared" si="100"/>
        <v/>
      </c>
      <c r="AQ140" s="99" t="str">
        <f t="shared" si="91"/>
        <v/>
      </c>
      <c r="AR140" s="99" t="str">
        <f t="shared" si="92"/>
        <v/>
      </c>
      <c r="AS140" s="99" t="str">
        <f t="shared" si="101"/>
        <v/>
      </c>
      <c r="AT140" s="99" t="str">
        <f t="shared" si="102"/>
        <v/>
      </c>
      <c r="AU140" s="99" t="str">
        <f t="shared" si="121"/>
        <v/>
      </c>
      <c r="AV140" s="99" t="str">
        <f t="shared" si="122"/>
        <v/>
      </c>
      <c r="AW140" s="99" t="str">
        <f t="shared" si="103"/>
        <v/>
      </c>
      <c r="AX140" s="99" t="str">
        <f t="shared" si="104"/>
        <v/>
      </c>
      <c r="AY140" s="99" t="str">
        <f t="shared" si="123"/>
        <v/>
      </c>
      <c r="AZ140" s="99" t="str">
        <f t="shared" si="124"/>
        <v/>
      </c>
      <c r="BA140" s="99" t="str">
        <f t="shared" si="105"/>
        <v/>
      </c>
      <c r="BB140" s="99" t="str">
        <f t="shared" si="106"/>
        <v/>
      </c>
      <c r="BD140" s="99" t="str">
        <f t="shared" si="125"/>
        <v/>
      </c>
      <c r="BE140" s="99" t="str">
        <f t="shared" si="126"/>
        <v/>
      </c>
      <c r="BF140" s="99" t="str">
        <f t="shared" si="127"/>
        <v/>
      </c>
      <c r="BG140" s="99" t="str">
        <f t="shared" si="128"/>
        <v/>
      </c>
      <c r="BH140" s="121" t="str">
        <f t="shared" si="129"/>
        <v/>
      </c>
      <c r="BI140" s="121" t="str">
        <f t="shared" si="130"/>
        <v/>
      </c>
      <c r="BJ140" s="122" t="str">
        <f t="shared" si="131"/>
        <v/>
      </c>
      <c r="BK140" s="122"/>
      <c r="BL140" s="99" t="str">
        <f t="shared" si="132"/>
        <v/>
      </c>
      <c r="BM140" s="99" t="str">
        <f t="shared" si="133"/>
        <v/>
      </c>
      <c r="BN140" s="122" t="str">
        <f t="shared" ref="BN140:BN203" si="138">IF(F140="","",Y$62)</f>
        <v/>
      </c>
      <c r="BO140" s="121" t="str">
        <f t="shared" si="134"/>
        <v/>
      </c>
      <c r="BP140" s="122" t="str">
        <f t="shared" ref="BP140:BP203" si="139">IF(F140="","",U$54)</f>
        <v/>
      </c>
      <c r="BQ140" s="122"/>
      <c r="CD140" s="116"/>
      <c r="CE140" s="117">
        <v>0</v>
      </c>
      <c r="CF140" s="117">
        <v>0</v>
      </c>
      <c r="CG140" s="117">
        <v>0</v>
      </c>
      <c r="CH140" s="117">
        <v>0</v>
      </c>
      <c r="CI140" s="117">
        <v>0</v>
      </c>
      <c r="CJ140" s="117">
        <v>0</v>
      </c>
      <c r="CL140" s="116" t="s">
        <v>91</v>
      </c>
      <c r="CM140" s="117">
        <v>4139</v>
      </c>
      <c r="CN140" s="117">
        <v>13522.112999999976</v>
      </c>
      <c r="CO140" s="117">
        <v>0</v>
      </c>
      <c r="CP140" s="117">
        <v>4139.0000000000118</v>
      </c>
    </row>
    <row r="141" spans="2:94" x14ac:dyDescent="0.3">
      <c r="B141" s="89"/>
      <c r="C141" s="98">
        <f t="shared" si="135"/>
        <v>27</v>
      </c>
      <c r="D141" s="120">
        <v>131</v>
      </c>
      <c r="E141" s="161" t="str">
        <f t="shared" ref="E141:E204" si="140">IF(F141="","",E140+1)</f>
        <v/>
      </c>
      <c r="F141" s="90" t="str">
        <f t="shared" si="116"/>
        <v/>
      </c>
      <c r="G141" s="120">
        <v>131</v>
      </c>
      <c r="H141" s="161" t="str">
        <f t="shared" ref="H141:H204" si="141">IF(I141="","",H140+1)</f>
        <v/>
      </c>
      <c r="I141" s="90" t="str">
        <f t="array" ref="I141">IF(D$2=1,IF(F141="","",ABS(F140-F141)),IF(D$2&lt;10,IF(AND(F141="",F142=""),"",MAX(IF(C$11:C$1510=G141,B$11:B$1510))-MIN(IF(C$11:C$1510=G141,B$11:B$1510))),IF(AND(F141="",F142=""),"",_xlfn.STDEV.S(IF(C$11:C$1510=G141,B$11:B$1510)))))</f>
        <v/>
      </c>
      <c r="J141" s="102"/>
      <c r="K141" s="145">
        <f t="shared" si="107"/>
        <v>53</v>
      </c>
      <c r="L141" s="142">
        <f t="shared" si="108"/>
        <v>141</v>
      </c>
      <c r="M141" s="146">
        <f t="shared" si="109"/>
        <v>0.40414110429447853</v>
      </c>
      <c r="N141" s="147">
        <f t="shared" si="98"/>
        <v>145.42305049637559</v>
      </c>
      <c r="O141" s="147"/>
      <c r="AA141" s="99" t="str">
        <f t="shared" si="117"/>
        <v/>
      </c>
      <c r="AB141" s="99" t="str">
        <f t="shared" si="118"/>
        <v/>
      </c>
      <c r="AC141" s="99" t="str">
        <f t="shared" si="93"/>
        <v/>
      </c>
      <c r="AD141" s="99" t="str">
        <f t="shared" si="94"/>
        <v/>
      </c>
      <c r="AE141" s="99" t="str">
        <f t="shared" si="119"/>
        <v/>
      </c>
      <c r="AF141" s="99" t="str">
        <f t="shared" si="120"/>
        <v/>
      </c>
      <c r="AG141" s="99" t="str">
        <f t="shared" si="114"/>
        <v/>
      </c>
      <c r="AH141" s="99" t="str">
        <f t="shared" si="115"/>
        <v/>
      </c>
      <c r="AI141" s="99" t="str">
        <f t="shared" si="136"/>
        <v/>
      </c>
      <c r="AJ141" s="99" t="str">
        <f t="shared" ref="AJ141:AJ204" si="142">IF(I141="","",IF(I141&gt;I140,1,0))</f>
        <v/>
      </c>
      <c r="AK141" s="99" t="str">
        <f t="shared" si="112"/>
        <v/>
      </c>
      <c r="AL141" s="99" t="str">
        <f t="shared" si="113"/>
        <v/>
      </c>
      <c r="AM141" s="99" t="str">
        <f t="shared" si="137"/>
        <v/>
      </c>
      <c r="AN141" s="99" t="str">
        <f t="shared" ref="AN141:AN204" si="143">IF(I141="","",IF(I141&lt;I140,1,0))</f>
        <v/>
      </c>
      <c r="AO141" s="99" t="str">
        <f t="shared" si="99"/>
        <v/>
      </c>
      <c r="AP141" s="99" t="str">
        <f t="shared" si="100"/>
        <v/>
      </c>
      <c r="AQ141" s="99" t="str">
        <f t="shared" ref="AQ141:AQ204" si="144">IF(F141="","",IF(OR(AND(F140&gt;F139,F141&lt;F140),AND(F140&lt;F139,F141&gt;F140)),1,0))</f>
        <v/>
      </c>
      <c r="AR141" s="99" t="str">
        <f t="shared" ref="AR141:AR204" si="145">IF(I141="","",IF(I139="",IF(OR(I141&lt;I140,I141&gt;I140),1,0),IF(OR(AND(I140&gt;I139,I141&lt;I140),AND(I140&lt;I139,I141&gt;I140)),1,0)))</f>
        <v/>
      </c>
      <c r="AS141" s="99" t="str">
        <f t="shared" si="101"/>
        <v/>
      </c>
      <c r="AT141" s="99" t="str">
        <f t="shared" si="102"/>
        <v/>
      </c>
      <c r="AU141" s="99" t="str">
        <f t="shared" si="121"/>
        <v/>
      </c>
      <c r="AV141" s="99" t="str">
        <f t="shared" si="122"/>
        <v/>
      </c>
      <c r="AW141" s="99" t="str">
        <f t="shared" si="103"/>
        <v/>
      </c>
      <c r="AX141" s="99" t="str">
        <f t="shared" si="104"/>
        <v/>
      </c>
      <c r="AY141" s="99" t="str">
        <f t="shared" si="123"/>
        <v/>
      </c>
      <c r="AZ141" s="99" t="str">
        <f t="shared" si="124"/>
        <v/>
      </c>
      <c r="BA141" s="99" t="str">
        <f t="shared" si="105"/>
        <v/>
      </c>
      <c r="BB141" s="99" t="str">
        <f t="shared" si="106"/>
        <v/>
      </c>
      <c r="BD141" s="99" t="str">
        <f t="shared" si="125"/>
        <v/>
      </c>
      <c r="BE141" s="99" t="str">
        <f t="shared" si="126"/>
        <v/>
      </c>
      <c r="BF141" s="99" t="str">
        <f t="shared" si="127"/>
        <v/>
      </c>
      <c r="BG141" s="99" t="str">
        <f t="shared" si="128"/>
        <v/>
      </c>
      <c r="BH141" s="121" t="str">
        <f t="shared" si="129"/>
        <v/>
      </c>
      <c r="BI141" s="121" t="str">
        <f t="shared" si="130"/>
        <v/>
      </c>
      <c r="BJ141" s="122" t="str">
        <f t="shared" si="131"/>
        <v/>
      </c>
      <c r="BK141" s="122"/>
      <c r="BL141" s="99" t="str">
        <f t="shared" si="132"/>
        <v/>
      </c>
      <c r="BM141" s="99" t="str">
        <f t="shared" si="133"/>
        <v/>
      </c>
      <c r="BN141" s="122" t="str">
        <f t="shared" si="138"/>
        <v/>
      </c>
      <c r="BO141" s="121" t="str">
        <f t="shared" si="134"/>
        <v/>
      </c>
      <c r="BP141" s="122" t="str">
        <f t="shared" si="139"/>
        <v/>
      </c>
      <c r="BQ141" s="122"/>
      <c r="CD141" s="116" t="s">
        <v>91</v>
      </c>
      <c r="CE141" s="117">
        <v>20533</v>
      </c>
      <c r="CF141" s="117">
        <v>22880</v>
      </c>
      <c r="CG141" s="117">
        <v>20280</v>
      </c>
      <c r="CH141" s="117">
        <v>9439.6881081972588</v>
      </c>
      <c r="CI141" s="117">
        <v>31626.311891802823</v>
      </c>
      <c r="CJ141" s="117">
        <v>20533.000000000055</v>
      </c>
    </row>
    <row r="142" spans="2:94" x14ac:dyDescent="0.3">
      <c r="B142" s="89"/>
      <c r="C142" s="98">
        <f t="shared" si="135"/>
        <v>27</v>
      </c>
      <c r="D142" s="120">
        <v>132</v>
      </c>
      <c r="E142" s="161" t="str">
        <f t="shared" si="140"/>
        <v/>
      </c>
      <c r="F142" s="90" t="str">
        <f t="shared" si="116"/>
        <v/>
      </c>
      <c r="G142" s="120">
        <v>132</v>
      </c>
      <c r="H142" s="161" t="str">
        <f t="shared" si="141"/>
        <v/>
      </c>
      <c r="I142" s="90" t="str">
        <f t="array" ref="I142">IF(D$2=1,IF(F142="","",ABS(F141-F142)),IF(D$2&lt;10,IF(AND(F142="",F143=""),"",MAX(IF(C$11:C$1510=G142,B$11:B$1510))-MIN(IF(C$11:C$1510=G142,B$11:B$1510))),IF(AND(F142="",F143=""),"",_xlfn.STDEV.S(IF(C$11:C$1510=G142,B$11:B$1510)))))</f>
        <v/>
      </c>
      <c r="J142" s="102"/>
      <c r="K142" s="145">
        <f t="shared" si="107"/>
        <v>54</v>
      </c>
      <c r="L142" s="142">
        <f t="shared" si="108"/>
        <v>142</v>
      </c>
      <c r="M142" s="146">
        <f t="shared" si="109"/>
        <v>0.41180981595092025</v>
      </c>
      <c r="N142" s="147">
        <f t="shared" si="98"/>
        <v>146.44241368410655</v>
      </c>
      <c r="O142" s="147"/>
      <c r="AA142" s="99" t="str">
        <f t="shared" si="117"/>
        <v/>
      </c>
      <c r="AB142" s="99" t="str">
        <f t="shared" si="118"/>
        <v/>
      </c>
      <c r="AC142" s="99" t="str">
        <f t="shared" si="93"/>
        <v/>
      </c>
      <c r="AD142" s="99" t="str">
        <f t="shared" si="94"/>
        <v/>
      </c>
      <c r="AE142" s="99" t="str">
        <f t="shared" si="119"/>
        <v/>
      </c>
      <c r="AF142" s="99" t="str">
        <f t="shared" si="120"/>
        <v/>
      </c>
      <c r="AG142" s="99" t="str">
        <f t="shared" si="114"/>
        <v/>
      </c>
      <c r="AH142" s="99" t="str">
        <f t="shared" si="115"/>
        <v/>
      </c>
      <c r="AI142" s="99" t="str">
        <f t="shared" si="136"/>
        <v/>
      </c>
      <c r="AJ142" s="99" t="str">
        <f t="shared" si="142"/>
        <v/>
      </c>
      <c r="AK142" s="99" t="str">
        <f t="shared" si="112"/>
        <v/>
      </c>
      <c r="AL142" s="99" t="str">
        <f t="shared" si="113"/>
        <v/>
      </c>
      <c r="AM142" s="99" t="str">
        <f t="shared" si="137"/>
        <v/>
      </c>
      <c r="AN142" s="99" t="str">
        <f t="shared" si="143"/>
        <v/>
      </c>
      <c r="AO142" s="99" t="str">
        <f t="shared" si="99"/>
        <v/>
      </c>
      <c r="AP142" s="99" t="str">
        <f t="shared" si="100"/>
        <v/>
      </c>
      <c r="AQ142" s="99" t="str">
        <f t="shared" si="144"/>
        <v/>
      </c>
      <c r="AR142" s="99" t="str">
        <f t="shared" si="145"/>
        <v/>
      </c>
      <c r="AS142" s="99" t="str">
        <f t="shared" si="101"/>
        <v/>
      </c>
      <c r="AT142" s="99" t="str">
        <f t="shared" si="102"/>
        <v/>
      </c>
      <c r="AU142" s="99" t="str">
        <f t="shared" si="121"/>
        <v/>
      </c>
      <c r="AV142" s="99" t="str">
        <f t="shared" si="122"/>
        <v/>
      </c>
      <c r="AW142" s="99" t="str">
        <f t="shared" si="103"/>
        <v/>
      </c>
      <c r="AX142" s="99" t="str">
        <f t="shared" si="104"/>
        <v/>
      </c>
      <c r="AY142" s="99" t="str">
        <f t="shared" si="123"/>
        <v/>
      </c>
      <c r="AZ142" s="99" t="str">
        <f t="shared" si="124"/>
        <v/>
      </c>
      <c r="BA142" s="99" t="str">
        <f t="shared" si="105"/>
        <v/>
      </c>
      <c r="BB142" s="99" t="str">
        <f t="shared" si="106"/>
        <v/>
      </c>
      <c r="BD142" s="99" t="str">
        <f t="shared" si="125"/>
        <v/>
      </c>
      <c r="BE142" s="99" t="str">
        <f t="shared" si="126"/>
        <v/>
      </c>
      <c r="BF142" s="99" t="str">
        <f t="shared" si="127"/>
        <v/>
      </c>
      <c r="BG142" s="99" t="str">
        <f t="shared" si="128"/>
        <v/>
      </c>
      <c r="BH142" s="121" t="str">
        <f t="shared" si="129"/>
        <v/>
      </c>
      <c r="BI142" s="121" t="str">
        <f t="shared" si="130"/>
        <v/>
      </c>
      <c r="BJ142" s="122" t="str">
        <f t="shared" si="131"/>
        <v/>
      </c>
      <c r="BK142" s="122"/>
      <c r="BL142" s="99" t="str">
        <f t="shared" si="132"/>
        <v/>
      </c>
      <c r="BM142" s="99" t="str">
        <f t="shared" si="133"/>
        <v/>
      </c>
      <c r="BN142" s="122" t="str">
        <f t="shared" si="138"/>
        <v/>
      </c>
      <c r="BO142" s="121" t="str">
        <f t="shared" si="134"/>
        <v/>
      </c>
      <c r="BP142" s="122" t="str">
        <f t="shared" si="139"/>
        <v/>
      </c>
      <c r="BQ142" s="122"/>
    </row>
    <row r="143" spans="2:94" x14ac:dyDescent="0.3">
      <c r="B143" s="89"/>
      <c r="C143" s="98">
        <f t="shared" si="135"/>
        <v>27</v>
      </c>
      <c r="D143" s="120">
        <v>133</v>
      </c>
      <c r="E143" s="161" t="str">
        <f t="shared" si="140"/>
        <v/>
      </c>
      <c r="F143" s="90" t="str">
        <f t="shared" si="116"/>
        <v/>
      </c>
      <c r="G143" s="120">
        <v>133</v>
      </c>
      <c r="H143" s="161" t="str">
        <f t="shared" si="141"/>
        <v/>
      </c>
      <c r="I143" s="90" t="str">
        <f t="array" ref="I143">IF(D$2=1,IF(F143="","",ABS(F142-F143)),IF(D$2&lt;10,IF(AND(F143="",F144=""),"",MAX(IF(C$11:C$1510=G143,B$11:B$1510))-MIN(IF(C$11:C$1510=G143,B$11:B$1510))),IF(AND(F143="",F144=""),"",_xlfn.STDEV.S(IF(C$11:C$1510=G143,B$11:B$1510)))))</f>
        <v/>
      </c>
      <c r="J143" s="102"/>
      <c r="K143" s="145">
        <f t="shared" si="107"/>
        <v>55</v>
      </c>
      <c r="L143" s="142">
        <f t="shared" si="108"/>
        <v>144</v>
      </c>
      <c r="M143" s="146">
        <f t="shared" si="109"/>
        <v>0.41947852760736198</v>
      </c>
      <c r="N143" s="147">
        <f t="shared" si="98"/>
        <v>147.45730857073988</v>
      </c>
      <c r="O143" s="147"/>
      <c r="AA143" s="99" t="str">
        <f t="shared" si="117"/>
        <v/>
      </c>
      <c r="AB143" s="99" t="str">
        <f t="shared" si="118"/>
        <v/>
      </c>
      <c r="AC143" s="99" t="str">
        <f t="shared" si="93"/>
        <v/>
      </c>
      <c r="AD143" s="99" t="str">
        <f t="shared" si="94"/>
        <v/>
      </c>
      <c r="AE143" s="99" t="str">
        <f t="shared" si="119"/>
        <v/>
      </c>
      <c r="AF143" s="99" t="str">
        <f t="shared" si="120"/>
        <v/>
      </c>
      <c r="AG143" s="99" t="str">
        <f t="shared" si="114"/>
        <v/>
      </c>
      <c r="AH143" s="99" t="str">
        <f t="shared" si="115"/>
        <v/>
      </c>
      <c r="AI143" s="99" t="str">
        <f t="shared" si="136"/>
        <v/>
      </c>
      <c r="AJ143" s="99" t="str">
        <f t="shared" si="142"/>
        <v/>
      </c>
      <c r="AK143" s="99" t="str">
        <f t="shared" si="112"/>
        <v/>
      </c>
      <c r="AL143" s="99" t="str">
        <f t="shared" si="113"/>
        <v/>
      </c>
      <c r="AM143" s="99" t="str">
        <f t="shared" si="137"/>
        <v/>
      </c>
      <c r="AN143" s="99" t="str">
        <f t="shared" si="143"/>
        <v/>
      </c>
      <c r="AO143" s="99" t="str">
        <f t="shared" si="99"/>
        <v/>
      </c>
      <c r="AP143" s="99" t="str">
        <f t="shared" si="100"/>
        <v/>
      </c>
      <c r="AQ143" s="99" t="str">
        <f t="shared" si="144"/>
        <v/>
      </c>
      <c r="AR143" s="99" t="str">
        <f t="shared" si="145"/>
        <v/>
      </c>
      <c r="AS143" s="99" t="str">
        <f t="shared" si="101"/>
        <v/>
      </c>
      <c r="AT143" s="99" t="str">
        <f t="shared" si="102"/>
        <v/>
      </c>
      <c r="AU143" s="99" t="str">
        <f t="shared" si="121"/>
        <v/>
      </c>
      <c r="AV143" s="99" t="str">
        <f t="shared" si="122"/>
        <v/>
      </c>
      <c r="AW143" s="99" t="str">
        <f t="shared" si="103"/>
        <v/>
      </c>
      <c r="AX143" s="99" t="str">
        <f t="shared" si="104"/>
        <v/>
      </c>
      <c r="AY143" s="99" t="str">
        <f t="shared" si="123"/>
        <v/>
      </c>
      <c r="AZ143" s="99" t="str">
        <f t="shared" si="124"/>
        <v/>
      </c>
      <c r="BA143" s="99" t="str">
        <f t="shared" si="105"/>
        <v/>
      </c>
      <c r="BB143" s="99" t="str">
        <f t="shared" si="106"/>
        <v/>
      </c>
      <c r="BD143" s="99" t="str">
        <f t="shared" si="125"/>
        <v/>
      </c>
      <c r="BE143" s="99" t="str">
        <f t="shared" si="126"/>
        <v/>
      </c>
      <c r="BF143" s="99" t="str">
        <f t="shared" si="127"/>
        <v/>
      </c>
      <c r="BG143" s="99" t="str">
        <f t="shared" si="128"/>
        <v/>
      </c>
      <c r="BH143" s="121" t="str">
        <f t="shared" si="129"/>
        <v/>
      </c>
      <c r="BI143" s="121" t="str">
        <f t="shared" si="130"/>
        <v/>
      </c>
      <c r="BJ143" s="122" t="str">
        <f t="shared" si="131"/>
        <v/>
      </c>
      <c r="BK143" s="122"/>
      <c r="BL143" s="99" t="str">
        <f t="shared" si="132"/>
        <v/>
      </c>
      <c r="BM143" s="99" t="str">
        <f t="shared" si="133"/>
        <v/>
      </c>
      <c r="BN143" s="122" t="str">
        <f t="shared" si="138"/>
        <v/>
      </c>
      <c r="BO143" s="121" t="str">
        <f t="shared" si="134"/>
        <v/>
      </c>
      <c r="BP143" s="122" t="str">
        <f t="shared" si="139"/>
        <v/>
      </c>
      <c r="BQ143" s="122"/>
    </row>
    <row r="144" spans="2:94" x14ac:dyDescent="0.3">
      <c r="B144" s="89"/>
      <c r="C144" s="98">
        <f t="shared" si="135"/>
        <v>27</v>
      </c>
      <c r="D144" s="120">
        <v>134</v>
      </c>
      <c r="E144" s="161" t="str">
        <f t="shared" si="140"/>
        <v/>
      </c>
      <c r="F144" s="90" t="str">
        <f t="shared" si="116"/>
        <v/>
      </c>
      <c r="G144" s="120">
        <v>134</v>
      </c>
      <c r="H144" s="161" t="str">
        <f t="shared" si="141"/>
        <v/>
      </c>
      <c r="I144" s="90" t="str">
        <f t="array" ref="I144">IF(D$2=1,IF(F144="","",ABS(F143-F144)),IF(D$2&lt;10,IF(AND(F144="",F145=""),"",MAX(IF(C$11:C$1510=G144,B$11:B$1510))-MIN(IF(C$11:C$1510=G144,B$11:B$1510))),IF(AND(F144="",F145=""),"",_xlfn.STDEV.S(IF(C$11:C$1510=G144,B$11:B$1510)))))</f>
        <v/>
      </c>
      <c r="J144" s="102"/>
      <c r="K144" s="145">
        <f t="shared" si="107"/>
        <v>56</v>
      </c>
      <c r="L144" s="142">
        <f t="shared" si="108"/>
        <v>145</v>
      </c>
      <c r="M144" s="146">
        <f t="shared" si="109"/>
        <v>0.42714723926380366</v>
      </c>
      <c r="N144" s="147">
        <f t="shared" si="98"/>
        <v>148.4681633732871</v>
      </c>
      <c r="O144" s="147"/>
      <c r="AA144" s="99" t="str">
        <f t="shared" si="117"/>
        <v/>
      </c>
      <c r="AB144" s="99" t="str">
        <f t="shared" si="118"/>
        <v/>
      </c>
      <c r="AC144" s="99" t="str">
        <f t="shared" si="93"/>
        <v/>
      </c>
      <c r="AD144" s="99" t="str">
        <f t="shared" si="94"/>
        <v/>
      </c>
      <c r="AE144" s="99" t="str">
        <f t="shared" si="119"/>
        <v/>
      </c>
      <c r="AF144" s="99" t="str">
        <f t="shared" si="120"/>
        <v/>
      </c>
      <c r="AG144" s="99" t="str">
        <f t="shared" si="114"/>
        <v/>
      </c>
      <c r="AH144" s="99" t="str">
        <f t="shared" si="115"/>
        <v/>
      </c>
      <c r="AI144" s="99" t="str">
        <f t="shared" si="136"/>
        <v/>
      </c>
      <c r="AJ144" s="99" t="str">
        <f t="shared" si="142"/>
        <v/>
      </c>
      <c r="AK144" s="99" t="str">
        <f t="shared" si="112"/>
        <v/>
      </c>
      <c r="AL144" s="99" t="str">
        <f t="shared" si="113"/>
        <v/>
      </c>
      <c r="AM144" s="99" t="str">
        <f t="shared" si="137"/>
        <v/>
      </c>
      <c r="AN144" s="99" t="str">
        <f t="shared" si="143"/>
        <v/>
      </c>
      <c r="AO144" s="99" t="str">
        <f t="shared" si="99"/>
        <v/>
      </c>
      <c r="AP144" s="99" t="str">
        <f t="shared" si="100"/>
        <v/>
      </c>
      <c r="AQ144" s="99" t="str">
        <f t="shared" si="144"/>
        <v/>
      </c>
      <c r="AR144" s="99" t="str">
        <f t="shared" si="145"/>
        <v/>
      </c>
      <c r="AS144" s="99" t="str">
        <f t="shared" si="101"/>
        <v/>
      </c>
      <c r="AT144" s="99" t="str">
        <f t="shared" si="102"/>
        <v/>
      </c>
      <c r="AU144" s="99" t="str">
        <f t="shared" si="121"/>
        <v/>
      </c>
      <c r="AV144" s="99" t="str">
        <f t="shared" si="122"/>
        <v/>
      </c>
      <c r="AW144" s="99" t="str">
        <f t="shared" si="103"/>
        <v/>
      </c>
      <c r="AX144" s="99" t="str">
        <f t="shared" si="104"/>
        <v/>
      </c>
      <c r="AY144" s="99" t="str">
        <f t="shared" si="123"/>
        <v/>
      </c>
      <c r="AZ144" s="99" t="str">
        <f t="shared" si="124"/>
        <v/>
      </c>
      <c r="BA144" s="99" t="str">
        <f t="shared" si="105"/>
        <v/>
      </c>
      <c r="BB144" s="99" t="str">
        <f t="shared" si="106"/>
        <v/>
      </c>
      <c r="BD144" s="99" t="str">
        <f t="shared" si="125"/>
        <v/>
      </c>
      <c r="BE144" s="99" t="str">
        <f t="shared" si="126"/>
        <v/>
      </c>
      <c r="BF144" s="99" t="str">
        <f t="shared" si="127"/>
        <v/>
      </c>
      <c r="BG144" s="99" t="str">
        <f t="shared" si="128"/>
        <v/>
      </c>
      <c r="BH144" s="121" t="str">
        <f t="shared" si="129"/>
        <v/>
      </c>
      <c r="BI144" s="121" t="str">
        <f t="shared" si="130"/>
        <v/>
      </c>
      <c r="BJ144" s="122" t="str">
        <f t="shared" si="131"/>
        <v/>
      </c>
      <c r="BK144" s="122"/>
      <c r="BL144" s="99" t="str">
        <f t="shared" si="132"/>
        <v/>
      </c>
      <c r="BM144" s="99" t="str">
        <f t="shared" si="133"/>
        <v/>
      </c>
      <c r="BN144" s="122" t="str">
        <f t="shared" si="138"/>
        <v/>
      </c>
      <c r="BO144" s="121" t="str">
        <f t="shared" si="134"/>
        <v/>
      </c>
      <c r="BP144" s="122" t="str">
        <f t="shared" si="139"/>
        <v/>
      </c>
      <c r="BQ144" s="122"/>
    </row>
    <row r="145" spans="2:69" x14ac:dyDescent="0.3">
      <c r="B145" s="89"/>
      <c r="C145" s="98">
        <f t="shared" si="135"/>
        <v>27</v>
      </c>
      <c r="D145" s="120">
        <v>135</v>
      </c>
      <c r="E145" s="161" t="str">
        <f t="shared" si="140"/>
        <v/>
      </c>
      <c r="F145" s="90" t="str">
        <f t="shared" si="116"/>
        <v/>
      </c>
      <c r="G145" s="120">
        <v>135</v>
      </c>
      <c r="H145" s="161" t="str">
        <f t="shared" si="141"/>
        <v/>
      </c>
      <c r="I145" s="90" t="str">
        <f t="array" ref="I145">IF(D$2=1,IF(F145="","",ABS(F144-F145)),IF(D$2&lt;10,IF(AND(F145="",F146=""),"",MAX(IF(C$11:C$1510=G145,B$11:B$1510))-MIN(IF(C$11:C$1510=G145,B$11:B$1510))),IF(AND(F145="",F146=""),"",_xlfn.STDEV.S(IF(C$11:C$1510=G145,B$11:B$1510)))))</f>
        <v/>
      </c>
      <c r="J145" s="102"/>
      <c r="K145" s="145">
        <f t="shared" si="107"/>
        <v>57</v>
      </c>
      <c r="L145" s="142">
        <f t="shared" si="108"/>
        <v>145</v>
      </c>
      <c r="M145" s="146">
        <f t="shared" si="109"/>
        <v>0.43481595092024539</v>
      </c>
      <c r="N145" s="147">
        <f t="shared" si="98"/>
        <v>149.47539502122609</v>
      </c>
      <c r="O145" s="147"/>
      <c r="AA145" s="99" t="str">
        <f t="shared" si="117"/>
        <v/>
      </c>
      <c r="AB145" s="99" t="str">
        <f t="shared" si="118"/>
        <v/>
      </c>
      <c r="AC145" s="99" t="str">
        <f t="shared" si="93"/>
        <v/>
      </c>
      <c r="AD145" s="99" t="str">
        <f t="shared" si="94"/>
        <v/>
      </c>
      <c r="AE145" s="99" t="str">
        <f t="shared" si="119"/>
        <v/>
      </c>
      <c r="AF145" s="99" t="str">
        <f t="shared" si="120"/>
        <v/>
      </c>
      <c r="AG145" s="99" t="str">
        <f t="shared" si="114"/>
        <v/>
      </c>
      <c r="AH145" s="99" t="str">
        <f t="shared" si="115"/>
        <v/>
      </c>
      <c r="AI145" s="99" t="str">
        <f t="shared" si="136"/>
        <v/>
      </c>
      <c r="AJ145" s="99" t="str">
        <f t="shared" si="142"/>
        <v/>
      </c>
      <c r="AK145" s="99" t="str">
        <f t="shared" si="112"/>
        <v/>
      </c>
      <c r="AL145" s="99" t="str">
        <f t="shared" si="113"/>
        <v/>
      </c>
      <c r="AM145" s="99" t="str">
        <f t="shared" si="137"/>
        <v/>
      </c>
      <c r="AN145" s="99" t="str">
        <f t="shared" si="143"/>
        <v/>
      </c>
      <c r="AO145" s="99" t="str">
        <f t="shared" si="99"/>
        <v/>
      </c>
      <c r="AP145" s="99" t="str">
        <f t="shared" si="100"/>
        <v/>
      </c>
      <c r="AQ145" s="99" t="str">
        <f t="shared" si="144"/>
        <v/>
      </c>
      <c r="AR145" s="99" t="str">
        <f t="shared" si="145"/>
        <v/>
      </c>
      <c r="AS145" s="99" t="str">
        <f t="shared" si="101"/>
        <v/>
      </c>
      <c r="AT145" s="99" t="str">
        <f t="shared" si="102"/>
        <v/>
      </c>
      <c r="AU145" s="99" t="str">
        <f t="shared" si="121"/>
        <v/>
      </c>
      <c r="AV145" s="99" t="str">
        <f t="shared" si="122"/>
        <v/>
      </c>
      <c r="AW145" s="99" t="str">
        <f t="shared" si="103"/>
        <v/>
      </c>
      <c r="AX145" s="99" t="str">
        <f t="shared" si="104"/>
        <v/>
      </c>
      <c r="AY145" s="99" t="str">
        <f t="shared" si="123"/>
        <v/>
      </c>
      <c r="AZ145" s="99" t="str">
        <f t="shared" si="124"/>
        <v/>
      </c>
      <c r="BA145" s="99" t="str">
        <f t="shared" si="105"/>
        <v/>
      </c>
      <c r="BB145" s="99" t="str">
        <f t="shared" si="106"/>
        <v/>
      </c>
      <c r="BD145" s="99" t="str">
        <f t="shared" si="125"/>
        <v/>
      </c>
      <c r="BE145" s="99" t="str">
        <f t="shared" si="126"/>
        <v/>
      </c>
      <c r="BF145" s="99" t="str">
        <f t="shared" si="127"/>
        <v/>
      </c>
      <c r="BG145" s="99" t="str">
        <f t="shared" si="128"/>
        <v/>
      </c>
      <c r="BH145" s="121" t="str">
        <f t="shared" si="129"/>
        <v/>
      </c>
      <c r="BI145" s="121" t="str">
        <f t="shared" si="130"/>
        <v/>
      </c>
      <c r="BJ145" s="122" t="str">
        <f t="shared" si="131"/>
        <v/>
      </c>
      <c r="BK145" s="122"/>
      <c r="BL145" s="99" t="str">
        <f t="shared" si="132"/>
        <v/>
      </c>
      <c r="BM145" s="99" t="str">
        <f t="shared" si="133"/>
        <v/>
      </c>
      <c r="BN145" s="122" t="str">
        <f t="shared" si="138"/>
        <v/>
      </c>
      <c r="BO145" s="121" t="str">
        <f t="shared" si="134"/>
        <v/>
      </c>
      <c r="BP145" s="122" t="str">
        <f t="shared" si="139"/>
        <v/>
      </c>
      <c r="BQ145" s="122"/>
    </row>
    <row r="146" spans="2:69" x14ac:dyDescent="0.3">
      <c r="B146" s="89"/>
      <c r="C146" s="98">
        <f t="shared" si="135"/>
        <v>28</v>
      </c>
      <c r="D146" s="120">
        <v>136</v>
      </c>
      <c r="E146" s="161" t="str">
        <f t="shared" si="140"/>
        <v/>
      </c>
      <c r="F146" s="90" t="str">
        <f t="shared" si="116"/>
        <v/>
      </c>
      <c r="G146" s="120">
        <v>136</v>
      </c>
      <c r="H146" s="161" t="str">
        <f t="shared" si="141"/>
        <v/>
      </c>
      <c r="I146" s="90" t="str">
        <f t="array" ref="I146">IF(D$2=1,IF(F146="","",ABS(F145-F146)),IF(D$2&lt;10,IF(AND(F146="",F147=""),"",MAX(IF(C$11:C$1510=G146,B$11:B$1510))-MIN(IF(C$11:C$1510=G146,B$11:B$1510))),IF(AND(F146="",F147=""),"",_xlfn.STDEV.S(IF(C$11:C$1510=G146,B$11:B$1510)))))</f>
        <v/>
      </c>
      <c r="J146" s="102"/>
      <c r="K146" s="145">
        <f t="shared" si="107"/>
        <v>58</v>
      </c>
      <c r="L146" s="142">
        <f t="shared" si="108"/>
        <v>145</v>
      </c>
      <c r="M146" s="146">
        <f t="shared" si="109"/>
        <v>0.44248466257668712</v>
      </c>
      <c r="N146" s="147">
        <f t="shared" si="98"/>
        <v>150.47941046099137</v>
      </c>
      <c r="O146" s="147"/>
      <c r="AA146" s="99" t="str">
        <f t="shared" si="117"/>
        <v/>
      </c>
      <c r="AB146" s="99" t="str">
        <f t="shared" si="118"/>
        <v/>
      </c>
      <c r="AC146" s="99" t="str">
        <f t="shared" si="93"/>
        <v/>
      </c>
      <c r="AD146" s="99" t="str">
        <f t="shared" si="94"/>
        <v/>
      </c>
      <c r="AE146" s="99" t="str">
        <f t="shared" si="119"/>
        <v/>
      </c>
      <c r="AF146" s="99" t="str">
        <f t="shared" si="120"/>
        <v/>
      </c>
      <c r="AG146" s="99" t="str">
        <f t="shared" si="114"/>
        <v/>
      </c>
      <c r="AH146" s="99" t="str">
        <f t="shared" si="115"/>
        <v/>
      </c>
      <c r="AI146" s="99" t="str">
        <f t="shared" si="136"/>
        <v/>
      </c>
      <c r="AJ146" s="99" t="str">
        <f t="shared" si="142"/>
        <v/>
      </c>
      <c r="AK146" s="99" t="str">
        <f t="shared" si="112"/>
        <v/>
      </c>
      <c r="AL146" s="99" t="str">
        <f t="shared" si="113"/>
        <v/>
      </c>
      <c r="AM146" s="99" t="str">
        <f t="shared" si="137"/>
        <v/>
      </c>
      <c r="AN146" s="99" t="str">
        <f t="shared" si="143"/>
        <v/>
      </c>
      <c r="AO146" s="99" t="str">
        <f t="shared" si="99"/>
        <v/>
      </c>
      <c r="AP146" s="99" t="str">
        <f t="shared" si="100"/>
        <v/>
      </c>
      <c r="AQ146" s="99" t="str">
        <f t="shared" si="144"/>
        <v/>
      </c>
      <c r="AR146" s="99" t="str">
        <f t="shared" si="145"/>
        <v/>
      </c>
      <c r="AS146" s="99" t="str">
        <f t="shared" si="101"/>
        <v/>
      </c>
      <c r="AT146" s="99" t="str">
        <f t="shared" si="102"/>
        <v/>
      </c>
      <c r="AU146" s="99" t="str">
        <f t="shared" si="121"/>
        <v/>
      </c>
      <c r="AV146" s="99" t="str">
        <f t="shared" si="122"/>
        <v/>
      </c>
      <c r="AW146" s="99" t="str">
        <f t="shared" si="103"/>
        <v/>
      </c>
      <c r="AX146" s="99" t="str">
        <f t="shared" si="104"/>
        <v/>
      </c>
      <c r="AY146" s="99" t="str">
        <f t="shared" si="123"/>
        <v/>
      </c>
      <c r="AZ146" s="99" t="str">
        <f t="shared" si="124"/>
        <v/>
      </c>
      <c r="BA146" s="99" t="str">
        <f t="shared" si="105"/>
        <v/>
      </c>
      <c r="BB146" s="99" t="str">
        <f t="shared" si="106"/>
        <v/>
      </c>
      <c r="BD146" s="99" t="str">
        <f t="shared" si="125"/>
        <v/>
      </c>
      <c r="BE146" s="99" t="str">
        <f t="shared" si="126"/>
        <v/>
      </c>
      <c r="BF146" s="99" t="str">
        <f t="shared" si="127"/>
        <v/>
      </c>
      <c r="BG146" s="99" t="str">
        <f t="shared" si="128"/>
        <v/>
      </c>
      <c r="BH146" s="121" t="str">
        <f t="shared" si="129"/>
        <v/>
      </c>
      <c r="BI146" s="121" t="str">
        <f t="shared" si="130"/>
        <v/>
      </c>
      <c r="BJ146" s="122" t="str">
        <f t="shared" si="131"/>
        <v/>
      </c>
      <c r="BK146" s="122"/>
      <c r="BL146" s="99" t="str">
        <f t="shared" si="132"/>
        <v/>
      </c>
      <c r="BM146" s="99" t="str">
        <f t="shared" si="133"/>
        <v/>
      </c>
      <c r="BN146" s="122" t="str">
        <f t="shared" si="138"/>
        <v/>
      </c>
      <c r="BO146" s="121" t="str">
        <f t="shared" si="134"/>
        <v/>
      </c>
      <c r="BP146" s="122" t="str">
        <f t="shared" si="139"/>
        <v/>
      </c>
      <c r="BQ146" s="122"/>
    </row>
    <row r="147" spans="2:69" x14ac:dyDescent="0.3">
      <c r="B147" s="89"/>
      <c r="C147" s="98">
        <f t="shared" si="135"/>
        <v>28</v>
      </c>
      <c r="D147" s="120">
        <v>137</v>
      </c>
      <c r="E147" s="161" t="str">
        <f t="shared" si="140"/>
        <v/>
      </c>
      <c r="F147" s="90" t="str">
        <f t="shared" si="116"/>
        <v/>
      </c>
      <c r="G147" s="120">
        <v>137</v>
      </c>
      <c r="H147" s="161" t="str">
        <f t="shared" si="141"/>
        <v/>
      </c>
      <c r="I147" s="90" t="str">
        <f t="array" ref="I147">IF(D$2=1,IF(F147="","",ABS(F146-F147)),IF(D$2&lt;10,IF(AND(F147="",F148=""),"",MAX(IF(C$11:C$1510=G147,B$11:B$1510))-MIN(IF(C$11:C$1510=G147,B$11:B$1510))),IF(AND(F147="",F148=""),"",_xlfn.STDEV.S(IF(C$11:C$1510=G147,B$11:B$1510)))))</f>
        <v/>
      </c>
      <c r="J147" s="102"/>
      <c r="K147" s="145">
        <f t="shared" si="107"/>
        <v>59</v>
      </c>
      <c r="L147" s="142">
        <f t="shared" si="108"/>
        <v>145</v>
      </c>
      <c r="M147" s="146">
        <f t="shared" si="109"/>
        <v>0.45015337423312884</v>
      </c>
      <c r="N147" s="147">
        <f t="shared" si="98"/>
        <v>151.48060788712002</v>
      </c>
      <c r="O147" s="147"/>
      <c r="AA147" s="99" t="str">
        <f t="shared" si="117"/>
        <v/>
      </c>
      <c r="AB147" s="99" t="str">
        <f t="shared" si="118"/>
        <v/>
      </c>
      <c r="AC147" s="99" t="str">
        <f t="shared" si="93"/>
        <v/>
      </c>
      <c r="AD147" s="99" t="str">
        <f t="shared" si="94"/>
        <v/>
      </c>
      <c r="AE147" s="99" t="str">
        <f t="shared" si="119"/>
        <v/>
      </c>
      <c r="AF147" s="99" t="str">
        <f t="shared" si="120"/>
        <v/>
      </c>
      <c r="AG147" s="99" t="str">
        <f t="shared" si="114"/>
        <v/>
      </c>
      <c r="AH147" s="99" t="str">
        <f t="shared" si="115"/>
        <v/>
      </c>
      <c r="AI147" s="99" t="str">
        <f t="shared" si="136"/>
        <v/>
      </c>
      <c r="AJ147" s="99" t="str">
        <f t="shared" si="142"/>
        <v/>
      </c>
      <c r="AK147" s="99" t="str">
        <f t="shared" si="112"/>
        <v/>
      </c>
      <c r="AL147" s="99" t="str">
        <f t="shared" si="113"/>
        <v/>
      </c>
      <c r="AM147" s="99" t="str">
        <f t="shared" si="137"/>
        <v/>
      </c>
      <c r="AN147" s="99" t="str">
        <f t="shared" si="143"/>
        <v/>
      </c>
      <c r="AO147" s="99" t="str">
        <f t="shared" si="99"/>
        <v/>
      </c>
      <c r="AP147" s="99" t="str">
        <f t="shared" si="100"/>
        <v/>
      </c>
      <c r="AQ147" s="99" t="str">
        <f t="shared" si="144"/>
        <v/>
      </c>
      <c r="AR147" s="99" t="str">
        <f t="shared" si="145"/>
        <v/>
      </c>
      <c r="AS147" s="99" t="str">
        <f t="shared" si="101"/>
        <v/>
      </c>
      <c r="AT147" s="99" t="str">
        <f t="shared" si="102"/>
        <v/>
      </c>
      <c r="AU147" s="99" t="str">
        <f t="shared" si="121"/>
        <v/>
      </c>
      <c r="AV147" s="99" t="str">
        <f t="shared" si="122"/>
        <v/>
      </c>
      <c r="AW147" s="99" t="str">
        <f t="shared" si="103"/>
        <v/>
      </c>
      <c r="AX147" s="99" t="str">
        <f t="shared" si="104"/>
        <v/>
      </c>
      <c r="AY147" s="99" t="str">
        <f t="shared" si="123"/>
        <v/>
      </c>
      <c r="AZ147" s="99" t="str">
        <f t="shared" si="124"/>
        <v/>
      </c>
      <c r="BA147" s="99" t="str">
        <f t="shared" si="105"/>
        <v/>
      </c>
      <c r="BB147" s="99" t="str">
        <f t="shared" si="106"/>
        <v/>
      </c>
      <c r="BD147" s="99" t="str">
        <f t="shared" si="125"/>
        <v/>
      </c>
      <c r="BE147" s="99" t="str">
        <f t="shared" si="126"/>
        <v/>
      </c>
      <c r="BF147" s="99" t="str">
        <f t="shared" si="127"/>
        <v/>
      </c>
      <c r="BG147" s="99" t="str">
        <f t="shared" si="128"/>
        <v/>
      </c>
      <c r="BH147" s="121" t="str">
        <f t="shared" si="129"/>
        <v/>
      </c>
      <c r="BI147" s="121" t="str">
        <f t="shared" si="130"/>
        <v/>
      </c>
      <c r="BJ147" s="122" t="str">
        <f t="shared" si="131"/>
        <v/>
      </c>
      <c r="BK147" s="122"/>
      <c r="BL147" s="99" t="str">
        <f t="shared" si="132"/>
        <v/>
      </c>
      <c r="BM147" s="99" t="str">
        <f t="shared" si="133"/>
        <v/>
      </c>
      <c r="BN147" s="122" t="str">
        <f t="shared" si="138"/>
        <v/>
      </c>
      <c r="BO147" s="121" t="str">
        <f t="shared" si="134"/>
        <v/>
      </c>
      <c r="BP147" s="122" t="str">
        <f t="shared" si="139"/>
        <v/>
      </c>
      <c r="BQ147" s="122"/>
    </row>
    <row r="148" spans="2:69" x14ac:dyDescent="0.3">
      <c r="B148" s="89"/>
      <c r="C148" s="98">
        <f t="shared" si="135"/>
        <v>28</v>
      </c>
      <c r="D148" s="120">
        <v>138</v>
      </c>
      <c r="E148" s="161" t="str">
        <f t="shared" si="140"/>
        <v/>
      </c>
      <c r="F148" s="90" t="str">
        <f t="shared" si="116"/>
        <v/>
      </c>
      <c r="G148" s="120">
        <v>138</v>
      </c>
      <c r="H148" s="161" t="str">
        <f t="shared" si="141"/>
        <v/>
      </c>
      <c r="I148" s="90" t="str">
        <f t="array" ref="I148">IF(D$2=1,IF(F148="","",ABS(F147-F148)),IF(D$2&lt;10,IF(AND(F148="",F149=""),"",MAX(IF(C$11:C$1510=G148,B$11:B$1510))-MIN(IF(C$11:C$1510=G148,B$11:B$1510))),IF(AND(F148="",F149=""),"",_xlfn.STDEV.S(IF(C$11:C$1510=G148,B$11:B$1510)))))</f>
        <v/>
      </c>
      <c r="J148" s="102"/>
      <c r="K148" s="145">
        <f t="shared" si="107"/>
        <v>60</v>
      </c>
      <c r="L148" s="142">
        <f t="shared" si="108"/>
        <v>147</v>
      </c>
      <c r="M148" s="146">
        <f t="shared" si="109"/>
        <v>0.45782208588957057</v>
      </c>
      <c r="N148" s="147">
        <f t="shared" si="98"/>
        <v>152.47937791022534</v>
      </c>
      <c r="O148" s="147"/>
      <c r="AA148" s="99" t="str">
        <f t="shared" si="117"/>
        <v/>
      </c>
      <c r="AB148" s="99" t="str">
        <f t="shared" si="118"/>
        <v/>
      </c>
      <c r="AC148" s="99" t="str">
        <f t="shared" si="93"/>
        <v/>
      </c>
      <c r="AD148" s="99" t="str">
        <f t="shared" si="94"/>
        <v/>
      </c>
      <c r="AE148" s="99" t="str">
        <f t="shared" si="119"/>
        <v/>
      </c>
      <c r="AF148" s="99" t="str">
        <f t="shared" si="120"/>
        <v/>
      </c>
      <c r="AG148" s="99" t="str">
        <f t="shared" si="114"/>
        <v/>
      </c>
      <c r="AH148" s="99" t="str">
        <f t="shared" si="115"/>
        <v/>
      </c>
      <c r="AI148" s="99" t="str">
        <f t="shared" si="136"/>
        <v/>
      </c>
      <c r="AJ148" s="99" t="str">
        <f t="shared" si="142"/>
        <v/>
      </c>
      <c r="AK148" s="99" t="str">
        <f t="shared" si="112"/>
        <v/>
      </c>
      <c r="AL148" s="99" t="str">
        <f t="shared" si="113"/>
        <v/>
      </c>
      <c r="AM148" s="99" t="str">
        <f t="shared" si="137"/>
        <v/>
      </c>
      <c r="AN148" s="99" t="str">
        <f t="shared" si="143"/>
        <v/>
      </c>
      <c r="AO148" s="99" t="str">
        <f t="shared" si="99"/>
        <v/>
      </c>
      <c r="AP148" s="99" t="str">
        <f t="shared" si="100"/>
        <v/>
      </c>
      <c r="AQ148" s="99" t="str">
        <f t="shared" si="144"/>
        <v/>
      </c>
      <c r="AR148" s="99" t="str">
        <f t="shared" si="145"/>
        <v/>
      </c>
      <c r="AS148" s="99" t="str">
        <f t="shared" si="101"/>
        <v/>
      </c>
      <c r="AT148" s="99" t="str">
        <f t="shared" si="102"/>
        <v/>
      </c>
      <c r="AU148" s="99" t="str">
        <f t="shared" si="121"/>
        <v/>
      </c>
      <c r="AV148" s="99" t="str">
        <f t="shared" si="122"/>
        <v/>
      </c>
      <c r="AW148" s="99" t="str">
        <f t="shared" si="103"/>
        <v/>
      </c>
      <c r="AX148" s="99" t="str">
        <f t="shared" si="104"/>
        <v/>
      </c>
      <c r="AY148" s="99" t="str">
        <f t="shared" si="123"/>
        <v/>
      </c>
      <c r="AZ148" s="99" t="str">
        <f t="shared" si="124"/>
        <v/>
      </c>
      <c r="BA148" s="99" t="str">
        <f t="shared" si="105"/>
        <v/>
      </c>
      <c r="BB148" s="99" t="str">
        <f t="shared" si="106"/>
        <v/>
      </c>
      <c r="BD148" s="99" t="str">
        <f t="shared" si="125"/>
        <v/>
      </c>
      <c r="BE148" s="99" t="str">
        <f t="shared" si="126"/>
        <v/>
      </c>
      <c r="BF148" s="99" t="str">
        <f t="shared" si="127"/>
        <v/>
      </c>
      <c r="BG148" s="99" t="str">
        <f t="shared" si="128"/>
        <v/>
      </c>
      <c r="BH148" s="121" t="str">
        <f t="shared" si="129"/>
        <v/>
      </c>
      <c r="BI148" s="121" t="str">
        <f t="shared" si="130"/>
        <v/>
      </c>
      <c r="BJ148" s="122" t="str">
        <f t="shared" si="131"/>
        <v/>
      </c>
      <c r="BK148" s="122"/>
      <c r="BL148" s="99" t="str">
        <f t="shared" si="132"/>
        <v/>
      </c>
      <c r="BM148" s="99" t="str">
        <f t="shared" si="133"/>
        <v/>
      </c>
      <c r="BN148" s="122" t="str">
        <f t="shared" si="138"/>
        <v/>
      </c>
      <c r="BO148" s="121" t="str">
        <f t="shared" si="134"/>
        <v/>
      </c>
      <c r="BP148" s="122" t="str">
        <f t="shared" si="139"/>
        <v/>
      </c>
      <c r="BQ148" s="122"/>
    </row>
    <row r="149" spans="2:69" x14ac:dyDescent="0.3">
      <c r="B149" s="89"/>
      <c r="C149" s="98">
        <f t="shared" si="135"/>
        <v>28</v>
      </c>
      <c r="D149" s="120">
        <v>139</v>
      </c>
      <c r="E149" s="161" t="str">
        <f t="shared" si="140"/>
        <v/>
      </c>
      <c r="F149" s="90" t="str">
        <f t="shared" si="116"/>
        <v/>
      </c>
      <c r="G149" s="120">
        <v>139</v>
      </c>
      <c r="H149" s="161" t="str">
        <f t="shared" si="141"/>
        <v/>
      </c>
      <c r="I149" s="90" t="str">
        <f t="array" ref="I149">IF(D$2=1,IF(F149="","",ABS(F148-F149)),IF(D$2&lt;10,IF(AND(F149="",F150=""),"",MAX(IF(C$11:C$1510=G149,B$11:B$1510))-MIN(IF(C$11:C$1510=G149,B$11:B$1510))),IF(AND(F149="",F150=""),"",_xlfn.STDEV.S(IF(C$11:C$1510=G149,B$11:B$1510)))))</f>
        <v/>
      </c>
      <c r="J149" s="102"/>
      <c r="K149" s="145">
        <f t="shared" si="107"/>
        <v>61</v>
      </c>
      <c r="L149" s="142">
        <f t="shared" si="108"/>
        <v>148</v>
      </c>
      <c r="M149" s="146">
        <f t="shared" si="109"/>
        <v>0.46549079754601225</v>
      </c>
      <c r="N149" s="147">
        <f t="shared" si="98"/>
        <v>153.47610467108623</v>
      </c>
      <c r="O149" s="147"/>
      <c r="AA149" s="99" t="str">
        <f t="shared" si="117"/>
        <v/>
      </c>
      <c r="AB149" s="99" t="str">
        <f t="shared" si="118"/>
        <v/>
      </c>
      <c r="AC149" s="99" t="str">
        <f t="shared" ref="AC149:AC212" si="146">IF(SUM(AA140:AA149)&gt;9,"x","")</f>
        <v/>
      </c>
      <c r="AD149" s="99" t="str">
        <f t="shared" ref="AD149:AD212" si="147">IF(IF(AB$11="",SUM(AB141:AB150),SUM(AB140:AB149))&gt;9,"x","")</f>
        <v/>
      </c>
      <c r="AE149" s="99" t="str">
        <f t="shared" si="119"/>
        <v/>
      </c>
      <c r="AF149" s="99" t="str">
        <f t="shared" si="120"/>
        <v/>
      </c>
      <c r="AG149" s="99" t="str">
        <f t="shared" si="114"/>
        <v/>
      </c>
      <c r="AH149" s="99" t="str">
        <f t="shared" si="115"/>
        <v/>
      </c>
      <c r="AI149" s="99" t="str">
        <f t="shared" si="136"/>
        <v/>
      </c>
      <c r="AJ149" s="99" t="str">
        <f t="shared" si="142"/>
        <v/>
      </c>
      <c r="AK149" s="99" t="str">
        <f t="shared" si="112"/>
        <v/>
      </c>
      <c r="AL149" s="99" t="str">
        <f t="shared" si="113"/>
        <v/>
      </c>
      <c r="AM149" s="99" t="str">
        <f t="shared" si="137"/>
        <v/>
      </c>
      <c r="AN149" s="99" t="str">
        <f t="shared" si="143"/>
        <v/>
      </c>
      <c r="AO149" s="99" t="str">
        <f t="shared" si="99"/>
        <v/>
      </c>
      <c r="AP149" s="99" t="str">
        <f t="shared" si="100"/>
        <v/>
      </c>
      <c r="AQ149" s="99" t="str">
        <f t="shared" si="144"/>
        <v/>
      </c>
      <c r="AR149" s="99" t="str">
        <f t="shared" si="145"/>
        <v/>
      </c>
      <c r="AS149" s="99" t="str">
        <f t="shared" si="101"/>
        <v/>
      </c>
      <c r="AT149" s="99" t="str">
        <f t="shared" si="102"/>
        <v/>
      </c>
      <c r="AU149" s="99" t="str">
        <f t="shared" si="121"/>
        <v/>
      </c>
      <c r="AV149" s="99" t="str">
        <f t="shared" si="122"/>
        <v/>
      </c>
      <c r="AW149" s="99" t="str">
        <f t="shared" si="103"/>
        <v/>
      </c>
      <c r="AX149" s="99" t="str">
        <f t="shared" si="104"/>
        <v/>
      </c>
      <c r="AY149" s="99" t="str">
        <f t="shared" si="123"/>
        <v/>
      </c>
      <c r="AZ149" s="99" t="str">
        <f t="shared" si="124"/>
        <v/>
      </c>
      <c r="BA149" s="99" t="str">
        <f t="shared" si="105"/>
        <v/>
      </c>
      <c r="BB149" s="99" t="str">
        <f t="shared" si="106"/>
        <v/>
      </c>
      <c r="BD149" s="99" t="str">
        <f t="shared" si="125"/>
        <v/>
      </c>
      <c r="BE149" s="99" t="str">
        <f t="shared" si="126"/>
        <v/>
      </c>
      <c r="BF149" s="99" t="str">
        <f t="shared" si="127"/>
        <v/>
      </c>
      <c r="BG149" s="99" t="str">
        <f t="shared" si="128"/>
        <v/>
      </c>
      <c r="BH149" s="121" t="str">
        <f t="shared" si="129"/>
        <v/>
      </c>
      <c r="BI149" s="121" t="str">
        <f t="shared" si="130"/>
        <v/>
      </c>
      <c r="BJ149" s="122" t="str">
        <f t="shared" si="131"/>
        <v/>
      </c>
      <c r="BK149" s="122"/>
      <c r="BL149" s="99" t="str">
        <f t="shared" si="132"/>
        <v/>
      </c>
      <c r="BM149" s="99" t="str">
        <f t="shared" si="133"/>
        <v/>
      </c>
      <c r="BN149" s="122" t="str">
        <f t="shared" si="138"/>
        <v/>
      </c>
      <c r="BO149" s="121" t="str">
        <f t="shared" si="134"/>
        <v/>
      </c>
      <c r="BP149" s="122" t="str">
        <f t="shared" si="139"/>
        <v/>
      </c>
      <c r="BQ149" s="122"/>
    </row>
    <row r="150" spans="2:69" x14ac:dyDescent="0.3">
      <c r="B150" s="89"/>
      <c r="C150" s="98">
        <f t="shared" si="135"/>
        <v>28</v>
      </c>
      <c r="D150" s="120">
        <v>140</v>
      </c>
      <c r="E150" s="161" t="str">
        <f t="shared" si="140"/>
        <v/>
      </c>
      <c r="F150" s="90" t="str">
        <f t="shared" si="116"/>
        <v/>
      </c>
      <c r="G150" s="120">
        <v>140</v>
      </c>
      <c r="H150" s="161" t="str">
        <f t="shared" si="141"/>
        <v/>
      </c>
      <c r="I150" s="90" t="str">
        <f t="array" ref="I150">IF(D$2=1,IF(F150="","",ABS(F149-F150)),IF(D$2&lt;10,IF(AND(F150="",F151=""),"",MAX(IF(C$11:C$1510=G150,B$11:B$1510))-MIN(IF(C$11:C$1510=G150,B$11:B$1510))),IF(AND(F150="",F151=""),"",_xlfn.STDEV.S(IF(C$11:C$1510=G150,B$11:B$1510)))))</f>
        <v/>
      </c>
      <c r="J150" s="102"/>
      <c r="K150" s="145">
        <f t="shared" si="107"/>
        <v>62</v>
      </c>
      <c r="L150" s="142">
        <f t="shared" si="108"/>
        <v>149</v>
      </c>
      <c r="M150" s="146">
        <f t="shared" si="109"/>
        <v>0.47315950920245398</v>
      </c>
      <c r="N150" s="147">
        <f t="shared" si="98"/>
        <v>154.47116690940109</v>
      </c>
      <c r="O150" s="147"/>
      <c r="AA150" s="99" t="str">
        <f t="shared" si="117"/>
        <v/>
      </c>
      <c r="AB150" s="99" t="str">
        <f t="shared" si="118"/>
        <v/>
      </c>
      <c r="AC150" s="99" t="str">
        <f t="shared" si="146"/>
        <v/>
      </c>
      <c r="AD150" s="99" t="str">
        <f t="shared" si="147"/>
        <v/>
      </c>
      <c r="AE150" s="99" t="str">
        <f t="shared" si="119"/>
        <v/>
      </c>
      <c r="AF150" s="99" t="str">
        <f t="shared" si="120"/>
        <v/>
      </c>
      <c r="AG150" s="99" t="str">
        <f t="shared" si="114"/>
        <v/>
      </c>
      <c r="AH150" s="99" t="str">
        <f t="shared" si="115"/>
        <v/>
      </c>
      <c r="AI150" s="99" t="str">
        <f t="shared" si="136"/>
        <v/>
      </c>
      <c r="AJ150" s="99" t="str">
        <f t="shared" si="142"/>
        <v/>
      </c>
      <c r="AK150" s="99" t="str">
        <f t="shared" si="112"/>
        <v/>
      </c>
      <c r="AL150" s="99" t="str">
        <f t="shared" si="113"/>
        <v/>
      </c>
      <c r="AM150" s="99" t="str">
        <f t="shared" si="137"/>
        <v/>
      </c>
      <c r="AN150" s="99" t="str">
        <f t="shared" si="143"/>
        <v/>
      </c>
      <c r="AO150" s="99" t="str">
        <f t="shared" si="99"/>
        <v/>
      </c>
      <c r="AP150" s="99" t="str">
        <f t="shared" si="100"/>
        <v/>
      </c>
      <c r="AQ150" s="99" t="str">
        <f t="shared" si="144"/>
        <v/>
      </c>
      <c r="AR150" s="99" t="str">
        <f t="shared" si="145"/>
        <v/>
      </c>
      <c r="AS150" s="99" t="str">
        <f t="shared" si="101"/>
        <v/>
      </c>
      <c r="AT150" s="99" t="str">
        <f t="shared" si="102"/>
        <v/>
      </c>
      <c r="AU150" s="99" t="str">
        <f t="shared" si="121"/>
        <v/>
      </c>
      <c r="AV150" s="99" t="str">
        <f t="shared" si="122"/>
        <v/>
      </c>
      <c r="AW150" s="99" t="str">
        <f t="shared" si="103"/>
        <v/>
      </c>
      <c r="AX150" s="99" t="str">
        <f t="shared" si="104"/>
        <v/>
      </c>
      <c r="AY150" s="99" t="str">
        <f t="shared" si="123"/>
        <v/>
      </c>
      <c r="AZ150" s="99" t="str">
        <f t="shared" si="124"/>
        <v/>
      </c>
      <c r="BA150" s="99" t="str">
        <f t="shared" si="105"/>
        <v/>
      </c>
      <c r="BB150" s="99" t="str">
        <f t="shared" si="106"/>
        <v/>
      </c>
      <c r="BD150" s="99" t="str">
        <f t="shared" si="125"/>
        <v/>
      </c>
      <c r="BE150" s="99" t="str">
        <f t="shared" si="126"/>
        <v/>
      </c>
      <c r="BF150" s="99" t="str">
        <f t="shared" si="127"/>
        <v/>
      </c>
      <c r="BG150" s="99" t="str">
        <f t="shared" si="128"/>
        <v/>
      </c>
      <c r="BH150" s="121" t="str">
        <f t="shared" si="129"/>
        <v/>
      </c>
      <c r="BI150" s="121" t="str">
        <f t="shared" si="130"/>
        <v/>
      </c>
      <c r="BJ150" s="122" t="str">
        <f t="shared" si="131"/>
        <v/>
      </c>
      <c r="BK150" s="122"/>
      <c r="BL150" s="99" t="str">
        <f t="shared" si="132"/>
        <v/>
      </c>
      <c r="BM150" s="99" t="str">
        <f t="shared" si="133"/>
        <v/>
      </c>
      <c r="BN150" s="122" t="str">
        <f t="shared" si="138"/>
        <v/>
      </c>
      <c r="BO150" s="121" t="str">
        <f t="shared" si="134"/>
        <v/>
      </c>
      <c r="BP150" s="122" t="str">
        <f t="shared" si="139"/>
        <v/>
      </c>
      <c r="BQ150" s="122"/>
    </row>
    <row r="151" spans="2:69" x14ac:dyDescent="0.3">
      <c r="B151" s="89"/>
      <c r="C151" s="98">
        <f t="shared" si="135"/>
        <v>29</v>
      </c>
      <c r="D151" s="120">
        <v>141</v>
      </c>
      <c r="E151" s="161" t="str">
        <f t="shared" si="140"/>
        <v/>
      </c>
      <c r="F151" s="90" t="str">
        <f t="shared" si="116"/>
        <v/>
      </c>
      <c r="G151" s="120">
        <v>141</v>
      </c>
      <c r="H151" s="161" t="str">
        <f t="shared" si="141"/>
        <v/>
      </c>
      <c r="I151" s="90" t="str">
        <f t="array" ref="I151">IF(D$2=1,IF(F151="","",ABS(F150-F151)),IF(D$2&lt;10,IF(AND(F151="",F152=""),"",MAX(IF(C$11:C$1510=G151,B$11:B$1510))-MIN(IF(C$11:C$1510=G151,B$11:B$1510))),IF(AND(F151="",F152=""),"",_xlfn.STDEV.S(IF(C$11:C$1510=G151,B$11:B$1510)))))</f>
        <v/>
      </c>
      <c r="J151" s="102"/>
      <c r="K151" s="145">
        <f t="shared" si="107"/>
        <v>63</v>
      </c>
      <c r="L151" s="142">
        <f t="shared" si="108"/>
        <v>150</v>
      </c>
      <c r="M151" s="146">
        <f t="shared" si="109"/>
        <v>0.48082822085889571</v>
      </c>
      <c r="N151" s="147">
        <f t="shared" si="98"/>
        <v>155.46493899514417</v>
      </c>
      <c r="O151" s="147"/>
      <c r="AA151" s="99" t="str">
        <f t="shared" si="117"/>
        <v/>
      </c>
      <c r="AB151" s="99" t="str">
        <f t="shared" si="118"/>
        <v/>
      </c>
      <c r="AC151" s="99" t="str">
        <f t="shared" si="146"/>
        <v/>
      </c>
      <c r="AD151" s="99" t="str">
        <f t="shared" si="147"/>
        <v/>
      </c>
      <c r="AE151" s="99" t="str">
        <f t="shared" si="119"/>
        <v/>
      </c>
      <c r="AF151" s="99" t="str">
        <f t="shared" si="120"/>
        <v/>
      </c>
      <c r="AG151" s="99" t="str">
        <f t="shared" si="114"/>
        <v/>
      </c>
      <c r="AH151" s="99" t="str">
        <f t="shared" si="115"/>
        <v/>
      </c>
      <c r="AI151" s="99" t="str">
        <f t="shared" si="136"/>
        <v/>
      </c>
      <c r="AJ151" s="99" t="str">
        <f t="shared" si="142"/>
        <v/>
      </c>
      <c r="AK151" s="99" t="str">
        <f t="shared" si="112"/>
        <v/>
      </c>
      <c r="AL151" s="99" t="str">
        <f t="shared" si="113"/>
        <v/>
      </c>
      <c r="AM151" s="99" t="str">
        <f t="shared" si="137"/>
        <v/>
      </c>
      <c r="AN151" s="99" t="str">
        <f t="shared" si="143"/>
        <v/>
      </c>
      <c r="AO151" s="99" t="str">
        <f t="shared" si="99"/>
        <v/>
      </c>
      <c r="AP151" s="99" t="str">
        <f t="shared" si="100"/>
        <v/>
      </c>
      <c r="AQ151" s="99" t="str">
        <f t="shared" si="144"/>
        <v/>
      </c>
      <c r="AR151" s="99" t="str">
        <f t="shared" si="145"/>
        <v/>
      </c>
      <c r="AS151" s="99" t="str">
        <f t="shared" si="101"/>
        <v/>
      </c>
      <c r="AT151" s="99" t="str">
        <f t="shared" si="102"/>
        <v/>
      </c>
      <c r="AU151" s="99" t="str">
        <f t="shared" si="121"/>
        <v/>
      </c>
      <c r="AV151" s="99" t="str">
        <f t="shared" si="122"/>
        <v/>
      </c>
      <c r="AW151" s="99" t="str">
        <f t="shared" si="103"/>
        <v/>
      </c>
      <c r="AX151" s="99" t="str">
        <f t="shared" si="104"/>
        <v/>
      </c>
      <c r="AY151" s="99" t="str">
        <f t="shared" si="123"/>
        <v/>
      </c>
      <c r="AZ151" s="99" t="str">
        <f t="shared" si="124"/>
        <v/>
      </c>
      <c r="BA151" s="99" t="str">
        <f t="shared" si="105"/>
        <v/>
      </c>
      <c r="BB151" s="99" t="str">
        <f t="shared" si="106"/>
        <v/>
      </c>
      <c r="BD151" s="99" t="str">
        <f t="shared" si="125"/>
        <v/>
      </c>
      <c r="BE151" s="99" t="str">
        <f t="shared" si="126"/>
        <v/>
      </c>
      <c r="BF151" s="99" t="str">
        <f t="shared" si="127"/>
        <v/>
      </c>
      <c r="BG151" s="99" t="str">
        <f t="shared" si="128"/>
        <v/>
      </c>
      <c r="BH151" s="121" t="str">
        <f t="shared" si="129"/>
        <v/>
      </c>
      <c r="BI151" s="121" t="str">
        <f t="shared" si="130"/>
        <v/>
      </c>
      <c r="BJ151" s="122" t="str">
        <f t="shared" si="131"/>
        <v/>
      </c>
      <c r="BK151" s="122"/>
      <c r="BL151" s="99" t="str">
        <f t="shared" si="132"/>
        <v/>
      </c>
      <c r="BM151" s="99" t="str">
        <f t="shared" si="133"/>
        <v/>
      </c>
      <c r="BN151" s="122" t="str">
        <f t="shared" si="138"/>
        <v/>
      </c>
      <c r="BO151" s="121" t="str">
        <f t="shared" si="134"/>
        <v/>
      </c>
      <c r="BP151" s="122" t="str">
        <f t="shared" si="139"/>
        <v/>
      </c>
      <c r="BQ151" s="122"/>
    </row>
    <row r="152" spans="2:69" x14ac:dyDescent="0.3">
      <c r="B152" s="89"/>
      <c r="C152" s="98">
        <f t="shared" si="135"/>
        <v>29</v>
      </c>
      <c r="D152" s="120">
        <v>142</v>
      </c>
      <c r="E152" s="161" t="str">
        <f t="shared" si="140"/>
        <v/>
      </c>
      <c r="F152" s="90" t="str">
        <f t="shared" si="116"/>
        <v/>
      </c>
      <c r="G152" s="120">
        <v>142</v>
      </c>
      <c r="H152" s="161" t="str">
        <f t="shared" si="141"/>
        <v/>
      </c>
      <c r="I152" s="90" t="str">
        <f t="array" ref="I152">IF(D$2=1,IF(F152="","",ABS(F151-F152)),IF(D$2&lt;10,IF(AND(F152="",F153=""),"",MAX(IF(C$11:C$1510=G152,B$11:B$1510))-MIN(IF(C$11:C$1510=G152,B$11:B$1510))),IF(AND(F152="",F153=""),"",_xlfn.STDEV.S(IF(C$11:C$1510=G152,B$11:B$1510)))))</f>
        <v/>
      </c>
      <c r="J152" s="102"/>
      <c r="K152" s="145">
        <f t="shared" si="107"/>
        <v>64</v>
      </c>
      <c r="L152" s="142">
        <f t="shared" si="108"/>
        <v>150</v>
      </c>
      <c r="M152" s="146">
        <f t="shared" si="109"/>
        <v>0.48849693251533743</v>
      </c>
      <c r="N152" s="147">
        <f t="shared" si="98"/>
        <v>156.45779192996551</v>
      </c>
      <c r="O152" s="147"/>
      <c r="AA152" s="99" t="str">
        <f t="shared" si="117"/>
        <v/>
      </c>
      <c r="AB152" s="99" t="str">
        <f t="shared" si="118"/>
        <v/>
      </c>
      <c r="AC152" s="99" t="str">
        <f t="shared" si="146"/>
        <v/>
      </c>
      <c r="AD152" s="99" t="str">
        <f t="shared" si="147"/>
        <v/>
      </c>
      <c r="AE152" s="99" t="str">
        <f t="shared" si="119"/>
        <v/>
      </c>
      <c r="AF152" s="99" t="str">
        <f t="shared" si="120"/>
        <v/>
      </c>
      <c r="AG152" s="99" t="str">
        <f t="shared" si="114"/>
        <v/>
      </c>
      <c r="AH152" s="99" t="str">
        <f t="shared" si="115"/>
        <v/>
      </c>
      <c r="AI152" s="99" t="str">
        <f t="shared" si="136"/>
        <v/>
      </c>
      <c r="AJ152" s="99" t="str">
        <f t="shared" si="142"/>
        <v/>
      </c>
      <c r="AK152" s="99" t="str">
        <f t="shared" si="112"/>
        <v/>
      </c>
      <c r="AL152" s="99" t="str">
        <f t="shared" si="113"/>
        <v/>
      </c>
      <c r="AM152" s="99" t="str">
        <f t="shared" si="137"/>
        <v/>
      </c>
      <c r="AN152" s="99" t="str">
        <f t="shared" si="143"/>
        <v/>
      </c>
      <c r="AO152" s="99" t="str">
        <f t="shared" si="99"/>
        <v/>
      </c>
      <c r="AP152" s="99" t="str">
        <f t="shared" si="100"/>
        <v/>
      </c>
      <c r="AQ152" s="99" t="str">
        <f t="shared" si="144"/>
        <v/>
      </c>
      <c r="AR152" s="99" t="str">
        <f t="shared" si="145"/>
        <v/>
      </c>
      <c r="AS152" s="99" t="str">
        <f t="shared" si="101"/>
        <v/>
      </c>
      <c r="AT152" s="99" t="str">
        <f t="shared" si="102"/>
        <v/>
      </c>
      <c r="AU152" s="99" t="str">
        <f t="shared" si="121"/>
        <v/>
      </c>
      <c r="AV152" s="99" t="str">
        <f t="shared" si="122"/>
        <v/>
      </c>
      <c r="AW152" s="99" t="str">
        <f t="shared" si="103"/>
        <v/>
      </c>
      <c r="AX152" s="99" t="str">
        <f t="shared" si="104"/>
        <v/>
      </c>
      <c r="AY152" s="99" t="str">
        <f t="shared" si="123"/>
        <v/>
      </c>
      <c r="AZ152" s="99" t="str">
        <f t="shared" si="124"/>
        <v/>
      </c>
      <c r="BA152" s="99" t="str">
        <f t="shared" si="105"/>
        <v/>
      </c>
      <c r="BB152" s="99" t="str">
        <f t="shared" si="106"/>
        <v/>
      </c>
      <c r="BD152" s="99" t="str">
        <f t="shared" si="125"/>
        <v/>
      </c>
      <c r="BE152" s="99" t="str">
        <f t="shared" si="126"/>
        <v/>
      </c>
      <c r="BF152" s="99" t="str">
        <f t="shared" si="127"/>
        <v/>
      </c>
      <c r="BG152" s="99" t="str">
        <f t="shared" si="128"/>
        <v/>
      </c>
      <c r="BH152" s="121" t="str">
        <f t="shared" si="129"/>
        <v/>
      </c>
      <c r="BI152" s="121" t="str">
        <f t="shared" si="130"/>
        <v/>
      </c>
      <c r="BJ152" s="122" t="str">
        <f t="shared" si="131"/>
        <v/>
      </c>
      <c r="BK152" s="122"/>
      <c r="BL152" s="99" t="str">
        <f t="shared" si="132"/>
        <v/>
      </c>
      <c r="BM152" s="99" t="str">
        <f t="shared" si="133"/>
        <v/>
      </c>
      <c r="BN152" s="122" t="str">
        <f t="shared" si="138"/>
        <v/>
      </c>
      <c r="BO152" s="121" t="str">
        <f t="shared" si="134"/>
        <v/>
      </c>
      <c r="BP152" s="122" t="str">
        <f t="shared" si="139"/>
        <v/>
      </c>
      <c r="BQ152" s="122"/>
    </row>
    <row r="153" spans="2:69" x14ac:dyDescent="0.3">
      <c r="B153" s="89"/>
      <c r="C153" s="98">
        <f t="shared" si="135"/>
        <v>29</v>
      </c>
      <c r="D153" s="120">
        <v>143</v>
      </c>
      <c r="E153" s="161" t="str">
        <f t="shared" si="140"/>
        <v/>
      </c>
      <c r="F153" s="90" t="str">
        <f t="shared" si="116"/>
        <v/>
      </c>
      <c r="G153" s="120">
        <v>143</v>
      </c>
      <c r="H153" s="161" t="str">
        <f t="shared" si="141"/>
        <v/>
      </c>
      <c r="I153" s="90" t="str">
        <f t="array" ref="I153">IF(D$2=1,IF(F153="","",ABS(F152-F153)),IF(D$2&lt;10,IF(AND(F153="",F154=""),"",MAX(IF(C$11:C$1510=G153,B$11:B$1510))-MIN(IF(C$11:C$1510=G153,B$11:B$1510))),IF(AND(F153="",F154=""),"",_xlfn.STDEV.S(IF(C$11:C$1510=G153,B$11:B$1510)))))</f>
        <v/>
      </c>
      <c r="J153" s="102"/>
      <c r="K153" s="145">
        <f t="shared" si="107"/>
        <v>65</v>
      </c>
      <c r="L153" s="142">
        <f t="shared" si="108"/>
        <v>151</v>
      </c>
      <c r="M153" s="146">
        <f t="shared" si="109"/>
        <v>0.49616564417177916</v>
      </c>
      <c r="N153" s="147">
        <f t="shared" si="98"/>
        <v>157.45009432568386</v>
      </c>
      <c r="O153" s="147"/>
      <c r="AA153" s="99" t="str">
        <f t="shared" si="117"/>
        <v/>
      </c>
      <c r="AB153" s="99" t="str">
        <f t="shared" si="118"/>
        <v/>
      </c>
      <c r="AC153" s="99" t="str">
        <f t="shared" si="146"/>
        <v/>
      </c>
      <c r="AD153" s="99" t="str">
        <f t="shared" si="147"/>
        <v/>
      </c>
      <c r="AE153" s="99" t="str">
        <f t="shared" si="119"/>
        <v/>
      </c>
      <c r="AF153" s="99" t="str">
        <f t="shared" si="120"/>
        <v/>
      </c>
      <c r="AG153" s="99" t="str">
        <f t="shared" si="114"/>
        <v/>
      </c>
      <c r="AH153" s="99" t="str">
        <f t="shared" si="115"/>
        <v/>
      </c>
      <c r="AI153" s="99" t="str">
        <f t="shared" si="136"/>
        <v/>
      </c>
      <c r="AJ153" s="99" t="str">
        <f t="shared" si="142"/>
        <v/>
      </c>
      <c r="AK153" s="99" t="str">
        <f t="shared" si="112"/>
        <v/>
      </c>
      <c r="AL153" s="99" t="str">
        <f t="shared" si="113"/>
        <v/>
      </c>
      <c r="AM153" s="99" t="str">
        <f t="shared" si="137"/>
        <v/>
      </c>
      <c r="AN153" s="99" t="str">
        <f t="shared" si="143"/>
        <v/>
      </c>
      <c r="AO153" s="99" t="str">
        <f t="shared" si="99"/>
        <v/>
      </c>
      <c r="AP153" s="99" t="str">
        <f t="shared" si="100"/>
        <v/>
      </c>
      <c r="AQ153" s="99" t="str">
        <f t="shared" si="144"/>
        <v/>
      </c>
      <c r="AR153" s="99" t="str">
        <f t="shared" si="145"/>
        <v/>
      </c>
      <c r="AS153" s="99" t="str">
        <f t="shared" si="101"/>
        <v/>
      </c>
      <c r="AT153" s="99" t="str">
        <f t="shared" si="102"/>
        <v/>
      </c>
      <c r="AU153" s="99" t="str">
        <f t="shared" si="121"/>
        <v/>
      </c>
      <c r="AV153" s="99" t="str">
        <f t="shared" si="122"/>
        <v/>
      </c>
      <c r="AW153" s="99" t="str">
        <f t="shared" si="103"/>
        <v/>
      </c>
      <c r="AX153" s="99" t="str">
        <f t="shared" si="104"/>
        <v/>
      </c>
      <c r="AY153" s="99" t="str">
        <f t="shared" si="123"/>
        <v/>
      </c>
      <c r="AZ153" s="99" t="str">
        <f t="shared" si="124"/>
        <v/>
      </c>
      <c r="BA153" s="99" t="str">
        <f t="shared" si="105"/>
        <v/>
      </c>
      <c r="BB153" s="99" t="str">
        <f t="shared" si="106"/>
        <v/>
      </c>
      <c r="BD153" s="99" t="str">
        <f t="shared" si="125"/>
        <v/>
      </c>
      <c r="BE153" s="99" t="str">
        <f t="shared" si="126"/>
        <v/>
      </c>
      <c r="BF153" s="99" t="str">
        <f t="shared" si="127"/>
        <v/>
      </c>
      <c r="BG153" s="99" t="str">
        <f t="shared" si="128"/>
        <v/>
      </c>
      <c r="BH153" s="121" t="str">
        <f t="shared" si="129"/>
        <v/>
      </c>
      <c r="BI153" s="121" t="str">
        <f t="shared" si="130"/>
        <v/>
      </c>
      <c r="BJ153" s="122" t="str">
        <f t="shared" si="131"/>
        <v/>
      </c>
      <c r="BK153" s="122"/>
      <c r="BL153" s="99" t="str">
        <f t="shared" si="132"/>
        <v/>
      </c>
      <c r="BM153" s="99" t="str">
        <f t="shared" si="133"/>
        <v/>
      </c>
      <c r="BN153" s="122" t="str">
        <f t="shared" si="138"/>
        <v/>
      </c>
      <c r="BO153" s="121" t="str">
        <f t="shared" si="134"/>
        <v/>
      </c>
      <c r="BP153" s="122" t="str">
        <f t="shared" si="139"/>
        <v/>
      </c>
      <c r="BQ153" s="122"/>
    </row>
    <row r="154" spans="2:69" x14ac:dyDescent="0.3">
      <c r="B154" s="89"/>
      <c r="C154" s="98">
        <f t="shared" si="135"/>
        <v>29</v>
      </c>
      <c r="D154" s="120">
        <v>144</v>
      </c>
      <c r="E154" s="161" t="str">
        <f t="shared" si="140"/>
        <v/>
      </c>
      <c r="F154" s="90" t="str">
        <f t="shared" si="116"/>
        <v/>
      </c>
      <c r="G154" s="120">
        <v>144</v>
      </c>
      <c r="H154" s="161" t="str">
        <f t="shared" si="141"/>
        <v/>
      </c>
      <c r="I154" s="90" t="str">
        <f t="array" ref="I154">IF(D$2=1,IF(F154="","",ABS(F153-F154)),IF(D$2&lt;10,IF(AND(F154="",F155=""),"",MAX(IF(C$11:C$1510=G154,B$11:B$1510))-MIN(IF(C$11:C$1510=G154,B$11:B$1510))),IF(AND(F154="",F155=""),"",_xlfn.STDEV.S(IF(C$11:C$1510=G154,B$11:B$1510)))))</f>
        <v/>
      </c>
      <c r="J154" s="102"/>
      <c r="K154" s="145">
        <f t="shared" ref="K154:K217" si="148">IF(L154="",0,D76)</f>
        <v>66</v>
      </c>
      <c r="L154" s="142">
        <f t="shared" ref="L154:L217" si="149">IF(ISERROR(SMALL(B$11:B$1510,D76)),"",SMALL(B$11:B$1510,D76))</f>
        <v>152</v>
      </c>
      <c r="M154" s="146">
        <f t="shared" ref="M154:M217" si="150">IF(K154=0,"",(K154-0.3)/(MAX(K$89:K$1588)+0.4))</f>
        <v>0.50383435582822089</v>
      </c>
      <c r="N154" s="147">
        <f t="shared" ref="N154:N217" si="151">IF(M154="","",_xlfn.NORM.INV(M154,AVERAGE(L$89:L$1588),_xlfn.STDEV.S(L$89:L$1588)))</f>
        <v>158.44221336662383</v>
      </c>
      <c r="O154" s="147"/>
      <c r="AA154" s="99" t="str">
        <f t="shared" si="117"/>
        <v/>
      </c>
      <c r="AB154" s="99" t="str">
        <f t="shared" si="118"/>
        <v/>
      </c>
      <c r="AC154" s="99" t="str">
        <f t="shared" si="146"/>
        <v/>
      </c>
      <c r="AD154" s="99" t="str">
        <f t="shared" si="147"/>
        <v/>
      </c>
      <c r="AE154" s="99" t="str">
        <f t="shared" si="119"/>
        <v/>
      </c>
      <c r="AF154" s="99" t="str">
        <f t="shared" si="120"/>
        <v/>
      </c>
      <c r="AG154" s="99" t="str">
        <f t="shared" si="114"/>
        <v/>
      </c>
      <c r="AH154" s="99" t="str">
        <f t="shared" si="115"/>
        <v/>
      </c>
      <c r="AI154" s="99" t="str">
        <f t="shared" si="136"/>
        <v/>
      </c>
      <c r="AJ154" s="99" t="str">
        <f t="shared" si="142"/>
        <v/>
      </c>
      <c r="AK154" s="99" t="str">
        <f t="shared" si="112"/>
        <v/>
      </c>
      <c r="AL154" s="99" t="str">
        <f t="shared" si="113"/>
        <v/>
      </c>
      <c r="AM154" s="99" t="str">
        <f t="shared" si="137"/>
        <v/>
      </c>
      <c r="AN154" s="99" t="str">
        <f t="shared" si="143"/>
        <v/>
      </c>
      <c r="AO154" s="99" t="str">
        <f t="shared" ref="AO154:AO217" si="152">IF(SUM(AM149:AM154)&gt;5,"x","")</f>
        <v/>
      </c>
      <c r="AP154" s="99" t="str">
        <f t="shared" ref="AP154:AP217" si="153">IF(IF(AN$12="",SUM(AN150:AN155),SUM(AN149:AN154))&gt;5,"x","")</f>
        <v/>
      </c>
      <c r="AQ154" s="99" t="str">
        <f t="shared" si="144"/>
        <v/>
      </c>
      <c r="AR154" s="99" t="str">
        <f t="shared" si="145"/>
        <v/>
      </c>
      <c r="AS154" s="99" t="str">
        <f t="shared" ref="AS154:AS217" si="154">IF(SUM(AQ141:AQ154)&gt;13,"x","")</f>
        <v/>
      </c>
      <c r="AT154" s="99" t="str">
        <f t="shared" ref="AT154:AT217" si="155">IF(IF(AR$12="",SUM(AR142:AR155),SUM(AR141:AR154))&gt;13,"x","")</f>
        <v/>
      </c>
      <c r="AU154" s="99" t="str">
        <f t="shared" si="121"/>
        <v/>
      </c>
      <c r="AV154" s="99" t="str">
        <f t="shared" si="122"/>
        <v/>
      </c>
      <c r="AW154" s="99" t="str">
        <f t="shared" ref="AW154:AW217" si="156">IF(SUM(AU140:AU154)&gt;14,"x","")</f>
        <v/>
      </c>
      <c r="AX154" s="99" t="str">
        <f t="shared" ref="AX154:AX217" si="157">IF(IF(AV$11="",SUM(AV141:AV155),SUM(AV140:AV154))&gt;14,"x","")</f>
        <v/>
      </c>
      <c r="AY154" s="99" t="str">
        <f t="shared" si="123"/>
        <v/>
      </c>
      <c r="AZ154" s="99" t="str">
        <f t="shared" si="124"/>
        <v/>
      </c>
      <c r="BA154" s="99" t="str">
        <f t="shared" ref="BA154:BA217" si="158">IF(SUM(AY147:AY154)&gt;7,"x","")</f>
        <v/>
      </c>
      <c r="BB154" s="99" t="str">
        <f t="shared" ref="BB154:BB217" si="159">IF(IF(AZ$11="",SUM(AZ148:AZ155),SUM(AZ147:AZ154))&gt;7,"x","")</f>
        <v/>
      </c>
      <c r="BD154" s="99" t="str">
        <f t="shared" si="125"/>
        <v/>
      </c>
      <c r="BE154" s="99" t="str">
        <f t="shared" si="126"/>
        <v/>
      </c>
      <c r="BF154" s="99" t="str">
        <f t="shared" si="127"/>
        <v/>
      </c>
      <c r="BG154" s="99" t="str">
        <f t="shared" si="128"/>
        <v/>
      </c>
      <c r="BH154" s="121" t="str">
        <f t="shared" si="129"/>
        <v/>
      </c>
      <c r="BI154" s="121" t="str">
        <f t="shared" si="130"/>
        <v/>
      </c>
      <c r="BJ154" s="122" t="str">
        <f t="shared" si="131"/>
        <v/>
      </c>
      <c r="BK154" s="122"/>
      <c r="BL154" s="99" t="str">
        <f t="shared" si="132"/>
        <v/>
      </c>
      <c r="BM154" s="99" t="str">
        <f t="shared" si="133"/>
        <v/>
      </c>
      <c r="BN154" s="122" t="str">
        <f t="shared" si="138"/>
        <v/>
      </c>
      <c r="BO154" s="121" t="str">
        <f t="shared" si="134"/>
        <v/>
      </c>
      <c r="BP154" s="122" t="str">
        <f t="shared" si="139"/>
        <v/>
      </c>
      <c r="BQ154" s="122"/>
    </row>
    <row r="155" spans="2:69" x14ac:dyDescent="0.3">
      <c r="B155" s="89"/>
      <c r="C155" s="98">
        <f t="shared" si="135"/>
        <v>29</v>
      </c>
      <c r="D155" s="120">
        <v>145</v>
      </c>
      <c r="E155" s="161" t="str">
        <f t="shared" si="140"/>
        <v/>
      </c>
      <c r="F155" s="90" t="str">
        <f t="shared" si="116"/>
        <v/>
      </c>
      <c r="G155" s="120">
        <v>145</v>
      </c>
      <c r="H155" s="161" t="str">
        <f t="shared" si="141"/>
        <v/>
      </c>
      <c r="I155" s="90" t="str">
        <f t="array" ref="I155">IF(D$2=1,IF(F155="","",ABS(F154-F155)),IF(D$2&lt;10,IF(AND(F155="",F156=""),"",MAX(IF(C$11:C$1510=G155,B$11:B$1510))-MIN(IF(C$11:C$1510=G155,B$11:B$1510))),IF(AND(F155="",F156=""),"",_xlfn.STDEV.S(IF(C$11:C$1510=G155,B$11:B$1510)))))</f>
        <v/>
      </c>
      <c r="J155" s="102"/>
      <c r="K155" s="145">
        <f t="shared" si="148"/>
        <v>67</v>
      </c>
      <c r="L155" s="142">
        <f t="shared" si="149"/>
        <v>153</v>
      </c>
      <c r="M155" s="146">
        <f t="shared" si="150"/>
        <v>0.51150306748466257</v>
      </c>
      <c r="N155" s="147">
        <f t="shared" si="151"/>
        <v>159.43451576234216</v>
      </c>
      <c r="O155" s="147"/>
      <c r="AA155" s="99" t="str">
        <f t="shared" si="117"/>
        <v/>
      </c>
      <c r="AB155" s="99" t="str">
        <f t="shared" si="118"/>
        <v/>
      </c>
      <c r="AC155" s="99" t="str">
        <f t="shared" si="146"/>
        <v/>
      </c>
      <c r="AD155" s="99" t="str">
        <f t="shared" si="147"/>
        <v/>
      </c>
      <c r="AE155" s="99" t="str">
        <f t="shared" si="119"/>
        <v/>
      </c>
      <c r="AF155" s="99" t="str">
        <f t="shared" si="120"/>
        <v/>
      </c>
      <c r="AG155" s="99" t="str">
        <f t="shared" si="114"/>
        <v/>
      </c>
      <c r="AH155" s="99" t="str">
        <f t="shared" si="115"/>
        <v/>
      </c>
      <c r="AI155" s="99" t="str">
        <f t="shared" si="136"/>
        <v/>
      </c>
      <c r="AJ155" s="99" t="str">
        <f t="shared" si="142"/>
        <v/>
      </c>
      <c r="AK155" s="99" t="str">
        <f t="shared" ref="AK155:AK218" si="160">IF(SUM(AI150:AI155)&gt;5,"x","")</f>
        <v/>
      </c>
      <c r="AL155" s="99" t="str">
        <f t="shared" ref="AL155:AL218" si="161">IF(IF(AJ$12="",SUM(AJ151:AJ156),SUM(AJ150:AJ155))&gt;5,"x","")</f>
        <v/>
      </c>
      <c r="AM155" s="99" t="str">
        <f t="shared" si="137"/>
        <v/>
      </c>
      <c r="AN155" s="99" t="str">
        <f t="shared" si="143"/>
        <v/>
      </c>
      <c r="AO155" s="99" t="str">
        <f t="shared" si="152"/>
        <v/>
      </c>
      <c r="AP155" s="99" t="str">
        <f t="shared" si="153"/>
        <v/>
      </c>
      <c r="AQ155" s="99" t="str">
        <f t="shared" si="144"/>
        <v/>
      </c>
      <c r="AR155" s="99" t="str">
        <f t="shared" si="145"/>
        <v/>
      </c>
      <c r="AS155" s="99" t="str">
        <f t="shared" si="154"/>
        <v/>
      </c>
      <c r="AT155" s="99" t="str">
        <f t="shared" si="155"/>
        <v/>
      </c>
      <c r="AU155" s="99" t="str">
        <f t="shared" si="121"/>
        <v/>
      </c>
      <c r="AV155" s="99" t="str">
        <f t="shared" si="122"/>
        <v/>
      </c>
      <c r="AW155" s="99" t="str">
        <f t="shared" si="156"/>
        <v/>
      </c>
      <c r="AX155" s="99" t="str">
        <f t="shared" si="157"/>
        <v/>
      </c>
      <c r="AY155" s="99" t="str">
        <f t="shared" si="123"/>
        <v/>
      </c>
      <c r="AZ155" s="99" t="str">
        <f t="shared" si="124"/>
        <v/>
      </c>
      <c r="BA155" s="99" t="str">
        <f t="shared" si="158"/>
        <v/>
      </c>
      <c r="BB155" s="99" t="str">
        <f t="shared" si="159"/>
        <v/>
      </c>
      <c r="BD155" s="99" t="str">
        <f t="shared" si="125"/>
        <v/>
      </c>
      <c r="BE155" s="99" t="str">
        <f t="shared" si="126"/>
        <v/>
      </c>
      <c r="BF155" s="99" t="str">
        <f t="shared" si="127"/>
        <v/>
      </c>
      <c r="BG155" s="99" t="str">
        <f t="shared" si="128"/>
        <v/>
      </c>
      <c r="BH155" s="121" t="str">
        <f t="shared" si="129"/>
        <v/>
      </c>
      <c r="BI155" s="121" t="str">
        <f t="shared" si="130"/>
        <v/>
      </c>
      <c r="BJ155" s="122" t="str">
        <f t="shared" si="131"/>
        <v/>
      </c>
      <c r="BK155" s="122"/>
      <c r="BL155" s="99" t="str">
        <f t="shared" si="132"/>
        <v/>
      </c>
      <c r="BM155" s="99" t="str">
        <f t="shared" si="133"/>
        <v/>
      </c>
      <c r="BN155" s="122" t="str">
        <f t="shared" si="138"/>
        <v/>
      </c>
      <c r="BO155" s="121" t="str">
        <f t="shared" si="134"/>
        <v/>
      </c>
      <c r="BP155" s="122" t="str">
        <f t="shared" si="139"/>
        <v/>
      </c>
      <c r="BQ155" s="122"/>
    </row>
    <row r="156" spans="2:69" x14ac:dyDescent="0.3">
      <c r="B156" s="89"/>
      <c r="C156" s="98">
        <f t="shared" si="135"/>
        <v>30</v>
      </c>
      <c r="D156" s="120">
        <v>146</v>
      </c>
      <c r="E156" s="161" t="str">
        <f t="shared" si="140"/>
        <v/>
      </c>
      <c r="F156" s="90" t="str">
        <f t="shared" si="116"/>
        <v/>
      </c>
      <c r="G156" s="120">
        <v>146</v>
      </c>
      <c r="H156" s="161" t="str">
        <f t="shared" si="141"/>
        <v/>
      </c>
      <c r="I156" s="90" t="str">
        <f t="array" ref="I156">IF(D$2=1,IF(F156="","",ABS(F155-F156)),IF(D$2&lt;10,IF(AND(F156="",F157=""),"",MAX(IF(C$11:C$1510=G156,B$11:B$1510))-MIN(IF(C$11:C$1510=G156,B$11:B$1510))),IF(AND(F156="",F157=""),"",_xlfn.STDEV.S(IF(C$11:C$1510=G156,B$11:B$1510)))))</f>
        <v/>
      </c>
      <c r="J156" s="102"/>
      <c r="K156" s="145">
        <f t="shared" si="148"/>
        <v>68</v>
      </c>
      <c r="L156" s="142">
        <f t="shared" si="149"/>
        <v>153</v>
      </c>
      <c r="M156" s="146">
        <f t="shared" si="150"/>
        <v>0.51917177914110424</v>
      </c>
      <c r="N156" s="147">
        <f t="shared" si="151"/>
        <v>160.4273686971635</v>
      </c>
      <c r="O156" s="147"/>
      <c r="AA156" s="99" t="str">
        <f t="shared" si="117"/>
        <v/>
      </c>
      <c r="AB156" s="99" t="str">
        <f t="shared" si="118"/>
        <v/>
      </c>
      <c r="AC156" s="99" t="str">
        <f t="shared" si="146"/>
        <v/>
      </c>
      <c r="AD156" s="99" t="str">
        <f t="shared" si="147"/>
        <v/>
      </c>
      <c r="AE156" s="99" t="str">
        <f t="shared" si="119"/>
        <v/>
      </c>
      <c r="AF156" s="99" t="str">
        <f t="shared" si="120"/>
        <v/>
      </c>
      <c r="AG156" s="99" t="str">
        <f t="shared" si="114"/>
        <v/>
      </c>
      <c r="AH156" s="99" t="str">
        <f t="shared" si="115"/>
        <v/>
      </c>
      <c r="AI156" s="99" t="str">
        <f t="shared" si="136"/>
        <v/>
      </c>
      <c r="AJ156" s="99" t="str">
        <f t="shared" si="142"/>
        <v/>
      </c>
      <c r="AK156" s="99" t="str">
        <f t="shared" si="160"/>
        <v/>
      </c>
      <c r="AL156" s="99" t="str">
        <f t="shared" si="161"/>
        <v/>
      </c>
      <c r="AM156" s="99" t="str">
        <f t="shared" si="137"/>
        <v/>
      </c>
      <c r="AN156" s="99" t="str">
        <f t="shared" si="143"/>
        <v/>
      </c>
      <c r="AO156" s="99" t="str">
        <f t="shared" si="152"/>
        <v/>
      </c>
      <c r="AP156" s="99" t="str">
        <f t="shared" si="153"/>
        <v/>
      </c>
      <c r="AQ156" s="99" t="str">
        <f t="shared" si="144"/>
        <v/>
      </c>
      <c r="AR156" s="99" t="str">
        <f t="shared" si="145"/>
        <v/>
      </c>
      <c r="AS156" s="99" t="str">
        <f t="shared" si="154"/>
        <v/>
      </c>
      <c r="AT156" s="99" t="str">
        <f t="shared" si="155"/>
        <v/>
      </c>
      <c r="AU156" s="99" t="str">
        <f t="shared" si="121"/>
        <v/>
      </c>
      <c r="AV156" s="99" t="str">
        <f t="shared" si="122"/>
        <v/>
      </c>
      <c r="AW156" s="99" t="str">
        <f t="shared" si="156"/>
        <v/>
      </c>
      <c r="AX156" s="99" t="str">
        <f t="shared" si="157"/>
        <v/>
      </c>
      <c r="AY156" s="99" t="str">
        <f t="shared" si="123"/>
        <v/>
      </c>
      <c r="AZ156" s="99" t="str">
        <f t="shared" si="124"/>
        <v/>
      </c>
      <c r="BA156" s="99" t="str">
        <f t="shared" si="158"/>
        <v/>
      </c>
      <c r="BB156" s="99" t="str">
        <f t="shared" si="159"/>
        <v/>
      </c>
      <c r="BD156" s="99" t="str">
        <f t="shared" si="125"/>
        <v/>
      </c>
      <c r="BE156" s="99" t="str">
        <f t="shared" si="126"/>
        <v/>
      </c>
      <c r="BF156" s="99" t="str">
        <f t="shared" si="127"/>
        <v/>
      </c>
      <c r="BG156" s="99" t="str">
        <f t="shared" si="128"/>
        <v/>
      </c>
      <c r="BH156" s="121" t="str">
        <f t="shared" si="129"/>
        <v/>
      </c>
      <c r="BI156" s="121" t="str">
        <f t="shared" si="130"/>
        <v/>
      </c>
      <c r="BJ156" s="122" t="str">
        <f t="shared" si="131"/>
        <v/>
      </c>
      <c r="BK156" s="122"/>
      <c r="BL156" s="99" t="str">
        <f t="shared" si="132"/>
        <v/>
      </c>
      <c r="BM156" s="99" t="str">
        <f t="shared" si="133"/>
        <v/>
      </c>
      <c r="BN156" s="122" t="str">
        <f t="shared" si="138"/>
        <v/>
      </c>
      <c r="BO156" s="121" t="str">
        <f t="shared" si="134"/>
        <v/>
      </c>
      <c r="BP156" s="122" t="str">
        <f t="shared" si="139"/>
        <v/>
      </c>
      <c r="BQ156" s="122"/>
    </row>
    <row r="157" spans="2:69" x14ac:dyDescent="0.3">
      <c r="B157" s="89"/>
      <c r="C157" s="98">
        <f t="shared" si="135"/>
        <v>30</v>
      </c>
      <c r="D157" s="120">
        <v>147</v>
      </c>
      <c r="E157" s="161" t="str">
        <f t="shared" si="140"/>
        <v/>
      </c>
      <c r="F157" s="90" t="str">
        <f t="shared" si="116"/>
        <v/>
      </c>
      <c r="G157" s="120">
        <v>147</v>
      </c>
      <c r="H157" s="161" t="str">
        <f t="shared" si="141"/>
        <v/>
      </c>
      <c r="I157" s="90" t="str">
        <f t="array" ref="I157">IF(D$2=1,IF(F157="","",ABS(F156-F157)),IF(D$2&lt;10,IF(AND(F157="",F158=""),"",MAX(IF(C$11:C$1510=G157,B$11:B$1510))-MIN(IF(C$11:C$1510=G157,B$11:B$1510))),IF(AND(F157="",F158=""),"",_xlfn.STDEV.S(IF(C$11:C$1510=G157,B$11:B$1510)))))</f>
        <v/>
      </c>
      <c r="J157" s="102"/>
      <c r="K157" s="145">
        <f t="shared" si="148"/>
        <v>69</v>
      </c>
      <c r="L157" s="142">
        <f t="shared" si="149"/>
        <v>154</v>
      </c>
      <c r="M157" s="146">
        <f t="shared" si="150"/>
        <v>0.52684049079754602</v>
      </c>
      <c r="N157" s="147">
        <f t="shared" si="151"/>
        <v>161.42114078290658</v>
      </c>
      <c r="O157" s="147"/>
      <c r="AA157" s="99" t="str">
        <f t="shared" si="117"/>
        <v/>
      </c>
      <c r="AB157" s="99" t="str">
        <f t="shared" si="118"/>
        <v/>
      </c>
      <c r="AC157" s="99" t="str">
        <f t="shared" si="146"/>
        <v/>
      </c>
      <c r="AD157" s="99" t="str">
        <f t="shared" si="147"/>
        <v/>
      </c>
      <c r="AE157" s="99" t="str">
        <f t="shared" si="119"/>
        <v/>
      </c>
      <c r="AF157" s="99" t="str">
        <f t="shared" si="120"/>
        <v/>
      </c>
      <c r="AG157" s="99" t="str">
        <f t="shared" ref="AG157:AG220" si="162">IF(SUM(AE148:AE157)&gt;9,"x","")</f>
        <v/>
      </c>
      <c r="AH157" s="99" t="str">
        <f t="shared" ref="AH157:AH220" si="163">IF(IF(AF$11="",SUM(AF149:AF158),SUM(AF148:AF157))&gt;9,"x","")</f>
        <v/>
      </c>
      <c r="AI157" s="99" t="str">
        <f t="shared" si="136"/>
        <v/>
      </c>
      <c r="AJ157" s="99" t="str">
        <f t="shared" si="142"/>
        <v/>
      </c>
      <c r="AK157" s="99" t="str">
        <f t="shared" si="160"/>
        <v/>
      </c>
      <c r="AL157" s="99" t="str">
        <f t="shared" si="161"/>
        <v/>
      </c>
      <c r="AM157" s="99" t="str">
        <f t="shared" si="137"/>
        <v/>
      </c>
      <c r="AN157" s="99" t="str">
        <f t="shared" si="143"/>
        <v/>
      </c>
      <c r="AO157" s="99" t="str">
        <f t="shared" si="152"/>
        <v/>
      </c>
      <c r="AP157" s="99" t="str">
        <f t="shared" si="153"/>
        <v/>
      </c>
      <c r="AQ157" s="99" t="str">
        <f t="shared" si="144"/>
        <v/>
      </c>
      <c r="AR157" s="99" t="str">
        <f t="shared" si="145"/>
        <v/>
      </c>
      <c r="AS157" s="99" t="str">
        <f t="shared" si="154"/>
        <v/>
      </c>
      <c r="AT157" s="99" t="str">
        <f t="shared" si="155"/>
        <v/>
      </c>
      <c r="AU157" s="99" t="str">
        <f t="shared" si="121"/>
        <v/>
      </c>
      <c r="AV157" s="99" t="str">
        <f t="shared" si="122"/>
        <v/>
      </c>
      <c r="AW157" s="99" t="str">
        <f t="shared" si="156"/>
        <v/>
      </c>
      <c r="AX157" s="99" t="str">
        <f t="shared" si="157"/>
        <v/>
      </c>
      <c r="AY157" s="99" t="str">
        <f t="shared" si="123"/>
        <v/>
      </c>
      <c r="AZ157" s="99" t="str">
        <f t="shared" si="124"/>
        <v/>
      </c>
      <c r="BA157" s="99" t="str">
        <f t="shared" si="158"/>
        <v/>
      </c>
      <c r="BB157" s="99" t="str">
        <f t="shared" si="159"/>
        <v/>
      </c>
      <c r="BD157" s="99" t="str">
        <f t="shared" si="125"/>
        <v/>
      </c>
      <c r="BE157" s="99" t="str">
        <f t="shared" si="126"/>
        <v/>
      </c>
      <c r="BF157" s="99" t="str">
        <f t="shared" si="127"/>
        <v/>
      </c>
      <c r="BG157" s="99" t="str">
        <f t="shared" si="128"/>
        <v/>
      </c>
      <c r="BH157" s="121" t="str">
        <f t="shared" si="129"/>
        <v/>
      </c>
      <c r="BI157" s="121" t="str">
        <f t="shared" si="130"/>
        <v/>
      </c>
      <c r="BJ157" s="122" t="str">
        <f t="shared" si="131"/>
        <v/>
      </c>
      <c r="BK157" s="122"/>
      <c r="BL157" s="99" t="str">
        <f t="shared" si="132"/>
        <v/>
      </c>
      <c r="BM157" s="99" t="str">
        <f t="shared" si="133"/>
        <v/>
      </c>
      <c r="BN157" s="122" t="str">
        <f t="shared" si="138"/>
        <v/>
      </c>
      <c r="BO157" s="121" t="str">
        <f t="shared" si="134"/>
        <v/>
      </c>
      <c r="BP157" s="122" t="str">
        <f t="shared" si="139"/>
        <v/>
      </c>
      <c r="BQ157" s="122"/>
    </row>
    <row r="158" spans="2:69" x14ac:dyDescent="0.3">
      <c r="B158" s="89"/>
      <c r="C158" s="98">
        <f t="shared" si="135"/>
        <v>30</v>
      </c>
      <c r="D158" s="120">
        <v>148</v>
      </c>
      <c r="E158" s="161" t="str">
        <f t="shared" si="140"/>
        <v/>
      </c>
      <c r="F158" s="90" t="str">
        <f t="shared" si="116"/>
        <v/>
      </c>
      <c r="G158" s="120">
        <v>148</v>
      </c>
      <c r="H158" s="161" t="str">
        <f t="shared" si="141"/>
        <v/>
      </c>
      <c r="I158" s="90" t="str">
        <f t="array" ref="I158">IF(D$2=1,IF(F158="","",ABS(F157-F158)),IF(D$2&lt;10,IF(AND(F158="",F159=""),"",MAX(IF(C$11:C$1510=G158,B$11:B$1510))-MIN(IF(C$11:C$1510=G158,B$11:B$1510))),IF(AND(F158="",F159=""),"",_xlfn.STDEV.S(IF(C$11:C$1510=G158,B$11:B$1510)))))</f>
        <v/>
      </c>
      <c r="J158" s="102"/>
      <c r="K158" s="145">
        <f t="shared" si="148"/>
        <v>70</v>
      </c>
      <c r="L158" s="142">
        <f t="shared" si="149"/>
        <v>156</v>
      </c>
      <c r="M158" s="146">
        <f t="shared" si="150"/>
        <v>0.5345092024539877</v>
      </c>
      <c r="N158" s="147">
        <f t="shared" si="151"/>
        <v>162.41620302122143</v>
      </c>
      <c r="O158" s="147"/>
      <c r="AA158" s="99" t="str">
        <f t="shared" si="117"/>
        <v/>
      </c>
      <c r="AB158" s="99" t="str">
        <f t="shared" si="118"/>
        <v/>
      </c>
      <c r="AC158" s="99" t="str">
        <f t="shared" si="146"/>
        <v/>
      </c>
      <c r="AD158" s="99" t="str">
        <f t="shared" si="147"/>
        <v/>
      </c>
      <c r="AE158" s="99" t="str">
        <f t="shared" si="119"/>
        <v/>
      </c>
      <c r="AF158" s="99" t="str">
        <f t="shared" si="120"/>
        <v/>
      </c>
      <c r="AG158" s="99" t="str">
        <f t="shared" si="162"/>
        <v/>
      </c>
      <c r="AH158" s="99" t="str">
        <f t="shared" si="163"/>
        <v/>
      </c>
      <c r="AI158" s="99" t="str">
        <f t="shared" si="136"/>
        <v/>
      </c>
      <c r="AJ158" s="99" t="str">
        <f t="shared" si="142"/>
        <v/>
      </c>
      <c r="AK158" s="99" t="str">
        <f t="shared" si="160"/>
        <v/>
      </c>
      <c r="AL158" s="99" t="str">
        <f t="shared" si="161"/>
        <v/>
      </c>
      <c r="AM158" s="99" t="str">
        <f t="shared" si="137"/>
        <v/>
      </c>
      <c r="AN158" s="99" t="str">
        <f t="shared" si="143"/>
        <v/>
      </c>
      <c r="AO158" s="99" t="str">
        <f t="shared" si="152"/>
        <v/>
      </c>
      <c r="AP158" s="99" t="str">
        <f t="shared" si="153"/>
        <v/>
      </c>
      <c r="AQ158" s="99" t="str">
        <f t="shared" si="144"/>
        <v/>
      </c>
      <c r="AR158" s="99" t="str">
        <f t="shared" si="145"/>
        <v/>
      </c>
      <c r="AS158" s="99" t="str">
        <f t="shared" si="154"/>
        <v/>
      </c>
      <c r="AT158" s="99" t="str">
        <f t="shared" si="155"/>
        <v/>
      </c>
      <c r="AU158" s="99" t="str">
        <f t="shared" si="121"/>
        <v/>
      </c>
      <c r="AV158" s="99" t="str">
        <f t="shared" si="122"/>
        <v/>
      </c>
      <c r="AW158" s="99" t="str">
        <f t="shared" si="156"/>
        <v/>
      </c>
      <c r="AX158" s="99" t="str">
        <f t="shared" si="157"/>
        <v/>
      </c>
      <c r="AY158" s="99" t="str">
        <f t="shared" si="123"/>
        <v/>
      </c>
      <c r="AZ158" s="99" t="str">
        <f t="shared" si="124"/>
        <v/>
      </c>
      <c r="BA158" s="99" t="str">
        <f t="shared" si="158"/>
        <v/>
      </c>
      <c r="BB158" s="99" t="str">
        <f t="shared" si="159"/>
        <v/>
      </c>
      <c r="BD158" s="99" t="str">
        <f t="shared" si="125"/>
        <v/>
      </c>
      <c r="BE158" s="99" t="str">
        <f t="shared" si="126"/>
        <v/>
      </c>
      <c r="BF158" s="99" t="str">
        <f t="shared" si="127"/>
        <v/>
      </c>
      <c r="BG158" s="99" t="str">
        <f t="shared" si="128"/>
        <v/>
      </c>
      <c r="BH158" s="121" t="str">
        <f t="shared" si="129"/>
        <v/>
      </c>
      <c r="BI158" s="121" t="str">
        <f t="shared" si="130"/>
        <v/>
      </c>
      <c r="BJ158" s="122" t="str">
        <f t="shared" si="131"/>
        <v/>
      </c>
      <c r="BK158" s="122"/>
      <c r="BL158" s="99" t="str">
        <f t="shared" si="132"/>
        <v/>
      </c>
      <c r="BM158" s="99" t="str">
        <f t="shared" si="133"/>
        <v/>
      </c>
      <c r="BN158" s="122" t="str">
        <f t="shared" si="138"/>
        <v/>
      </c>
      <c r="BO158" s="121" t="str">
        <f t="shared" si="134"/>
        <v/>
      </c>
      <c r="BP158" s="122" t="str">
        <f t="shared" si="139"/>
        <v/>
      </c>
      <c r="BQ158" s="122"/>
    </row>
    <row r="159" spans="2:69" x14ac:dyDescent="0.3">
      <c r="B159" s="89"/>
      <c r="C159" s="98">
        <f t="shared" si="135"/>
        <v>30</v>
      </c>
      <c r="D159" s="120">
        <v>149</v>
      </c>
      <c r="E159" s="161" t="str">
        <f t="shared" si="140"/>
        <v/>
      </c>
      <c r="F159" s="90" t="str">
        <f t="shared" si="116"/>
        <v/>
      </c>
      <c r="G159" s="120">
        <v>149</v>
      </c>
      <c r="H159" s="161" t="str">
        <f t="shared" si="141"/>
        <v/>
      </c>
      <c r="I159" s="90" t="str">
        <f t="array" ref="I159">IF(D$2=1,IF(F159="","",ABS(F158-F159)),IF(D$2&lt;10,IF(AND(F159="",F160=""),"",MAX(IF(C$11:C$1510=G159,B$11:B$1510))-MIN(IF(C$11:C$1510=G159,B$11:B$1510))),IF(AND(F159="",F160=""),"",_xlfn.STDEV.S(IF(C$11:C$1510=G159,B$11:B$1510)))))</f>
        <v/>
      </c>
      <c r="J159" s="102"/>
      <c r="K159" s="145">
        <f t="shared" si="148"/>
        <v>71</v>
      </c>
      <c r="L159" s="142">
        <f t="shared" si="149"/>
        <v>156</v>
      </c>
      <c r="M159" s="146">
        <f t="shared" si="150"/>
        <v>0.54217791411042948</v>
      </c>
      <c r="N159" s="147">
        <f t="shared" si="151"/>
        <v>163.41292978208233</v>
      </c>
      <c r="O159" s="147"/>
      <c r="AA159" s="99" t="str">
        <f t="shared" si="117"/>
        <v/>
      </c>
      <c r="AB159" s="99" t="str">
        <f t="shared" si="118"/>
        <v/>
      </c>
      <c r="AC159" s="99" t="str">
        <f t="shared" si="146"/>
        <v/>
      </c>
      <c r="AD159" s="99" t="str">
        <f t="shared" si="147"/>
        <v/>
      </c>
      <c r="AE159" s="99" t="str">
        <f t="shared" si="119"/>
        <v/>
      </c>
      <c r="AF159" s="99" t="str">
        <f t="shared" si="120"/>
        <v/>
      </c>
      <c r="AG159" s="99" t="str">
        <f t="shared" si="162"/>
        <v/>
      </c>
      <c r="AH159" s="99" t="str">
        <f t="shared" si="163"/>
        <v/>
      </c>
      <c r="AI159" s="99" t="str">
        <f t="shared" si="136"/>
        <v/>
      </c>
      <c r="AJ159" s="99" t="str">
        <f t="shared" si="142"/>
        <v/>
      </c>
      <c r="AK159" s="99" t="str">
        <f t="shared" si="160"/>
        <v/>
      </c>
      <c r="AL159" s="99" t="str">
        <f t="shared" si="161"/>
        <v/>
      </c>
      <c r="AM159" s="99" t="str">
        <f t="shared" si="137"/>
        <v/>
      </c>
      <c r="AN159" s="99" t="str">
        <f t="shared" si="143"/>
        <v/>
      </c>
      <c r="AO159" s="99" t="str">
        <f t="shared" si="152"/>
        <v/>
      </c>
      <c r="AP159" s="99" t="str">
        <f t="shared" si="153"/>
        <v/>
      </c>
      <c r="AQ159" s="99" t="str">
        <f t="shared" si="144"/>
        <v/>
      </c>
      <c r="AR159" s="99" t="str">
        <f t="shared" si="145"/>
        <v/>
      </c>
      <c r="AS159" s="99" t="str">
        <f t="shared" si="154"/>
        <v/>
      </c>
      <c r="AT159" s="99" t="str">
        <f t="shared" si="155"/>
        <v/>
      </c>
      <c r="AU159" s="99" t="str">
        <f t="shared" si="121"/>
        <v/>
      </c>
      <c r="AV159" s="99" t="str">
        <f t="shared" si="122"/>
        <v/>
      </c>
      <c r="AW159" s="99" t="str">
        <f t="shared" si="156"/>
        <v/>
      </c>
      <c r="AX159" s="99" t="str">
        <f t="shared" si="157"/>
        <v/>
      </c>
      <c r="AY159" s="99" t="str">
        <f t="shared" si="123"/>
        <v/>
      </c>
      <c r="AZ159" s="99" t="str">
        <f t="shared" si="124"/>
        <v/>
      </c>
      <c r="BA159" s="99" t="str">
        <f t="shared" si="158"/>
        <v/>
      </c>
      <c r="BB159" s="99" t="str">
        <f t="shared" si="159"/>
        <v/>
      </c>
      <c r="BD159" s="99" t="str">
        <f t="shared" si="125"/>
        <v/>
      </c>
      <c r="BE159" s="99" t="str">
        <f t="shared" si="126"/>
        <v/>
      </c>
      <c r="BF159" s="99" t="str">
        <f t="shared" si="127"/>
        <v/>
      </c>
      <c r="BG159" s="99" t="str">
        <f t="shared" si="128"/>
        <v/>
      </c>
      <c r="BH159" s="121" t="str">
        <f t="shared" si="129"/>
        <v/>
      </c>
      <c r="BI159" s="121" t="str">
        <f t="shared" si="130"/>
        <v/>
      </c>
      <c r="BJ159" s="122" t="str">
        <f t="shared" si="131"/>
        <v/>
      </c>
      <c r="BK159" s="122"/>
      <c r="BL159" s="99" t="str">
        <f t="shared" si="132"/>
        <v/>
      </c>
      <c r="BM159" s="99" t="str">
        <f t="shared" si="133"/>
        <v/>
      </c>
      <c r="BN159" s="122" t="str">
        <f t="shared" si="138"/>
        <v/>
      </c>
      <c r="BO159" s="121" t="str">
        <f t="shared" si="134"/>
        <v/>
      </c>
      <c r="BP159" s="122" t="str">
        <f t="shared" si="139"/>
        <v/>
      </c>
      <c r="BQ159" s="122"/>
    </row>
    <row r="160" spans="2:69" x14ac:dyDescent="0.3">
      <c r="B160" s="89"/>
      <c r="C160" s="98">
        <f t="shared" si="135"/>
        <v>30</v>
      </c>
      <c r="D160" s="120">
        <v>150</v>
      </c>
      <c r="E160" s="161" t="str">
        <f t="shared" si="140"/>
        <v/>
      </c>
      <c r="F160" s="90" t="str">
        <f t="shared" si="116"/>
        <v/>
      </c>
      <c r="G160" s="120">
        <v>150</v>
      </c>
      <c r="H160" s="161" t="str">
        <f t="shared" si="141"/>
        <v/>
      </c>
      <c r="I160" s="90" t="str">
        <f t="array" ref="I160">IF(D$2=1,IF(F160="","",ABS(F159-F160)),IF(D$2&lt;10,IF(AND(F160="",F161=""),"",MAX(IF(C$11:C$1510=G160,B$11:B$1510))-MIN(IF(C$11:C$1510=G160,B$11:B$1510))),IF(AND(F160="",F161=""),"",_xlfn.STDEV.S(IF(C$11:C$1510=G160,B$11:B$1510)))))</f>
        <v/>
      </c>
      <c r="J160" s="102"/>
      <c r="K160" s="145">
        <f t="shared" si="148"/>
        <v>72</v>
      </c>
      <c r="L160" s="142">
        <f t="shared" si="149"/>
        <v>157</v>
      </c>
      <c r="M160" s="146">
        <f t="shared" si="150"/>
        <v>0.54984662576687116</v>
      </c>
      <c r="N160" s="147">
        <f t="shared" si="151"/>
        <v>164.41169980518765</v>
      </c>
      <c r="O160" s="147"/>
      <c r="AA160" s="99" t="str">
        <f t="shared" si="117"/>
        <v/>
      </c>
      <c r="AB160" s="99" t="str">
        <f t="shared" si="118"/>
        <v/>
      </c>
      <c r="AC160" s="99" t="str">
        <f t="shared" si="146"/>
        <v/>
      </c>
      <c r="AD160" s="99" t="str">
        <f t="shared" si="147"/>
        <v/>
      </c>
      <c r="AE160" s="99" t="str">
        <f t="shared" si="119"/>
        <v/>
      </c>
      <c r="AF160" s="99" t="str">
        <f t="shared" si="120"/>
        <v/>
      </c>
      <c r="AG160" s="99" t="str">
        <f t="shared" si="162"/>
        <v/>
      </c>
      <c r="AH160" s="99" t="str">
        <f t="shared" si="163"/>
        <v/>
      </c>
      <c r="AI160" s="99" t="str">
        <f t="shared" si="136"/>
        <v/>
      </c>
      <c r="AJ160" s="99" t="str">
        <f t="shared" si="142"/>
        <v/>
      </c>
      <c r="AK160" s="99" t="str">
        <f t="shared" si="160"/>
        <v/>
      </c>
      <c r="AL160" s="99" t="str">
        <f t="shared" si="161"/>
        <v/>
      </c>
      <c r="AM160" s="99" t="str">
        <f t="shared" si="137"/>
        <v/>
      </c>
      <c r="AN160" s="99" t="str">
        <f t="shared" si="143"/>
        <v/>
      </c>
      <c r="AO160" s="99" t="str">
        <f t="shared" si="152"/>
        <v/>
      </c>
      <c r="AP160" s="99" t="str">
        <f t="shared" si="153"/>
        <v/>
      </c>
      <c r="AQ160" s="99" t="str">
        <f t="shared" si="144"/>
        <v/>
      </c>
      <c r="AR160" s="99" t="str">
        <f t="shared" si="145"/>
        <v/>
      </c>
      <c r="AS160" s="99" t="str">
        <f t="shared" si="154"/>
        <v/>
      </c>
      <c r="AT160" s="99" t="str">
        <f t="shared" si="155"/>
        <v/>
      </c>
      <c r="AU160" s="99" t="str">
        <f t="shared" si="121"/>
        <v/>
      </c>
      <c r="AV160" s="99" t="str">
        <f t="shared" si="122"/>
        <v/>
      </c>
      <c r="AW160" s="99" t="str">
        <f t="shared" si="156"/>
        <v/>
      </c>
      <c r="AX160" s="99" t="str">
        <f t="shared" si="157"/>
        <v/>
      </c>
      <c r="AY160" s="99" t="str">
        <f t="shared" si="123"/>
        <v/>
      </c>
      <c r="AZ160" s="99" t="str">
        <f t="shared" si="124"/>
        <v/>
      </c>
      <c r="BA160" s="99" t="str">
        <f t="shared" si="158"/>
        <v/>
      </c>
      <c r="BB160" s="99" t="str">
        <f t="shared" si="159"/>
        <v/>
      </c>
      <c r="BD160" s="99" t="str">
        <f t="shared" si="125"/>
        <v/>
      </c>
      <c r="BE160" s="99" t="str">
        <f t="shared" si="126"/>
        <v/>
      </c>
      <c r="BF160" s="99" t="str">
        <f t="shared" si="127"/>
        <v/>
      </c>
      <c r="BG160" s="99" t="str">
        <f t="shared" si="128"/>
        <v/>
      </c>
      <c r="BH160" s="121" t="str">
        <f t="shared" si="129"/>
        <v/>
      </c>
      <c r="BI160" s="121" t="str">
        <f t="shared" si="130"/>
        <v/>
      </c>
      <c r="BJ160" s="122" t="str">
        <f t="shared" si="131"/>
        <v/>
      </c>
      <c r="BK160" s="122"/>
      <c r="BL160" s="99" t="str">
        <f t="shared" si="132"/>
        <v/>
      </c>
      <c r="BM160" s="99" t="str">
        <f t="shared" si="133"/>
        <v/>
      </c>
      <c r="BN160" s="122" t="str">
        <f t="shared" si="138"/>
        <v/>
      </c>
      <c r="BO160" s="121" t="str">
        <f t="shared" si="134"/>
        <v/>
      </c>
      <c r="BP160" s="122" t="str">
        <f t="shared" si="139"/>
        <v/>
      </c>
      <c r="BQ160" s="122"/>
    </row>
    <row r="161" spans="2:69" x14ac:dyDescent="0.3">
      <c r="B161" s="89"/>
      <c r="C161" s="98">
        <f t="shared" si="135"/>
        <v>31</v>
      </c>
      <c r="D161" s="120">
        <v>151</v>
      </c>
      <c r="E161" s="161" t="str">
        <f t="shared" si="140"/>
        <v/>
      </c>
      <c r="F161" s="90" t="str">
        <f t="shared" si="116"/>
        <v/>
      </c>
      <c r="G161" s="120">
        <v>151</v>
      </c>
      <c r="H161" s="161" t="str">
        <f>IF(I161="","",H160+1)</f>
        <v/>
      </c>
      <c r="I161" s="90" t="str">
        <f t="array" ref="I161">IF(D$2=1,IF(F161="","",ABS(F160-F161)),IF(D$2&lt;10,IF(AND(F161="",F162=""),"",MAX(IF(C$11:C$1510=G161,B$11:B$1510))-MIN(IF(C$11:C$1510=G161,B$11:B$1510))),IF(AND(F161="",F162=""),"",_xlfn.STDEV.S(IF(C$11:C$1510=G161,B$11:B$1510)))))</f>
        <v/>
      </c>
      <c r="J161" s="102"/>
      <c r="K161" s="145">
        <f t="shared" si="148"/>
        <v>73</v>
      </c>
      <c r="L161" s="142">
        <f t="shared" si="149"/>
        <v>157</v>
      </c>
      <c r="M161" s="146">
        <f t="shared" si="150"/>
        <v>0.55751533742331283</v>
      </c>
      <c r="N161" s="147">
        <f t="shared" si="151"/>
        <v>165.41289723131629</v>
      </c>
      <c r="O161" s="147"/>
      <c r="AA161" s="99" t="str">
        <f t="shared" si="117"/>
        <v/>
      </c>
      <c r="AB161" s="99" t="str">
        <f t="shared" si="118"/>
        <v/>
      </c>
      <c r="AC161" s="99" t="str">
        <f t="shared" si="146"/>
        <v/>
      </c>
      <c r="AD161" s="99" t="str">
        <f t="shared" si="147"/>
        <v/>
      </c>
      <c r="AE161" s="99" t="str">
        <f t="shared" si="119"/>
        <v/>
      </c>
      <c r="AF161" s="99" t="str">
        <f t="shared" si="120"/>
        <v/>
      </c>
      <c r="AG161" s="99" t="str">
        <f t="shared" si="162"/>
        <v/>
      </c>
      <c r="AH161" s="99" t="str">
        <f t="shared" si="163"/>
        <v/>
      </c>
      <c r="AI161" s="99" t="str">
        <f t="shared" si="136"/>
        <v/>
      </c>
      <c r="AJ161" s="99" t="str">
        <f t="shared" si="142"/>
        <v/>
      </c>
      <c r="AK161" s="99" t="str">
        <f t="shared" si="160"/>
        <v/>
      </c>
      <c r="AL161" s="99" t="str">
        <f t="shared" si="161"/>
        <v/>
      </c>
      <c r="AM161" s="99" t="str">
        <f t="shared" si="137"/>
        <v/>
      </c>
      <c r="AN161" s="99" t="str">
        <f t="shared" si="143"/>
        <v/>
      </c>
      <c r="AO161" s="99" t="str">
        <f t="shared" si="152"/>
        <v/>
      </c>
      <c r="AP161" s="99" t="str">
        <f t="shared" si="153"/>
        <v/>
      </c>
      <c r="AQ161" s="99" t="str">
        <f t="shared" si="144"/>
        <v/>
      </c>
      <c r="AR161" s="99" t="str">
        <f t="shared" si="145"/>
        <v/>
      </c>
      <c r="AS161" s="99" t="str">
        <f t="shared" si="154"/>
        <v/>
      </c>
      <c r="AT161" s="99" t="str">
        <f t="shared" si="155"/>
        <v/>
      </c>
      <c r="AU161" s="99" t="str">
        <f t="shared" si="121"/>
        <v/>
      </c>
      <c r="AV161" s="99" t="str">
        <f t="shared" si="122"/>
        <v/>
      </c>
      <c r="AW161" s="99" t="str">
        <f t="shared" si="156"/>
        <v/>
      </c>
      <c r="AX161" s="99" t="str">
        <f t="shared" si="157"/>
        <v/>
      </c>
      <c r="AY161" s="99" t="str">
        <f t="shared" si="123"/>
        <v/>
      </c>
      <c r="AZ161" s="99" t="str">
        <f t="shared" si="124"/>
        <v/>
      </c>
      <c r="BA161" s="99" t="str">
        <f t="shared" si="158"/>
        <v/>
      </c>
      <c r="BB161" s="99" t="str">
        <f t="shared" si="159"/>
        <v/>
      </c>
      <c r="BD161" s="99" t="str">
        <f t="shared" si="125"/>
        <v/>
      </c>
      <c r="BE161" s="99" t="str">
        <f t="shared" si="126"/>
        <v/>
      </c>
      <c r="BF161" s="99" t="str">
        <f t="shared" si="127"/>
        <v/>
      </c>
      <c r="BG161" s="99" t="str">
        <f t="shared" si="128"/>
        <v/>
      </c>
      <c r="BH161" s="121" t="str">
        <f t="shared" si="129"/>
        <v/>
      </c>
      <c r="BI161" s="121" t="str">
        <f t="shared" si="130"/>
        <v/>
      </c>
      <c r="BJ161" s="122" t="str">
        <f t="shared" si="131"/>
        <v/>
      </c>
      <c r="BK161" s="122"/>
      <c r="BL161" s="99" t="str">
        <f t="shared" si="132"/>
        <v/>
      </c>
      <c r="BM161" s="99" t="str">
        <f t="shared" si="133"/>
        <v/>
      </c>
      <c r="BN161" s="122" t="str">
        <f t="shared" si="138"/>
        <v/>
      </c>
      <c r="BO161" s="121" t="str">
        <f t="shared" si="134"/>
        <v/>
      </c>
      <c r="BP161" s="122" t="str">
        <f t="shared" si="139"/>
        <v/>
      </c>
      <c r="BQ161" s="122"/>
    </row>
    <row r="162" spans="2:69" x14ac:dyDescent="0.3">
      <c r="B162" s="89"/>
      <c r="C162" s="98">
        <f t="shared" si="135"/>
        <v>31</v>
      </c>
      <c r="D162" s="120">
        <v>152</v>
      </c>
      <c r="E162" s="161" t="str">
        <f t="shared" si="140"/>
        <v/>
      </c>
      <c r="F162" s="90" t="str">
        <f t="shared" si="116"/>
        <v/>
      </c>
      <c r="G162" s="120">
        <v>152</v>
      </c>
      <c r="H162" s="161" t="str">
        <f t="shared" si="141"/>
        <v/>
      </c>
      <c r="I162" s="90" t="str">
        <f t="array" ref="I162">IF(D$2=1,IF(F162="","",ABS(F161-F162)),IF(D$2&lt;10,IF(AND(F162="",F163=""),"",MAX(IF(C$11:C$1510=G162,B$11:B$1510))-MIN(IF(C$11:C$1510=G162,B$11:B$1510))),IF(AND(F162="",F163=""),"",_xlfn.STDEV.S(IF(C$11:C$1510=G162,B$11:B$1510)))))</f>
        <v/>
      </c>
      <c r="J162" s="102"/>
      <c r="K162" s="145">
        <f t="shared" si="148"/>
        <v>74</v>
      </c>
      <c r="L162" s="142">
        <f t="shared" si="149"/>
        <v>159</v>
      </c>
      <c r="M162" s="146">
        <f t="shared" si="150"/>
        <v>0.56518404907975461</v>
      </c>
      <c r="N162" s="147">
        <f t="shared" si="151"/>
        <v>166.41691267108158</v>
      </c>
      <c r="O162" s="147"/>
      <c r="AA162" s="99" t="str">
        <f t="shared" si="117"/>
        <v/>
      </c>
      <c r="AB162" s="99" t="str">
        <f t="shared" si="118"/>
        <v/>
      </c>
      <c r="AC162" s="99" t="str">
        <f t="shared" si="146"/>
        <v/>
      </c>
      <c r="AD162" s="99" t="str">
        <f t="shared" si="147"/>
        <v/>
      </c>
      <c r="AE162" s="99" t="str">
        <f t="shared" si="119"/>
        <v/>
      </c>
      <c r="AF162" s="99" t="str">
        <f t="shared" si="120"/>
        <v/>
      </c>
      <c r="AG162" s="99" t="str">
        <f t="shared" si="162"/>
        <v/>
      </c>
      <c r="AH162" s="99" t="str">
        <f t="shared" si="163"/>
        <v/>
      </c>
      <c r="AI162" s="99" t="str">
        <f t="shared" si="136"/>
        <v/>
      </c>
      <c r="AJ162" s="99" t="str">
        <f t="shared" si="142"/>
        <v/>
      </c>
      <c r="AK162" s="99" t="str">
        <f t="shared" si="160"/>
        <v/>
      </c>
      <c r="AL162" s="99" t="str">
        <f t="shared" si="161"/>
        <v/>
      </c>
      <c r="AM162" s="99" t="str">
        <f t="shared" si="137"/>
        <v/>
      </c>
      <c r="AN162" s="99" t="str">
        <f t="shared" si="143"/>
        <v/>
      </c>
      <c r="AO162" s="99" t="str">
        <f t="shared" si="152"/>
        <v/>
      </c>
      <c r="AP162" s="99" t="str">
        <f t="shared" si="153"/>
        <v/>
      </c>
      <c r="AQ162" s="99" t="str">
        <f t="shared" si="144"/>
        <v/>
      </c>
      <c r="AR162" s="99" t="str">
        <f t="shared" si="145"/>
        <v/>
      </c>
      <c r="AS162" s="99" t="str">
        <f t="shared" si="154"/>
        <v/>
      </c>
      <c r="AT162" s="99" t="str">
        <f t="shared" si="155"/>
        <v/>
      </c>
      <c r="AU162" s="99" t="str">
        <f t="shared" si="121"/>
        <v/>
      </c>
      <c r="AV162" s="99" t="str">
        <f t="shared" si="122"/>
        <v/>
      </c>
      <c r="AW162" s="99" t="str">
        <f t="shared" si="156"/>
        <v/>
      </c>
      <c r="AX162" s="99" t="str">
        <f t="shared" si="157"/>
        <v/>
      </c>
      <c r="AY162" s="99" t="str">
        <f t="shared" si="123"/>
        <v/>
      </c>
      <c r="AZ162" s="99" t="str">
        <f t="shared" si="124"/>
        <v/>
      </c>
      <c r="BA162" s="99" t="str">
        <f t="shared" si="158"/>
        <v/>
      </c>
      <c r="BB162" s="99" t="str">
        <f t="shared" si="159"/>
        <v/>
      </c>
      <c r="BD162" s="99" t="str">
        <f t="shared" si="125"/>
        <v/>
      </c>
      <c r="BE162" s="99" t="str">
        <f t="shared" si="126"/>
        <v/>
      </c>
      <c r="BF162" s="99" t="str">
        <f t="shared" si="127"/>
        <v/>
      </c>
      <c r="BG162" s="99" t="str">
        <f t="shared" si="128"/>
        <v/>
      </c>
      <c r="BH162" s="121" t="str">
        <f t="shared" si="129"/>
        <v/>
      </c>
      <c r="BI162" s="121" t="str">
        <f t="shared" si="130"/>
        <v/>
      </c>
      <c r="BJ162" s="122" t="str">
        <f t="shared" si="131"/>
        <v/>
      </c>
      <c r="BK162" s="122"/>
      <c r="BL162" s="99" t="str">
        <f t="shared" si="132"/>
        <v/>
      </c>
      <c r="BM162" s="99" t="str">
        <f t="shared" si="133"/>
        <v/>
      </c>
      <c r="BN162" s="122" t="str">
        <f t="shared" si="138"/>
        <v/>
      </c>
      <c r="BO162" s="121" t="str">
        <f t="shared" si="134"/>
        <v/>
      </c>
      <c r="BP162" s="122" t="str">
        <f t="shared" si="139"/>
        <v/>
      </c>
      <c r="BQ162" s="122"/>
    </row>
    <row r="163" spans="2:69" x14ac:dyDescent="0.3">
      <c r="B163" s="89"/>
      <c r="C163" s="98">
        <f t="shared" si="135"/>
        <v>31</v>
      </c>
      <c r="D163" s="120">
        <v>153</v>
      </c>
      <c r="E163" s="161" t="str">
        <f t="shared" si="140"/>
        <v/>
      </c>
      <c r="F163" s="90" t="str">
        <f t="shared" si="116"/>
        <v/>
      </c>
      <c r="G163" s="120">
        <v>153</v>
      </c>
      <c r="H163" s="161" t="str">
        <f t="shared" si="141"/>
        <v/>
      </c>
      <c r="I163" s="90" t="str">
        <f t="array" ref="I163">IF(D$2=1,IF(F163="","",ABS(F162-F163)),IF(D$2&lt;10,IF(AND(F163="",F164=""),"",MAX(IF(C$11:C$1510=G163,B$11:B$1510))-MIN(IF(C$11:C$1510=G163,B$11:B$1510))),IF(AND(F163="",F164=""),"",_xlfn.STDEV.S(IF(C$11:C$1510=G163,B$11:B$1510)))))</f>
        <v/>
      </c>
      <c r="J163" s="102"/>
      <c r="K163" s="145">
        <f t="shared" si="148"/>
        <v>75</v>
      </c>
      <c r="L163" s="142">
        <f t="shared" si="149"/>
        <v>161</v>
      </c>
      <c r="M163" s="146">
        <f t="shared" si="150"/>
        <v>0.57285276073619629</v>
      </c>
      <c r="N163" s="147">
        <f t="shared" si="151"/>
        <v>167.42414431902057</v>
      </c>
      <c r="O163" s="147"/>
      <c r="AA163" s="99" t="str">
        <f t="shared" si="117"/>
        <v/>
      </c>
      <c r="AB163" s="99" t="str">
        <f t="shared" si="118"/>
        <v/>
      </c>
      <c r="AC163" s="99" t="str">
        <f t="shared" si="146"/>
        <v/>
      </c>
      <c r="AD163" s="99" t="str">
        <f t="shared" si="147"/>
        <v/>
      </c>
      <c r="AE163" s="99" t="str">
        <f t="shared" si="119"/>
        <v/>
      </c>
      <c r="AF163" s="99" t="str">
        <f t="shared" si="120"/>
        <v/>
      </c>
      <c r="AG163" s="99" t="str">
        <f t="shared" si="162"/>
        <v/>
      </c>
      <c r="AH163" s="99" t="str">
        <f t="shared" si="163"/>
        <v/>
      </c>
      <c r="AI163" s="99" t="str">
        <f t="shared" si="136"/>
        <v/>
      </c>
      <c r="AJ163" s="99" t="str">
        <f t="shared" si="142"/>
        <v/>
      </c>
      <c r="AK163" s="99" t="str">
        <f t="shared" si="160"/>
        <v/>
      </c>
      <c r="AL163" s="99" t="str">
        <f t="shared" si="161"/>
        <v/>
      </c>
      <c r="AM163" s="99" t="str">
        <f t="shared" si="137"/>
        <v/>
      </c>
      <c r="AN163" s="99" t="str">
        <f t="shared" si="143"/>
        <v/>
      </c>
      <c r="AO163" s="99" t="str">
        <f t="shared" si="152"/>
        <v/>
      </c>
      <c r="AP163" s="99" t="str">
        <f t="shared" si="153"/>
        <v/>
      </c>
      <c r="AQ163" s="99" t="str">
        <f t="shared" si="144"/>
        <v/>
      </c>
      <c r="AR163" s="99" t="str">
        <f t="shared" si="145"/>
        <v/>
      </c>
      <c r="AS163" s="99" t="str">
        <f t="shared" si="154"/>
        <v/>
      </c>
      <c r="AT163" s="99" t="str">
        <f t="shared" si="155"/>
        <v/>
      </c>
      <c r="AU163" s="99" t="str">
        <f t="shared" si="121"/>
        <v/>
      </c>
      <c r="AV163" s="99" t="str">
        <f t="shared" si="122"/>
        <v/>
      </c>
      <c r="AW163" s="99" t="str">
        <f t="shared" si="156"/>
        <v/>
      </c>
      <c r="AX163" s="99" t="str">
        <f t="shared" si="157"/>
        <v/>
      </c>
      <c r="AY163" s="99" t="str">
        <f t="shared" si="123"/>
        <v/>
      </c>
      <c r="AZ163" s="99" t="str">
        <f t="shared" si="124"/>
        <v/>
      </c>
      <c r="BA163" s="99" t="str">
        <f t="shared" si="158"/>
        <v/>
      </c>
      <c r="BB163" s="99" t="str">
        <f t="shared" si="159"/>
        <v/>
      </c>
      <c r="BD163" s="99" t="str">
        <f t="shared" si="125"/>
        <v/>
      </c>
      <c r="BE163" s="99" t="str">
        <f t="shared" si="126"/>
        <v/>
      </c>
      <c r="BF163" s="99" t="str">
        <f t="shared" si="127"/>
        <v/>
      </c>
      <c r="BG163" s="99" t="str">
        <f t="shared" si="128"/>
        <v/>
      </c>
      <c r="BH163" s="121" t="str">
        <f t="shared" si="129"/>
        <v/>
      </c>
      <c r="BI163" s="121" t="str">
        <f t="shared" si="130"/>
        <v/>
      </c>
      <c r="BJ163" s="122" t="str">
        <f t="shared" si="131"/>
        <v/>
      </c>
      <c r="BK163" s="122"/>
      <c r="BL163" s="99" t="str">
        <f t="shared" si="132"/>
        <v/>
      </c>
      <c r="BM163" s="99" t="str">
        <f t="shared" si="133"/>
        <v/>
      </c>
      <c r="BN163" s="122" t="str">
        <f t="shared" si="138"/>
        <v/>
      </c>
      <c r="BO163" s="121" t="str">
        <f t="shared" si="134"/>
        <v/>
      </c>
      <c r="BP163" s="122" t="str">
        <f t="shared" si="139"/>
        <v/>
      </c>
      <c r="BQ163" s="122"/>
    </row>
    <row r="164" spans="2:69" x14ac:dyDescent="0.3">
      <c r="B164" s="89"/>
      <c r="C164" s="98">
        <f t="shared" si="135"/>
        <v>31</v>
      </c>
      <c r="D164" s="120">
        <v>154</v>
      </c>
      <c r="E164" s="161" t="str">
        <f t="shared" si="140"/>
        <v/>
      </c>
      <c r="F164" s="90" t="str">
        <f t="shared" si="116"/>
        <v/>
      </c>
      <c r="G164" s="120">
        <v>154</v>
      </c>
      <c r="H164" s="161" t="str">
        <f t="shared" si="141"/>
        <v/>
      </c>
      <c r="I164" s="90" t="str">
        <f t="array" ref="I164">IF(D$2=1,IF(F164="","",ABS(F163-F164)),IF(D$2&lt;10,IF(AND(F164="",F165=""),"",MAX(IF(C$11:C$1510=G164,B$11:B$1510))-MIN(IF(C$11:C$1510=G164,B$11:B$1510))),IF(AND(F164="",F165=""),"",_xlfn.STDEV.S(IF(C$11:C$1510=G164,B$11:B$1510)))))</f>
        <v/>
      </c>
      <c r="J164" s="102"/>
      <c r="K164" s="145">
        <f t="shared" si="148"/>
        <v>76</v>
      </c>
      <c r="L164" s="142">
        <f t="shared" si="149"/>
        <v>162</v>
      </c>
      <c r="M164" s="146">
        <f t="shared" si="150"/>
        <v>0.58052147239263807</v>
      </c>
      <c r="N164" s="147">
        <f t="shared" si="151"/>
        <v>168.43499912156781</v>
      </c>
      <c r="O164" s="147"/>
      <c r="AA164" s="99" t="str">
        <f t="shared" si="117"/>
        <v/>
      </c>
      <c r="AB164" s="99" t="str">
        <f t="shared" si="118"/>
        <v/>
      </c>
      <c r="AC164" s="99" t="str">
        <f t="shared" si="146"/>
        <v/>
      </c>
      <c r="AD164" s="99" t="str">
        <f t="shared" si="147"/>
        <v/>
      </c>
      <c r="AE164" s="99" t="str">
        <f t="shared" si="119"/>
        <v/>
      </c>
      <c r="AF164" s="99" t="str">
        <f t="shared" si="120"/>
        <v/>
      </c>
      <c r="AG164" s="99" t="str">
        <f t="shared" si="162"/>
        <v/>
      </c>
      <c r="AH164" s="99" t="str">
        <f t="shared" si="163"/>
        <v/>
      </c>
      <c r="AI164" s="99" t="str">
        <f t="shared" si="136"/>
        <v/>
      </c>
      <c r="AJ164" s="99" t="str">
        <f t="shared" si="142"/>
        <v/>
      </c>
      <c r="AK164" s="99" t="str">
        <f t="shared" si="160"/>
        <v/>
      </c>
      <c r="AL164" s="99" t="str">
        <f t="shared" si="161"/>
        <v/>
      </c>
      <c r="AM164" s="99" t="str">
        <f t="shared" si="137"/>
        <v/>
      </c>
      <c r="AN164" s="99" t="str">
        <f t="shared" si="143"/>
        <v/>
      </c>
      <c r="AO164" s="99" t="str">
        <f t="shared" si="152"/>
        <v/>
      </c>
      <c r="AP164" s="99" t="str">
        <f t="shared" si="153"/>
        <v/>
      </c>
      <c r="AQ164" s="99" t="str">
        <f t="shared" si="144"/>
        <v/>
      </c>
      <c r="AR164" s="99" t="str">
        <f t="shared" si="145"/>
        <v/>
      </c>
      <c r="AS164" s="99" t="str">
        <f t="shared" si="154"/>
        <v/>
      </c>
      <c r="AT164" s="99" t="str">
        <f t="shared" si="155"/>
        <v/>
      </c>
      <c r="AU164" s="99" t="str">
        <f t="shared" si="121"/>
        <v/>
      </c>
      <c r="AV164" s="99" t="str">
        <f t="shared" si="122"/>
        <v/>
      </c>
      <c r="AW164" s="99" t="str">
        <f t="shared" si="156"/>
        <v/>
      </c>
      <c r="AX164" s="99" t="str">
        <f t="shared" si="157"/>
        <v/>
      </c>
      <c r="AY164" s="99" t="str">
        <f t="shared" si="123"/>
        <v/>
      </c>
      <c r="AZ164" s="99" t="str">
        <f t="shared" si="124"/>
        <v/>
      </c>
      <c r="BA164" s="99" t="str">
        <f t="shared" si="158"/>
        <v/>
      </c>
      <c r="BB164" s="99" t="str">
        <f t="shared" si="159"/>
        <v/>
      </c>
      <c r="BD164" s="99" t="str">
        <f t="shared" si="125"/>
        <v/>
      </c>
      <c r="BE164" s="99" t="str">
        <f t="shared" si="126"/>
        <v/>
      </c>
      <c r="BF164" s="99" t="str">
        <f t="shared" si="127"/>
        <v/>
      </c>
      <c r="BG164" s="99" t="str">
        <f t="shared" si="128"/>
        <v/>
      </c>
      <c r="BH164" s="121" t="str">
        <f t="shared" si="129"/>
        <v/>
      </c>
      <c r="BI164" s="121" t="str">
        <f t="shared" si="130"/>
        <v/>
      </c>
      <c r="BJ164" s="122" t="str">
        <f t="shared" si="131"/>
        <v/>
      </c>
      <c r="BK164" s="122"/>
      <c r="BL164" s="99" t="str">
        <f t="shared" si="132"/>
        <v/>
      </c>
      <c r="BM164" s="99" t="str">
        <f t="shared" si="133"/>
        <v/>
      </c>
      <c r="BN164" s="122" t="str">
        <f t="shared" si="138"/>
        <v/>
      </c>
      <c r="BO164" s="121" t="str">
        <f t="shared" si="134"/>
        <v/>
      </c>
      <c r="BP164" s="122" t="str">
        <f t="shared" si="139"/>
        <v/>
      </c>
      <c r="BQ164" s="122"/>
    </row>
    <row r="165" spans="2:69" x14ac:dyDescent="0.3">
      <c r="B165" s="89"/>
      <c r="C165" s="98">
        <f t="shared" si="135"/>
        <v>31</v>
      </c>
      <c r="D165" s="120">
        <v>155</v>
      </c>
      <c r="E165" s="161" t="str">
        <f t="shared" si="140"/>
        <v/>
      </c>
      <c r="F165" s="90" t="str">
        <f t="shared" si="116"/>
        <v/>
      </c>
      <c r="G165" s="120">
        <v>155</v>
      </c>
      <c r="H165" s="161" t="str">
        <f t="shared" si="141"/>
        <v/>
      </c>
      <c r="I165" s="90" t="str">
        <f t="array" ref="I165">IF(D$2=1,IF(F165="","",ABS(F164-F165)),IF(D$2&lt;10,IF(AND(F165="",F166=""),"",MAX(IF(C$11:C$1510=G165,B$11:B$1510))-MIN(IF(C$11:C$1510=G165,B$11:B$1510))),IF(AND(F165="",F166=""),"",_xlfn.STDEV.S(IF(C$11:C$1510=G165,B$11:B$1510)))))</f>
        <v/>
      </c>
      <c r="J165" s="102"/>
      <c r="K165" s="145">
        <f t="shared" si="148"/>
        <v>77</v>
      </c>
      <c r="L165" s="142">
        <f t="shared" si="149"/>
        <v>163</v>
      </c>
      <c r="M165" s="146">
        <f t="shared" si="150"/>
        <v>0.58819018404907975</v>
      </c>
      <c r="N165" s="147">
        <f t="shared" si="151"/>
        <v>169.44989400820111</v>
      </c>
      <c r="O165" s="147"/>
      <c r="AA165" s="99" t="str">
        <f t="shared" si="117"/>
        <v/>
      </c>
      <c r="AB165" s="99" t="str">
        <f t="shared" si="118"/>
        <v/>
      </c>
      <c r="AC165" s="99" t="str">
        <f t="shared" si="146"/>
        <v/>
      </c>
      <c r="AD165" s="99" t="str">
        <f t="shared" si="147"/>
        <v/>
      </c>
      <c r="AE165" s="99" t="str">
        <f t="shared" si="119"/>
        <v/>
      </c>
      <c r="AF165" s="99" t="str">
        <f t="shared" si="120"/>
        <v/>
      </c>
      <c r="AG165" s="99" t="str">
        <f t="shared" si="162"/>
        <v/>
      </c>
      <c r="AH165" s="99" t="str">
        <f t="shared" si="163"/>
        <v/>
      </c>
      <c r="AI165" s="99" t="str">
        <f t="shared" si="136"/>
        <v/>
      </c>
      <c r="AJ165" s="99" t="str">
        <f t="shared" si="142"/>
        <v/>
      </c>
      <c r="AK165" s="99" t="str">
        <f t="shared" si="160"/>
        <v/>
      </c>
      <c r="AL165" s="99" t="str">
        <f t="shared" si="161"/>
        <v/>
      </c>
      <c r="AM165" s="99" t="str">
        <f t="shared" si="137"/>
        <v/>
      </c>
      <c r="AN165" s="99" t="str">
        <f t="shared" si="143"/>
        <v/>
      </c>
      <c r="AO165" s="99" t="str">
        <f t="shared" si="152"/>
        <v/>
      </c>
      <c r="AP165" s="99" t="str">
        <f t="shared" si="153"/>
        <v/>
      </c>
      <c r="AQ165" s="99" t="str">
        <f t="shared" si="144"/>
        <v/>
      </c>
      <c r="AR165" s="99" t="str">
        <f t="shared" si="145"/>
        <v/>
      </c>
      <c r="AS165" s="99" t="str">
        <f t="shared" si="154"/>
        <v/>
      </c>
      <c r="AT165" s="99" t="str">
        <f t="shared" si="155"/>
        <v/>
      </c>
      <c r="AU165" s="99" t="str">
        <f t="shared" si="121"/>
        <v/>
      </c>
      <c r="AV165" s="99" t="str">
        <f t="shared" si="122"/>
        <v/>
      </c>
      <c r="AW165" s="99" t="str">
        <f t="shared" si="156"/>
        <v/>
      </c>
      <c r="AX165" s="99" t="str">
        <f t="shared" si="157"/>
        <v/>
      </c>
      <c r="AY165" s="99" t="str">
        <f t="shared" si="123"/>
        <v/>
      </c>
      <c r="AZ165" s="99" t="str">
        <f t="shared" si="124"/>
        <v/>
      </c>
      <c r="BA165" s="99" t="str">
        <f t="shared" si="158"/>
        <v/>
      </c>
      <c r="BB165" s="99" t="str">
        <f t="shared" si="159"/>
        <v/>
      </c>
      <c r="BD165" s="99" t="str">
        <f t="shared" si="125"/>
        <v/>
      </c>
      <c r="BE165" s="99" t="str">
        <f t="shared" si="126"/>
        <v/>
      </c>
      <c r="BF165" s="99" t="str">
        <f t="shared" si="127"/>
        <v/>
      </c>
      <c r="BG165" s="99" t="str">
        <f t="shared" si="128"/>
        <v/>
      </c>
      <c r="BH165" s="121" t="str">
        <f t="shared" si="129"/>
        <v/>
      </c>
      <c r="BI165" s="121" t="str">
        <f t="shared" si="130"/>
        <v/>
      </c>
      <c r="BJ165" s="122" t="str">
        <f t="shared" si="131"/>
        <v/>
      </c>
      <c r="BK165" s="122"/>
      <c r="BL165" s="99" t="str">
        <f t="shared" si="132"/>
        <v/>
      </c>
      <c r="BM165" s="99" t="str">
        <f t="shared" si="133"/>
        <v/>
      </c>
      <c r="BN165" s="122" t="str">
        <f t="shared" si="138"/>
        <v/>
      </c>
      <c r="BO165" s="121" t="str">
        <f t="shared" si="134"/>
        <v/>
      </c>
      <c r="BP165" s="122" t="str">
        <f t="shared" si="139"/>
        <v/>
      </c>
      <c r="BQ165" s="122"/>
    </row>
    <row r="166" spans="2:69" x14ac:dyDescent="0.3">
      <c r="B166" s="89"/>
      <c r="C166" s="98">
        <f t="shared" si="135"/>
        <v>32</v>
      </c>
      <c r="D166" s="120">
        <v>156</v>
      </c>
      <c r="E166" s="161" t="str">
        <f t="shared" si="140"/>
        <v/>
      </c>
      <c r="F166" s="90" t="str">
        <f t="shared" si="116"/>
        <v/>
      </c>
      <c r="G166" s="120">
        <v>156</v>
      </c>
      <c r="H166" s="161" t="str">
        <f t="shared" si="141"/>
        <v/>
      </c>
      <c r="I166" s="90" t="str">
        <f t="array" ref="I166">IF(D$2=1,IF(F166="","",ABS(F165-F166)),IF(D$2&lt;10,IF(AND(F166="",F167=""),"",MAX(IF(C$11:C$1510=G166,B$11:B$1510))-MIN(IF(C$11:C$1510=G166,B$11:B$1510))),IF(AND(F166="",F167=""),"",_xlfn.STDEV.S(IF(C$11:C$1510=G166,B$11:B$1510)))))</f>
        <v/>
      </c>
      <c r="J166" s="102"/>
      <c r="K166" s="145">
        <f t="shared" si="148"/>
        <v>78</v>
      </c>
      <c r="L166" s="142">
        <f t="shared" si="149"/>
        <v>165</v>
      </c>
      <c r="M166" s="146">
        <f t="shared" si="150"/>
        <v>0.59585889570552142</v>
      </c>
      <c r="N166" s="147">
        <f t="shared" si="151"/>
        <v>170.46925719593207</v>
      </c>
      <c r="O166" s="147"/>
      <c r="AA166" s="99" t="str">
        <f t="shared" si="117"/>
        <v/>
      </c>
      <c r="AB166" s="99" t="str">
        <f t="shared" si="118"/>
        <v/>
      </c>
      <c r="AC166" s="99" t="str">
        <f t="shared" si="146"/>
        <v/>
      </c>
      <c r="AD166" s="99" t="str">
        <f t="shared" si="147"/>
        <v/>
      </c>
      <c r="AE166" s="99" t="str">
        <f t="shared" si="119"/>
        <v/>
      </c>
      <c r="AF166" s="99" t="str">
        <f t="shared" si="120"/>
        <v/>
      </c>
      <c r="AG166" s="99" t="str">
        <f t="shared" si="162"/>
        <v/>
      </c>
      <c r="AH166" s="99" t="str">
        <f t="shared" si="163"/>
        <v/>
      </c>
      <c r="AI166" s="99" t="str">
        <f t="shared" si="136"/>
        <v/>
      </c>
      <c r="AJ166" s="99" t="str">
        <f t="shared" si="142"/>
        <v/>
      </c>
      <c r="AK166" s="99" t="str">
        <f t="shared" si="160"/>
        <v/>
      </c>
      <c r="AL166" s="99" t="str">
        <f t="shared" si="161"/>
        <v/>
      </c>
      <c r="AM166" s="99" t="str">
        <f t="shared" si="137"/>
        <v/>
      </c>
      <c r="AN166" s="99" t="str">
        <f t="shared" si="143"/>
        <v/>
      </c>
      <c r="AO166" s="99" t="str">
        <f t="shared" si="152"/>
        <v/>
      </c>
      <c r="AP166" s="99" t="str">
        <f t="shared" si="153"/>
        <v/>
      </c>
      <c r="AQ166" s="99" t="str">
        <f t="shared" si="144"/>
        <v/>
      </c>
      <c r="AR166" s="99" t="str">
        <f t="shared" si="145"/>
        <v/>
      </c>
      <c r="AS166" s="99" t="str">
        <f t="shared" si="154"/>
        <v/>
      </c>
      <c r="AT166" s="99" t="str">
        <f t="shared" si="155"/>
        <v/>
      </c>
      <c r="AU166" s="99" t="str">
        <f t="shared" si="121"/>
        <v/>
      </c>
      <c r="AV166" s="99" t="str">
        <f t="shared" si="122"/>
        <v/>
      </c>
      <c r="AW166" s="99" t="str">
        <f t="shared" si="156"/>
        <v/>
      </c>
      <c r="AX166" s="99" t="str">
        <f t="shared" si="157"/>
        <v/>
      </c>
      <c r="AY166" s="99" t="str">
        <f t="shared" si="123"/>
        <v/>
      </c>
      <c r="AZ166" s="99" t="str">
        <f t="shared" si="124"/>
        <v/>
      </c>
      <c r="BA166" s="99" t="str">
        <f t="shared" si="158"/>
        <v/>
      </c>
      <c r="BB166" s="99" t="str">
        <f t="shared" si="159"/>
        <v/>
      </c>
      <c r="BD166" s="99" t="str">
        <f t="shared" si="125"/>
        <v/>
      </c>
      <c r="BE166" s="99" t="str">
        <f t="shared" si="126"/>
        <v/>
      </c>
      <c r="BF166" s="99" t="str">
        <f t="shared" si="127"/>
        <v/>
      </c>
      <c r="BG166" s="99" t="str">
        <f t="shared" si="128"/>
        <v/>
      </c>
      <c r="BH166" s="121" t="str">
        <f t="shared" si="129"/>
        <v/>
      </c>
      <c r="BI166" s="121" t="str">
        <f t="shared" si="130"/>
        <v/>
      </c>
      <c r="BJ166" s="122" t="str">
        <f t="shared" si="131"/>
        <v/>
      </c>
      <c r="BK166" s="122"/>
      <c r="BL166" s="99" t="str">
        <f t="shared" si="132"/>
        <v/>
      </c>
      <c r="BM166" s="99" t="str">
        <f t="shared" si="133"/>
        <v/>
      </c>
      <c r="BN166" s="122" t="str">
        <f t="shared" si="138"/>
        <v/>
      </c>
      <c r="BO166" s="121" t="str">
        <f t="shared" si="134"/>
        <v/>
      </c>
      <c r="BP166" s="122" t="str">
        <f t="shared" si="139"/>
        <v/>
      </c>
      <c r="BQ166" s="122"/>
    </row>
    <row r="167" spans="2:69" x14ac:dyDescent="0.3">
      <c r="B167" s="89"/>
      <c r="C167" s="98">
        <f t="shared" si="135"/>
        <v>32</v>
      </c>
      <c r="D167" s="120">
        <v>157</v>
      </c>
      <c r="E167" s="161" t="str">
        <f t="shared" si="140"/>
        <v/>
      </c>
      <c r="F167" s="90" t="str">
        <f t="shared" si="116"/>
        <v/>
      </c>
      <c r="G167" s="120">
        <v>157</v>
      </c>
      <c r="H167" s="161" t="str">
        <f t="shared" si="141"/>
        <v/>
      </c>
      <c r="I167" s="90" t="str">
        <f t="array" ref="I167">IF(D$2=1,IF(F167="","",ABS(F166-F167)),IF(D$2&lt;10,IF(AND(F167="",F168=""),"",MAX(IF(C$11:C$1510=G167,B$11:B$1510))-MIN(IF(C$11:C$1510=G167,B$11:B$1510))),IF(AND(F167="",F168=""),"",_xlfn.STDEV.S(IF(C$11:C$1510=G167,B$11:B$1510)))))</f>
        <v/>
      </c>
      <c r="J167" s="102"/>
      <c r="K167" s="145">
        <f t="shared" si="148"/>
        <v>79</v>
      </c>
      <c r="L167" s="142">
        <f t="shared" si="149"/>
        <v>166</v>
      </c>
      <c r="M167" s="146">
        <f t="shared" si="150"/>
        <v>0.6035276073619632</v>
      </c>
      <c r="N167" s="147">
        <f t="shared" si="151"/>
        <v>171.49352957836285</v>
      </c>
      <c r="O167" s="147"/>
      <c r="AA167" s="99" t="str">
        <f t="shared" si="117"/>
        <v/>
      </c>
      <c r="AB167" s="99" t="str">
        <f t="shared" si="118"/>
        <v/>
      </c>
      <c r="AC167" s="99" t="str">
        <f t="shared" si="146"/>
        <v/>
      </c>
      <c r="AD167" s="99" t="str">
        <f t="shared" si="147"/>
        <v/>
      </c>
      <c r="AE167" s="99" t="str">
        <f t="shared" si="119"/>
        <v/>
      </c>
      <c r="AF167" s="99" t="str">
        <f t="shared" si="120"/>
        <v/>
      </c>
      <c r="AG167" s="99" t="str">
        <f t="shared" si="162"/>
        <v/>
      </c>
      <c r="AH167" s="99" t="str">
        <f t="shared" si="163"/>
        <v/>
      </c>
      <c r="AI167" s="99" t="str">
        <f t="shared" si="136"/>
        <v/>
      </c>
      <c r="AJ167" s="99" t="str">
        <f t="shared" si="142"/>
        <v/>
      </c>
      <c r="AK167" s="99" t="str">
        <f t="shared" si="160"/>
        <v/>
      </c>
      <c r="AL167" s="99" t="str">
        <f t="shared" si="161"/>
        <v/>
      </c>
      <c r="AM167" s="99" t="str">
        <f t="shared" si="137"/>
        <v/>
      </c>
      <c r="AN167" s="99" t="str">
        <f t="shared" si="143"/>
        <v/>
      </c>
      <c r="AO167" s="99" t="str">
        <f t="shared" si="152"/>
        <v/>
      </c>
      <c r="AP167" s="99" t="str">
        <f t="shared" si="153"/>
        <v/>
      </c>
      <c r="AQ167" s="99" t="str">
        <f t="shared" si="144"/>
        <v/>
      </c>
      <c r="AR167" s="99" t="str">
        <f t="shared" si="145"/>
        <v/>
      </c>
      <c r="AS167" s="99" t="str">
        <f t="shared" si="154"/>
        <v/>
      </c>
      <c r="AT167" s="99" t="str">
        <f t="shared" si="155"/>
        <v/>
      </c>
      <c r="AU167" s="99" t="str">
        <f t="shared" si="121"/>
        <v/>
      </c>
      <c r="AV167" s="99" t="str">
        <f t="shared" si="122"/>
        <v/>
      </c>
      <c r="AW167" s="99" t="str">
        <f t="shared" si="156"/>
        <v/>
      </c>
      <c r="AX167" s="99" t="str">
        <f t="shared" si="157"/>
        <v/>
      </c>
      <c r="AY167" s="99" t="str">
        <f t="shared" si="123"/>
        <v/>
      </c>
      <c r="AZ167" s="99" t="str">
        <f t="shared" si="124"/>
        <v/>
      </c>
      <c r="BA167" s="99" t="str">
        <f t="shared" si="158"/>
        <v/>
      </c>
      <c r="BB167" s="99" t="str">
        <f t="shared" si="159"/>
        <v/>
      </c>
      <c r="BD167" s="99" t="str">
        <f t="shared" si="125"/>
        <v/>
      </c>
      <c r="BE167" s="99" t="str">
        <f t="shared" si="126"/>
        <v/>
      </c>
      <c r="BF167" s="99" t="str">
        <f t="shared" si="127"/>
        <v/>
      </c>
      <c r="BG167" s="99" t="str">
        <f t="shared" si="128"/>
        <v/>
      </c>
      <c r="BH167" s="121" t="str">
        <f t="shared" si="129"/>
        <v/>
      </c>
      <c r="BI167" s="121" t="str">
        <f t="shared" si="130"/>
        <v/>
      </c>
      <c r="BJ167" s="122" t="str">
        <f t="shared" si="131"/>
        <v/>
      </c>
      <c r="BK167" s="122"/>
      <c r="BL167" s="99" t="str">
        <f t="shared" si="132"/>
        <v/>
      </c>
      <c r="BM167" s="99" t="str">
        <f t="shared" si="133"/>
        <v/>
      </c>
      <c r="BN167" s="122" t="str">
        <f t="shared" si="138"/>
        <v/>
      </c>
      <c r="BO167" s="121" t="str">
        <f t="shared" si="134"/>
        <v/>
      </c>
      <c r="BP167" s="122" t="str">
        <f t="shared" si="139"/>
        <v/>
      </c>
      <c r="BQ167" s="122"/>
    </row>
    <row r="168" spans="2:69" x14ac:dyDescent="0.3">
      <c r="B168" s="89"/>
      <c r="C168" s="98">
        <f t="shared" si="135"/>
        <v>32</v>
      </c>
      <c r="D168" s="120">
        <v>158</v>
      </c>
      <c r="E168" s="161" t="str">
        <f t="shared" si="140"/>
        <v/>
      </c>
      <c r="F168" s="90" t="str">
        <f t="shared" si="116"/>
        <v/>
      </c>
      <c r="G168" s="120">
        <v>158</v>
      </c>
      <c r="H168" s="161" t="str">
        <f t="shared" si="141"/>
        <v/>
      </c>
      <c r="I168" s="90" t="str">
        <f t="array" ref="I168">IF(D$2=1,IF(F168="","",ABS(F167-F168)),IF(D$2&lt;10,IF(AND(F168="",F169=""),"",MAX(IF(C$11:C$1510=G168,B$11:B$1510))-MIN(IF(C$11:C$1510=G168,B$11:B$1510))),IF(AND(F168="",F169=""),"",_xlfn.STDEV.S(IF(C$11:C$1510=G168,B$11:B$1510)))))</f>
        <v/>
      </c>
      <c r="J168" s="102"/>
      <c r="K168" s="145">
        <f t="shared" si="148"/>
        <v>80</v>
      </c>
      <c r="L168" s="142">
        <f t="shared" si="149"/>
        <v>167</v>
      </c>
      <c r="M168" s="146">
        <f t="shared" si="150"/>
        <v>0.61119631901840488</v>
      </c>
      <c r="N168" s="147">
        <f t="shared" si="151"/>
        <v>172.52316621177116</v>
      </c>
      <c r="O168" s="147"/>
      <c r="AA168" s="99" t="str">
        <f t="shared" si="117"/>
        <v/>
      </c>
      <c r="AB168" s="99" t="str">
        <f t="shared" si="118"/>
        <v/>
      </c>
      <c r="AC168" s="99" t="str">
        <f t="shared" si="146"/>
        <v/>
      </c>
      <c r="AD168" s="99" t="str">
        <f t="shared" si="147"/>
        <v/>
      </c>
      <c r="AE168" s="99" t="str">
        <f t="shared" si="119"/>
        <v/>
      </c>
      <c r="AF168" s="99" t="str">
        <f t="shared" si="120"/>
        <v/>
      </c>
      <c r="AG168" s="99" t="str">
        <f t="shared" si="162"/>
        <v/>
      </c>
      <c r="AH168" s="99" t="str">
        <f t="shared" si="163"/>
        <v/>
      </c>
      <c r="AI168" s="99" t="str">
        <f t="shared" si="136"/>
        <v/>
      </c>
      <c r="AJ168" s="99" t="str">
        <f t="shared" si="142"/>
        <v/>
      </c>
      <c r="AK168" s="99" t="str">
        <f t="shared" si="160"/>
        <v/>
      </c>
      <c r="AL168" s="99" t="str">
        <f t="shared" si="161"/>
        <v/>
      </c>
      <c r="AM168" s="99" t="str">
        <f t="shared" si="137"/>
        <v/>
      </c>
      <c r="AN168" s="99" t="str">
        <f t="shared" si="143"/>
        <v/>
      </c>
      <c r="AO168" s="99" t="str">
        <f t="shared" si="152"/>
        <v/>
      </c>
      <c r="AP168" s="99" t="str">
        <f t="shared" si="153"/>
        <v/>
      </c>
      <c r="AQ168" s="99" t="str">
        <f t="shared" si="144"/>
        <v/>
      </c>
      <c r="AR168" s="99" t="str">
        <f t="shared" si="145"/>
        <v/>
      </c>
      <c r="AS168" s="99" t="str">
        <f t="shared" si="154"/>
        <v/>
      </c>
      <c r="AT168" s="99" t="str">
        <f t="shared" si="155"/>
        <v/>
      </c>
      <c r="AU168" s="99" t="str">
        <f t="shared" si="121"/>
        <v/>
      </c>
      <c r="AV168" s="99" t="str">
        <f t="shared" si="122"/>
        <v/>
      </c>
      <c r="AW168" s="99" t="str">
        <f t="shared" si="156"/>
        <v/>
      </c>
      <c r="AX168" s="99" t="str">
        <f t="shared" si="157"/>
        <v/>
      </c>
      <c r="AY168" s="99" t="str">
        <f t="shared" si="123"/>
        <v/>
      </c>
      <c r="AZ168" s="99" t="str">
        <f t="shared" si="124"/>
        <v/>
      </c>
      <c r="BA168" s="99" t="str">
        <f t="shared" si="158"/>
        <v/>
      </c>
      <c r="BB168" s="99" t="str">
        <f t="shared" si="159"/>
        <v/>
      </c>
      <c r="BD168" s="99" t="str">
        <f t="shared" si="125"/>
        <v/>
      </c>
      <c r="BE168" s="99" t="str">
        <f t="shared" si="126"/>
        <v/>
      </c>
      <c r="BF168" s="99" t="str">
        <f t="shared" si="127"/>
        <v/>
      </c>
      <c r="BG168" s="99" t="str">
        <f t="shared" si="128"/>
        <v/>
      </c>
      <c r="BH168" s="121" t="str">
        <f t="shared" si="129"/>
        <v/>
      </c>
      <c r="BI168" s="121" t="str">
        <f t="shared" si="130"/>
        <v/>
      </c>
      <c r="BJ168" s="122" t="str">
        <f t="shared" si="131"/>
        <v/>
      </c>
      <c r="BK168" s="122"/>
      <c r="BL168" s="99" t="str">
        <f t="shared" si="132"/>
        <v/>
      </c>
      <c r="BM168" s="99" t="str">
        <f t="shared" si="133"/>
        <v/>
      </c>
      <c r="BN168" s="122" t="str">
        <f t="shared" si="138"/>
        <v/>
      </c>
      <c r="BO168" s="121" t="str">
        <f t="shared" si="134"/>
        <v/>
      </c>
      <c r="BP168" s="122" t="str">
        <f t="shared" si="139"/>
        <v/>
      </c>
      <c r="BQ168" s="122"/>
    </row>
    <row r="169" spans="2:69" x14ac:dyDescent="0.3">
      <c r="B169" s="89"/>
      <c r="C169" s="98">
        <f t="shared" si="135"/>
        <v>32</v>
      </c>
      <c r="D169" s="120">
        <v>159</v>
      </c>
      <c r="E169" s="161" t="str">
        <f t="shared" si="140"/>
        <v/>
      </c>
      <c r="F169" s="90" t="str">
        <f t="shared" si="116"/>
        <v/>
      </c>
      <c r="G169" s="120">
        <v>159</v>
      </c>
      <c r="H169" s="161" t="str">
        <f t="shared" si="141"/>
        <v/>
      </c>
      <c r="I169" s="90" t="str">
        <f t="array" ref="I169">IF(D$2=1,IF(F169="","",ABS(F168-F169)),IF(D$2&lt;10,IF(AND(F169="",F170=""),"",MAX(IF(C$11:C$1510=G169,B$11:B$1510))-MIN(IF(C$11:C$1510=G169,B$11:B$1510))),IF(AND(F169="",F170=""),"",_xlfn.STDEV.S(IF(C$11:C$1510=G169,B$11:B$1510)))))</f>
        <v/>
      </c>
      <c r="J169" s="102"/>
      <c r="K169" s="145">
        <f t="shared" si="148"/>
        <v>81</v>
      </c>
      <c r="L169" s="142">
        <f t="shared" si="149"/>
        <v>168</v>
      </c>
      <c r="M169" s="146">
        <f t="shared" si="150"/>
        <v>0.61886503067484666</v>
      </c>
      <c r="N169" s="147">
        <f t="shared" si="151"/>
        <v>173.55863791214642</v>
      </c>
      <c r="O169" s="147"/>
      <c r="AA169" s="99" t="str">
        <f t="shared" si="117"/>
        <v/>
      </c>
      <c r="AB169" s="99" t="str">
        <f t="shared" si="118"/>
        <v/>
      </c>
      <c r="AC169" s="99" t="str">
        <f t="shared" si="146"/>
        <v/>
      </c>
      <c r="AD169" s="99" t="str">
        <f t="shared" si="147"/>
        <v/>
      </c>
      <c r="AE169" s="99" t="str">
        <f t="shared" si="119"/>
        <v/>
      </c>
      <c r="AF169" s="99" t="str">
        <f t="shared" si="120"/>
        <v/>
      </c>
      <c r="AG169" s="99" t="str">
        <f t="shared" si="162"/>
        <v/>
      </c>
      <c r="AH169" s="99" t="str">
        <f t="shared" si="163"/>
        <v/>
      </c>
      <c r="AI169" s="99" t="str">
        <f t="shared" si="136"/>
        <v/>
      </c>
      <c r="AJ169" s="99" t="str">
        <f t="shared" si="142"/>
        <v/>
      </c>
      <c r="AK169" s="99" t="str">
        <f t="shared" si="160"/>
        <v/>
      </c>
      <c r="AL169" s="99" t="str">
        <f t="shared" si="161"/>
        <v/>
      </c>
      <c r="AM169" s="99" t="str">
        <f t="shared" si="137"/>
        <v/>
      </c>
      <c r="AN169" s="99" t="str">
        <f t="shared" si="143"/>
        <v/>
      </c>
      <c r="AO169" s="99" t="str">
        <f t="shared" si="152"/>
        <v/>
      </c>
      <c r="AP169" s="99" t="str">
        <f t="shared" si="153"/>
        <v/>
      </c>
      <c r="AQ169" s="99" t="str">
        <f t="shared" si="144"/>
        <v/>
      </c>
      <c r="AR169" s="99" t="str">
        <f t="shared" si="145"/>
        <v/>
      </c>
      <c r="AS169" s="99" t="str">
        <f t="shared" si="154"/>
        <v/>
      </c>
      <c r="AT169" s="99" t="str">
        <f t="shared" si="155"/>
        <v/>
      </c>
      <c r="AU169" s="99" t="str">
        <f t="shared" si="121"/>
        <v/>
      </c>
      <c r="AV169" s="99" t="str">
        <f t="shared" si="122"/>
        <v/>
      </c>
      <c r="AW169" s="99" t="str">
        <f t="shared" si="156"/>
        <v/>
      </c>
      <c r="AX169" s="99" t="str">
        <f t="shared" si="157"/>
        <v/>
      </c>
      <c r="AY169" s="99" t="str">
        <f t="shared" si="123"/>
        <v/>
      </c>
      <c r="AZ169" s="99" t="str">
        <f t="shared" si="124"/>
        <v/>
      </c>
      <c r="BA169" s="99" t="str">
        <f t="shared" si="158"/>
        <v/>
      </c>
      <c r="BB169" s="99" t="str">
        <f t="shared" si="159"/>
        <v/>
      </c>
      <c r="BD169" s="99" t="str">
        <f t="shared" si="125"/>
        <v/>
      </c>
      <c r="BE169" s="99" t="str">
        <f t="shared" si="126"/>
        <v/>
      </c>
      <c r="BF169" s="99" t="str">
        <f t="shared" si="127"/>
        <v/>
      </c>
      <c r="BG169" s="99" t="str">
        <f t="shared" si="128"/>
        <v/>
      </c>
      <c r="BH169" s="121" t="str">
        <f t="shared" si="129"/>
        <v/>
      </c>
      <c r="BI169" s="121" t="str">
        <f t="shared" si="130"/>
        <v/>
      </c>
      <c r="BJ169" s="122" t="str">
        <f t="shared" si="131"/>
        <v/>
      </c>
      <c r="BK169" s="122"/>
      <c r="BL169" s="99" t="str">
        <f t="shared" si="132"/>
        <v/>
      </c>
      <c r="BM169" s="99" t="str">
        <f t="shared" si="133"/>
        <v/>
      </c>
      <c r="BN169" s="122" t="str">
        <f t="shared" si="138"/>
        <v/>
      </c>
      <c r="BO169" s="121" t="str">
        <f t="shared" si="134"/>
        <v/>
      </c>
      <c r="BP169" s="122" t="str">
        <f t="shared" si="139"/>
        <v/>
      </c>
      <c r="BQ169" s="122"/>
    </row>
    <row r="170" spans="2:69" x14ac:dyDescent="0.3">
      <c r="B170" s="89"/>
      <c r="C170" s="98">
        <f t="shared" si="135"/>
        <v>32</v>
      </c>
      <c r="D170" s="120">
        <v>160</v>
      </c>
      <c r="E170" s="161" t="str">
        <f t="shared" si="140"/>
        <v/>
      </c>
      <c r="F170" s="90" t="str">
        <f t="shared" si="116"/>
        <v/>
      </c>
      <c r="G170" s="120">
        <v>160</v>
      </c>
      <c r="H170" s="161" t="str">
        <f t="shared" si="141"/>
        <v/>
      </c>
      <c r="I170" s="90" t="str">
        <f t="array" ref="I170">IF(D$2=1,IF(F170="","",ABS(F169-F170)),IF(D$2&lt;10,IF(AND(F170="",F171=""),"",MAX(IF(C$11:C$1510=G170,B$11:B$1510))-MIN(IF(C$11:C$1510=G170,B$11:B$1510))),IF(AND(F170="",F171=""),"",_xlfn.STDEV.S(IF(C$11:C$1510=G170,B$11:B$1510)))))</f>
        <v/>
      </c>
      <c r="J170" s="102"/>
      <c r="K170" s="145">
        <f t="shared" si="148"/>
        <v>82</v>
      </c>
      <c r="L170" s="142">
        <f t="shared" si="149"/>
        <v>170</v>
      </c>
      <c r="M170" s="146">
        <f t="shared" si="150"/>
        <v>0.62653374233128833</v>
      </c>
      <c r="N170" s="147">
        <f t="shared" si="151"/>
        <v>174.60043297881759</v>
      </c>
      <c r="O170" s="147"/>
      <c r="AA170" s="99" t="str">
        <f t="shared" si="117"/>
        <v/>
      </c>
      <c r="AB170" s="99" t="str">
        <f t="shared" si="118"/>
        <v/>
      </c>
      <c r="AC170" s="99" t="str">
        <f t="shared" si="146"/>
        <v/>
      </c>
      <c r="AD170" s="99" t="str">
        <f t="shared" si="147"/>
        <v/>
      </c>
      <c r="AE170" s="99" t="str">
        <f t="shared" si="119"/>
        <v/>
      </c>
      <c r="AF170" s="99" t="str">
        <f t="shared" si="120"/>
        <v/>
      </c>
      <c r="AG170" s="99" t="str">
        <f t="shared" si="162"/>
        <v/>
      </c>
      <c r="AH170" s="99" t="str">
        <f t="shared" si="163"/>
        <v/>
      </c>
      <c r="AI170" s="99" t="str">
        <f t="shared" si="136"/>
        <v/>
      </c>
      <c r="AJ170" s="99" t="str">
        <f t="shared" si="142"/>
        <v/>
      </c>
      <c r="AK170" s="99" t="str">
        <f t="shared" si="160"/>
        <v/>
      </c>
      <c r="AL170" s="99" t="str">
        <f t="shared" si="161"/>
        <v/>
      </c>
      <c r="AM170" s="99" t="str">
        <f t="shared" si="137"/>
        <v/>
      </c>
      <c r="AN170" s="99" t="str">
        <f t="shared" si="143"/>
        <v/>
      </c>
      <c r="AO170" s="99" t="str">
        <f t="shared" si="152"/>
        <v/>
      </c>
      <c r="AP170" s="99" t="str">
        <f t="shared" si="153"/>
        <v/>
      </c>
      <c r="AQ170" s="99" t="str">
        <f t="shared" si="144"/>
        <v/>
      </c>
      <c r="AR170" s="99" t="str">
        <f t="shared" si="145"/>
        <v/>
      </c>
      <c r="AS170" s="99" t="str">
        <f t="shared" si="154"/>
        <v/>
      </c>
      <c r="AT170" s="99" t="str">
        <f t="shared" si="155"/>
        <v/>
      </c>
      <c r="AU170" s="99" t="str">
        <f t="shared" si="121"/>
        <v/>
      </c>
      <c r="AV170" s="99" t="str">
        <f t="shared" si="122"/>
        <v/>
      </c>
      <c r="AW170" s="99" t="str">
        <f t="shared" si="156"/>
        <v/>
      </c>
      <c r="AX170" s="99" t="str">
        <f t="shared" si="157"/>
        <v/>
      </c>
      <c r="AY170" s="99" t="str">
        <f t="shared" si="123"/>
        <v/>
      </c>
      <c r="AZ170" s="99" t="str">
        <f t="shared" si="124"/>
        <v/>
      </c>
      <c r="BA170" s="99" t="str">
        <f t="shared" si="158"/>
        <v/>
      </c>
      <c r="BB170" s="99" t="str">
        <f t="shared" si="159"/>
        <v/>
      </c>
      <c r="BD170" s="99" t="str">
        <f t="shared" si="125"/>
        <v/>
      </c>
      <c r="BE170" s="99" t="str">
        <f t="shared" si="126"/>
        <v/>
      </c>
      <c r="BF170" s="99" t="str">
        <f t="shared" si="127"/>
        <v/>
      </c>
      <c r="BG170" s="99" t="str">
        <f t="shared" si="128"/>
        <v/>
      </c>
      <c r="BH170" s="121" t="str">
        <f t="shared" si="129"/>
        <v/>
      </c>
      <c r="BI170" s="121" t="str">
        <f t="shared" si="130"/>
        <v/>
      </c>
      <c r="BJ170" s="122" t="str">
        <f t="shared" si="131"/>
        <v/>
      </c>
      <c r="BK170" s="122"/>
      <c r="BL170" s="99" t="str">
        <f t="shared" si="132"/>
        <v/>
      </c>
      <c r="BM170" s="99" t="str">
        <f t="shared" si="133"/>
        <v/>
      </c>
      <c r="BN170" s="122" t="str">
        <f t="shared" si="138"/>
        <v/>
      </c>
      <c r="BO170" s="121" t="str">
        <f t="shared" si="134"/>
        <v/>
      </c>
      <c r="BP170" s="122" t="str">
        <f t="shared" si="139"/>
        <v/>
      </c>
      <c r="BQ170" s="122"/>
    </row>
    <row r="171" spans="2:69" x14ac:dyDescent="0.3">
      <c r="B171" s="89"/>
      <c r="C171" s="98">
        <f t="shared" si="135"/>
        <v>33</v>
      </c>
      <c r="D171" s="120">
        <v>161</v>
      </c>
      <c r="E171" s="161" t="str">
        <f t="shared" si="140"/>
        <v/>
      </c>
      <c r="F171" s="90" t="str">
        <f t="shared" si="116"/>
        <v/>
      </c>
      <c r="G171" s="120">
        <v>161</v>
      </c>
      <c r="H171" s="161" t="str">
        <f t="shared" si="141"/>
        <v/>
      </c>
      <c r="I171" s="90" t="str">
        <f t="array" ref="I171">IF(D$2=1,IF(F171="","",ABS(F170-F171)),IF(D$2&lt;10,IF(AND(F171="",F172=""),"",MAX(IF(C$11:C$1510=G171,B$11:B$1510))-MIN(IF(C$11:C$1510=G171,B$11:B$1510))),IF(AND(F171="",F172=""),"",_xlfn.STDEV.S(IF(C$11:C$1510=G171,B$11:B$1510)))))</f>
        <v/>
      </c>
      <c r="J171" s="102"/>
      <c r="K171" s="145">
        <f t="shared" si="148"/>
        <v>83</v>
      </c>
      <c r="L171" s="142">
        <f t="shared" si="149"/>
        <v>171</v>
      </c>
      <c r="M171" s="146">
        <f t="shared" si="150"/>
        <v>0.63420245398773001</v>
      </c>
      <c r="N171" s="147">
        <f t="shared" si="151"/>
        <v>175.649059062335</v>
      </c>
      <c r="O171" s="147"/>
      <c r="AA171" s="99" t="str">
        <f t="shared" si="117"/>
        <v/>
      </c>
      <c r="AB171" s="99" t="str">
        <f t="shared" si="118"/>
        <v/>
      </c>
      <c r="AC171" s="99" t="str">
        <f t="shared" si="146"/>
        <v/>
      </c>
      <c r="AD171" s="99" t="str">
        <f t="shared" si="147"/>
        <v/>
      </c>
      <c r="AE171" s="99" t="str">
        <f t="shared" si="119"/>
        <v/>
      </c>
      <c r="AF171" s="99" t="str">
        <f t="shared" si="120"/>
        <v/>
      </c>
      <c r="AG171" s="99" t="str">
        <f t="shared" si="162"/>
        <v/>
      </c>
      <c r="AH171" s="99" t="str">
        <f t="shared" si="163"/>
        <v/>
      </c>
      <c r="AI171" s="99" t="str">
        <f t="shared" si="136"/>
        <v/>
      </c>
      <c r="AJ171" s="99" t="str">
        <f t="shared" si="142"/>
        <v/>
      </c>
      <c r="AK171" s="99" t="str">
        <f t="shared" si="160"/>
        <v/>
      </c>
      <c r="AL171" s="99" t="str">
        <f t="shared" si="161"/>
        <v/>
      </c>
      <c r="AM171" s="99" t="str">
        <f t="shared" si="137"/>
        <v/>
      </c>
      <c r="AN171" s="99" t="str">
        <f t="shared" si="143"/>
        <v/>
      </c>
      <c r="AO171" s="99" t="str">
        <f t="shared" si="152"/>
        <v/>
      </c>
      <c r="AP171" s="99" t="str">
        <f t="shared" si="153"/>
        <v/>
      </c>
      <c r="AQ171" s="99" t="str">
        <f t="shared" si="144"/>
        <v/>
      </c>
      <c r="AR171" s="99" t="str">
        <f t="shared" si="145"/>
        <v/>
      </c>
      <c r="AS171" s="99" t="str">
        <f t="shared" si="154"/>
        <v/>
      </c>
      <c r="AT171" s="99" t="str">
        <f t="shared" si="155"/>
        <v/>
      </c>
      <c r="AU171" s="99" t="str">
        <f t="shared" si="121"/>
        <v/>
      </c>
      <c r="AV171" s="99" t="str">
        <f t="shared" si="122"/>
        <v/>
      </c>
      <c r="AW171" s="99" t="str">
        <f t="shared" si="156"/>
        <v/>
      </c>
      <c r="AX171" s="99" t="str">
        <f t="shared" si="157"/>
        <v/>
      </c>
      <c r="AY171" s="99" t="str">
        <f t="shared" si="123"/>
        <v/>
      </c>
      <c r="AZ171" s="99" t="str">
        <f t="shared" si="124"/>
        <v/>
      </c>
      <c r="BA171" s="99" t="str">
        <f t="shared" si="158"/>
        <v/>
      </c>
      <c r="BB171" s="99" t="str">
        <f t="shared" si="159"/>
        <v/>
      </c>
      <c r="BD171" s="99" t="str">
        <f t="shared" si="125"/>
        <v/>
      </c>
      <c r="BE171" s="99" t="str">
        <f t="shared" si="126"/>
        <v/>
      </c>
      <c r="BF171" s="99" t="str">
        <f t="shared" si="127"/>
        <v/>
      </c>
      <c r="BG171" s="99" t="str">
        <f t="shared" si="128"/>
        <v/>
      </c>
      <c r="BH171" s="121" t="str">
        <f t="shared" si="129"/>
        <v/>
      </c>
      <c r="BI171" s="121" t="str">
        <f t="shared" si="130"/>
        <v/>
      </c>
      <c r="BJ171" s="122" t="str">
        <f t="shared" si="131"/>
        <v/>
      </c>
      <c r="BK171" s="122"/>
      <c r="BL171" s="99" t="str">
        <f t="shared" si="132"/>
        <v/>
      </c>
      <c r="BM171" s="99" t="str">
        <f t="shared" si="133"/>
        <v/>
      </c>
      <c r="BN171" s="122" t="str">
        <f t="shared" si="138"/>
        <v/>
      </c>
      <c r="BO171" s="121" t="str">
        <f t="shared" si="134"/>
        <v/>
      </c>
      <c r="BP171" s="122" t="str">
        <f t="shared" si="139"/>
        <v/>
      </c>
      <c r="BQ171" s="122"/>
    </row>
    <row r="172" spans="2:69" x14ac:dyDescent="0.3">
      <c r="B172" s="89"/>
      <c r="C172" s="98">
        <f t="shared" si="135"/>
        <v>33</v>
      </c>
      <c r="D172" s="120">
        <v>162</v>
      </c>
      <c r="E172" s="161" t="str">
        <f t="shared" si="140"/>
        <v/>
      </c>
      <c r="F172" s="90" t="str">
        <f t="shared" si="116"/>
        <v/>
      </c>
      <c r="G172" s="120">
        <v>162</v>
      </c>
      <c r="H172" s="161" t="str">
        <f t="shared" si="141"/>
        <v/>
      </c>
      <c r="I172" s="90" t="str">
        <f t="array" ref="I172">IF(D$2=1,IF(F172="","",ABS(F171-F172)),IF(D$2&lt;10,IF(AND(F172="",F173=""),"",MAX(IF(C$11:C$1510=G172,B$11:B$1510))-MIN(IF(C$11:C$1510=G172,B$11:B$1510))),IF(AND(F172="",F173=""),"",_xlfn.STDEV.S(IF(C$11:C$1510=G172,B$11:B$1510)))))</f>
        <v/>
      </c>
      <c r="J172" s="102"/>
      <c r="K172" s="145">
        <f t="shared" si="148"/>
        <v>84</v>
      </c>
      <c r="L172" s="142">
        <f t="shared" si="149"/>
        <v>171</v>
      </c>
      <c r="M172" s="146">
        <f t="shared" si="150"/>
        <v>0.64187116564417179</v>
      </c>
      <c r="N172" s="147">
        <f t="shared" si="151"/>
        <v>176.70504519664459</v>
      </c>
      <c r="O172" s="147"/>
      <c r="AA172" s="99" t="str">
        <f t="shared" si="117"/>
        <v/>
      </c>
      <c r="AB172" s="99" t="str">
        <f t="shared" si="118"/>
        <v/>
      </c>
      <c r="AC172" s="99" t="str">
        <f t="shared" si="146"/>
        <v/>
      </c>
      <c r="AD172" s="99" t="str">
        <f t="shared" si="147"/>
        <v/>
      </c>
      <c r="AE172" s="99" t="str">
        <f t="shared" si="119"/>
        <v/>
      </c>
      <c r="AF172" s="99" t="str">
        <f t="shared" si="120"/>
        <v/>
      </c>
      <c r="AG172" s="99" t="str">
        <f t="shared" si="162"/>
        <v/>
      </c>
      <c r="AH172" s="99" t="str">
        <f t="shared" si="163"/>
        <v/>
      </c>
      <c r="AI172" s="99" t="str">
        <f t="shared" si="136"/>
        <v/>
      </c>
      <c r="AJ172" s="99" t="str">
        <f t="shared" si="142"/>
        <v/>
      </c>
      <c r="AK172" s="99" t="str">
        <f t="shared" si="160"/>
        <v/>
      </c>
      <c r="AL172" s="99" t="str">
        <f t="shared" si="161"/>
        <v/>
      </c>
      <c r="AM172" s="99" t="str">
        <f t="shared" si="137"/>
        <v/>
      </c>
      <c r="AN172" s="99" t="str">
        <f t="shared" si="143"/>
        <v/>
      </c>
      <c r="AO172" s="99" t="str">
        <f t="shared" si="152"/>
        <v/>
      </c>
      <c r="AP172" s="99" t="str">
        <f t="shared" si="153"/>
        <v/>
      </c>
      <c r="AQ172" s="99" t="str">
        <f t="shared" si="144"/>
        <v/>
      </c>
      <c r="AR172" s="99" t="str">
        <f t="shared" si="145"/>
        <v/>
      </c>
      <c r="AS172" s="99" t="str">
        <f t="shared" si="154"/>
        <v/>
      </c>
      <c r="AT172" s="99" t="str">
        <f t="shared" si="155"/>
        <v/>
      </c>
      <c r="AU172" s="99" t="str">
        <f t="shared" si="121"/>
        <v/>
      </c>
      <c r="AV172" s="99" t="str">
        <f t="shared" si="122"/>
        <v/>
      </c>
      <c r="AW172" s="99" t="str">
        <f t="shared" si="156"/>
        <v/>
      </c>
      <c r="AX172" s="99" t="str">
        <f t="shared" si="157"/>
        <v/>
      </c>
      <c r="AY172" s="99" t="str">
        <f t="shared" si="123"/>
        <v/>
      </c>
      <c r="AZ172" s="99" t="str">
        <f t="shared" si="124"/>
        <v/>
      </c>
      <c r="BA172" s="99" t="str">
        <f t="shared" si="158"/>
        <v/>
      </c>
      <c r="BB172" s="99" t="str">
        <f t="shared" si="159"/>
        <v/>
      </c>
      <c r="BD172" s="99" t="str">
        <f t="shared" si="125"/>
        <v/>
      </c>
      <c r="BE172" s="99" t="str">
        <f t="shared" si="126"/>
        <v/>
      </c>
      <c r="BF172" s="99" t="str">
        <f t="shared" si="127"/>
        <v/>
      </c>
      <c r="BG172" s="99" t="str">
        <f t="shared" si="128"/>
        <v/>
      </c>
      <c r="BH172" s="121" t="str">
        <f t="shared" si="129"/>
        <v/>
      </c>
      <c r="BI172" s="121" t="str">
        <f t="shared" si="130"/>
        <v/>
      </c>
      <c r="BJ172" s="122" t="str">
        <f t="shared" si="131"/>
        <v/>
      </c>
      <c r="BK172" s="122"/>
      <c r="BL172" s="99" t="str">
        <f t="shared" si="132"/>
        <v/>
      </c>
      <c r="BM172" s="99" t="str">
        <f t="shared" si="133"/>
        <v/>
      </c>
      <c r="BN172" s="122" t="str">
        <f t="shared" si="138"/>
        <v/>
      </c>
      <c r="BO172" s="121" t="str">
        <f t="shared" si="134"/>
        <v/>
      </c>
      <c r="BP172" s="122" t="str">
        <f t="shared" si="139"/>
        <v/>
      </c>
      <c r="BQ172" s="122"/>
    </row>
    <row r="173" spans="2:69" x14ac:dyDescent="0.3">
      <c r="B173" s="89"/>
      <c r="C173" s="98">
        <f t="shared" si="135"/>
        <v>33</v>
      </c>
      <c r="D173" s="120">
        <v>163</v>
      </c>
      <c r="E173" s="161" t="str">
        <f t="shared" si="140"/>
        <v/>
      </c>
      <c r="F173" s="90" t="str">
        <f t="shared" si="116"/>
        <v/>
      </c>
      <c r="G173" s="120">
        <v>163</v>
      </c>
      <c r="H173" s="161" t="str">
        <f t="shared" si="141"/>
        <v/>
      </c>
      <c r="I173" s="90" t="str">
        <f t="array" ref="I173">IF(D$2=1,IF(F173="","",ABS(F172-F173)),IF(D$2&lt;10,IF(AND(F173="",F174=""),"",MAX(IF(C$11:C$1510=G173,B$11:B$1510))-MIN(IF(C$11:C$1510=G173,B$11:B$1510))),IF(AND(F173="",F174=""),"",_xlfn.STDEV.S(IF(C$11:C$1510=G173,B$11:B$1510)))))</f>
        <v/>
      </c>
      <c r="J173" s="102"/>
      <c r="K173" s="145">
        <f t="shared" si="148"/>
        <v>85</v>
      </c>
      <c r="L173" s="142">
        <f t="shared" si="149"/>
        <v>173</v>
      </c>
      <c r="M173" s="146">
        <f t="shared" si="150"/>
        <v>0.64953987730061347</v>
      </c>
      <c r="N173" s="147">
        <f t="shared" si="151"/>
        <v>177.76894401839508</v>
      </c>
      <c r="O173" s="147"/>
      <c r="AA173" s="99" t="str">
        <f t="shared" si="117"/>
        <v/>
      </c>
      <c r="AB173" s="99" t="str">
        <f t="shared" si="118"/>
        <v/>
      </c>
      <c r="AC173" s="99" t="str">
        <f t="shared" si="146"/>
        <v/>
      </c>
      <c r="AD173" s="99" t="str">
        <f t="shared" si="147"/>
        <v/>
      </c>
      <c r="AE173" s="99" t="str">
        <f t="shared" si="119"/>
        <v/>
      </c>
      <c r="AF173" s="99" t="str">
        <f t="shared" si="120"/>
        <v/>
      </c>
      <c r="AG173" s="99" t="str">
        <f t="shared" si="162"/>
        <v/>
      </c>
      <c r="AH173" s="99" t="str">
        <f t="shared" si="163"/>
        <v/>
      </c>
      <c r="AI173" s="99" t="str">
        <f t="shared" si="136"/>
        <v/>
      </c>
      <c r="AJ173" s="99" t="str">
        <f t="shared" si="142"/>
        <v/>
      </c>
      <c r="AK173" s="99" t="str">
        <f t="shared" si="160"/>
        <v/>
      </c>
      <c r="AL173" s="99" t="str">
        <f t="shared" si="161"/>
        <v/>
      </c>
      <c r="AM173" s="99" t="str">
        <f t="shared" si="137"/>
        <v/>
      </c>
      <c r="AN173" s="99" t="str">
        <f t="shared" si="143"/>
        <v/>
      </c>
      <c r="AO173" s="99" t="str">
        <f t="shared" si="152"/>
        <v/>
      </c>
      <c r="AP173" s="99" t="str">
        <f t="shared" si="153"/>
        <v/>
      </c>
      <c r="AQ173" s="99" t="str">
        <f t="shared" si="144"/>
        <v/>
      </c>
      <c r="AR173" s="99" t="str">
        <f t="shared" si="145"/>
        <v/>
      </c>
      <c r="AS173" s="99" t="str">
        <f t="shared" si="154"/>
        <v/>
      </c>
      <c r="AT173" s="99" t="str">
        <f t="shared" si="155"/>
        <v/>
      </c>
      <c r="AU173" s="99" t="str">
        <f t="shared" si="121"/>
        <v/>
      </c>
      <c r="AV173" s="99" t="str">
        <f t="shared" si="122"/>
        <v/>
      </c>
      <c r="AW173" s="99" t="str">
        <f t="shared" si="156"/>
        <v/>
      </c>
      <c r="AX173" s="99" t="str">
        <f t="shared" si="157"/>
        <v/>
      </c>
      <c r="AY173" s="99" t="str">
        <f t="shared" si="123"/>
        <v/>
      </c>
      <c r="AZ173" s="99" t="str">
        <f t="shared" si="124"/>
        <v/>
      </c>
      <c r="BA173" s="99" t="str">
        <f t="shared" si="158"/>
        <v/>
      </c>
      <c r="BB173" s="99" t="str">
        <f t="shared" si="159"/>
        <v/>
      </c>
      <c r="BD173" s="99" t="str">
        <f t="shared" si="125"/>
        <v/>
      </c>
      <c r="BE173" s="99" t="str">
        <f t="shared" si="126"/>
        <v/>
      </c>
      <c r="BF173" s="99" t="str">
        <f t="shared" si="127"/>
        <v/>
      </c>
      <c r="BG173" s="99" t="str">
        <f t="shared" si="128"/>
        <v/>
      </c>
      <c r="BH173" s="121" t="str">
        <f t="shared" si="129"/>
        <v/>
      </c>
      <c r="BI173" s="121" t="str">
        <f t="shared" si="130"/>
        <v/>
      </c>
      <c r="BJ173" s="122" t="str">
        <f t="shared" si="131"/>
        <v/>
      </c>
      <c r="BK173" s="122"/>
      <c r="BL173" s="99" t="str">
        <f t="shared" si="132"/>
        <v/>
      </c>
      <c r="BM173" s="99" t="str">
        <f t="shared" si="133"/>
        <v/>
      </c>
      <c r="BN173" s="122" t="str">
        <f t="shared" si="138"/>
        <v/>
      </c>
      <c r="BO173" s="121" t="str">
        <f t="shared" si="134"/>
        <v/>
      </c>
      <c r="BP173" s="122" t="str">
        <f t="shared" si="139"/>
        <v/>
      </c>
      <c r="BQ173" s="122"/>
    </row>
    <row r="174" spans="2:69" x14ac:dyDescent="0.3">
      <c r="B174" s="89"/>
      <c r="C174" s="98">
        <f t="shared" si="135"/>
        <v>33</v>
      </c>
      <c r="D174" s="120">
        <v>164</v>
      </c>
      <c r="E174" s="161" t="str">
        <f t="shared" si="140"/>
        <v/>
      </c>
      <c r="F174" s="90" t="str">
        <f t="shared" si="116"/>
        <v/>
      </c>
      <c r="G174" s="120">
        <v>164</v>
      </c>
      <c r="H174" s="161" t="str">
        <f t="shared" si="141"/>
        <v/>
      </c>
      <c r="I174" s="90" t="str">
        <f t="array" ref="I174">IF(D$2=1,IF(F174="","",ABS(F173-F174)),IF(D$2&lt;10,IF(AND(F174="",F175=""),"",MAX(IF(C$11:C$1510=G174,B$11:B$1510))-MIN(IF(C$11:C$1510=G174,B$11:B$1510))),IF(AND(F174="",F175=""),"",_xlfn.STDEV.S(IF(C$11:C$1510=G174,B$11:B$1510)))))</f>
        <v/>
      </c>
      <c r="J174" s="102"/>
      <c r="K174" s="145">
        <f t="shared" si="148"/>
        <v>86</v>
      </c>
      <c r="L174" s="142">
        <f t="shared" si="149"/>
        <v>173</v>
      </c>
      <c r="M174" s="146">
        <f t="shared" si="150"/>
        <v>0.65720858895705525</v>
      </c>
      <c r="N174" s="147">
        <f t="shared" si="151"/>
        <v>178.8413341995213</v>
      </c>
      <c r="O174" s="147"/>
      <c r="AA174" s="99" t="str">
        <f t="shared" si="117"/>
        <v/>
      </c>
      <c r="AB174" s="99" t="str">
        <f t="shared" si="118"/>
        <v/>
      </c>
      <c r="AC174" s="99" t="str">
        <f t="shared" si="146"/>
        <v/>
      </c>
      <c r="AD174" s="99" t="str">
        <f t="shared" si="147"/>
        <v/>
      </c>
      <c r="AE174" s="99" t="str">
        <f t="shared" si="119"/>
        <v/>
      </c>
      <c r="AF174" s="99" t="str">
        <f t="shared" si="120"/>
        <v/>
      </c>
      <c r="AG174" s="99" t="str">
        <f t="shared" si="162"/>
        <v/>
      </c>
      <c r="AH174" s="99" t="str">
        <f t="shared" si="163"/>
        <v/>
      </c>
      <c r="AI174" s="99" t="str">
        <f t="shared" si="136"/>
        <v/>
      </c>
      <c r="AJ174" s="99" t="str">
        <f t="shared" si="142"/>
        <v/>
      </c>
      <c r="AK174" s="99" t="str">
        <f t="shared" si="160"/>
        <v/>
      </c>
      <c r="AL174" s="99" t="str">
        <f t="shared" si="161"/>
        <v/>
      </c>
      <c r="AM174" s="99" t="str">
        <f t="shared" si="137"/>
        <v/>
      </c>
      <c r="AN174" s="99" t="str">
        <f t="shared" si="143"/>
        <v/>
      </c>
      <c r="AO174" s="99" t="str">
        <f t="shared" si="152"/>
        <v/>
      </c>
      <c r="AP174" s="99" t="str">
        <f t="shared" si="153"/>
        <v/>
      </c>
      <c r="AQ174" s="99" t="str">
        <f t="shared" si="144"/>
        <v/>
      </c>
      <c r="AR174" s="99" t="str">
        <f t="shared" si="145"/>
        <v/>
      </c>
      <c r="AS174" s="99" t="str">
        <f t="shared" si="154"/>
        <v/>
      </c>
      <c r="AT174" s="99" t="str">
        <f t="shared" si="155"/>
        <v/>
      </c>
      <c r="AU174" s="99" t="str">
        <f t="shared" si="121"/>
        <v/>
      </c>
      <c r="AV174" s="99" t="str">
        <f t="shared" si="122"/>
        <v/>
      </c>
      <c r="AW174" s="99" t="str">
        <f t="shared" si="156"/>
        <v/>
      </c>
      <c r="AX174" s="99" t="str">
        <f t="shared" si="157"/>
        <v/>
      </c>
      <c r="AY174" s="99" t="str">
        <f t="shared" si="123"/>
        <v/>
      </c>
      <c r="AZ174" s="99" t="str">
        <f t="shared" si="124"/>
        <v/>
      </c>
      <c r="BA174" s="99" t="str">
        <f t="shared" si="158"/>
        <v/>
      </c>
      <c r="BB174" s="99" t="str">
        <f t="shared" si="159"/>
        <v/>
      </c>
      <c r="BD174" s="99" t="str">
        <f t="shared" si="125"/>
        <v/>
      </c>
      <c r="BE174" s="99" t="str">
        <f t="shared" si="126"/>
        <v/>
      </c>
      <c r="BF174" s="99" t="str">
        <f t="shared" si="127"/>
        <v/>
      </c>
      <c r="BG174" s="99" t="str">
        <f t="shared" si="128"/>
        <v/>
      </c>
      <c r="BH174" s="121" t="str">
        <f t="shared" si="129"/>
        <v/>
      </c>
      <c r="BI174" s="121" t="str">
        <f t="shared" si="130"/>
        <v/>
      </c>
      <c r="BJ174" s="122" t="str">
        <f t="shared" si="131"/>
        <v/>
      </c>
      <c r="BK174" s="122"/>
      <c r="BL174" s="99" t="str">
        <f t="shared" si="132"/>
        <v/>
      </c>
      <c r="BM174" s="99" t="str">
        <f t="shared" si="133"/>
        <v/>
      </c>
      <c r="BN174" s="122" t="str">
        <f t="shared" si="138"/>
        <v/>
      </c>
      <c r="BO174" s="121" t="str">
        <f t="shared" si="134"/>
        <v/>
      </c>
      <c r="BP174" s="122" t="str">
        <f t="shared" si="139"/>
        <v/>
      </c>
      <c r="BQ174" s="122"/>
    </row>
    <row r="175" spans="2:69" x14ac:dyDescent="0.3">
      <c r="B175" s="89"/>
      <c r="C175" s="98">
        <f t="shared" si="135"/>
        <v>33</v>
      </c>
      <c r="D175" s="120">
        <v>165</v>
      </c>
      <c r="E175" s="161" t="str">
        <f t="shared" si="140"/>
        <v/>
      </c>
      <c r="F175" s="90" t="str">
        <f t="shared" si="116"/>
        <v/>
      </c>
      <c r="G175" s="120">
        <v>165</v>
      </c>
      <c r="H175" s="161" t="str">
        <f t="shared" si="141"/>
        <v/>
      </c>
      <c r="I175" s="90" t="str">
        <f t="array" ref="I175">IF(D$2=1,IF(F175="","",ABS(F174-F175)),IF(D$2&lt;10,IF(AND(F175="",F176=""),"",MAX(IF(C$11:C$1510=G175,B$11:B$1510))-MIN(IF(C$11:C$1510=G175,B$11:B$1510))),IF(AND(F175="",F176=""),"",_xlfn.STDEV.S(IF(C$11:C$1510=G175,B$11:B$1510)))))</f>
        <v/>
      </c>
      <c r="J175" s="102"/>
      <c r="K175" s="145">
        <f t="shared" si="148"/>
        <v>87</v>
      </c>
      <c r="L175" s="142">
        <f t="shared" si="149"/>
        <v>174</v>
      </c>
      <c r="M175" s="146">
        <f t="shared" si="150"/>
        <v>0.66487730061349692</v>
      </c>
      <c r="N175" s="147">
        <f t="shared" si="151"/>
        <v>179.92282312315692</v>
      </c>
      <c r="O175" s="147"/>
      <c r="AA175" s="99" t="str">
        <f t="shared" si="117"/>
        <v/>
      </c>
      <c r="AB175" s="99" t="str">
        <f t="shared" si="118"/>
        <v/>
      </c>
      <c r="AC175" s="99" t="str">
        <f t="shared" si="146"/>
        <v/>
      </c>
      <c r="AD175" s="99" t="str">
        <f t="shared" si="147"/>
        <v/>
      </c>
      <c r="AE175" s="99" t="str">
        <f t="shared" si="119"/>
        <v/>
      </c>
      <c r="AF175" s="99" t="str">
        <f t="shared" si="120"/>
        <v/>
      </c>
      <c r="AG175" s="99" t="str">
        <f t="shared" si="162"/>
        <v/>
      </c>
      <c r="AH175" s="99" t="str">
        <f t="shared" si="163"/>
        <v/>
      </c>
      <c r="AI175" s="99" t="str">
        <f t="shared" si="136"/>
        <v/>
      </c>
      <c r="AJ175" s="99" t="str">
        <f t="shared" si="142"/>
        <v/>
      </c>
      <c r="AK175" s="99" t="str">
        <f t="shared" si="160"/>
        <v/>
      </c>
      <c r="AL175" s="99" t="str">
        <f t="shared" si="161"/>
        <v/>
      </c>
      <c r="AM175" s="99" t="str">
        <f t="shared" si="137"/>
        <v/>
      </c>
      <c r="AN175" s="99" t="str">
        <f t="shared" si="143"/>
        <v/>
      </c>
      <c r="AO175" s="99" t="str">
        <f t="shared" si="152"/>
        <v/>
      </c>
      <c r="AP175" s="99" t="str">
        <f t="shared" si="153"/>
        <v/>
      </c>
      <c r="AQ175" s="99" t="str">
        <f t="shared" si="144"/>
        <v/>
      </c>
      <c r="AR175" s="99" t="str">
        <f t="shared" si="145"/>
        <v/>
      </c>
      <c r="AS175" s="99" t="str">
        <f t="shared" si="154"/>
        <v/>
      </c>
      <c r="AT175" s="99" t="str">
        <f t="shared" si="155"/>
        <v/>
      </c>
      <c r="AU175" s="99" t="str">
        <f t="shared" si="121"/>
        <v/>
      </c>
      <c r="AV175" s="99" t="str">
        <f t="shared" si="122"/>
        <v/>
      </c>
      <c r="AW175" s="99" t="str">
        <f t="shared" si="156"/>
        <v/>
      </c>
      <c r="AX175" s="99" t="str">
        <f t="shared" si="157"/>
        <v/>
      </c>
      <c r="AY175" s="99" t="str">
        <f t="shared" si="123"/>
        <v/>
      </c>
      <c r="AZ175" s="99" t="str">
        <f t="shared" si="124"/>
        <v/>
      </c>
      <c r="BA175" s="99" t="str">
        <f t="shared" si="158"/>
        <v/>
      </c>
      <c r="BB175" s="99" t="str">
        <f t="shared" si="159"/>
        <v/>
      </c>
      <c r="BD175" s="99" t="str">
        <f t="shared" si="125"/>
        <v/>
      </c>
      <c r="BE175" s="99" t="str">
        <f t="shared" si="126"/>
        <v/>
      </c>
      <c r="BF175" s="99" t="str">
        <f t="shared" si="127"/>
        <v/>
      </c>
      <c r="BG175" s="99" t="str">
        <f t="shared" si="128"/>
        <v/>
      </c>
      <c r="BH175" s="121" t="str">
        <f t="shared" si="129"/>
        <v/>
      </c>
      <c r="BI175" s="121" t="str">
        <f t="shared" si="130"/>
        <v/>
      </c>
      <c r="BJ175" s="122" t="str">
        <f t="shared" si="131"/>
        <v/>
      </c>
      <c r="BK175" s="122"/>
      <c r="BL175" s="99" t="str">
        <f t="shared" si="132"/>
        <v/>
      </c>
      <c r="BM175" s="99" t="str">
        <f t="shared" si="133"/>
        <v/>
      </c>
      <c r="BN175" s="122" t="str">
        <f t="shared" si="138"/>
        <v/>
      </c>
      <c r="BO175" s="121" t="str">
        <f t="shared" si="134"/>
        <v/>
      </c>
      <c r="BP175" s="122" t="str">
        <f t="shared" si="139"/>
        <v/>
      </c>
      <c r="BQ175" s="122"/>
    </row>
    <row r="176" spans="2:69" x14ac:dyDescent="0.3">
      <c r="B176" s="89"/>
      <c r="C176" s="98">
        <f t="shared" si="135"/>
        <v>34</v>
      </c>
      <c r="D176" s="120">
        <v>166</v>
      </c>
      <c r="E176" s="161" t="str">
        <f t="shared" si="140"/>
        <v/>
      </c>
      <c r="F176" s="90" t="str">
        <f t="shared" si="116"/>
        <v/>
      </c>
      <c r="G176" s="120">
        <v>166</v>
      </c>
      <c r="H176" s="161" t="str">
        <f t="shared" si="141"/>
        <v/>
      </c>
      <c r="I176" s="90" t="str">
        <f t="array" ref="I176">IF(D$2=1,IF(F176="","",ABS(F175-F176)),IF(D$2&lt;10,IF(AND(F176="",F177=""),"",MAX(IF(C$11:C$1510=G176,B$11:B$1510))-MIN(IF(C$11:C$1510=G176,B$11:B$1510))),IF(AND(F176="",F177=""),"",_xlfn.STDEV.S(IF(C$11:C$1510=G176,B$11:B$1510)))))</f>
        <v/>
      </c>
      <c r="J176" s="102"/>
      <c r="K176" s="145">
        <f t="shared" si="148"/>
        <v>88</v>
      </c>
      <c r="L176" s="142">
        <f t="shared" si="149"/>
        <v>175</v>
      </c>
      <c r="M176" s="146">
        <f t="shared" si="150"/>
        <v>0.6725460122699386</v>
      </c>
      <c r="N176" s="147">
        <f t="shared" si="151"/>
        <v>181.01404983756203</v>
      </c>
      <c r="O176" s="147"/>
      <c r="AA176" s="99" t="str">
        <f t="shared" si="117"/>
        <v/>
      </c>
      <c r="AB176" s="99" t="str">
        <f t="shared" si="118"/>
        <v/>
      </c>
      <c r="AC176" s="99" t="str">
        <f t="shared" si="146"/>
        <v/>
      </c>
      <c r="AD176" s="99" t="str">
        <f t="shared" si="147"/>
        <v/>
      </c>
      <c r="AE176" s="99" t="str">
        <f t="shared" si="119"/>
        <v/>
      </c>
      <c r="AF176" s="99" t="str">
        <f t="shared" si="120"/>
        <v/>
      </c>
      <c r="AG176" s="99" t="str">
        <f t="shared" si="162"/>
        <v/>
      </c>
      <c r="AH176" s="99" t="str">
        <f t="shared" si="163"/>
        <v/>
      </c>
      <c r="AI176" s="99" t="str">
        <f t="shared" si="136"/>
        <v/>
      </c>
      <c r="AJ176" s="99" t="str">
        <f t="shared" si="142"/>
        <v/>
      </c>
      <c r="AK176" s="99" t="str">
        <f t="shared" si="160"/>
        <v/>
      </c>
      <c r="AL176" s="99" t="str">
        <f t="shared" si="161"/>
        <v/>
      </c>
      <c r="AM176" s="99" t="str">
        <f t="shared" si="137"/>
        <v/>
      </c>
      <c r="AN176" s="99" t="str">
        <f t="shared" si="143"/>
        <v/>
      </c>
      <c r="AO176" s="99" t="str">
        <f t="shared" si="152"/>
        <v/>
      </c>
      <c r="AP176" s="99" t="str">
        <f t="shared" si="153"/>
        <v/>
      </c>
      <c r="AQ176" s="99" t="str">
        <f t="shared" si="144"/>
        <v/>
      </c>
      <c r="AR176" s="99" t="str">
        <f t="shared" si="145"/>
        <v/>
      </c>
      <c r="AS176" s="99" t="str">
        <f t="shared" si="154"/>
        <v/>
      </c>
      <c r="AT176" s="99" t="str">
        <f t="shared" si="155"/>
        <v/>
      </c>
      <c r="AU176" s="99" t="str">
        <f t="shared" si="121"/>
        <v/>
      </c>
      <c r="AV176" s="99" t="str">
        <f t="shared" si="122"/>
        <v/>
      </c>
      <c r="AW176" s="99" t="str">
        <f t="shared" si="156"/>
        <v/>
      </c>
      <c r="AX176" s="99" t="str">
        <f t="shared" si="157"/>
        <v/>
      </c>
      <c r="AY176" s="99" t="str">
        <f t="shared" si="123"/>
        <v/>
      </c>
      <c r="AZ176" s="99" t="str">
        <f t="shared" si="124"/>
        <v/>
      </c>
      <c r="BA176" s="99" t="str">
        <f t="shared" si="158"/>
        <v/>
      </c>
      <c r="BB176" s="99" t="str">
        <f t="shared" si="159"/>
        <v/>
      </c>
      <c r="BD176" s="99" t="str">
        <f t="shared" si="125"/>
        <v/>
      </c>
      <c r="BE176" s="99" t="str">
        <f t="shared" si="126"/>
        <v/>
      </c>
      <c r="BF176" s="99" t="str">
        <f t="shared" si="127"/>
        <v/>
      </c>
      <c r="BG176" s="99" t="str">
        <f t="shared" si="128"/>
        <v/>
      </c>
      <c r="BH176" s="121" t="str">
        <f t="shared" si="129"/>
        <v/>
      </c>
      <c r="BI176" s="121" t="str">
        <f t="shared" si="130"/>
        <v/>
      </c>
      <c r="BJ176" s="122" t="str">
        <f t="shared" si="131"/>
        <v/>
      </c>
      <c r="BK176" s="122"/>
      <c r="BL176" s="99" t="str">
        <f t="shared" si="132"/>
        <v/>
      </c>
      <c r="BM176" s="99" t="str">
        <f t="shared" si="133"/>
        <v/>
      </c>
      <c r="BN176" s="122" t="str">
        <f t="shared" si="138"/>
        <v/>
      </c>
      <c r="BO176" s="121" t="str">
        <f t="shared" si="134"/>
        <v/>
      </c>
      <c r="BP176" s="122" t="str">
        <f t="shared" si="139"/>
        <v/>
      </c>
      <c r="BQ176" s="122"/>
    </row>
    <row r="177" spans="2:69" x14ac:dyDescent="0.3">
      <c r="B177" s="89"/>
      <c r="C177" s="98">
        <f t="shared" si="135"/>
        <v>34</v>
      </c>
      <c r="D177" s="120">
        <v>167</v>
      </c>
      <c r="E177" s="161" t="str">
        <f t="shared" si="140"/>
        <v/>
      </c>
      <c r="F177" s="90" t="str">
        <f t="shared" si="116"/>
        <v/>
      </c>
      <c r="G177" s="120">
        <v>167</v>
      </c>
      <c r="H177" s="161" t="str">
        <f t="shared" si="141"/>
        <v/>
      </c>
      <c r="I177" s="90" t="str">
        <f t="array" ref="I177">IF(D$2=1,IF(F177="","",ABS(F176-F177)),IF(D$2&lt;10,IF(AND(F177="",F178=""),"",MAX(IF(C$11:C$1510=G177,B$11:B$1510))-MIN(IF(C$11:C$1510=G177,B$11:B$1510))),IF(AND(F177="",F178=""),"",_xlfn.STDEV.S(IF(C$11:C$1510=G177,B$11:B$1510)))))</f>
        <v/>
      </c>
      <c r="J177" s="102"/>
      <c r="K177" s="145">
        <f t="shared" si="148"/>
        <v>89</v>
      </c>
      <c r="L177" s="142">
        <f t="shared" si="149"/>
        <v>176</v>
      </c>
      <c r="M177" s="146">
        <f t="shared" si="150"/>
        <v>0.68021472392638038</v>
      </c>
      <c r="N177" s="147">
        <f t="shared" si="151"/>
        <v>182.11568832826339</v>
      </c>
      <c r="O177" s="147"/>
      <c r="AA177" s="99" t="str">
        <f t="shared" si="117"/>
        <v/>
      </c>
      <c r="AB177" s="99" t="str">
        <f t="shared" si="118"/>
        <v/>
      </c>
      <c r="AC177" s="99" t="str">
        <f t="shared" si="146"/>
        <v/>
      </c>
      <c r="AD177" s="99" t="str">
        <f t="shared" si="147"/>
        <v/>
      </c>
      <c r="AE177" s="99" t="str">
        <f t="shared" si="119"/>
        <v/>
      </c>
      <c r="AF177" s="99" t="str">
        <f t="shared" si="120"/>
        <v/>
      </c>
      <c r="AG177" s="99" t="str">
        <f t="shared" si="162"/>
        <v/>
      </c>
      <c r="AH177" s="99" t="str">
        <f t="shared" si="163"/>
        <v/>
      </c>
      <c r="AI177" s="99" t="str">
        <f t="shared" si="136"/>
        <v/>
      </c>
      <c r="AJ177" s="99" t="str">
        <f t="shared" si="142"/>
        <v/>
      </c>
      <c r="AK177" s="99" t="str">
        <f t="shared" si="160"/>
        <v/>
      </c>
      <c r="AL177" s="99" t="str">
        <f t="shared" si="161"/>
        <v/>
      </c>
      <c r="AM177" s="99" t="str">
        <f t="shared" si="137"/>
        <v/>
      </c>
      <c r="AN177" s="99" t="str">
        <f t="shared" si="143"/>
        <v/>
      </c>
      <c r="AO177" s="99" t="str">
        <f t="shared" si="152"/>
        <v/>
      </c>
      <c r="AP177" s="99" t="str">
        <f t="shared" si="153"/>
        <v/>
      </c>
      <c r="AQ177" s="99" t="str">
        <f t="shared" si="144"/>
        <v/>
      </c>
      <c r="AR177" s="99" t="str">
        <f t="shared" si="145"/>
        <v/>
      </c>
      <c r="AS177" s="99" t="str">
        <f t="shared" si="154"/>
        <v/>
      </c>
      <c r="AT177" s="99" t="str">
        <f t="shared" si="155"/>
        <v/>
      </c>
      <c r="AU177" s="99" t="str">
        <f t="shared" si="121"/>
        <v/>
      </c>
      <c r="AV177" s="99" t="str">
        <f t="shared" si="122"/>
        <v/>
      </c>
      <c r="AW177" s="99" t="str">
        <f t="shared" si="156"/>
        <v/>
      </c>
      <c r="AX177" s="99" t="str">
        <f t="shared" si="157"/>
        <v/>
      </c>
      <c r="AY177" s="99" t="str">
        <f t="shared" si="123"/>
        <v/>
      </c>
      <c r="AZ177" s="99" t="str">
        <f t="shared" si="124"/>
        <v/>
      </c>
      <c r="BA177" s="99" t="str">
        <f t="shared" si="158"/>
        <v/>
      </c>
      <c r="BB177" s="99" t="str">
        <f t="shared" si="159"/>
        <v/>
      </c>
      <c r="BD177" s="99" t="str">
        <f t="shared" si="125"/>
        <v/>
      </c>
      <c r="BE177" s="99" t="str">
        <f t="shared" si="126"/>
        <v/>
      </c>
      <c r="BF177" s="99" t="str">
        <f t="shared" si="127"/>
        <v/>
      </c>
      <c r="BG177" s="99" t="str">
        <f t="shared" si="128"/>
        <v/>
      </c>
      <c r="BH177" s="121" t="str">
        <f t="shared" si="129"/>
        <v/>
      </c>
      <c r="BI177" s="121" t="str">
        <f t="shared" si="130"/>
        <v/>
      </c>
      <c r="BJ177" s="122" t="str">
        <f t="shared" si="131"/>
        <v/>
      </c>
      <c r="BK177" s="122"/>
      <c r="BL177" s="99" t="str">
        <f t="shared" si="132"/>
        <v/>
      </c>
      <c r="BM177" s="99" t="str">
        <f t="shared" si="133"/>
        <v/>
      </c>
      <c r="BN177" s="122" t="str">
        <f t="shared" si="138"/>
        <v/>
      </c>
      <c r="BO177" s="121" t="str">
        <f t="shared" si="134"/>
        <v/>
      </c>
      <c r="BP177" s="122" t="str">
        <f t="shared" si="139"/>
        <v/>
      </c>
      <c r="BQ177" s="122"/>
    </row>
    <row r="178" spans="2:69" x14ac:dyDescent="0.3">
      <c r="B178" s="89"/>
      <c r="C178" s="98">
        <f t="shared" si="135"/>
        <v>34</v>
      </c>
      <c r="D178" s="120">
        <v>168</v>
      </c>
      <c r="E178" s="161" t="str">
        <f t="shared" si="140"/>
        <v/>
      </c>
      <c r="F178" s="90" t="str">
        <f t="shared" si="116"/>
        <v/>
      </c>
      <c r="G178" s="120">
        <v>168</v>
      </c>
      <c r="H178" s="161" t="str">
        <f t="shared" si="141"/>
        <v/>
      </c>
      <c r="I178" s="90" t="str">
        <f t="array" ref="I178">IF(D$2=1,IF(F178="","",ABS(F177-F178)),IF(D$2&lt;10,IF(AND(F178="",F179=""),"",MAX(IF(C$11:C$1510=G178,B$11:B$1510))-MIN(IF(C$11:C$1510=G178,B$11:B$1510))),IF(AND(F178="",F179=""),"",_xlfn.STDEV.S(IF(C$11:C$1510=G178,B$11:B$1510)))))</f>
        <v/>
      </c>
      <c r="J178" s="102"/>
      <c r="K178" s="145">
        <f t="shared" si="148"/>
        <v>90</v>
      </c>
      <c r="L178" s="142">
        <f t="shared" si="149"/>
        <v>176</v>
      </c>
      <c r="M178" s="146">
        <f t="shared" si="150"/>
        <v>0.68788343558282206</v>
      </c>
      <c r="N178" s="147">
        <f t="shared" si="151"/>
        <v>183.22845115517933</v>
      </c>
      <c r="O178" s="147"/>
      <c r="AA178" s="99" t="str">
        <f t="shared" si="117"/>
        <v/>
      </c>
      <c r="AB178" s="99" t="str">
        <f t="shared" si="118"/>
        <v/>
      </c>
      <c r="AC178" s="99" t="str">
        <f t="shared" si="146"/>
        <v/>
      </c>
      <c r="AD178" s="99" t="str">
        <f t="shared" si="147"/>
        <v/>
      </c>
      <c r="AE178" s="99" t="str">
        <f t="shared" si="119"/>
        <v/>
      </c>
      <c r="AF178" s="99" t="str">
        <f t="shared" si="120"/>
        <v/>
      </c>
      <c r="AG178" s="99" t="str">
        <f t="shared" si="162"/>
        <v/>
      </c>
      <c r="AH178" s="99" t="str">
        <f t="shared" si="163"/>
        <v/>
      </c>
      <c r="AI178" s="99" t="str">
        <f t="shared" si="136"/>
        <v/>
      </c>
      <c r="AJ178" s="99" t="str">
        <f t="shared" si="142"/>
        <v/>
      </c>
      <c r="AK178" s="99" t="str">
        <f t="shared" si="160"/>
        <v/>
      </c>
      <c r="AL178" s="99" t="str">
        <f t="shared" si="161"/>
        <v/>
      </c>
      <c r="AM178" s="99" t="str">
        <f t="shared" si="137"/>
        <v/>
      </c>
      <c r="AN178" s="99" t="str">
        <f t="shared" si="143"/>
        <v/>
      </c>
      <c r="AO178" s="99" t="str">
        <f t="shared" si="152"/>
        <v/>
      </c>
      <c r="AP178" s="99" t="str">
        <f t="shared" si="153"/>
        <v/>
      </c>
      <c r="AQ178" s="99" t="str">
        <f t="shared" si="144"/>
        <v/>
      </c>
      <c r="AR178" s="99" t="str">
        <f t="shared" si="145"/>
        <v/>
      </c>
      <c r="AS178" s="99" t="str">
        <f t="shared" si="154"/>
        <v/>
      </c>
      <c r="AT178" s="99" t="str">
        <f t="shared" si="155"/>
        <v/>
      </c>
      <c r="AU178" s="99" t="str">
        <f t="shared" si="121"/>
        <v/>
      </c>
      <c r="AV178" s="99" t="str">
        <f t="shared" si="122"/>
        <v/>
      </c>
      <c r="AW178" s="99" t="str">
        <f t="shared" si="156"/>
        <v/>
      </c>
      <c r="AX178" s="99" t="str">
        <f t="shared" si="157"/>
        <v/>
      </c>
      <c r="AY178" s="99" t="str">
        <f t="shared" si="123"/>
        <v/>
      </c>
      <c r="AZ178" s="99" t="str">
        <f t="shared" si="124"/>
        <v/>
      </c>
      <c r="BA178" s="99" t="str">
        <f t="shared" si="158"/>
        <v/>
      </c>
      <c r="BB178" s="99" t="str">
        <f t="shared" si="159"/>
        <v/>
      </c>
      <c r="BD178" s="99" t="str">
        <f t="shared" si="125"/>
        <v/>
      </c>
      <c r="BE178" s="99" t="str">
        <f t="shared" si="126"/>
        <v/>
      </c>
      <c r="BF178" s="99" t="str">
        <f t="shared" si="127"/>
        <v/>
      </c>
      <c r="BG178" s="99" t="str">
        <f t="shared" si="128"/>
        <v/>
      </c>
      <c r="BH178" s="121" t="str">
        <f t="shared" si="129"/>
        <v/>
      </c>
      <c r="BI178" s="121" t="str">
        <f t="shared" si="130"/>
        <v/>
      </c>
      <c r="BJ178" s="122" t="str">
        <f t="shared" si="131"/>
        <v/>
      </c>
      <c r="BK178" s="122"/>
      <c r="BL178" s="99" t="str">
        <f t="shared" si="132"/>
        <v/>
      </c>
      <c r="BM178" s="99" t="str">
        <f t="shared" si="133"/>
        <v/>
      </c>
      <c r="BN178" s="122" t="str">
        <f t="shared" si="138"/>
        <v/>
      </c>
      <c r="BO178" s="121" t="str">
        <f t="shared" si="134"/>
        <v/>
      </c>
      <c r="BP178" s="122" t="str">
        <f t="shared" si="139"/>
        <v/>
      </c>
      <c r="BQ178" s="122"/>
    </row>
    <row r="179" spans="2:69" x14ac:dyDescent="0.3">
      <c r="B179" s="89"/>
      <c r="C179" s="98">
        <f t="shared" si="135"/>
        <v>34</v>
      </c>
      <c r="D179" s="120">
        <v>169</v>
      </c>
      <c r="E179" s="161" t="str">
        <f t="shared" si="140"/>
        <v/>
      </c>
      <c r="F179" s="90" t="str">
        <f t="shared" si="116"/>
        <v/>
      </c>
      <c r="G179" s="120">
        <v>169</v>
      </c>
      <c r="H179" s="161" t="str">
        <f t="shared" si="141"/>
        <v/>
      </c>
      <c r="I179" s="90" t="str">
        <f t="array" ref="I179">IF(D$2=1,IF(F179="","",ABS(F178-F179)),IF(D$2&lt;10,IF(AND(F179="",F180=""),"",MAX(IF(C$11:C$1510=G179,B$11:B$1510))-MIN(IF(C$11:C$1510=G179,B$11:B$1510))),IF(AND(F179="",F180=""),"",_xlfn.STDEV.S(IF(C$11:C$1510=G179,B$11:B$1510)))))</f>
        <v/>
      </c>
      <c r="J179" s="102"/>
      <c r="K179" s="145">
        <f t="shared" si="148"/>
        <v>91</v>
      </c>
      <c r="L179" s="142">
        <f t="shared" si="149"/>
        <v>176</v>
      </c>
      <c r="M179" s="146">
        <f t="shared" si="150"/>
        <v>0.69555214723926384</v>
      </c>
      <c r="N179" s="147">
        <f t="shared" si="151"/>
        <v>184.3530935093751</v>
      </c>
      <c r="O179" s="147"/>
      <c r="AA179" s="99" t="str">
        <f t="shared" si="117"/>
        <v/>
      </c>
      <c r="AB179" s="99" t="str">
        <f t="shared" si="118"/>
        <v/>
      </c>
      <c r="AC179" s="99" t="str">
        <f t="shared" si="146"/>
        <v/>
      </c>
      <c r="AD179" s="99" t="str">
        <f t="shared" si="147"/>
        <v/>
      </c>
      <c r="AE179" s="99" t="str">
        <f t="shared" si="119"/>
        <v/>
      </c>
      <c r="AF179" s="99" t="str">
        <f t="shared" si="120"/>
        <v/>
      </c>
      <c r="AG179" s="99" t="str">
        <f t="shared" si="162"/>
        <v/>
      </c>
      <c r="AH179" s="99" t="str">
        <f t="shared" si="163"/>
        <v/>
      </c>
      <c r="AI179" s="99" t="str">
        <f t="shared" si="136"/>
        <v/>
      </c>
      <c r="AJ179" s="99" t="str">
        <f t="shared" si="142"/>
        <v/>
      </c>
      <c r="AK179" s="99" t="str">
        <f t="shared" si="160"/>
        <v/>
      </c>
      <c r="AL179" s="99" t="str">
        <f t="shared" si="161"/>
        <v/>
      </c>
      <c r="AM179" s="99" t="str">
        <f t="shared" si="137"/>
        <v/>
      </c>
      <c r="AN179" s="99" t="str">
        <f t="shared" si="143"/>
        <v/>
      </c>
      <c r="AO179" s="99" t="str">
        <f t="shared" si="152"/>
        <v/>
      </c>
      <c r="AP179" s="99" t="str">
        <f t="shared" si="153"/>
        <v/>
      </c>
      <c r="AQ179" s="99" t="str">
        <f t="shared" si="144"/>
        <v/>
      </c>
      <c r="AR179" s="99" t="str">
        <f t="shared" si="145"/>
        <v/>
      </c>
      <c r="AS179" s="99" t="str">
        <f t="shared" si="154"/>
        <v/>
      </c>
      <c r="AT179" s="99" t="str">
        <f t="shared" si="155"/>
        <v/>
      </c>
      <c r="AU179" s="99" t="str">
        <f t="shared" si="121"/>
        <v/>
      </c>
      <c r="AV179" s="99" t="str">
        <f t="shared" si="122"/>
        <v/>
      </c>
      <c r="AW179" s="99" t="str">
        <f t="shared" si="156"/>
        <v/>
      </c>
      <c r="AX179" s="99" t="str">
        <f t="shared" si="157"/>
        <v/>
      </c>
      <c r="AY179" s="99" t="str">
        <f t="shared" si="123"/>
        <v/>
      </c>
      <c r="AZ179" s="99" t="str">
        <f t="shared" si="124"/>
        <v/>
      </c>
      <c r="BA179" s="99" t="str">
        <f t="shared" si="158"/>
        <v/>
      </c>
      <c r="BB179" s="99" t="str">
        <f t="shared" si="159"/>
        <v/>
      </c>
      <c r="BD179" s="99" t="str">
        <f t="shared" si="125"/>
        <v/>
      </c>
      <c r="BE179" s="99" t="str">
        <f t="shared" si="126"/>
        <v/>
      </c>
      <c r="BF179" s="99" t="str">
        <f t="shared" si="127"/>
        <v/>
      </c>
      <c r="BG179" s="99" t="str">
        <f t="shared" si="128"/>
        <v/>
      </c>
      <c r="BH179" s="121" t="str">
        <f t="shared" si="129"/>
        <v/>
      </c>
      <c r="BI179" s="121" t="str">
        <f t="shared" si="130"/>
        <v/>
      </c>
      <c r="BJ179" s="122" t="str">
        <f t="shared" si="131"/>
        <v/>
      </c>
      <c r="BK179" s="122"/>
      <c r="BL179" s="99" t="str">
        <f t="shared" si="132"/>
        <v/>
      </c>
      <c r="BM179" s="99" t="str">
        <f t="shared" si="133"/>
        <v/>
      </c>
      <c r="BN179" s="122" t="str">
        <f t="shared" si="138"/>
        <v/>
      </c>
      <c r="BO179" s="121" t="str">
        <f t="shared" si="134"/>
        <v/>
      </c>
      <c r="BP179" s="122" t="str">
        <f t="shared" si="139"/>
        <v/>
      </c>
      <c r="BQ179" s="122"/>
    </row>
    <row r="180" spans="2:69" x14ac:dyDescent="0.3">
      <c r="B180" s="89"/>
      <c r="C180" s="98">
        <f t="shared" si="135"/>
        <v>34</v>
      </c>
      <c r="D180" s="120">
        <v>170</v>
      </c>
      <c r="E180" s="161" t="str">
        <f t="shared" si="140"/>
        <v/>
      </c>
      <c r="F180" s="90" t="str">
        <f t="shared" si="116"/>
        <v/>
      </c>
      <c r="G180" s="120">
        <v>170</v>
      </c>
      <c r="H180" s="161" t="str">
        <f t="shared" si="141"/>
        <v/>
      </c>
      <c r="I180" s="90" t="str">
        <f t="array" ref="I180">IF(D$2=1,IF(F180="","",ABS(F179-F180)),IF(D$2&lt;10,IF(AND(F180="",F181=""),"",MAX(IF(C$11:C$1510=G180,B$11:B$1510))-MIN(IF(C$11:C$1510=G180,B$11:B$1510))),IF(AND(F180="",F181=""),"",_xlfn.STDEV.S(IF(C$11:C$1510=G180,B$11:B$1510)))))</f>
        <v/>
      </c>
      <c r="J180" s="102"/>
      <c r="K180" s="145">
        <f t="shared" si="148"/>
        <v>92</v>
      </c>
      <c r="L180" s="142">
        <f t="shared" si="149"/>
        <v>177</v>
      </c>
      <c r="M180" s="146">
        <f t="shared" si="150"/>
        <v>0.70322085889570551</v>
      </c>
      <c r="N180" s="147">
        <f t="shared" si="151"/>
        <v>185.49041775355818</v>
      </c>
      <c r="O180" s="147"/>
      <c r="AA180" s="99" t="str">
        <f t="shared" si="117"/>
        <v/>
      </c>
      <c r="AB180" s="99" t="str">
        <f t="shared" si="118"/>
        <v/>
      </c>
      <c r="AC180" s="99" t="str">
        <f t="shared" si="146"/>
        <v/>
      </c>
      <c r="AD180" s="99" t="str">
        <f t="shared" si="147"/>
        <v/>
      </c>
      <c r="AE180" s="99" t="str">
        <f t="shared" si="119"/>
        <v/>
      </c>
      <c r="AF180" s="99" t="str">
        <f t="shared" si="120"/>
        <v/>
      </c>
      <c r="AG180" s="99" t="str">
        <f t="shared" si="162"/>
        <v/>
      </c>
      <c r="AH180" s="99" t="str">
        <f t="shared" si="163"/>
        <v/>
      </c>
      <c r="AI180" s="99" t="str">
        <f t="shared" si="136"/>
        <v/>
      </c>
      <c r="AJ180" s="99" t="str">
        <f t="shared" si="142"/>
        <v/>
      </c>
      <c r="AK180" s="99" t="str">
        <f t="shared" si="160"/>
        <v/>
      </c>
      <c r="AL180" s="99" t="str">
        <f t="shared" si="161"/>
        <v/>
      </c>
      <c r="AM180" s="99" t="str">
        <f t="shared" si="137"/>
        <v/>
      </c>
      <c r="AN180" s="99" t="str">
        <f t="shared" si="143"/>
        <v/>
      </c>
      <c r="AO180" s="99" t="str">
        <f t="shared" si="152"/>
        <v/>
      </c>
      <c r="AP180" s="99" t="str">
        <f t="shared" si="153"/>
        <v/>
      </c>
      <c r="AQ180" s="99" t="str">
        <f t="shared" si="144"/>
        <v/>
      </c>
      <c r="AR180" s="99" t="str">
        <f t="shared" si="145"/>
        <v/>
      </c>
      <c r="AS180" s="99" t="str">
        <f t="shared" si="154"/>
        <v/>
      </c>
      <c r="AT180" s="99" t="str">
        <f t="shared" si="155"/>
        <v/>
      </c>
      <c r="AU180" s="99" t="str">
        <f t="shared" si="121"/>
        <v/>
      </c>
      <c r="AV180" s="99" t="str">
        <f t="shared" si="122"/>
        <v/>
      </c>
      <c r="AW180" s="99" t="str">
        <f t="shared" si="156"/>
        <v/>
      </c>
      <c r="AX180" s="99" t="str">
        <f t="shared" si="157"/>
        <v/>
      </c>
      <c r="AY180" s="99" t="str">
        <f t="shared" si="123"/>
        <v/>
      </c>
      <c r="AZ180" s="99" t="str">
        <f t="shared" si="124"/>
        <v/>
      </c>
      <c r="BA180" s="99" t="str">
        <f t="shared" si="158"/>
        <v/>
      </c>
      <c r="BB180" s="99" t="str">
        <f t="shared" si="159"/>
        <v/>
      </c>
      <c r="BD180" s="99" t="str">
        <f t="shared" si="125"/>
        <v/>
      </c>
      <c r="BE180" s="99" t="str">
        <f t="shared" si="126"/>
        <v/>
      </c>
      <c r="BF180" s="99" t="str">
        <f t="shared" si="127"/>
        <v/>
      </c>
      <c r="BG180" s="99" t="str">
        <f t="shared" si="128"/>
        <v/>
      </c>
      <c r="BH180" s="121" t="str">
        <f t="shared" si="129"/>
        <v/>
      </c>
      <c r="BI180" s="121" t="str">
        <f t="shared" si="130"/>
        <v/>
      </c>
      <c r="BJ180" s="122" t="str">
        <f t="shared" si="131"/>
        <v/>
      </c>
      <c r="BK180" s="122"/>
      <c r="BL180" s="99" t="str">
        <f t="shared" si="132"/>
        <v/>
      </c>
      <c r="BM180" s="99" t="str">
        <f t="shared" si="133"/>
        <v/>
      </c>
      <c r="BN180" s="122" t="str">
        <f t="shared" si="138"/>
        <v/>
      </c>
      <c r="BO180" s="121" t="str">
        <f t="shared" si="134"/>
        <v/>
      </c>
      <c r="BP180" s="122" t="str">
        <f t="shared" si="139"/>
        <v/>
      </c>
      <c r="BQ180" s="122"/>
    </row>
    <row r="181" spans="2:69" x14ac:dyDescent="0.3">
      <c r="B181" s="89"/>
      <c r="C181" s="98">
        <f t="shared" si="135"/>
        <v>35</v>
      </c>
      <c r="D181" s="120">
        <v>171</v>
      </c>
      <c r="E181" s="161" t="str">
        <f t="shared" si="140"/>
        <v/>
      </c>
      <c r="F181" s="90" t="str">
        <f t="shared" si="116"/>
        <v/>
      </c>
      <c r="G181" s="120">
        <v>171</v>
      </c>
      <c r="H181" s="161" t="str">
        <f t="shared" si="141"/>
        <v/>
      </c>
      <c r="I181" s="90" t="str">
        <f t="array" ref="I181">IF(D$2=1,IF(F181="","",ABS(F180-F181)),IF(D$2&lt;10,IF(AND(F181="",F182=""),"",MAX(IF(C$11:C$1510=G181,B$11:B$1510))-MIN(IF(C$11:C$1510=G181,B$11:B$1510))),IF(AND(F181="",F182=""),"",_xlfn.STDEV.S(IF(C$11:C$1510=G181,B$11:B$1510)))))</f>
        <v/>
      </c>
      <c r="J181" s="102"/>
      <c r="K181" s="145">
        <f t="shared" si="148"/>
        <v>93</v>
      </c>
      <c r="L181" s="142">
        <f t="shared" si="149"/>
        <v>183</v>
      </c>
      <c r="M181" s="146">
        <f t="shared" si="150"/>
        <v>0.71088957055214719</v>
      </c>
      <c r="N181" s="147">
        <f t="shared" si="151"/>
        <v>186.64127852184671</v>
      </c>
      <c r="O181" s="147"/>
      <c r="AA181" s="99" t="str">
        <f t="shared" si="117"/>
        <v/>
      </c>
      <c r="AB181" s="99" t="str">
        <f t="shared" si="118"/>
        <v/>
      </c>
      <c r="AC181" s="99" t="str">
        <f t="shared" si="146"/>
        <v/>
      </c>
      <c r="AD181" s="99" t="str">
        <f t="shared" si="147"/>
        <v/>
      </c>
      <c r="AE181" s="99" t="str">
        <f t="shared" si="119"/>
        <v/>
      </c>
      <c r="AF181" s="99" t="str">
        <f t="shared" si="120"/>
        <v/>
      </c>
      <c r="AG181" s="99" t="str">
        <f t="shared" si="162"/>
        <v/>
      </c>
      <c r="AH181" s="99" t="str">
        <f t="shared" si="163"/>
        <v/>
      </c>
      <c r="AI181" s="99" t="str">
        <f t="shared" si="136"/>
        <v/>
      </c>
      <c r="AJ181" s="99" t="str">
        <f t="shared" si="142"/>
        <v/>
      </c>
      <c r="AK181" s="99" t="str">
        <f t="shared" si="160"/>
        <v/>
      </c>
      <c r="AL181" s="99" t="str">
        <f t="shared" si="161"/>
        <v/>
      </c>
      <c r="AM181" s="99" t="str">
        <f t="shared" si="137"/>
        <v/>
      </c>
      <c r="AN181" s="99" t="str">
        <f t="shared" si="143"/>
        <v/>
      </c>
      <c r="AO181" s="99" t="str">
        <f t="shared" si="152"/>
        <v/>
      </c>
      <c r="AP181" s="99" t="str">
        <f t="shared" si="153"/>
        <v/>
      </c>
      <c r="AQ181" s="99" t="str">
        <f t="shared" si="144"/>
        <v/>
      </c>
      <c r="AR181" s="99" t="str">
        <f t="shared" si="145"/>
        <v/>
      </c>
      <c r="AS181" s="99" t="str">
        <f t="shared" si="154"/>
        <v/>
      </c>
      <c r="AT181" s="99" t="str">
        <f t="shared" si="155"/>
        <v/>
      </c>
      <c r="AU181" s="99" t="str">
        <f t="shared" si="121"/>
        <v/>
      </c>
      <c r="AV181" s="99" t="str">
        <f t="shared" si="122"/>
        <v/>
      </c>
      <c r="AW181" s="99" t="str">
        <f t="shared" si="156"/>
        <v/>
      </c>
      <c r="AX181" s="99" t="str">
        <f t="shared" si="157"/>
        <v/>
      </c>
      <c r="AY181" s="99" t="str">
        <f t="shared" si="123"/>
        <v/>
      </c>
      <c r="AZ181" s="99" t="str">
        <f t="shared" si="124"/>
        <v/>
      </c>
      <c r="BA181" s="99" t="str">
        <f t="shared" si="158"/>
        <v/>
      </c>
      <c r="BB181" s="99" t="str">
        <f t="shared" si="159"/>
        <v/>
      </c>
      <c r="BD181" s="99" t="str">
        <f t="shared" si="125"/>
        <v/>
      </c>
      <c r="BE181" s="99" t="str">
        <f t="shared" si="126"/>
        <v/>
      </c>
      <c r="BF181" s="99" t="str">
        <f t="shared" si="127"/>
        <v/>
      </c>
      <c r="BG181" s="99" t="str">
        <f t="shared" si="128"/>
        <v/>
      </c>
      <c r="BH181" s="121" t="str">
        <f t="shared" si="129"/>
        <v/>
      </c>
      <c r="BI181" s="121" t="str">
        <f t="shared" si="130"/>
        <v/>
      </c>
      <c r="BJ181" s="122" t="str">
        <f t="shared" si="131"/>
        <v/>
      </c>
      <c r="BK181" s="122"/>
      <c r="BL181" s="99" t="str">
        <f t="shared" si="132"/>
        <v/>
      </c>
      <c r="BM181" s="99" t="str">
        <f t="shared" si="133"/>
        <v/>
      </c>
      <c r="BN181" s="122" t="str">
        <f t="shared" si="138"/>
        <v/>
      </c>
      <c r="BO181" s="121" t="str">
        <f t="shared" si="134"/>
        <v/>
      </c>
      <c r="BP181" s="122" t="str">
        <f t="shared" si="139"/>
        <v/>
      </c>
      <c r="BQ181" s="122"/>
    </row>
    <row r="182" spans="2:69" x14ac:dyDescent="0.3">
      <c r="B182" s="89"/>
      <c r="C182" s="98">
        <f t="shared" si="135"/>
        <v>35</v>
      </c>
      <c r="D182" s="120">
        <v>172</v>
      </c>
      <c r="E182" s="161" t="str">
        <f t="shared" si="140"/>
        <v/>
      </c>
      <c r="F182" s="90" t="str">
        <f t="shared" si="116"/>
        <v/>
      </c>
      <c r="G182" s="120">
        <v>172</v>
      </c>
      <c r="H182" s="161" t="str">
        <f t="shared" si="141"/>
        <v/>
      </c>
      <c r="I182" s="90" t="str">
        <f t="array" ref="I182">IF(D$2=1,IF(F182="","",ABS(F181-F182)),IF(D$2&lt;10,IF(AND(F182="",F183=""),"",MAX(IF(C$11:C$1510=G182,B$11:B$1510))-MIN(IF(C$11:C$1510=G182,B$11:B$1510))),IF(AND(F182="",F183=""),"",_xlfn.STDEV.S(IF(C$11:C$1510=G182,B$11:B$1510)))))</f>
        <v/>
      </c>
      <c r="J182" s="102"/>
      <c r="K182" s="145">
        <f t="shared" si="148"/>
        <v>94</v>
      </c>
      <c r="L182" s="142">
        <f t="shared" si="149"/>
        <v>183</v>
      </c>
      <c r="M182" s="146">
        <f t="shared" si="150"/>
        <v>0.71855828220858897</v>
      </c>
      <c r="N182" s="147">
        <f t="shared" si="151"/>
        <v>187.80658846819125</v>
      </c>
      <c r="O182" s="147"/>
      <c r="AA182" s="99" t="str">
        <f t="shared" si="117"/>
        <v/>
      </c>
      <c r="AB182" s="99" t="str">
        <f t="shared" si="118"/>
        <v/>
      </c>
      <c r="AC182" s="99" t="str">
        <f t="shared" si="146"/>
        <v/>
      </c>
      <c r="AD182" s="99" t="str">
        <f t="shared" si="147"/>
        <v/>
      </c>
      <c r="AE182" s="99" t="str">
        <f t="shared" si="119"/>
        <v/>
      </c>
      <c r="AF182" s="99" t="str">
        <f t="shared" si="120"/>
        <v/>
      </c>
      <c r="AG182" s="99" t="str">
        <f t="shared" si="162"/>
        <v/>
      </c>
      <c r="AH182" s="99" t="str">
        <f t="shared" si="163"/>
        <v/>
      </c>
      <c r="AI182" s="99" t="str">
        <f t="shared" si="136"/>
        <v/>
      </c>
      <c r="AJ182" s="99" t="str">
        <f t="shared" si="142"/>
        <v/>
      </c>
      <c r="AK182" s="99" t="str">
        <f t="shared" si="160"/>
        <v/>
      </c>
      <c r="AL182" s="99" t="str">
        <f t="shared" si="161"/>
        <v/>
      </c>
      <c r="AM182" s="99" t="str">
        <f t="shared" si="137"/>
        <v/>
      </c>
      <c r="AN182" s="99" t="str">
        <f t="shared" si="143"/>
        <v/>
      </c>
      <c r="AO182" s="99" t="str">
        <f t="shared" si="152"/>
        <v/>
      </c>
      <c r="AP182" s="99" t="str">
        <f t="shared" si="153"/>
        <v/>
      </c>
      <c r="AQ182" s="99" t="str">
        <f t="shared" si="144"/>
        <v/>
      </c>
      <c r="AR182" s="99" t="str">
        <f t="shared" si="145"/>
        <v/>
      </c>
      <c r="AS182" s="99" t="str">
        <f t="shared" si="154"/>
        <v/>
      </c>
      <c r="AT182" s="99" t="str">
        <f t="shared" si="155"/>
        <v/>
      </c>
      <c r="AU182" s="99" t="str">
        <f t="shared" si="121"/>
        <v/>
      </c>
      <c r="AV182" s="99" t="str">
        <f t="shared" si="122"/>
        <v/>
      </c>
      <c r="AW182" s="99" t="str">
        <f t="shared" si="156"/>
        <v/>
      </c>
      <c r="AX182" s="99" t="str">
        <f t="shared" si="157"/>
        <v/>
      </c>
      <c r="AY182" s="99" t="str">
        <f t="shared" si="123"/>
        <v/>
      </c>
      <c r="AZ182" s="99" t="str">
        <f t="shared" si="124"/>
        <v/>
      </c>
      <c r="BA182" s="99" t="str">
        <f t="shared" si="158"/>
        <v/>
      </c>
      <c r="BB182" s="99" t="str">
        <f t="shared" si="159"/>
        <v/>
      </c>
      <c r="BD182" s="99" t="str">
        <f t="shared" si="125"/>
        <v/>
      </c>
      <c r="BE182" s="99" t="str">
        <f t="shared" si="126"/>
        <v/>
      </c>
      <c r="BF182" s="99" t="str">
        <f t="shared" si="127"/>
        <v/>
      </c>
      <c r="BG182" s="99" t="str">
        <f t="shared" si="128"/>
        <v/>
      </c>
      <c r="BH182" s="121" t="str">
        <f t="shared" si="129"/>
        <v/>
      </c>
      <c r="BI182" s="121" t="str">
        <f t="shared" si="130"/>
        <v/>
      </c>
      <c r="BJ182" s="122" t="str">
        <f t="shared" si="131"/>
        <v/>
      </c>
      <c r="BK182" s="122"/>
      <c r="BL182" s="99" t="str">
        <f t="shared" si="132"/>
        <v/>
      </c>
      <c r="BM182" s="99" t="str">
        <f t="shared" si="133"/>
        <v/>
      </c>
      <c r="BN182" s="122" t="str">
        <f t="shared" si="138"/>
        <v/>
      </c>
      <c r="BO182" s="121" t="str">
        <f t="shared" si="134"/>
        <v/>
      </c>
      <c r="BP182" s="122" t="str">
        <f t="shared" si="139"/>
        <v/>
      </c>
      <c r="BQ182" s="122"/>
    </row>
    <row r="183" spans="2:69" x14ac:dyDescent="0.3">
      <c r="B183" s="89"/>
      <c r="C183" s="98">
        <f t="shared" si="135"/>
        <v>35</v>
      </c>
      <c r="D183" s="120">
        <v>173</v>
      </c>
      <c r="E183" s="161" t="str">
        <f t="shared" si="140"/>
        <v/>
      </c>
      <c r="F183" s="90" t="str">
        <f t="shared" si="116"/>
        <v/>
      </c>
      <c r="G183" s="120">
        <v>173</v>
      </c>
      <c r="H183" s="161" t="str">
        <f t="shared" si="141"/>
        <v/>
      </c>
      <c r="I183" s="90" t="str">
        <f t="array" ref="I183">IF(D$2=1,IF(F183="","",ABS(F182-F183)),IF(D$2&lt;10,IF(AND(F183="",F184=""),"",MAX(IF(C$11:C$1510=G183,B$11:B$1510))-MIN(IF(C$11:C$1510=G183,B$11:B$1510))),IF(AND(F183="",F184=""),"",_xlfn.STDEV.S(IF(C$11:C$1510=G183,B$11:B$1510)))))</f>
        <v/>
      </c>
      <c r="J183" s="102"/>
      <c r="K183" s="145">
        <f t="shared" si="148"/>
        <v>95</v>
      </c>
      <c r="L183" s="142">
        <f t="shared" si="149"/>
        <v>184</v>
      </c>
      <c r="M183" s="146">
        <f t="shared" si="150"/>
        <v>0.72622699386503065</v>
      </c>
      <c r="N183" s="147">
        <f t="shared" si="151"/>
        <v>188.98732476969823</v>
      </c>
      <c r="O183" s="147"/>
      <c r="AA183" s="99" t="str">
        <f t="shared" si="117"/>
        <v/>
      </c>
      <c r="AB183" s="99" t="str">
        <f t="shared" si="118"/>
        <v/>
      </c>
      <c r="AC183" s="99" t="str">
        <f t="shared" si="146"/>
        <v/>
      </c>
      <c r="AD183" s="99" t="str">
        <f t="shared" si="147"/>
        <v/>
      </c>
      <c r="AE183" s="99" t="str">
        <f t="shared" si="119"/>
        <v/>
      </c>
      <c r="AF183" s="99" t="str">
        <f t="shared" si="120"/>
        <v/>
      </c>
      <c r="AG183" s="99" t="str">
        <f t="shared" si="162"/>
        <v/>
      </c>
      <c r="AH183" s="99" t="str">
        <f t="shared" si="163"/>
        <v/>
      </c>
      <c r="AI183" s="99" t="str">
        <f t="shared" si="136"/>
        <v/>
      </c>
      <c r="AJ183" s="99" t="str">
        <f t="shared" si="142"/>
        <v/>
      </c>
      <c r="AK183" s="99" t="str">
        <f t="shared" si="160"/>
        <v/>
      </c>
      <c r="AL183" s="99" t="str">
        <f t="shared" si="161"/>
        <v/>
      </c>
      <c r="AM183" s="99" t="str">
        <f t="shared" si="137"/>
        <v/>
      </c>
      <c r="AN183" s="99" t="str">
        <f t="shared" si="143"/>
        <v/>
      </c>
      <c r="AO183" s="99" t="str">
        <f t="shared" si="152"/>
        <v/>
      </c>
      <c r="AP183" s="99" t="str">
        <f t="shared" si="153"/>
        <v/>
      </c>
      <c r="AQ183" s="99" t="str">
        <f t="shared" si="144"/>
        <v/>
      </c>
      <c r="AR183" s="99" t="str">
        <f t="shared" si="145"/>
        <v/>
      </c>
      <c r="AS183" s="99" t="str">
        <f t="shared" si="154"/>
        <v/>
      </c>
      <c r="AT183" s="99" t="str">
        <f t="shared" si="155"/>
        <v/>
      </c>
      <c r="AU183" s="99" t="str">
        <f t="shared" si="121"/>
        <v/>
      </c>
      <c r="AV183" s="99" t="str">
        <f t="shared" si="122"/>
        <v/>
      </c>
      <c r="AW183" s="99" t="str">
        <f t="shared" si="156"/>
        <v/>
      </c>
      <c r="AX183" s="99" t="str">
        <f t="shared" si="157"/>
        <v/>
      </c>
      <c r="AY183" s="99" t="str">
        <f t="shared" si="123"/>
        <v/>
      </c>
      <c r="AZ183" s="99" t="str">
        <f t="shared" si="124"/>
        <v/>
      </c>
      <c r="BA183" s="99" t="str">
        <f t="shared" si="158"/>
        <v/>
      </c>
      <c r="BB183" s="99" t="str">
        <f t="shared" si="159"/>
        <v/>
      </c>
      <c r="BD183" s="99" t="str">
        <f t="shared" si="125"/>
        <v/>
      </c>
      <c r="BE183" s="99" t="str">
        <f t="shared" si="126"/>
        <v/>
      </c>
      <c r="BF183" s="99" t="str">
        <f t="shared" si="127"/>
        <v/>
      </c>
      <c r="BG183" s="99" t="str">
        <f t="shared" si="128"/>
        <v/>
      </c>
      <c r="BH183" s="121" t="str">
        <f t="shared" si="129"/>
        <v/>
      </c>
      <c r="BI183" s="121" t="str">
        <f t="shared" si="130"/>
        <v/>
      </c>
      <c r="BJ183" s="122" t="str">
        <f t="shared" si="131"/>
        <v/>
      </c>
      <c r="BK183" s="122"/>
      <c r="BL183" s="99" t="str">
        <f t="shared" si="132"/>
        <v/>
      </c>
      <c r="BM183" s="99" t="str">
        <f t="shared" si="133"/>
        <v/>
      </c>
      <c r="BN183" s="122" t="str">
        <f t="shared" si="138"/>
        <v/>
      </c>
      <c r="BO183" s="121" t="str">
        <f t="shared" si="134"/>
        <v/>
      </c>
      <c r="BP183" s="122" t="str">
        <f t="shared" si="139"/>
        <v/>
      </c>
      <c r="BQ183" s="122"/>
    </row>
    <row r="184" spans="2:69" x14ac:dyDescent="0.3">
      <c r="B184" s="89"/>
      <c r="C184" s="98">
        <f t="shared" si="135"/>
        <v>35</v>
      </c>
      <c r="D184" s="120">
        <v>174</v>
      </c>
      <c r="E184" s="161" t="str">
        <f t="shared" si="140"/>
        <v/>
      </c>
      <c r="F184" s="90" t="str">
        <f t="shared" si="116"/>
        <v/>
      </c>
      <c r="G184" s="120">
        <v>174</v>
      </c>
      <c r="H184" s="161" t="str">
        <f t="shared" si="141"/>
        <v/>
      </c>
      <c r="I184" s="90" t="str">
        <f t="array" ref="I184">IF(D$2=1,IF(F184="","",ABS(F183-F184)),IF(D$2&lt;10,IF(AND(F184="",F185=""),"",MAX(IF(C$11:C$1510=G184,B$11:B$1510))-MIN(IF(C$11:C$1510=G184,B$11:B$1510))),IF(AND(F184="",F185=""),"",_xlfn.STDEV.S(IF(C$11:C$1510=G184,B$11:B$1510)))))</f>
        <v/>
      </c>
      <c r="J184" s="102"/>
      <c r="K184" s="145">
        <f t="shared" si="148"/>
        <v>96</v>
      </c>
      <c r="L184" s="142">
        <f t="shared" si="149"/>
        <v>185</v>
      </c>
      <c r="M184" s="146">
        <f t="shared" si="150"/>
        <v>0.73389570552147243</v>
      </c>
      <c r="N184" s="147">
        <f t="shared" si="151"/>
        <v>190.18453651174934</v>
      </c>
      <c r="O184" s="147"/>
      <c r="AA184" s="99" t="str">
        <f t="shared" si="117"/>
        <v/>
      </c>
      <c r="AB184" s="99" t="str">
        <f t="shared" si="118"/>
        <v/>
      </c>
      <c r="AC184" s="99" t="str">
        <f t="shared" si="146"/>
        <v/>
      </c>
      <c r="AD184" s="99" t="str">
        <f t="shared" si="147"/>
        <v/>
      </c>
      <c r="AE184" s="99" t="str">
        <f t="shared" si="119"/>
        <v/>
      </c>
      <c r="AF184" s="99" t="str">
        <f t="shared" si="120"/>
        <v/>
      </c>
      <c r="AG184" s="99" t="str">
        <f t="shared" si="162"/>
        <v/>
      </c>
      <c r="AH184" s="99" t="str">
        <f t="shared" si="163"/>
        <v/>
      </c>
      <c r="AI184" s="99" t="str">
        <f t="shared" si="136"/>
        <v/>
      </c>
      <c r="AJ184" s="99" t="str">
        <f t="shared" si="142"/>
        <v/>
      </c>
      <c r="AK184" s="99" t="str">
        <f t="shared" si="160"/>
        <v/>
      </c>
      <c r="AL184" s="99" t="str">
        <f t="shared" si="161"/>
        <v/>
      </c>
      <c r="AM184" s="99" t="str">
        <f t="shared" si="137"/>
        <v/>
      </c>
      <c r="AN184" s="99" t="str">
        <f t="shared" si="143"/>
        <v/>
      </c>
      <c r="AO184" s="99" t="str">
        <f t="shared" si="152"/>
        <v/>
      </c>
      <c r="AP184" s="99" t="str">
        <f t="shared" si="153"/>
        <v/>
      </c>
      <c r="AQ184" s="99" t="str">
        <f t="shared" si="144"/>
        <v/>
      </c>
      <c r="AR184" s="99" t="str">
        <f t="shared" si="145"/>
        <v/>
      </c>
      <c r="AS184" s="99" t="str">
        <f t="shared" si="154"/>
        <v/>
      </c>
      <c r="AT184" s="99" t="str">
        <f t="shared" si="155"/>
        <v/>
      </c>
      <c r="AU184" s="99" t="str">
        <f t="shared" si="121"/>
        <v/>
      </c>
      <c r="AV184" s="99" t="str">
        <f t="shared" si="122"/>
        <v/>
      </c>
      <c r="AW184" s="99" t="str">
        <f t="shared" si="156"/>
        <v/>
      </c>
      <c r="AX184" s="99" t="str">
        <f t="shared" si="157"/>
        <v/>
      </c>
      <c r="AY184" s="99" t="str">
        <f t="shared" si="123"/>
        <v/>
      </c>
      <c r="AZ184" s="99" t="str">
        <f t="shared" si="124"/>
        <v/>
      </c>
      <c r="BA184" s="99" t="str">
        <f t="shared" si="158"/>
        <v/>
      </c>
      <c r="BB184" s="99" t="str">
        <f t="shared" si="159"/>
        <v/>
      </c>
      <c r="BD184" s="99" t="str">
        <f t="shared" si="125"/>
        <v/>
      </c>
      <c r="BE184" s="99" t="str">
        <f t="shared" si="126"/>
        <v/>
      </c>
      <c r="BF184" s="99" t="str">
        <f t="shared" si="127"/>
        <v/>
      </c>
      <c r="BG184" s="99" t="str">
        <f t="shared" si="128"/>
        <v/>
      </c>
      <c r="BH184" s="121" t="str">
        <f t="shared" si="129"/>
        <v/>
      </c>
      <c r="BI184" s="121" t="str">
        <f t="shared" si="130"/>
        <v/>
      </c>
      <c r="BJ184" s="122" t="str">
        <f t="shared" si="131"/>
        <v/>
      </c>
      <c r="BK184" s="122"/>
      <c r="BL184" s="99" t="str">
        <f t="shared" si="132"/>
        <v/>
      </c>
      <c r="BM184" s="99" t="str">
        <f t="shared" si="133"/>
        <v/>
      </c>
      <c r="BN184" s="122" t="str">
        <f t="shared" si="138"/>
        <v/>
      </c>
      <c r="BO184" s="121" t="str">
        <f t="shared" si="134"/>
        <v/>
      </c>
      <c r="BP184" s="122" t="str">
        <f t="shared" si="139"/>
        <v/>
      </c>
      <c r="BQ184" s="122"/>
    </row>
    <row r="185" spans="2:69" x14ac:dyDescent="0.3">
      <c r="B185" s="89"/>
      <c r="C185" s="98">
        <f t="shared" si="135"/>
        <v>35</v>
      </c>
      <c r="D185" s="120">
        <v>175</v>
      </c>
      <c r="E185" s="161" t="str">
        <f t="shared" si="140"/>
        <v/>
      </c>
      <c r="F185" s="90" t="str">
        <f t="shared" si="116"/>
        <v/>
      </c>
      <c r="G185" s="120">
        <v>175</v>
      </c>
      <c r="H185" s="161" t="str">
        <f t="shared" si="141"/>
        <v/>
      </c>
      <c r="I185" s="90" t="str">
        <f t="array" ref="I185">IF(D$2=1,IF(F185="","",ABS(F184-F185)),IF(D$2&lt;10,IF(AND(F185="",F186=""),"",MAX(IF(C$11:C$1510=G185,B$11:B$1510))-MIN(IF(C$11:C$1510=G185,B$11:B$1510))),IF(AND(F185="",F186=""),"",_xlfn.STDEV.S(IF(C$11:C$1510=G185,B$11:B$1510)))))</f>
        <v/>
      </c>
      <c r="J185" s="102"/>
      <c r="K185" s="145">
        <f t="shared" si="148"/>
        <v>97</v>
      </c>
      <c r="L185" s="142">
        <f t="shared" si="149"/>
        <v>188</v>
      </c>
      <c r="M185" s="146">
        <f t="shared" si="150"/>
        <v>0.7415644171779141</v>
      </c>
      <c r="N185" s="147">
        <f t="shared" si="151"/>
        <v>191.39935310721515</v>
      </c>
      <c r="O185" s="147"/>
      <c r="AA185" s="99" t="str">
        <f t="shared" si="117"/>
        <v/>
      </c>
      <c r="AB185" s="99" t="str">
        <f t="shared" si="118"/>
        <v/>
      </c>
      <c r="AC185" s="99" t="str">
        <f t="shared" si="146"/>
        <v/>
      </c>
      <c r="AD185" s="99" t="str">
        <f t="shared" si="147"/>
        <v/>
      </c>
      <c r="AE185" s="99" t="str">
        <f t="shared" si="119"/>
        <v/>
      </c>
      <c r="AF185" s="99" t="str">
        <f t="shared" si="120"/>
        <v/>
      </c>
      <c r="AG185" s="99" t="str">
        <f t="shared" si="162"/>
        <v/>
      </c>
      <c r="AH185" s="99" t="str">
        <f t="shared" si="163"/>
        <v/>
      </c>
      <c r="AI185" s="99" t="str">
        <f t="shared" si="136"/>
        <v/>
      </c>
      <c r="AJ185" s="99" t="str">
        <f t="shared" si="142"/>
        <v/>
      </c>
      <c r="AK185" s="99" t="str">
        <f t="shared" si="160"/>
        <v/>
      </c>
      <c r="AL185" s="99" t="str">
        <f t="shared" si="161"/>
        <v/>
      </c>
      <c r="AM185" s="99" t="str">
        <f t="shared" si="137"/>
        <v/>
      </c>
      <c r="AN185" s="99" t="str">
        <f t="shared" si="143"/>
        <v/>
      </c>
      <c r="AO185" s="99" t="str">
        <f t="shared" si="152"/>
        <v/>
      </c>
      <c r="AP185" s="99" t="str">
        <f t="shared" si="153"/>
        <v/>
      </c>
      <c r="AQ185" s="99" t="str">
        <f t="shared" si="144"/>
        <v/>
      </c>
      <c r="AR185" s="99" t="str">
        <f t="shared" si="145"/>
        <v/>
      </c>
      <c r="AS185" s="99" t="str">
        <f t="shared" si="154"/>
        <v/>
      </c>
      <c r="AT185" s="99" t="str">
        <f t="shared" si="155"/>
        <v/>
      </c>
      <c r="AU185" s="99" t="str">
        <f t="shared" si="121"/>
        <v/>
      </c>
      <c r="AV185" s="99" t="str">
        <f t="shared" si="122"/>
        <v/>
      </c>
      <c r="AW185" s="99" t="str">
        <f t="shared" si="156"/>
        <v/>
      </c>
      <c r="AX185" s="99" t="str">
        <f t="shared" si="157"/>
        <v/>
      </c>
      <c r="AY185" s="99" t="str">
        <f t="shared" si="123"/>
        <v/>
      </c>
      <c r="AZ185" s="99" t="str">
        <f t="shared" si="124"/>
        <v/>
      </c>
      <c r="BA185" s="99" t="str">
        <f t="shared" si="158"/>
        <v/>
      </c>
      <c r="BB185" s="99" t="str">
        <f t="shared" si="159"/>
        <v/>
      </c>
      <c r="BD185" s="99" t="str">
        <f t="shared" si="125"/>
        <v/>
      </c>
      <c r="BE185" s="99" t="str">
        <f t="shared" si="126"/>
        <v/>
      </c>
      <c r="BF185" s="99" t="str">
        <f t="shared" si="127"/>
        <v/>
      </c>
      <c r="BG185" s="99" t="str">
        <f t="shared" si="128"/>
        <v/>
      </c>
      <c r="BH185" s="121" t="str">
        <f t="shared" si="129"/>
        <v/>
      </c>
      <c r="BI185" s="121" t="str">
        <f t="shared" si="130"/>
        <v/>
      </c>
      <c r="BJ185" s="122" t="str">
        <f t="shared" si="131"/>
        <v/>
      </c>
      <c r="BK185" s="122"/>
      <c r="BL185" s="99" t="str">
        <f t="shared" si="132"/>
        <v/>
      </c>
      <c r="BM185" s="99" t="str">
        <f t="shared" si="133"/>
        <v/>
      </c>
      <c r="BN185" s="122" t="str">
        <f t="shared" si="138"/>
        <v/>
      </c>
      <c r="BO185" s="121" t="str">
        <f t="shared" si="134"/>
        <v/>
      </c>
      <c r="BP185" s="122" t="str">
        <f t="shared" si="139"/>
        <v/>
      </c>
      <c r="BQ185" s="122"/>
    </row>
    <row r="186" spans="2:69" x14ac:dyDescent="0.3">
      <c r="B186" s="89"/>
      <c r="C186" s="98">
        <f t="shared" si="135"/>
        <v>36</v>
      </c>
      <c r="D186" s="120">
        <v>176</v>
      </c>
      <c r="E186" s="161" t="str">
        <f t="shared" si="140"/>
        <v/>
      </c>
      <c r="F186" s="90" t="str">
        <f t="shared" si="116"/>
        <v/>
      </c>
      <c r="G186" s="120">
        <v>176</v>
      </c>
      <c r="H186" s="161" t="str">
        <f t="shared" si="141"/>
        <v/>
      </c>
      <c r="I186" s="90" t="str">
        <f t="array" ref="I186">IF(D$2=1,IF(F186="","",ABS(F185-F186)),IF(D$2&lt;10,IF(AND(F186="",F187=""),"",MAX(IF(C$11:C$1510=G186,B$11:B$1510))-MIN(IF(C$11:C$1510=G186,B$11:B$1510))),IF(AND(F186="",F187=""),"",_xlfn.STDEV.S(IF(C$11:C$1510=G186,B$11:B$1510)))))</f>
        <v/>
      </c>
      <c r="J186" s="102"/>
      <c r="K186" s="145">
        <f t="shared" si="148"/>
        <v>98</v>
      </c>
      <c r="L186" s="142">
        <f t="shared" si="149"/>
        <v>188</v>
      </c>
      <c r="M186" s="146">
        <f t="shared" si="150"/>
        <v>0.74923312883435578</v>
      </c>
      <c r="N186" s="147">
        <f t="shared" si="151"/>
        <v>192.63299393349521</v>
      </c>
      <c r="O186" s="147"/>
      <c r="AA186" s="99" t="str">
        <f t="shared" si="117"/>
        <v/>
      </c>
      <c r="AB186" s="99" t="str">
        <f t="shared" si="118"/>
        <v/>
      </c>
      <c r="AC186" s="99" t="str">
        <f t="shared" si="146"/>
        <v/>
      </c>
      <c r="AD186" s="99" t="str">
        <f t="shared" si="147"/>
        <v/>
      </c>
      <c r="AE186" s="99" t="str">
        <f t="shared" si="119"/>
        <v/>
      </c>
      <c r="AF186" s="99" t="str">
        <f t="shared" si="120"/>
        <v/>
      </c>
      <c r="AG186" s="99" t="str">
        <f t="shared" si="162"/>
        <v/>
      </c>
      <c r="AH186" s="99" t="str">
        <f t="shared" si="163"/>
        <v/>
      </c>
      <c r="AI186" s="99" t="str">
        <f t="shared" si="136"/>
        <v/>
      </c>
      <c r="AJ186" s="99" t="str">
        <f t="shared" si="142"/>
        <v/>
      </c>
      <c r="AK186" s="99" t="str">
        <f t="shared" si="160"/>
        <v/>
      </c>
      <c r="AL186" s="99" t="str">
        <f t="shared" si="161"/>
        <v/>
      </c>
      <c r="AM186" s="99" t="str">
        <f t="shared" si="137"/>
        <v/>
      </c>
      <c r="AN186" s="99" t="str">
        <f t="shared" si="143"/>
        <v/>
      </c>
      <c r="AO186" s="99" t="str">
        <f t="shared" si="152"/>
        <v/>
      </c>
      <c r="AP186" s="99" t="str">
        <f t="shared" si="153"/>
        <v/>
      </c>
      <c r="AQ186" s="99" t="str">
        <f t="shared" si="144"/>
        <v/>
      </c>
      <c r="AR186" s="99" t="str">
        <f t="shared" si="145"/>
        <v/>
      </c>
      <c r="AS186" s="99" t="str">
        <f t="shared" si="154"/>
        <v/>
      </c>
      <c r="AT186" s="99" t="str">
        <f t="shared" si="155"/>
        <v/>
      </c>
      <c r="AU186" s="99" t="str">
        <f t="shared" si="121"/>
        <v/>
      </c>
      <c r="AV186" s="99" t="str">
        <f t="shared" si="122"/>
        <v/>
      </c>
      <c r="AW186" s="99" t="str">
        <f t="shared" si="156"/>
        <v/>
      </c>
      <c r="AX186" s="99" t="str">
        <f t="shared" si="157"/>
        <v/>
      </c>
      <c r="AY186" s="99" t="str">
        <f t="shared" si="123"/>
        <v/>
      </c>
      <c r="AZ186" s="99" t="str">
        <f t="shared" si="124"/>
        <v/>
      </c>
      <c r="BA186" s="99" t="str">
        <f t="shared" si="158"/>
        <v/>
      </c>
      <c r="BB186" s="99" t="str">
        <f t="shared" si="159"/>
        <v/>
      </c>
      <c r="BD186" s="99" t="str">
        <f t="shared" si="125"/>
        <v/>
      </c>
      <c r="BE186" s="99" t="str">
        <f t="shared" si="126"/>
        <v/>
      </c>
      <c r="BF186" s="99" t="str">
        <f t="shared" si="127"/>
        <v/>
      </c>
      <c r="BG186" s="99" t="str">
        <f t="shared" si="128"/>
        <v/>
      </c>
      <c r="BH186" s="121" t="str">
        <f t="shared" si="129"/>
        <v/>
      </c>
      <c r="BI186" s="121" t="str">
        <f t="shared" si="130"/>
        <v/>
      </c>
      <c r="BJ186" s="122" t="str">
        <f t="shared" si="131"/>
        <v/>
      </c>
      <c r="BK186" s="122"/>
      <c r="BL186" s="99" t="str">
        <f t="shared" si="132"/>
        <v/>
      </c>
      <c r="BM186" s="99" t="str">
        <f t="shared" si="133"/>
        <v/>
      </c>
      <c r="BN186" s="122" t="str">
        <f t="shared" si="138"/>
        <v/>
      </c>
      <c r="BO186" s="121" t="str">
        <f t="shared" si="134"/>
        <v/>
      </c>
      <c r="BP186" s="122" t="str">
        <f t="shared" si="139"/>
        <v/>
      </c>
      <c r="BQ186" s="122"/>
    </row>
    <row r="187" spans="2:69" x14ac:dyDescent="0.3">
      <c r="B187" s="89"/>
      <c r="C187" s="98">
        <f t="shared" si="135"/>
        <v>36</v>
      </c>
      <c r="D187" s="120">
        <v>177</v>
      </c>
      <c r="E187" s="161" t="str">
        <f t="shared" si="140"/>
        <v/>
      </c>
      <c r="F187" s="90" t="str">
        <f t="shared" si="116"/>
        <v/>
      </c>
      <c r="G187" s="120">
        <v>177</v>
      </c>
      <c r="H187" s="161" t="str">
        <f t="shared" si="141"/>
        <v/>
      </c>
      <c r="I187" s="90" t="str">
        <f t="array" ref="I187">IF(D$2=1,IF(F187="","",ABS(F186-F187)),IF(D$2&lt;10,IF(AND(F187="",F188=""),"",MAX(IF(C$11:C$1510=G187,B$11:B$1510))-MIN(IF(C$11:C$1510=G187,B$11:B$1510))),IF(AND(F187="",F188=""),"",_xlfn.STDEV.S(IF(C$11:C$1510=G187,B$11:B$1510)))))</f>
        <v/>
      </c>
      <c r="J187" s="102"/>
      <c r="K187" s="145">
        <f t="shared" si="148"/>
        <v>99</v>
      </c>
      <c r="L187" s="142">
        <f t="shared" si="149"/>
        <v>189</v>
      </c>
      <c r="M187" s="146">
        <f t="shared" si="150"/>
        <v>0.75690184049079756</v>
      </c>
      <c r="N187" s="147">
        <f t="shared" si="151"/>
        <v>193.88677941024261</v>
      </c>
      <c r="O187" s="147"/>
      <c r="AA187" s="99" t="str">
        <f t="shared" si="117"/>
        <v/>
      </c>
      <c r="AB187" s="99" t="str">
        <f t="shared" si="118"/>
        <v/>
      </c>
      <c r="AC187" s="99" t="str">
        <f t="shared" si="146"/>
        <v/>
      </c>
      <c r="AD187" s="99" t="str">
        <f t="shared" si="147"/>
        <v/>
      </c>
      <c r="AE187" s="99" t="str">
        <f t="shared" si="119"/>
        <v/>
      </c>
      <c r="AF187" s="99" t="str">
        <f t="shared" si="120"/>
        <v/>
      </c>
      <c r="AG187" s="99" t="str">
        <f t="shared" si="162"/>
        <v/>
      </c>
      <c r="AH187" s="99" t="str">
        <f t="shared" si="163"/>
        <v/>
      </c>
      <c r="AI187" s="99" t="str">
        <f t="shared" si="136"/>
        <v/>
      </c>
      <c r="AJ187" s="99" t="str">
        <f t="shared" si="142"/>
        <v/>
      </c>
      <c r="AK187" s="99" t="str">
        <f t="shared" si="160"/>
        <v/>
      </c>
      <c r="AL187" s="99" t="str">
        <f t="shared" si="161"/>
        <v/>
      </c>
      <c r="AM187" s="99" t="str">
        <f t="shared" si="137"/>
        <v/>
      </c>
      <c r="AN187" s="99" t="str">
        <f t="shared" si="143"/>
        <v/>
      </c>
      <c r="AO187" s="99" t="str">
        <f t="shared" si="152"/>
        <v/>
      </c>
      <c r="AP187" s="99" t="str">
        <f t="shared" si="153"/>
        <v/>
      </c>
      <c r="AQ187" s="99" t="str">
        <f t="shared" si="144"/>
        <v/>
      </c>
      <c r="AR187" s="99" t="str">
        <f t="shared" si="145"/>
        <v/>
      </c>
      <c r="AS187" s="99" t="str">
        <f t="shared" si="154"/>
        <v/>
      </c>
      <c r="AT187" s="99" t="str">
        <f t="shared" si="155"/>
        <v/>
      </c>
      <c r="AU187" s="99" t="str">
        <f t="shared" si="121"/>
        <v/>
      </c>
      <c r="AV187" s="99" t="str">
        <f t="shared" si="122"/>
        <v/>
      </c>
      <c r="AW187" s="99" t="str">
        <f t="shared" si="156"/>
        <v/>
      </c>
      <c r="AX187" s="99" t="str">
        <f t="shared" si="157"/>
        <v/>
      </c>
      <c r="AY187" s="99" t="str">
        <f t="shared" si="123"/>
        <v/>
      </c>
      <c r="AZ187" s="99" t="str">
        <f t="shared" si="124"/>
        <v/>
      </c>
      <c r="BA187" s="99" t="str">
        <f t="shared" si="158"/>
        <v/>
      </c>
      <c r="BB187" s="99" t="str">
        <f t="shared" si="159"/>
        <v/>
      </c>
      <c r="BD187" s="99" t="str">
        <f t="shared" si="125"/>
        <v/>
      </c>
      <c r="BE187" s="99" t="str">
        <f t="shared" si="126"/>
        <v/>
      </c>
      <c r="BF187" s="99" t="str">
        <f t="shared" si="127"/>
        <v/>
      </c>
      <c r="BG187" s="99" t="str">
        <f t="shared" si="128"/>
        <v/>
      </c>
      <c r="BH187" s="121" t="str">
        <f t="shared" si="129"/>
        <v/>
      </c>
      <c r="BI187" s="121" t="str">
        <f t="shared" si="130"/>
        <v/>
      </c>
      <c r="BJ187" s="122" t="str">
        <f t="shared" si="131"/>
        <v/>
      </c>
      <c r="BK187" s="122"/>
      <c r="BL187" s="99" t="str">
        <f t="shared" si="132"/>
        <v/>
      </c>
      <c r="BM187" s="99" t="str">
        <f t="shared" si="133"/>
        <v/>
      </c>
      <c r="BN187" s="122" t="str">
        <f t="shared" si="138"/>
        <v/>
      </c>
      <c r="BO187" s="121" t="str">
        <f t="shared" si="134"/>
        <v/>
      </c>
      <c r="BP187" s="122" t="str">
        <f t="shared" si="139"/>
        <v/>
      </c>
      <c r="BQ187" s="122"/>
    </row>
    <row r="188" spans="2:69" x14ac:dyDescent="0.3">
      <c r="B188" s="89"/>
      <c r="C188" s="98">
        <f t="shared" si="135"/>
        <v>36</v>
      </c>
      <c r="D188" s="120">
        <v>178</v>
      </c>
      <c r="E188" s="161" t="str">
        <f t="shared" si="140"/>
        <v/>
      </c>
      <c r="F188" s="90" t="str">
        <f t="shared" si="116"/>
        <v/>
      </c>
      <c r="G188" s="120">
        <v>178</v>
      </c>
      <c r="H188" s="161" t="str">
        <f t="shared" si="141"/>
        <v/>
      </c>
      <c r="I188" s="90" t="str">
        <f t="array" ref="I188">IF(D$2=1,IF(F188="","",ABS(F187-F188)),IF(D$2&lt;10,IF(AND(F188="",F189=""),"",MAX(IF(C$11:C$1510=G188,B$11:B$1510))-MIN(IF(C$11:C$1510=G188,B$11:B$1510))),IF(AND(F188="",F189=""),"",_xlfn.STDEV.S(IF(C$11:C$1510=G188,B$11:B$1510)))))</f>
        <v/>
      </c>
      <c r="J188" s="102"/>
      <c r="K188" s="145">
        <f t="shared" si="148"/>
        <v>100</v>
      </c>
      <c r="L188" s="142">
        <f t="shared" si="149"/>
        <v>189</v>
      </c>
      <c r="M188" s="146">
        <f t="shared" si="150"/>
        <v>0.76457055214723924</v>
      </c>
      <c r="N188" s="147">
        <f t="shared" si="151"/>
        <v>195.16214378963085</v>
      </c>
      <c r="O188" s="147"/>
      <c r="AA188" s="99" t="str">
        <f t="shared" si="117"/>
        <v/>
      </c>
      <c r="AB188" s="99" t="str">
        <f t="shared" si="118"/>
        <v/>
      </c>
      <c r="AC188" s="99" t="str">
        <f t="shared" si="146"/>
        <v/>
      </c>
      <c r="AD188" s="99" t="str">
        <f t="shared" si="147"/>
        <v/>
      </c>
      <c r="AE188" s="99" t="str">
        <f t="shared" si="119"/>
        <v/>
      </c>
      <c r="AF188" s="99" t="str">
        <f t="shared" si="120"/>
        <v/>
      </c>
      <c r="AG188" s="99" t="str">
        <f t="shared" si="162"/>
        <v/>
      </c>
      <c r="AH188" s="99" t="str">
        <f t="shared" si="163"/>
        <v/>
      </c>
      <c r="AI188" s="99" t="str">
        <f t="shared" si="136"/>
        <v/>
      </c>
      <c r="AJ188" s="99" t="str">
        <f t="shared" si="142"/>
        <v/>
      </c>
      <c r="AK188" s="99" t="str">
        <f t="shared" si="160"/>
        <v/>
      </c>
      <c r="AL188" s="99" t="str">
        <f t="shared" si="161"/>
        <v/>
      </c>
      <c r="AM188" s="99" t="str">
        <f t="shared" si="137"/>
        <v/>
      </c>
      <c r="AN188" s="99" t="str">
        <f t="shared" si="143"/>
        <v/>
      </c>
      <c r="AO188" s="99" t="str">
        <f t="shared" si="152"/>
        <v/>
      </c>
      <c r="AP188" s="99" t="str">
        <f t="shared" si="153"/>
        <v/>
      </c>
      <c r="AQ188" s="99" t="str">
        <f t="shared" si="144"/>
        <v/>
      </c>
      <c r="AR188" s="99" t="str">
        <f t="shared" si="145"/>
        <v/>
      </c>
      <c r="AS188" s="99" t="str">
        <f t="shared" si="154"/>
        <v/>
      </c>
      <c r="AT188" s="99" t="str">
        <f t="shared" si="155"/>
        <v/>
      </c>
      <c r="AU188" s="99" t="str">
        <f t="shared" si="121"/>
        <v/>
      </c>
      <c r="AV188" s="99" t="str">
        <f t="shared" si="122"/>
        <v/>
      </c>
      <c r="AW188" s="99" t="str">
        <f t="shared" si="156"/>
        <v/>
      </c>
      <c r="AX188" s="99" t="str">
        <f t="shared" si="157"/>
        <v/>
      </c>
      <c r="AY188" s="99" t="str">
        <f t="shared" si="123"/>
        <v/>
      </c>
      <c r="AZ188" s="99" t="str">
        <f t="shared" si="124"/>
        <v/>
      </c>
      <c r="BA188" s="99" t="str">
        <f t="shared" si="158"/>
        <v/>
      </c>
      <c r="BB188" s="99" t="str">
        <f t="shared" si="159"/>
        <v/>
      </c>
      <c r="BD188" s="99" t="str">
        <f t="shared" si="125"/>
        <v/>
      </c>
      <c r="BE188" s="99" t="str">
        <f t="shared" si="126"/>
        <v/>
      </c>
      <c r="BF188" s="99" t="str">
        <f t="shared" si="127"/>
        <v/>
      </c>
      <c r="BG188" s="99" t="str">
        <f t="shared" si="128"/>
        <v/>
      </c>
      <c r="BH188" s="121" t="str">
        <f t="shared" si="129"/>
        <v/>
      </c>
      <c r="BI188" s="121" t="str">
        <f t="shared" si="130"/>
        <v/>
      </c>
      <c r="BJ188" s="122" t="str">
        <f t="shared" si="131"/>
        <v/>
      </c>
      <c r="BK188" s="122"/>
      <c r="BL188" s="99" t="str">
        <f t="shared" si="132"/>
        <v/>
      </c>
      <c r="BM188" s="99" t="str">
        <f t="shared" si="133"/>
        <v/>
      </c>
      <c r="BN188" s="122" t="str">
        <f t="shared" si="138"/>
        <v/>
      </c>
      <c r="BO188" s="121" t="str">
        <f t="shared" si="134"/>
        <v/>
      </c>
      <c r="BP188" s="122" t="str">
        <f t="shared" si="139"/>
        <v/>
      </c>
      <c r="BQ188" s="122"/>
    </row>
    <row r="189" spans="2:69" x14ac:dyDescent="0.3">
      <c r="B189" s="89"/>
      <c r="C189" s="98">
        <f t="shared" si="135"/>
        <v>36</v>
      </c>
      <c r="D189" s="120">
        <v>179</v>
      </c>
      <c r="E189" s="161" t="str">
        <f t="shared" si="140"/>
        <v/>
      </c>
      <c r="F189" s="90" t="str">
        <f t="shared" si="116"/>
        <v/>
      </c>
      <c r="G189" s="120">
        <v>179</v>
      </c>
      <c r="H189" s="161" t="str">
        <f t="shared" si="141"/>
        <v/>
      </c>
      <c r="I189" s="90" t="str">
        <f t="array" ref="I189">IF(D$2=1,IF(F189="","",ABS(F188-F189)),IF(D$2&lt;10,IF(AND(F189="",F190=""),"",MAX(IF(C$11:C$1510=G189,B$11:B$1510))-MIN(IF(C$11:C$1510=G189,B$11:B$1510))),IF(AND(F189="",F190=""),"",_xlfn.STDEV.S(IF(C$11:C$1510=G189,B$11:B$1510)))))</f>
        <v/>
      </c>
      <c r="J189" s="102"/>
      <c r="K189" s="145">
        <f t="shared" si="148"/>
        <v>101</v>
      </c>
      <c r="L189" s="142">
        <f t="shared" si="149"/>
        <v>190</v>
      </c>
      <c r="M189" s="146">
        <f t="shared" si="150"/>
        <v>0.77223926380368102</v>
      </c>
      <c r="N189" s="147">
        <f t="shared" si="151"/>
        <v>196.46064999280389</v>
      </c>
      <c r="O189" s="147"/>
      <c r="AA189" s="99" t="str">
        <f t="shared" si="117"/>
        <v/>
      </c>
      <c r="AB189" s="99" t="str">
        <f t="shared" si="118"/>
        <v/>
      </c>
      <c r="AC189" s="99" t="str">
        <f t="shared" si="146"/>
        <v/>
      </c>
      <c r="AD189" s="99" t="str">
        <f t="shared" si="147"/>
        <v/>
      </c>
      <c r="AE189" s="99" t="str">
        <f t="shared" si="119"/>
        <v/>
      </c>
      <c r="AF189" s="99" t="str">
        <f t="shared" si="120"/>
        <v/>
      </c>
      <c r="AG189" s="99" t="str">
        <f t="shared" si="162"/>
        <v/>
      </c>
      <c r="AH189" s="99" t="str">
        <f t="shared" si="163"/>
        <v/>
      </c>
      <c r="AI189" s="99" t="str">
        <f t="shared" si="136"/>
        <v/>
      </c>
      <c r="AJ189" s="99" t="str">
        <f t="shared" si="142"/>
        <v/>
      </c>
      <c r="AK189" s="99" t="str">
        <f t="shared" si="160"/>
        <v/>
      </c>
      <c r="AL189" s="99" t="str">
        <f t="shared" si="161"/>
        <v/>
      </c>
      <c r="AM189" s="99" t="str">
        <f t="shared" si="137"/>
        <v/>
      </c>
      <c r="AN189" s="99" t="str">
        <f t="shared" si="143"/>
        <v/>
      </c>
      <c r="AO189" s="99" t="str">
        <f t="shared" si="152"/>
        <v/>
      </c>
      <c r="AP189" s="99" t="str">
        <f t="shared" si="153"/>
        <v/>
      </c>
      <c r="AQ189" s="99" t="str">
        <f t="shared" si="144"/>
        <v/>
      </c>
      <c r="AR189" s="99" t="str">
        <f t="shared" si="145"/>
        <v/>
      </c>
      <c r="AS189" s="99" t="str">
        <f t="shared" si="154"/>
        <v/>
      </c>
      <c r="AT189" s="99" t="str">
        <f t="shared" si="155"/>
        <v/>
      </c>
      <c r="AU189" s="99" t="str">
        <f t="shared" si="121"/>
        <v/>
      </c>
      <c r="AV189" s="99" t="str">
        <f t="shared" si="122"/>
        <v/>
      </c>
      <c r="AW189" s="99" t="str">
        <f t="shared" si="156"/>
        <v/>
      </c>
      <c r="AX189" s="99" t="str">
        <f t="shared" si="157"/>
        <v/>
      </c>
      <c r="AY189" s="99" t="str">
        <f t="shared" si="123"/>
        <v/>
      </c>
      <c r="AZ189" s="99" t="str">
        <f t="shared" si="124"/>
        <v/>
      </c>
      <c r="BA189" s="99" t="str">
        <f t="shared" si="158"/>
        <v/>
      </c>
      <c r="BB189" s="99" t="str">
        <f t="shared" si="159"/>
        <v/>
      </c>
      <c r="BD189" s="99" t="str">
        <f t="shared" si="125"/>
        <v/>
      </c>
      <c r="BE189" s="99" t="str">
        <f t="shared" si="126"/>
        <v/>
      </c>
      <c r="BF189" s="99" t="str">
        <f t="shared" si="127"/>
        <v/>
      </c>
      <c r="BG189" s="99" t="str">
        <f t="shared" si="128"/>
        <v/>
      </c>
      <c r="BH189" s="121" t="str">
        <f t="shared" si="129"/>
        <v/>
      </c>
      <c r="BI189" s="121" t="str">
        <f t="shared" si="130"/>
        <v/>
      </c>
      <c r="BJ189" s="122" t="str">
        <f t="shared" si="131"/>
        <v/>
      </c>
      <c r="BK189" s="122"/>
      <c r="BL189" s="99" t="str">
        <f t="shared" si="132"/>
        <v/>
      </c>
      <c r="BM189" s="99" t="str">
        <f t="shared" si="133"/>
        <v/>
      </c>
      <c r="BN189" s="122" t="str">
        <f t="shared" si="138"/>
        <v/>
      </c>
      <c r="BO189" s="121" t="str">
        <f t="shared" si="134"/>
        <v/>
      </c>
      <c r="BP189" s="122" t="str">
        <f t="shared" si="139"/>
        <v/>
      </c>
      <c r="BQ189" s="122"/>
    </row>
    <row r="190" spans="2:69" x14ac:dyDescent="0.3">
      <c r="B190" s="89"/>
      <c r="C190" s="98">
        <f t="shared" si="135"/>
        <v>36</v>
      </c>
      <c r="D190" s="120">
        <v>180</v>
      </c>
      <c r="E190" s="161" t="str">
        <f t="shared" si="140"/>
        <v/>
      </c>
      <c r="F190" s="90" t="str">
        <f t="shared" si="116"/>
        <v/>
      </c>
      <c r="G190" s="120">
        <v>180</v>
      </c>
      <c r="H190" s="161" t="str">
        <f t="shared" si="141"/>
        <v/>
      </c>
      <c r="I190" s="90" t="str">
        <f t="array" ref="I190">IF(D$2=1,IF(F190="","",ABS(F189-F190)),IF(D$2&lt;10,IF(AND(F190="",F191=""),"",MAX(IF(C$11:C$1510=G190,B$11:B$1510))-MIN(IF(C$11:C$1510=G190,B$11:B$1510))),IF(AND(F190="",F191=""),"",_xlfn.STDEV.S(IF(C$11:C$1510=G190,B$11:B$1510)))))</f>
        <v/>
      </c>
      <c r="J190" s="102"/>
      <c r="K190" s="145">
        <f t="shared" si="148"/>
        <v>102</v>
      </c>
      <c r="L190" s="142">
        <f t="shared" si="149"/>
        <v>192</v>
      </c>
      <c r="M190" s="146">
        <f t="shared" si="150"/>
        <v>0.77990797546012269</v>
      </c>
      <c r="N190" s="147">
        <f t="shared" si="151"/>
        <v>197.78400690459182</v>
      </c>
      <c r="O190" s="147"/>
      <c r="AA190" s="99" t="str">
        <f t="shared" si="117"/>
        <v/>
      </c>
      <c r="AB190" s="99" t="str">
        <f t="shared" si="118"/>
        <v/>
      </c>
      <c r="AC190" s="99" t="str">
        <f t="shared" si="146"/>
        <v/>
      </c>
      <c r="AD190" s="99" t="str">
        <f t="shared" si="147"/>
        <v/>
      </c>
      <c r="AE190" s="99" t="str">
        <f t="shared" si="119"/>
        <v/>
      </c>
      <c r="AF190" s="99" t="str">
        <f t="shared" si="120"/>
        <v/>
      </c>
      <c r="AG190" s="99" t="str">
        <f t="shared" si="162"/>
        <v/>
      </c>
      <c r="AH190" s="99" t="str">
        <f t="shared" si="163"/>
        <v/>
      </c>
      <c r="AI190" s="99" t="str">
        <f t="shared" si="136"/>
        <v/>
      </c>
      <c r="AJ190" s="99" t="str">
        <f t="shared" si="142"/>
        <v/>
      </c>
      <c r="AK190" s="99" t="str">
        <f t="shared" si="160"/>
        <v/>
      </c>
      <c r="AL190" s="99" t="str">
        <f t="shared" si="161"/>
        <v/>
      </c>
      <c r="AM190" s="99" t="str">
        <f t="shared" si="137"/>
        <v/>
      </c>
      <c r="AN190" s="99" t="str">
        <f t="shared" si="143"/>
        <v/>
      </c>
      <c r="AO190" s="99" t="str">
        <f t="shared" si="152"/>
        <v/>
      </c>
      <c r="AP190" s="99" t="str">
        <f t="shared" si="153"/>
        <v/>
      </c>
      <c r="AQ190" s="99" t="str">
        <f t="shared" si="144"/>
        <v/>
      </c>
      <c r="AR190" s="99" t="str">
        <f t="shared" si="145"/>
        <v/>
      </c>
      <c r="AS190" s="99" t="str">
        <f t="shared" si="154"/>
        <v/>
      </c>
      <c r="AT190" s="99" t="str">
        <f t="shared" si="155"/>
        <v/>
      </c>
      <c r="AU190" s="99" t="str">
        <f t="shared" si="121"/>
        <v/>
      </c>
      <c r="AV190" s="99" t="str">
        <f t="shared" si="122"/>
        <v/>
      </c>
      <c r="AW190" s="99" t="str">
        <f t="shared" si="156"/>
        <v/>
      </c>
      <c r="AX190" s="99" t="str">
        <f t="shared" si="157"/>
        <v/>
      </c>
      <c r="AY190" s="99" t="str">
        <f t="shared" si="123"/>
        <v/>
      </c>
      <c r="AZ190" s="99" t="str">
        <f t="shared" si="124"/>
        <v/>
      </c>
      <c r="BA190" s="99" t="str">
        <f t="shared" si="158"/>
        <v/>
      </c>
      <c r="BB190" s="99" t="str">
        <f t="shared" si="159"/>
        <v/>
      </c>
      <c r="BD190" s="99" t="str">
        <f t="shared" si="125"/>
        <v/>
      </c>
      <c r="BE190" s="99" t="str">
        <f t="shared" si="126"/>
        <v/>
      </c>
      <c r="BF190" s="99" t="str">
        <f t="shared" si="127"/>
        <v/>
      </c>
      <c r="BG190" s="99" t="str">
        <f t="shared" si="128"/>
        <v/>
      </c>
      <c r="BH190" s="121" t="str">
        <f t="shared" si="129"/>
        <v/>
      </c>
      <c r="BI190" s="121" t="str">
        <f t="shared" si="130"/>
        <v/>
      </c>
      <c r="BJ190" s="122" t="str">
        <f t="shared" si="131"/>
        <v/>
      </c>
      <c r="BK190" s="122"/>
      <c r="BL190" s="99" t="str">
        <f t="shared" si="132"/>
        <v/>
      </c>
      <c r="BM190" s="99" t="str">
        <f t="shared" si="133"/>
        <v/>
      </c>
      <c r="BN190" s="122" t="str">
        <f t="shared" si="138"/>
        <v/>
      </c>
      <c r="BO190" s="121" t="str">
        <f t="shared" si="134"/>
        <v/>
      </c>
      <c r="BP190" s="122" t="str">
        <f t="shared" si="139"/>
        <v/>
      </c>
      <c r="BQ190" s="122"/>
    </row>
    <row r="191" spans="2:69" x14ac:dyDescent="0.3">
      <c r="B191" s="89"/>
      <c r="C191" s="98">
        <f t="shared" si="135"/>
        <v>37</v>
      </c>
      <c r="D191" s="120">
        <v>181</v>
      </c>
      <c r="E191" s="161" t="str">
        <f t="shared" si="140"/>
        <v/>
      </c>
      <c r="F191" s="90" t="str">
        <f t="shared" si="116"/>
        <v/>
      </c>
      <c r="G191" s="120">
        <v>181</v>
      </c>
      <c r="H191" s="161" t="str">
        <f t="shared" si="141"/>
        <v/>
      </c>
      <c r="I191" s="90" t="str">
        <f t="array" ref="I191">IF(D$2=1,IF(F191="","",ABS(F190-F191)),IF(D$2&lt;10,IF(AND(F191="",F192=""),"",MAX(IF(C$11:C$1510=G191,B$11:B$1510))-MIN(IF(C$11:C$1510=G191,B$11:B$1510))),IF(AND(F191="",F192=""),"",_xlfn.STDEV.S(IF(C$11:C$1510=G191,B$11:B$1510)))))</f>
        <v/>
      </c>
      <c r="J191" s="102"/>
      <c r="K191" s="145">
        <f t="shared" si="148"/>
        <v>103</v>
      </c>
      <c r="L191" s="142">
        <f t="shared" si="149"/>
        <v>196</v>
      </c>
      <c r="M191" s="146">
        <f t="shared" si="150"/>
        <v>0.78757668711656437</v>
      </c>
      <c r="N191" s="147">
        <f t="shared" si="151"/>
        <v>199.13408963892508</v>
      </c>
      <c r="O191" s="147"/>
      <c r="AA191" s="99" t="str">
        <f t="shared" si="117"/>
        <v/>
      </c>
      <c r="AB191" s="99" t="str">
        <f t="shared" si="118"/>
        <v/>
      </c>
      <c r="AC191" s="99" t="str">
        <f t="shared" si="146"/>
        <v/>
      </c>
      <c r="AD191" s="99" t="str">
        <f t="shared" si="147"/>
        <v/>
      </c>
      <c r="AE191" s="99" t="str">
        <f t="shared" si="119"/>
        <v/>
      </c>
      <c r="AF191" s="99" t="str">
        <f t="shared" si="120"/>
        <v/>
      </c>
      <c r="AG191" s="99" t="str">
        <f t="shared" si="162"/>
        <v/>
      </c>
      <c r="AH191" s="99" t="str">
        <f t="shared" si="163"/>
        <v/>
      </c>
      <c r="AI191" s="99" t="str">
        <f t="shared" si="136"/>
        <v/>
      </c>
      <c r="AJ191" s="99" t="str">
        <f t="shared" si="142"/>
        <v/>
      </c>
      <c r="AK191" s="99" t="str">
        <f t="shared" si="160"/>
        <v/>
      </c>
      <c r="AL191" s="99" t="str">
        <f t="shared" si="161"/>
        <v/>
      </c>
      <c r="AM191" s="99" t="str">
        <f t="shared" si="137"/>
        <v/>
      </c>
      <c r="AN191" s="99" t="str">
        <f t="shared" si="143"/>
        <v/>
      </c>
      <c r="AO191" s="99" t="str">
        <f t="shared" si="152"/>
        <v/>
      </c>
      <c r="AP191" s="99" t="str">
        <f t="shared" si="153"/>
        <v/>
      </c>
      <c r="AQ191" s="99" t="str">
        <f t="shared" si="144"/>
        <v/>
      </c>
      <c r="AR191" s="99" t="str">
        <f t="shared" si="145"/>
        <v/>
      </c>
      <c r="AS191" s="99" t="str">
        <f t="shared" si="154"/>
        <v/>
      </c>
      <c r="AT191" s="99" t="str">
        <f t="shared" si="155"/>
        <v/>
      </c>
      <c r="AU191" s="99" t="str">
        <f t="shared" si="121"/>
        <v/>
      </c>
      <c r="AV191" s="99" t="str">
        <f t="shared" si="122"/>
        <v/>
      </c>
      <c r="AW191" s="99" t="str">
        <f t="shared" si="156"/>
        <v/>
      </c>
      <c r="AX191" s="99" t="str">
        <f t="shared" si="157"/>
        <v/>
      </c>
      <c r="AY191" s="99" t="str">
        <f t="shared" si="123"/>
        <v/>
      </c>
      <c r="AZ191" s="99" t="str">
        <f t="shared" si="124"/>
        <v/>
      </c>
      <c r="BA191" s="99" t="str">
        <f t="shared" si="158"/>
        <v/>
      </c>
      <c r="BB191" s="99" t="str">
        <f t="shared" si="159"/>
        <v/>
      </c>
      <c r="BD191" s="99" t="str">
        <f t="shared" si="125"/>
        <v/>
      </c>
      <c r="BE191" s="99" t="str">
        <f t="shared" si="126"/>
        <v/>
      </c>
      <c r="BF191" s="99" t="str">
        <f t="shared" si="127"/>
        <v/>
      </c>
      <c r="BG191" s="99" t="str">
        <f t="shared" si="128"/>
        <v/>
      </c>
      <c r="BH191" s="121" t="str">
        <f t="shared" si="129"/>
        <v/>
      </c>
      <c r="BI191" s="121" t="str">
        <f t="shared" si="130"/>
        <v/>
      </c>
      <c r="BJ191" s="122" t="str">
        <f t="shared" si="131"/>
        <v/>
      </c>
      <c r="BK191" s="122"/>
      <c r="BL191" s="99" t="str">
        <f t="shared" si="132"/>
        <v/>
      </c>
      <c r="BM191" s="99" t="str">
        <f t="shared" si="133"/>
        <v/>
      </c>
      <c r="BN191" s="122" t="str">
        <f t="shared" si="138"/>
        <v/>
      </c>
      <c r="BO191" s="121" t="str">
        <f t="shared" si="134"/>
        <v/>
      </c>
      <c r="BP191" s="122" t="str">
        <f t="shared" si="139"/>
        <v/>
      </c>
      <c r="BQ191" s="122"/>
    </row>
    <row r="192" spans="2:69" x14ac:dyDescent="0.3">
      <c r="B192" s="89"/>
      <c r="C192" s="98">
        <f t="shared" si="135"/>
        <v>37</v>
      </c>
      <c r="D192" s="120">
        <v>182</v>
      </c>
      <c r="E192" s="161" t="str">
        <f t="shared" si="140"/>
        <v/>
      </c>
      <c r="F192" s="90" t="str">
        <f t="shared" si="116"/>
        <v/>
      </c>
      <c r="G192" s="120">
        <v>182</v>
      </c>
      <c r="H192" s="161" t="str">
        <f t="shared" si="141"/>
        <v/>
      </c>
      <c r="I192" s="90" t="str">
        <f t="array" ref="I192">IF(D$2=1,IF(F192="","",ABS(F191-F192)),IF(D$2&lt;10,IF(AND(F192="",F193=""),"",MAX(IF(C$11:C$1510=G192,B$11:B$1510))-MIN(IF(C$11:C$1510=G192,B$11:B$1510))),IF(AND(F192="",F193=""),"",_xlfn.STDEV.S(IF(C$11:C$1510=G192,B$11:B$1510)))))</f>
        <v/>
      </c>
      <c r="J192" s="102"/>
      <c r="K192" s="145">
        <f t="shared" si="148"/>
        <v>104</v>
      </c>
      <c r="L192" s="142">
        <f t="shared" si="149"/>
        <v>197</v>
      </c>
      <c r="M192" s="146">
        <f t="shared" si="150"/>
        <v>0.79524539877300615</v>
      </c>
      <c r="N192" s="147">
        <f t="shared" si="151"/>
        <v>200.51296341678503</v>
      </c>
      <c r="O192" s="147"/>
      <c r="AA192" s="99" t="str">
        <f t="shared" si="117"/>
        <v/>
      </c>
      <c r="AB192" s="99" t="str">
        <f t="shared" si="118"/>
        <v/>
      </c>
      <c r="AC192" s="99" t="str">
        <f t="shared" si="146"/>
        <v/>
      </c>
      <c r="AD192" s="99" t="str">
        <f t="shared" si="147"/>
        <v/>
      </c>
      <c r="AE192" s="99" t="str">
        <f t="shared" si="119"/>
        <v/>
      </c>
      <c r="AF192" s="99" t="str">
        <f t="shared" si="120"/>
        <v/>
      </c>
      <c r="AG192" s="99" t="str">
        <f t="shared" si="162"/>
        <v/>
      </c>
      <c r="AH192" s="99" t="str">
        <f t="shared" si="163"/>
        <v/>
      </c>
      <c r="AI192" s="99" t="str">
        <f t="shared" si="136"/>
        <v/>
      </c>
      <c r="AJ192" s="99" t="str">
        <f t="shared" si="142"/>
        <v/>
      </c>
      <c r="AK192" s="99" t="str">
        <f t="shared" si="160"/>
        <v/>
      </c>
      <c r="AL192" s="99" t="str">
        <f t="shared" si="161"/>
        <v/>
      </c>
      <c r="AM192" s="99" t="str">
        <f t="shared" si="137"/>
        <v/>
      </c>
      <c r="AN192" s="99" t="str">
        <f t="shared" si="143"/>
        <v/>
      </c>
      <c r="AO192" s="99" t="str">
        <f t="shared" si="152"/>
        <v/>
      </c>
      <c r="AP192" s="99" t="str">
        <f t="shared" si="153"/>
        <v/>
      </c>
      <c r="AQ192" s="99" t="str">
        <f t="shared" si="144"/>
        <v/>
      </c>
      <c r="AR192" s="99" t="str">
        <f t="shared" si="145"/>
        <v/>
      </c>
      <c r="AS192" s="99" t="str">
        <f t="shared" si="154"/>
        <v/>
      </c>
      <c r="AT192" s="99" t="str">
        <f t="shared" si="155"/>
        <v/>
      </c>
      <c r="AU192" s="99" t="str">
        <f t="shared" si="121"/>
        <v/>
      </c>
      <c r="AV192" s="99" t="str">
        <f t="shared" si="122"/>
        <v/>
      </c>
      <c r="AW192" s="99" t="str">
        <f t="shared" si="156"/>
        <v/>
      </c>
      <c r="AX192" s="99" t="str">
        <f t="shared" si="157"/>
        <v/>
      </c>
      <c r="AY192" s="99" t="str">
        <f t="shared" si="123"/>
        <v/>
      </c>
      <c r="AZ192" s="99" t="str">
        <f t="shared" si="124"/>
        <v/>
      </c>
      <c r="BA192" s="99" t="str">
        <f t="shared" si="158"/>
        <v/>
      </c>
      <c r="BB192" s="99" t="str">
        <f t="shared" si="159"/>
        <v/>
      </c>
      <c r="BD192" s="99" t="str">
        <f t="shared" si="125"/>
        <v/>
      </c>
      <c r="BE192" s="99" t="str">
        <f t="shared" si="126"/>
        <v/>
      </c>
      <c r="BF192" s="99" t="str">
        <f t="shared" si="127"/>
        <v/>
      </c>
      <c r="BG192" s="99" t="str">
        <f t="shared" si="128"/>
        <v/>
      </c>
      <c r="BH192" s="121" t="str">
        <f t="shared" si="129"/>
        <v/>
      </c>
      <c r="BI192" s="121" t="str">
        <f t="shared" si="130"/>
        <v/>
      </c>
      <c r="BJ192" s="122" t="str">
        <f t="shared" si="131"/>
        <v/>
      </c>
      <c r="BK192" s="122"/>
      <c r="BL192" s="99" t="str">
        <f t="shared" si="132"/>
        <v/>
      </c>
      <c r="BM192" s="99" t="str">
        <f t="shared" si="133"/>
        <v/>
      </c>
      <c r="BN192" s="122" t="str">
        <f t="shared" si="138"/>
        <v/>
      </c>
      <c r="BO192" s="121" t="str">
        <f t="shared" si="134"/>
        <v/>
      </c>
      <c r="BP192" s="122" t="str">
        <f t="shared" si="139"/>
        <v/>
      </c>
      <c r="BQ192" s="122"/>
    </row>
    <row r="193" spans="2:69" x14ac:dyDescent="0.3">
      <c r="B193" s="89"/>
      <c r="C193" s="98">
        <f t="shared" si="135"/>
        <v>37</v>
      </c>
      <c r="D193" s="120">
        <v>183</v>
      </c>
      <c r="E193" s="161" t="str">
        <f t="shared" si="140"/>
        <v/>
      </c>
      <c r="F193" s="90" t="str">
        <f t="shared" si="116"/>
        <v/>
      </c>
      <c r="G193" s="120">
        <v>183</v>
      </c>
      <c r="H193" s="161" t="str">
        <f t="shared" si="141"/>
        <v/>
      </c>
      <c r="I193" s="90" t="str">
        <f t="array" ref="I193">IF(D$2=1,IF(F193="","",ABS(F192-F193)),IF(D$2&lt;10,IF(AND(F193="",F194=""),"",MAX(IF(C$11:C$1510=G193,B$11:B$1510))-MIN(IF(C$11:C$1510=G193,B$11:B$1510))),IF(AND(F193="",F194=""),"",_xlfn.STDEV.S(IF(C$11:C$1510=G193,B$11:B$1510)))))</f>
        <v/>
      </c>
      <c r="J193" s="102"/>
      <c r="K193" s="145">
        <f t="shared" si="148"/>
        <v>105</v>
      </c>
      <c r="L193" s="142">
        <f t="shared" si="149"/>
        <v>197</v>
      </c>
      <c r="M193" s="146">
        <f t="shared" si="150"/>
        <v>0.80291411042944782</v>
      </c>
      <c r="N193" s="147">
        <f t="shared" si="151"/>
        <v>201.92291186682883</v>
      </c>
      <c r="O193" s="147"/>
      <c r="AA193" s="99" t="str">
        <f t="shared" si="117"/>
        <v/>
      </c>
      <c r="AB193" s="99" t="str">
        <f t="shared" si="118"/>
        <v/>
      </c>
      <c r="AC193" s="99" t="str">
        <f t="shared" si="146"/>
        <v/>
      </c>
      <c r="AD193" s="99" t="str">
        <f t="shared" si="147"/>
        <v/>
      </c>
      <c r="AE193" s="99" t="str">
        <f t="shared" si="119"/>
        <v/>
      </c>
      <c r="AF193" s="99" t="str">
        <f t="shared" si="120"/>
        <v/>
      </c>
      <c r="AG193" s="99" t="str">
        <f t="shared" si="162"/>
        <v/>
      </c>
      <c r="AH193" s="99" t="str">
        <f t="shared" si="163"/>
        <v/>
      </c>
      <c r="AI193" s="99" t="str">
        <f t="shared" si="136"/>
        <v/>
      </c>
      <c r="AJ193" s="99" t="str">
        <f t="shared" si="142"/>
        <v/>
      </c>
      <c r="AK193" s="99" t="str">
        <f t="shared" si="160"/>
        <v/>
      </c>
      <c r="AL193" s="99" t="str">
        <f t="shared" si="161"/>
        <v/>
      </c>
      <c r="AM193" s="99" t="str">
        <f t="shared" si="137"/>
        <v/>
      </c>
      <c r="AN193" s="99" t="str">
        <f t="shared" si="143"/>
        <v/>
      </c>
      <c r="AO193" s="99" t="str">
        <f t="shared" si="152"/>
        <v/>
      </c>
      <c r="AP193" s="99" t="str">
        <f t="shared" si="153"/>
        <v/>
      </c>
      <c r="AQ193" s="99" t="str">
        <f t="shared" si="144"/>
        <v/>
      </c>
      <c r="AR193" s="99" t="str">
        <f t="shared" si="145"/>
        <v/>
      </c>
      <c r="AS193" s="99" t="str">
        <f t="shared" si="154"/>
        <v/>
      </c>
      <c r="AT193" s="99" t="str">
        <f t="shared" si="155"/>
        <v/>
      </c>
      <c r="AU193" s="99" t="str">
        <f t="shared" si="121"/>
        <v/>
      </c>
      <c r="AV193" s="99" t="str">
        <f t="shared" si="122"/>
        <v/>
      </c>
      <c r="AW193" s="99" t="str">
        <f t="shared" si="156"/>
        <v/>
      </c>
      <c r="AX193" s="99" t="str">
        <f t="shared" si="157"/>
        <v/>
      </c>
      <c r="AY193" s="99" t="str">
        <f t="shared" si="123"/>
        <v/>
      </c>
      <c r="AZ193" s="99" t="str">
        <f t="shared" si="124"/>
        <v/>
      </c>
      <c r="BA193" s="99" t="str">
        <f t="shared" si="158"/>
        <v/>
      </c>
      <c r="BB193" s="99" t="str">
        <f t="shared" si="159"/>
        <v/>
      </c>
      <c r="BD193" s="99" t="str">
        <f t="shared" si="125"/>
        <v/>
      </c>
      <c r="BE193" s="99" t="str">
        <f t="shared" si="126"/>
        <v/>
      </c>
      <c r="BF193" s="99" t="str">
        <f t="shared" si="127"/>
        <v/>
      </c>
      <c r="BG193" s="99" t="str">
        <f t="shared" si="128"/>
        <v/>
      </c>
      <c r="BH193" s="121" t="str">
        <f t="shared" si="129"/>
        <v/>
      </c>
      <c r="BI193" s="121" t="str">
        <f t="shared" si="130"/>
        <v/>
      </c>
      <c r="BJ193" s="122" t="str">
        <f t="shared" si="131"/>
        <v/>
      </c>
      <c r="BK193" s="122"/>
      <c r="BL193" s="99" t="str">
        <f t="shared" si="132"/>
        <v/>
      </c>
      <c r="BM193" s="99" t="str">
        <f t="shared" si="133"/>
        <v/>
      </c>
      <c r="BN193" s="122" t="str">
        <f t="shared" si="138"/>
        <v/>
      </c>
      <c r="BO193" s="121" t="str">
        <f t="shared" si="134"/>
        <v/>
      </c>
      <c r="BP193" s="122" t="str">
        <f t="shared" si="139"/>
        <v/>
      </c>
      <c r="BQ193" s="122"/>
    </row>
    <row r="194" spans="2:69" x14ac:dyDescent="0.3">
      <c r="B194" s="89"/>
      <c r="C194" s="98">
        <f t="shared" si="135"/>
        <v>37</v>
      </c>
      <c r="D194" s="120">
        <v>184</v>
      </c>
      <c r="E194" s="161" t="str">
        <f t="shared" si="140"/>
        <v/>
      </c>
      <c r="F194" s="90" t="str">
        <f t="shared" si="116"/>
        <v/>
      </c>
      <c r="G194" s="120">
        <v>184</v>
      </c>
      <c r="H194" s="161" t="str">
        <f t="shared" si="141"/>
        <v/>
      </c>
      <c r="I194" s="90" t="str">
        <f t="array" ref="I194">IF(D$2=1,IF(F194="","",ABS(F193-F194)),IF(D$2&lt;10,IF(AND(F194="",F195=""),"",MAX(IF(C$11:C$1510=G194,B$11:B$1510))-MIN(IF(C$11:C$1510=G194,B$11:B$1510))),IF(AND(F194="",F195=""),"",_xlfn.STDEV.S(IF(C$11:C$1510=G194,B$11:B$1510)))))</f>
        <v/>
      </c>
      <c r="J194" s="102"/>
      <c r="K194" s="145">
        <f t="shared" si="148"/>
        <v>106</v>
      </c>
      <c r="L194" s="142">
        <f t="shared" si="149"/>
        <v>204</v>
      </c>
      <c r="M194" s="146">
        <f t="shared" si="150"/>
        <v>0.81058282208588961</v>
      </c>
      <c r="N194" s="147">
        <f t="shared" si="151"/>
        <v>203.36647077972901</v>
      </c>
      <c r="O194" s="147"/>
      <c r="AA194" s="99" t="str">
        <f t="shared" si="117"/>
        <v/>
      </c>
      <c r="AB194" s="99" t="str">
        <f t="shared" si="118"/>
        <v/>
      </c>
      <c r="AC194" s="99" t="str">
        <f t="shared" si="146"/>
        <v/>
      </c>
      <c r="AD194" s="99" t="str">
        <f t="shared" si="147"/>
        <v/>
      </c>
      <c r="AE194" s="99" t="str">
        <f t="shared" si="119"/>
        <v/>
      </c>
      <c r="AF194" s="99" t="str">
        <f t="shared" si="120"/>
        <v/>
      </c>
      <c r="AG194" s="99" t="str">
        <f t="shared" si="162"/>
        <v/>
      </c>
      <c r="AH194" s="99" t="str">
        <f t="shared" si="163"/>
        <v/>
      </c>
      <c r="AI194" s="99" t="str">
        <f t="shared" si="136"/>
        <v/>
      </c>
      <c r="AJ194" s="99" t="str">
        <f t="shared" si="142"/>
        <v/>
      </c>
      <c r="AK194" s="99" t="str">
        <f t="shared" si="160"/>
        <v/>
      </c>
      <c r="AL194" s="99" t="str">
        <f t="shared" si="161"/>
        <v/>
      </c>
      <c r="AM194" s="99" t="str">
        <f t="shared" si="137"/>
        <v/>
      </c>
      <c r="AN194" s="99" t="str">
        <f t="shared" si="143"/>
        <v/>
      </c>
      <c r="AO194" s="99" t="str">
        <f t="shared" si="152"/>
        <v/>
      </c>
      <c r="AP194" s="99" t="str">
        <f t="shared" si="153"/>
        <v/>
      </c>
      <c r="AQ194" s="99" t="str">
        <f t="shared" si="144"/>
        <v/>
      </c>
      <c r="AR194" s="99" t="str">
        <f t="shared" si="145"/>
        <v/>
      </c>
      <c r="AS194" s="99" t="str">
        <f t="shared" si="154"/>
        <v/>
      </c>
      <c r="AT194" s="99" t="str">
        <f t="shared" si="155"/>
        <v/>
      </c>
      <c r="AU194" s="99" t="str">
        <f t="shared" si="121"/>
        <v/>
      </c>
      <c r="AV194" s="99" t="str">
        <f t="shared" si="122"/>
        <v/>
      </c>
      <c r="AW194" s="99" t="str">
        <f t="shared" si="156"/>
        <v/>
      </c>
      <c r="AX194" s="99" t="str">
        <f t="shared" si="157"/>
        <v/>
      </c>
      <c r="AY194" s="99" t="str">
        <f t="shared" si="123"/>
        <v/>
      </c>
      <c r="AZ194" s="99" t="str">
        <f t="shared" si="124"/>
        <v/>
      </c>
      <c r="BA194" s="99" t="str">
        <f t="shared" si="158"/>
        <v/>
      </c>
      <c r="BB194" s="99" t="str">
        <f t="shared" si="159"/>
        <v/>
      </c>
      <c r="BD194" s="99" t="str">
        <f t="shared" si="125"/>
        <v/>
      </c>
      <c r="BE194" s="99" t="str">
        <f t="shared" si="126"/>
        <v/>
      </c>
      <c r="BF194" s="99" t="str">
        <f t="shared" si="127"/>
        <v/>
      </c>
      <c r="BG194" s="99" t="str">
        <f t="shared" si="128"/>
        <v/>
      </c>
      <c r="BH194" s="121" t="str">
        <f t="shared" si="129"/>
        <v/>
      </c>
      <c r="BI194" s="121" t="str">
        <f t="shared" si="130"/>
        <v/>
      </c>
      <c r="BJ194" s="122" t="str">
        <f t="shared" si="131"/>
        <v/>
      </c>
      <c r="BK194" s="122"/>
      <c r="BL194" s="99" t="str">
        <f t="shared" si="132"/>
        <v/>
      </c>
      <c r="BM194" s="99" t="str">
        <f t="shared" si="133"/>
        <v/>
      </c>
      <c r="BN194" s="122" t="str">
        <f t="shared" si="138"/>
        <v/>
      </c>
      <c r="BO194" s="121" t="str">
        <f t="shared" si="134"/>
        <v/>
      </c>
      <c r="BP194" s="122" t="str">
        <f t="shared" si="139"/>
        <v/>
      </c>
      <c r="BQ194" s="122"/>
    </row>
    <row r="195" spans="2:69" x14ac:dyDescent="0.3">
      <c r="B195" s="89"/>
      <c r="C195" s="98">
        <f t="shared" si="135"/>
        <v>37</v>
      </c>
      <c r="D195" s="120">
        <v>185</v>
      </c>
      <c r="E195" s="161" t="str">
        <f t="shared" si="140"/>
        <v/>
      </c>
      <c r="F195" s="90" t="str">
        <f t="shared" si="116"/>
        <v/>
      </c>
      <c r="G195" s="120">
        <v>185</v>
      </c>
      <c r="H195" s="161" t="str">
        <f t="shared" si="141"/>
        <v/>
      </c>
      <c r="I195" s="90" t="str">
        <f t="array" ref="I195">IF(D$2=1,IF(F195="","",ABS(F194-F195)),IF(D$2&lt;10,IF(AND(F195="",F196=""),"",MAX(IF(C$11:C$1510=G195,B$11:B$1510))-MIN(IF(C$11:C$1510=G195,B$11:B$1510))),IF(AND(F195="",F196=""),"",_xlfn.STDEV.S(IF(C$11:C$1510=G195,B$11:B$1510)))))</f>
        <v/>
      </c>
      <c r="J195" s="102"/>
      <c r="K195" s="145">
        <f t="shared" si="148"/>
        <v>107</v>
      </c>
      <c r="L195" s="142">
        <f t="shared" si="149"/>
        <v>204</v>
      </c>
      <c r="M195" s="146">
        <f t="shared" si="150"/>
        <v>0.81825153374233128</v>
      </c>
      <c r="N195" s="147">
        <f t="shared" si="151"/>
        <v>204.84646864006581</v>
      </c>
      <c r="O195" s="147"/>
      <c r="AA195" s="99" t="str">
        <f t="shared" si="117"/>
        <v/>
      </c>
      <c r="AB195" s="99" t="str">
        <f t="shared" si="118"/>
        <v/>
      </c>
      <c r="AC195" s="99" t="str">
        <f t="shared" si="146"/>
        <v/>
      </c>
      <c r="AD195" s="99" t="str">
        <f t="shared" si="147"/>
        <v/>
      </c>
      <c r="AE195" s="99" t="str">
        <f t="shared" si="119"/>
        <v/>
      </c>
      <c r="AF195" s="99" t="str">
        <f t="shared" si="120"/>
        <v/>
      </c>
      <c r="AG195" s="99" t="str">
        <f t="shared" si="162"/>
        <v/>
      </c>
      <c r="AH195" s="99" t="str">
        <f t="shared" si="163"/>
        <v/>
      </c>
      <c r="AI195" s="99" t="str">
        <f t="shared" si="136"/>
        <v/>
      </c>
      <c r="AJ195" s="99" t="str">
        <f t="shared" si="142"/>
        <v/>
      </c>
      <c r="AK195" s="99" t="str">
        <f t="shared" si="160"/>
        <v/>
      </c>
      <c r="AL195" s="99" t="str">
        <f t="shared" si="161"/>
        <v/>
      </c>
      <c r="AM195" s="99" t="str">
        <f t="shared" si="137"/>
        <v/>
      </c>
      <c r="AN195" s="99" t="str">
        <f t="shared" si="143"/>
        <v/>
      </c>
      <c r="AO195" s="99" t="str">
        <f t="shared" si="152"/>
        <v/>
      </c>
      <c r="AP195" s="99" t="str">
        <f t="shared" si="153"/>
        <v/>
      </c>
      <c r="AQ195" s="99" t="str">
        <f t="shared" si="144"/>
        <v/>
      </c>
      <c r="AR195" s="99" t="str">
        <f t="shared" si="145"/>
        <v/>
      </c>
      <c r="AS195" s="99" t="str">
        <f t="shared" si="154"/>
        <v/>
      </c>
      <c r="AT195" s="99" t="str">
        <f t="shared" si="155"/>
        <v/>
      </c>
      <c r="AU195" s="99" t="str">
        <f t="shared" si="121"/>
        <v/>
      </c>
      <c r="AV195" s="99" t="str">
        <f t="shared" si="122"/>
        <v/>
      </c>
      <c r="AW195" s="99" t="str">
        <f t="shared" si="156"/>
        <v/>
      </c>
      <c r="AX195" s="99" t="str">
        <f t="shared" si="157"/>
        <v/>
      </c>
      <c r="AY195" s="99" t="str">
        <f t="shared" si="123"/>
        <v/>
      </c>
      <c r="AZ195" s="99" t="str">
        <f t="shared" si="124"/>
        <v/>
      </c>
      <c r="BA195" s="99" t="str">
        <f t="shared" si="158"/>
        <v/>
      </c>
      <c r="BB195" s="99" t="str">
        <f t="shared" si="159"/>
        <v/>
      </c>
      <c r="BD195" s="99" t="str">
        <f t="shared" si="125"/>
        <v/>
      </c>
      <c r="BE195" s="99" t="str">
        <f t="shared" si="126"/>
        <v/>
      </c>
      <c r="BF195" s="99" t="str">
        <f t="shared" si="127"/>
        <v/>
      </c>
      <c r="BG195" s="99" t="str">
        <f t="shared" si="128"/>
        <v/>
      </c>
      <c r="BH195" s="121" t="str">
        <f t="shared" si="129"/>
        <v/>
      </c>
      <c r="BI195" s="121" t="str">
        <f t="shared" si="130"/>
        <v/>
      </c>
      <c r="BJ195" s="122" t="str">
        <f t="shared" si="131"/>
        <v/>
      </c>
      <c r="BK195" s="122"/>
      <c r="BL195" s="99" t="str">
        <f t="shared" si="132"/>
        <v/>
      </c>
      <c r="BM195" s="99" t="str">
        <f t="shared" si="133"/>
        <v/>
      </c>
      <c r="BN195" s="122" t="str">
        <f t="shared" si="138"/>
        <v/>
      </c>
      <c r="BO195" s="121" t="str">
        <f t="shared" si="134"/>
        <v/>
      </c>
      <c r="BP195" s="122" t="str">
        <f t="shared" si="139"/>
        <v/>
      </c>
      <c r="BQ195" s="122"/>
    </row>
    <row r="196" spans="2:69" x14ac:dyDescent="0.3">
      <c r="B196" s="89"/>
      <c r="C196" s="98">
        <f t="shared" si="135"/>
        <v>38</v>
      </c>
      <c r="D196" s="120">
        <v>186</v>
      </c>
      <c r="E196" s="161" t="str">
        <f t="shared" si="140"/>
        <v/>
      </c>
      <c r="F196" s="90" t="str">
        <f t="shared" si="116"/>
        <v/>
      </c>
      <c r="G196" s="120">
        <v>186</v>
      </c>
      <c r="H196" s="161" t="str">
        <f t="shared" si="141"/>
        <v/>
      </c>
      <c r="I196" s="90" t="str">
        <f t="array" ref="I196">IF(D$2=1,IF(F196="","",ABS(F195-F196)),IF(D$2&lt;10,IF(AND(F196="",F197=""),"",MAX(IF(C$11:C$1510=G196,B$11:B$1510))-MIN(IF(C$11:C$1510=G196,B$11:B$1510))),IF(AND(F196="",F197=""),"",_xlfn.STDEV.S(IF(C$11:C$1510=G196,B$11:B$1510)))))</f>
        <v/>
      </c>
      <c r="J196" s="102"/>
      <c r="K196" s="145">
        <f t="shared" si="148"/>
        <v>108</v>
      </c>
      <c r="L196" s="142">
        <f t="shared" si="149"/>
        <v>205</v>
      </c>
      <c r="M196" s="146">
        <f t="shared" si="150"/>
        <v>0.82592024539877296</v>
      </c>
      <c r="N196" s="147">
        <f t="shared" si="151"/>
        <v>206.36607565182078</v>
      </c>
      <c r="O196" s="147"/>
      <c r="AA196" s="99" t="str">
        <f t="shared" si="117"/>
        <v/>
      </c>
      <c r="AB196" s="99" t="str">
        <f t="shared" si="118"/>
        <v/>
      </c>
      <c r="AC196" s="99" t="str">
        <f t="shared" si="146"/>
        <v/>
      </c>
      <c r="AD196" s="99" t="str">
        <f t="shared" si="147"/>
        <v/>
      </c>
      <c r="AE196" s="99" t="str">
        <f t="shared" si="119"/>
        <v/>
      </c>
      <c r="AF196" s="99" t="str">
        <f t="shared" si="120"/>
        <v/>
      </c>
      <c r="AG196" s="99" t="str">
        <f t="shared" si="162"/>
        <v/>
      </c>
      <c r="AH196" s="99" t="str">
        <f t="shared" si="163"/>
        <v/>
      </c>
      <c r="AI196" s="99" t="str">
        <f t="shared" si="136"/>
        <v/>
      </c>
      <c r="AJ196" s="99" t="str">
        <f t="shared" si="142"/>
        <v/>
      </c>
      <c r="AK196" s="99" t="str">
        <f t="shared" si="160"/>
        <v/>
      </c>
      <c r="AL196" s="99" t="str">
        <f t="shared" si="161"/>
        <v/>
      </c>
      <c r="AM196" s="99" t="str">
        <f t="shared" si="137"/>
        <v/>
      </c>
      <c r="AN196" s="99" t="str">
        <f t="shared" si="143"/>
        <v/>
      </c>
      <c r="AO196" s="99" t="str">
        <f t="shared" si="152"/>
        <v/>
      </c>
      <c r="AP196" s="99" t="str">
        <f t="shared" si="153"/>
        <v/>
      </c>
      <c r="AQ196" s="99" t="str">
        <f t="shared" si="144"/>
        <v/>
      </c>
      <c r="AR196" s="99" t="str">
        <f t="shared" si="145"/>
        <v/>
      </c>
      <c r="AS196" s="99" t="str">
        <f t="shared" si="154"/>
        <v/>
      </c>
      <c r="AT196" s="99" t="str">
        <f t="shared" si="155"/>
        <v/>
      </c>
      <c r="AU196" s="99" t="str">
        <f t="shared" si="121"/>
        <v/>
      </c>
      <c r="AV196" s="99" t="str">
        <f t="shared" si="122"/>
        <v/>
      </c>
      <c r="AW196" s="99" t="str">
        <f t="shared" si="156"/>
        <v/>
      </c>
      <c r="AX196" s="99" t="str">
        <f t="shared" si="157"/>
        <v/>
      </c>
      <c r="AY196" s="99" t="str">
        <f t="shared" si="123"/>
        <v/>
      </c>
      <c r="AZ196" s="99" t="str">
        <f t="shared" si="124"/>
        <v/>
      </c>
      <c r="BA196" s="99" t="str">
        <f t="shared" si="158"/>
        <v/>
      </c>
      <c r="BB196" s="99" t="str">
        <f t="shared" si="159"/>
        <v/>
      </c>
      <c r="BD196" s="99" t="str">
        <f t="shared" si="125"/>
        <v/>
      </c>
      <c r="BE196" s="99" t="str">
        <f t="shared" si="126"/>
        <v/>
      </c>
      <c r="BF196" s="99" t="str">
        <f t="shared" si="127"/>
        <v/>
      </c>
      <c r="BG196" s="99" t="str">
        <f t="shared" si="128"/>
        <v/>
      </c>
      <c r="BH196" s="121" t="str">
        <f t="shared" si="129"/>
        <v/>
      </c>
      <c r="BI196" s="121" t="str">
        <f t="shared" si="130"/>
        <v/>
      </c>
      <c r="BJ196" s="122" t="str">
        <f t="shared" si="131"/>
        <v/>
      </c>
      <c r="BK196" s="122"/>
      <c r="BL196" s="99" t="str">
        <f t="shared" si="132"/>
        <v/>
      </c>
      <c r="BM196" s="99" t="str">
        <f t="shared" si="133"/>
        <v/>
      </c>
      <c r="BN196" s="122" t="str">
        <f t="shared" si="138"/>
        <v/>
      </c>
      <c r="BO196" s="121" t="str">
        <f t="shared" si="134"/>
        <v/>
      </c>
      <c r="BP196" s="122" t="str">
        <f t="shared" si="139"/>
        <v/>
      </c>
      <c r="BQ196" s="122"/>
    </row>
    <row r="197" spans="2:69" x14ac:dyDescent="0.3">
      <c r="B197" s="89"/>
      <c r="C197" s="98">
        <f t="shared" si="135"/>
        <v>38</v>
      </c>
      <c r="D197" s="120">
        <v>187</v>
      </c>
      <c r="E197" s="161" t="str">
        <f t="shared" si="140"/>
        <v/>
      </c>
      <c r="F197" s="90" t="str">
        <f t="shared" si="116"/>
        <v/>
      </c>
      <c r="G197" s="120">
        <v>187</v>
      </c>
      <c r="H197" s="161" t="str">
        <f t="shared" si="141"/>
        <v/>
      </c>
      <c r="I197" s="90" t="str">
        <f t="array" ref="I197">IF(D$2=1,IF(F197="","",ABS(F196-F197)),IF(D$2&lt;10,IF(AND(F197="",F198=""),"",MAX(IF(C$11:C$1510=G197,B$11:B$1510))-MIN(IF(C$11:C$1510=G197,B$11:B$1510))),IF(AND(F197="",F198=""),"",_xlfn.STDEV.S(IF(C$11:C$1510=G197,B$11:B$1510)))))</f>
        <v/>
      </c>
      <c r="J197" s="102"/>
      <c r="K197" s="145">
        <f t="shared" si="148"/>
        <v>109</v>
      </c>
      <c r="L197" s="142">
        <f t="shared" si="149"/>
        <v>208</v>
      </c>
      <c r="M197" s="146">
        <f t="shared" si="150"/>
        <v>0.83358895705521474</v>
      </c>
      <c r="N197" s="147">
        <f t="shared" si="151"/>
        <v>207.92886350490073</v>
      </c>
      <c r="O197" s="147"/>
      <c r="AA197" s="99" t="str">
        <f t="shared" si="117"/>
        <v/>
      </c>
      <c r="AB197" s="99" t="str">
        <f t="shared" si="118"/>
        <v/>
      </c>
      <c r="AC197" s="99" t="str">
        <f t="shared" si="146"/>
        <v/>
      </c>
      <c r="AD197" s="99" t="str">
        <f t="shared" si="147"/>
        <v/>
      </c>
      <c r="AE197" s="99" t="str">
        <f t="shared" si="119"/>
        <v/>
      </c>
      <c r="AF197" s="99" t="str">
        <f t="shared" si="120"/>
        <v/>
      </c>
      <c r="AG197" s="99" t="str">
        <f t="shared" si="162"/>
        <v/>
      </c>
      <c r="AH197" s="99" t="str">
        <f t="shared" si="163"/>
        <v/>
      </c>
      <c r="AI197" s="99" t="str">
        <f t="shared" si="136"/>
        <v/>
      </c>
      <c r="AJ197" s="99" t="str">
        <f t="shared" si="142"/>
        <v/>
      </c>
      <c r="AK197" s="99" t="str">
        <f t="shared" si="160"/>
        <v/>
      </c>
      <c r="AL197" s="99" t="str">
        <f t="shared" si="161"/>
        <v/>
      </c>
      <c r="AM197" s="99" t="str">
        <f t="shared" si="137"/>
        <v/>
      </c>
      <c r="AN197" s="99" t="str">
        <f t="shared" si="143"/>
        <v/>
      </c>
      <c r="AO197" s="99" t="str">
        <f t="shared" si="152"/>
        <v/>
      </c>
      <c r="AP197" s="99" t="str">
        <f t="shared" si="153"/>
        <v/>
      </c>
      <c r="AQ197" s="99" t="str">
        <f t="shared" si="144"/>
        <v/>
      </c>
      <c r="AR197" s="99" t="str">
        <f t="shared" si="145"/>
        <v/>
      </c>
      <c r="AS197" s="99" t="str">
        <f t="shared" si="154"/>
        <v/>
      </c>
      <c r="AT197" s="99" t="str">
        <f t="shared" si="155"/>
        <v/>
      </c>
      <c r="AU197" s="99" t="str">
        <f t="shared" si="121"/>
        <v/>
      </c>
      <c r="AV197" s="99" t="str">
        <f t="shared" si="122"/>
        <v/>
      </c>
      <c r="AW197" s="99" t="str">
        <f t="shared" si="156"/>
        <v/>
      </c>
      <c r="AX197" s="99" t="str">
        <f t="shared" si="157"/>
        <v/>
      </c>
      <c r="AY197" s="99" t="str">
        <f t="shared" si="123"/>
        <v/>
      </c>
      <c r="AZ197" s="99" t="str">
        <f t="shared" si="124"/>
        <v/>
      </c>
      <c r="BA197" s="99" t="str">
        <f t="shared" si="158"/>
        <v/>
      </c>
      <c r="BB197" s="99" t="str">
        <f t="shared" si="159"/>
        <v/>
      </c>
      <c r="BD197" s="99" t="str">
        <f t="shared" si="125"/>
        <v/>
      </c>
      <c r="BE197" s="99" t="str">
        <f t="shared" si="126"/>
        <v/>
      </c>
      <c r="BF197" s="99" t="str">
        <f t="shared" si="127"/>
        <v/>
      </c>
      <c r="BG197" s="99" t="str">
        <f t="shared" si="128"/>
        <v/>
      </c>
      <c r="BH197" s="121" t="str">
        <f t="shared" si="129"/>
        <v/>
      </c>
      <c r="BI197" s="121" t="str">
        <f t="shared" si="130"/>
        <v/>
      </c>
      <c r="BJ197" s="122" t="str">
        <f t="shared" si="131"/>
        <v/>
      </c>
      <c r="BK197" s="122"/>
      <c r="BL197" s="99" t="str">
        <f t="shared" si="132"/>
        <v/>
      </c>
      <c r="BM197" s="99" t="str">
        <f t="shared" si="133"/>
        <v/>
      </c>
      <c r="BN197" s="122" t="str">
        <f t="shared" si="138"/>
        <v/>
      </c>
      <c r="BO197" s="121" t="str">
        <f t="shared" si="134"/>
        <v/>
      </c>
      <c r="BP197" s="122" t="str">
        <f t="shared" si="139"/>
        <v/>
      </c>
      <c r="BQ197" s="122"/>
    </row>
    <row r="198" spans="2:69" x14ac:dyDescent="0.3">
      <c r="B198" s="89"/>
      <c r="C198" s="98">
        <f t="shared" si="135"/>
        <v>38</v>
      </c>
      <c r="D198" s="120">
        <v>188</v>
      </c>
      <c r="E198" s="161" t="str">
        <f t="shared" si="140"/>
        <v/>
      </c>
      <c r="F198" s="90" t="str">
        <f t="shared" si="116"/>
        <v/>
      </c>
      <c r="G198" s="120">
        <v>188</v>
      </c>
      <c r="H198" s="161" t="str">
        <f t="shared" si="141"/>
        <v/>
      </c>
      <c r="I198" s="90" t="str">
        <f t="array" ref="I198">IF(D$2=1,IF(F198="","",ABS(F197-F198)),IF(D$2&lt;10,IF(AND(F198="",F199=""),"",MAX(IF(C$11:C$1510=G198,B$11:B$1510))-MIN(IF(C$11:C$1510=G198,B$11:B$1510))),IF(AND(F198="",F199=""),"",_xlfn.STDEV.S(IF(C$11:C$1510=G198,B$11:B$1510)))))</f>
        <v/>
      </c>
      <c r="J198" s="102"/>
      <c r="K198" s="145">
        <f t="shared" si="148"/>
        <v>110</v>
      </c>
      <c r="L198" s="142">
        <f t="shared" si="149"/>
        <v>212</v>
      </c>
      <c r="M198" s="146">
        <f t="shared" si="150"/>
        <v>0.84125766871165641</v>
      </c>
      <c r="N198" s="147">
        <f t="shared" si="151"/>
        <v>209.53887885898502</v>
      </c>
      <c r="O198" s="147"/>
      <c r="AA198" s="99" t="str">
        <f t="shared" si="117"/>
        <v/>
      </c>
      <c r="AB198" s="99" t="str">
        <f t="shared" si="118"/>
        <v/>
      </c>
      <c r="AC198" s="99" t="str">
        <f t="shared" si="146"/>
        <v/>
      </c>
      <c r="AD198" s="99" t="str">
        <f t="shared" si="147"/>
        <v/>
      </c>
      <c r="AE198" s="99" t="str">
        <f t="shared" si="119"/>
        <v/>
      </c>
      <c r="AF198" s="99" t="str">
        <f t="shared" si="120"/>
        <v/>
      </c>
      <c r="AG198" s="99" t="str">
        <f t="shared" si="162"/>
        <v/>
      </c>
      <c r="AH198" s="99" t="str">
        <f t="shared" si="163"/>
        <v/>
      </c>
      <c r="AI198" s="99" t="str">
        <f t="shared" si="136"/>
        <v/>
      </c>
      <c r="AJ198" s="99" t="str">
        <f t="shared" si="142"/>
        <v/>
      </c>
      <c r="AK198" s="99" t="str">
        <f t="shared" si="160"/>
        <v/>
      </c>
      <c r="AL198" s="99" t="str">
        <f t="shared" si="161"/>
        <v/>
      </c>
      <c r="AM198" s="99" t="str">
        <f t="shared" si="137"/>
        <v/>
      </c>
      <c r="AN198" s="99" t="str">
        <f t="shared" si="143"/>
        <v/>
      </c>
      <c r="AO198" s="99" t="str">
        <f t="shared" si="152"/>
        <v/>
      </c>
      <c r="AP198" s="99" t="str">
        <f t="shared" si="153"/>
        <v/>
      </c>
      <c r="AQ198" s="99" t="str">
        <f t="shared" si="144"/>
        <v/>
      </c>
      <c r="AR198" s="99" t="str">
        <f t="shared" si="145"/>
        <v/>
      </c>
      <c r="AS198" s="99" t="str">
        <f t="shared" si="154"/>
        <v/>
      </c>
      <c r="AT198" s="99" t="str">
        <f t="shared" si="155"/>
        <v/>
      </c>
      <c r="AU198" s="99" t="str">
        <f t="shared" si="121"/>
        <v/>
      </c>
      <c r="AV198" s="99" t="str">
        <f t="shared" si="122"/>
        <v/>
      </c>
      <c r="AW198" s="99" t="str">
        <f t="shared" si="156"/>
        <v/>
      </c>
      <c r="AX198" s="99" t="str">
        <f t="shared" si="157"/>
        <v/>
      </c>
      <c r="AY198" s="99" t="str">
        <f t="shared" si="123"/>
        <v/>
      </c>
      <c r="AZ198" s="99" t="str">
        <f t="shared" si="124"/>
        <v/>
      </c>
      <c r="BA198" s="99" t="str">
        <f t="shared" si="158"/>
        <v/>
      </c>
      <c r="BB198" s="99" t="str">
        <f t="shared" si="159"/>
        <v/>
      </c>
      <c r="BD198" s="99" t="str">
        <f t="shared" si="125"/>
        <v/>
      </c>
      <c r="BE198" s="99" t="str">
        <f t="shared" si="126"/>
        <v/>
      </c>
      <c r="BF198" s="99" t="str">
        <f t="shared" si="127"/>
        <v/>
      </c>
      <c r="BG198" s="99" t="str">
        <f t="shared" si="128"/>
        <v/>
      </c>
      <c r="BH198" s="121" t="str">
        <f t="shared" si="129"/>
        <v/>
      </c>
      <c r="BI198" s="121" t="str">
        <f t="shared" si="130"/>
        <v/>
      </c>
      <c r="BJ198" s="122" t="str">
        <f t="shared" si="131"/>
        <v/>
      </c>
      <c r="BK198" s="122"/>
      <c r="BL198" s="99" t="str">
        <f t="shared" si="132"/>
        <v/>
      </c>
      <c r="BM198" s="99" t="str">
        <f t="shared" si="133"/>
        <v/>
      </c>
      <c r="BN198" s="122" t="str">
        <f t="shared" si="138"/>
        <v/>
      </c>
      <c r="BO198" s="121" t="str">
        <f t="shared" si="134"/>
        <v/>
      </c>
      <c r="BP198" s="122" t="str">
        <f t="shared" si="139"/>
        <v/>
      </c>
      <c r="BQ198" s="122"/>
    </row>
    <row r="199" spans="2:69" x14ac:dyDescent="0.3">
      <c r="B199" s="89"/>
      <c r="C199" s="98">
        <f t="shared" si="135"/>
        <v>38</v>
      </c>
      <c r="D199" s="120">
        <v>189</v>
      </c>
      <c r="E199" s="161" t="str">
        <f t="shared" si="140"/>
        <v/>
      </c>
      <c r="F199" s="90" t="str">
        <f t="shared" si="116"/>
        <v/>
      </c>
      <c r="G199" s="120">
        <v>189</v>
      </c>
      <c r="H199" s="161" t="str">
        <f t="shared" si="141"/>
        <v/>
      </c>
      <c r="I199" s="90" t="str">
        <f t="array" ref="I199">IF(D$2=1,IF(F199="","",ABS(F198-F199)),IF(D$2&lt;10,IF(AND(F199="",F200=""),"",MAX(IF(C$11:C$1510=G199,B$11:B$1510))-MIN(IF(C$11:C$1510=G199,B$11:B$1510))),IF(AND(F199="",F200=""),"",_xlfn.STDEV.S(IF(C$11:C$1510=G199,B$11:B$1510)))))</f>
        <v/>
      </c>
      <c r="J199" s="102"/>
      <c r="K199" s="145">
        <f t="shared" si="148"/>
        <v>111</v>
      </c>
      <c r="L199" s="142">
        <f t="shared" si="149"/>
        <v>215</v>
      </c>
      <c r="M199" s="146">
        <f t="shared" si="150"/>
        <v>0.8489263803680982</v>
      </c>
      <c r="N199" s="147">
        <f t="shared" si="151"/>
        <v>211.20073453414545</v>
      </c>
      <c r="O199" s="147"/>
      <c r="AA199" s="99" t="str">
        <f t="shared" si="117"/>
        <v/>
      </c>
      <c r="AB199" s="99" t="str">
        <f t="shared" si="118"/>
        <v/>
      </c>
      <c r="AC199" s="99" t="str">
        <f t="shared" si="146"/>
        <v/>
      </c>
      <c r="AD199" s="99" t="str">
        <f t="shared" si="147"/>
        <v/>
      </c>
      <c r="AE199" s="99" t="str">
        <f t="shared" si="119"/>
        <v/>
      </c>
      <c r="AF199" s="99" t="str">
        <f t="shared" si="120"/>
        <v/>
      </c>
      <c r="AG199" s="99" t="str">
        <f t="shared" si="162"/>
        <v/>
      </c>
      <c r="AH199" s="99" t="str">
        <f t="shared" si="163"/>
        <v/>
      </c>
      <c r="AI199" s="99" t="str">
        <f t="shared" si="136"/>
        <v/>
      </c>
      <c r="AJ199" s="99" t="str">
        <f t="shared" si="142"/>
        <v/>
      </c>
      <c r="AK199" s="99" t="str">
        <f t="shared" si="160"/>
        <v/>
      </c>
      <c r="AL199" s="99" t="str">
        <f t="shared" si="161"/>
        <v/>
      </c>
      <c r="AM199" s="99" t="str">
        <f t="shared" si="137"/>
        <v/>
      </c>
      <c r="AN199" s="99" t="str">
        <f t="shared" si="143"/>
        <v/>
      </c>
      <c r="AO199" s="99" t="str">
        <f t="shared" si="152"/>
        <v/>
      </c>
      <c r="AP199" s="99" t="str">
        <f t="shared" si="153"/>
        <v/>
      </c>
      <c r="AQ199" s="99" t="str">
        <f t="shared" si="144"/>
        <v/>
      </c>
      <c r="AR199" s="99" t="str">
        <f t="shared" si="145"/>
        <v/>
      </c>
      <c r="AS199" s="99" t="str">
        <f t="shared" si="154"/>
        <v/>
      </c>
      <c r="AT199" s="99" t="str">
        <f t="shared" si="155"/>
        <v/>
      </c>
      <c r="AU199" s="99" t="str">
        <f t="shared" si="121"/>
        <v/>
      </c>
      <c r="AV199" s="99" t="str">
        <f t="shared" si="122"/>
        <v/>
      </c>
      <c r="AW199" s="99" t="str">
        <f t="shared" si="156"/>
        <v/>
      </c>
      <c r="AX199" s="99" t="str">
        <f t="shared" si="157"/>
        <v/>
      </c>
      <c r="AY199" s="99" t="str">
        <f t="shared" si="123"/>
        <v/>
      </c>
      <c r="AZ199" s="99" t="str">
        <f t="shared" si="124"/>
        <v/>
      </c>
      <c r="BA199" s="99" t="str">
        <f t="shared" si="158"/>
        <v/>
      </c>
      <c r="BB199" s="99" t="str">
        <f t="shared" si="159"/>
        <v/>
      </c>
      <c r="BD199" s="99" t="str">
        <f t="shared" si="125"/>
        <v/>
      </c>
      <c r="BE199" s="99" t="str">
        <f t="shared" si="126"/>
        <v/>
      </c>
      <c r="BF199" s="99" t="str">
        <f t="shared" si="127"/>
        <v/>
      </c>
      <c r="BG199" s="99" t="str">
        <f t="shared" si="128"/>
        <v/>
      </c>
      <c r="BH199" s="121" t="str">
        <f t="shared" si="129"/>
        <v/>
      </c>
      <c r="BI199" s="121" t="str">
        <f t="shared" si="130"/>
        <v/>
      </c>
      <c r="BJ199" s="122" t="str">
        <f t="shared" si="131"/>
        <v/>
      </c>
      <c r="BK199" s="122"/>
      <c r="BL199" s="99" t="str">
        <f t="shared" si="132"/>
        <v/>
      </c>
      <c r="BM199" s="99" t="str">
        <f t="shared" si="133"/>
        <v/>
      </c>
      <c r="BN199" s="122" t="str">
        <f t="shared" si="138"/>
        <v/>
      </c>
      <c r="BO199" s="121" t="str">
        <f t="shared" si="134"/>
        <v/>
      </c>
      <c r="BP199" s="122" t="str">
        <f t="shared" si="139"/>
        <v/>
      </c>
      <c r="BQ199" s="122"/>
    </row>
    <row r="200" spans="2:69" x14ac:dyDescent="0.3">
      <c r="B200" s="89"/>
      <c r="C200" s="98">
        <f t="shared" si="135"/>
        <v>38</v>
      </c>
      <c r="D200" s="120">
        <v>190</v>
      </c>
      <c r="E200" s="161" t="str">
        <f t="shared" si="140"/>
        <v/>
      </c>
      <c r="F200" s="90" t="str">
        <f t="shared" si="116"/>
        <v/>
      </c>
      <c r="G200" s="120">
        <v>190</v>
      </c>
      <c r="H200" s="161" t="str">
        <f t="shared" si="141"/>
        <v/>
      </c>
      <c r="I200" s="90" t="str">
        <f t="array" ref="I200">IF(D$2=1,IF(F200="","",ABS(F199-F200)),IF(D$2&lt;10,IF(AND(F200="",F201=""),"",MAX(IF(C$11:C$1510=G200,B$11:B$1510))-MIN(IF(C$11:C$1510=G200,B$11:B$1510))),IF(AND(F200="",F201=""),"",_xlfn.STDEV.S(IF(C$11:C$1510=G200,B$11:B$1510)))))</f>
        <v/>
      </c>
      <c r="J200" s="102"/>
      <c r="K200" s="145">
        <f t="shared" si="148"/>
        <v>112</v>
      </c>
      <c r="L200" s="142">
        <f t="shared" si="149"/>
        <v>215</v>
      </c>
      <c r="M200" s="146">
        <f t="shared" si="150"/>
        <v>0.85659509202453987</v>
      </c>
      <c r="N200" s="147">
        <f t="shared" si="151"/>
        <v>212.91972382669482</v>
      </c>
      <c r="O200" s="147"/>
      <c r="AA200" s="99" t="str">
        <f t="shared" si="117"/>
        <v/>
      </c>
      <c r="AB200" s="99" t="str">
        <f t="shared" si="118"/>
        <v/>
      </c>
      <c r="AC200" s="99" t="str">
        <f t="shared" si="146"/>
        <v/>
      </c>
      <c r="AD200" s="99" t="str">
        <f t="shared" si="147"/>
        <v/>
      </c>
      <c r="AE200" s="99" t="str">
        <f t="shared" si="119"/>
        <v/>
      </c>
      <c r="AF200" s="99" t="str">
        <f t="shared" si="120"/>
        <v/>
      </c>
      <c r="AG200" s="99" t="str">
        <f t="shared" si="162"/>
        <v/>
      </c>
      <c r="AH200" s="99" t="str">
        <f t="shared" si="163"/>
        <v/>
      </c>
      <c r="AI200" s="99" t="str">
        <f t="shared" si="136"/>
        <v/>
      </c>
      <c r="AJ200" s="99" t="str">
        <f t="shared" si="142"/>
        <v/>
      </c>
      <c r="AK200" s="99" t="str">
        <f t="shared" si="160"/>
        <v/>
      </c>
      <c r="AL200" s="99" t="str">
        <f t="shared" si="161"/>
        <v/>
      </c>
      <c r="AM200" s="99" t="str">
        <f t="shared" si="137"/>
        <v/>
      </c>
      <c r="AN200" s="99" t="str">
        <f t="shared" si="143"/>
        <v/>
      </c>
      <c r="AO200" s="99" t="str">
        <f t="shared" si="152"/>
        <v/>
      </c>
      <c r="AP200" s="99" t="str">
        <f t="shared" si="153"/>
        <v/>
      </c>
      <c r="AQ200" s="99" t="str">
        <f t="shared" si="144"/>
        <v/>
      </c>
      <c r="AR200" s="99" t="str">
        <f t="shared" si="145"/>
        <v/>
      </c>
      <c r="AS200" s="99" t="str">
        <f t="shared" si="154"/>
        <v/>
      </c>
      <c r="AT200" s="99" t="str">
        <f t="shared" si="155"/>
        <v/>
      </c>
      <c r="AU200" s="99" t="str">
        <f t="shared" si="121"/>
        <v/>
      </c>
      <c r="AV200" s="99" t="str">
        <f t="shared" si="122"/>
        <v/>
      </c>
      <c r="AW200" s="99" t="str">
        <f t="shared" si="156"/>
        <v/>
      </c>
      <c r="AX200" s="99" t="str">
        <f t="shared" si="157"/>
        <v/>
      </c>
      <c r="AY200" s="99" t="str">
        <f t="shared" si="123"/>
        <v/>
      </c>
      <c r="AZ200" s="99" t="str">
        <f t="shared" si="124"/>
        <v/>
      </c>
      <c r="BA200" s="99" t="str">
        <f t="shared" si="158"/>
        <v/>
      </c>
      <c r="BB200" s="99" t="str">
        <f t="shared" si="159"/>
        <v/>
      </c>
      <c r="BD200" s="99" t="str">
        <f t="shared" si="125"/>
        <v/>
      </c>
      <c r="BE200" s="99" t="str">
        <f t="shared" si="126"/>
        <v/>
      </c>
      <c r="BF200" s="99" t="str">
        <f t="shared" si="127"/>
        <v/>
      </c>
      <c r="BG200" s="99" t="str">
        <f t="shared" si="128"/>
        <v/>
      </c>
      <c r="BH200" s="121" t="str">
        <f t="shared" si="129"/>
        <v/>
      </c>
      <c r="BI200" s="121" t="str">
        <f t="shared" si="130"/>
        <v/>
      </c>
      <c r="BJ200" s="122" t="str">
        <f t="shared" si="131"/>
        <v/>
      </c>
      <c r="BK200" s="122"/>
      <c r="BL200" s="99" t="str">
        <f t="shared" si="132"/>
        <v/>
      </c>
      <c r="BM200" s="99" t="str">
        <f t="shared" si="133"/>
        <v/>
      </c>
      <c r="BN200" s="122" t="str">
        <f t="shared" si="138"/>
        <v/>
      </c>
      <c r="BO200" s="121" t="str">
        <f t="shared" si="134"/>
        <v/>
      </c>
      <c r="BP200" s="122" t="str">
        <f t="shared" si="139"/>
        <v/>
      </c>
      <c r="BQ200" s="122"/>
    </row>
    <row r="201" spans="2:69" x14ac:dyDescent="0.3">
      <c r="B201" s="89"/>
      <c r="C201" s="98">
        <f t="shared" si="135"/>
        <v>39</v>
      </c>
      <c r="D201" s="120">
        <v>191</v>
      </c>
      <c r="E201" s="161" t="str">
        <f t="shared" si="140"/>
        <v/>
      </c>
      <c r="F201" s="90" t="str">
        <f t="shared" si="116"/>
        <v/>
      </c>
      <c r="G201" s="120">
        <v>191</v>
      </c>
      <c r="H201" s="161" t="str">
        <f t="shared" si="141"/>
        <v/>
      </c>
      <c r="I201" s="90" t="str">
        <f t="array" ref="I201">IF(D$2=1,IF(F201="","",ABS(F200-F201)),IF(D$2&lt;10,IF(AND(F201="",F202=""),"",MAX(IF(C$11:C$1510=G201,B$11:B$1510))-MIN(IF(C$11:C$1510=G201,B$11:B$1510))),IF(AND(F201="",F202=""),"",_xlfn.STDEV.S(IF(C$11:C$1510=G201,B$11:B$1510)))))</f>
        <v/>
      </c>
      <c r="J201" s="102"/>
      <c r="K201" s="145">
        <f t="shared" si="148"/>
        <v>113</v>
      </c>
      <c r="L201" s="142">
        <f t="shared" si="149"/>
        <v>220</v>
      </c>
      <c r="M201" s="146">
        <f t="shared" si="150"/>
        <v>0.86426380368098155</v>
      </c>
      <c r="N201" s="147">
        <f t="shared" si="151"/>
        <v>214.70196541654633</v>
      </c>
      <c r="O201" s="147"/>
      <c r="AA201" s="99" t="str">
        <f t="shared" si="117"/>
        <v/>
      </c>
      <c r="AB201" s="99" t="str">
        <f t="shared" si="118"/>
        <v/>
      </c>
      <c r="AC201" s="99" t="str">
        <f t="shared" si="146"/>
        <v/>
      </c>
      <c r="AD201" s="99" t="str">
        <f t="shared" si="147"/>
        <v/>
      </c>
      <c r="AE201" s="99" t="str">
        <f t="shared" si="119"/>
        <v/>
      </c>
      <c r="AF201" s="99" t="str">
        <f t="shared" si="120"/>
        <v/>
      </c>
      <c r="AG201" s="99" t="str">
        <f t="shared" si="162"/>
        <v/>
      </c>
      <c r="AH201" s="99" t="str">
        <f t="shared" si="163"/>
        <v/>
      </c>
      <c r="AI201" s="99" t="str">
        <f t="shared" si="136"/>
        <v/>
      </c>
      <c r="AJ201" s="99" t="str">
        <f t="shared" si="142"/>
        <v/>
      </c>
      <c r="AK201" s="99" t="str">
        <f t="shared" si="160"/>
        <v/>
      </c>
      <c r="AL201" s="99" t="str">
        <f t="shared" si="161"/>
        <v/>
      </c>
      <c r="AM201" s="99" t="str">
        <f t="shared" si="137"/>
        <v/>
      </c>
      <c r="AN201" s="99" t="str">
        <f t="shared" si="143"/>
        <v/>
      </c>
      <c r="AO201" s="99" t="str">
        <f t="shared" si="152"/>
        <v/>
      </c>
      <c r="AP201" s="99" t="str">
        <f t="shared" si="153"/>
        <v/>
      </c>
      <c r="AQ201" s="99" t="str">
        <f t="shared" si="144"/>
        <v/>
      </c>
      <c r="AR201" s="99" t="str">
        <f t="shared" si="145"/>
        <v/>
      </c>
      <c r="AS201" s="99" t="str">
        <f t="shared" si="154"/>
        <v/>
      </c>
      <c r="AT201" s="99" t="str">
        <f t="shared" si="155"/>
        <v/>
      </c>
      <c r="AU201" s="99" t="str">
        <f t="shared" si="121"/>
        <v/>
      </c>
      <c r="AV201" s="99" t="str">
        <f t="shared" si="122"/>
        <v/>
      </c>
      <c r="AW201" s="99" t="str">
        <f t="shared" si="156"/>
        <v/>
      </c>
      <c r="AX201" s="99" t="str">
        <f t="shared" si="157"/>
        <v/>
      </c>
      <c r="AY201" s="99" t="str">
        <f t="shared" si="123"/>
        <v/>
      </c>
      <c r="AZ201" s="99" t="str">
        <f t="shared" si="124"/>
        <v/>
      </c>
      <c r="BA201" s="99" t="str">
        <f t="shared" si="158"/>
        <v/>
      </c>
      <c r="BB201" s="99" t="str">
        <f t="shared" si="159"/>
        <v/>
      </c>
      <c r="BD201" s="99" t="str">
        <f t="shared" si="125"/>
        <v/>
      </c>
      <c r="BE201" s="99" t="str">
        <f t="shared" si="126"/>
        <v/>
      </c>
      <c r="BF201" s="99" t="str">
        <f t="shared" si="127"/>
        <v/>
      </c>
      <c r="BG201" s="99" t="str">
        <f t="shared" si="128"/>
        <v/>
      </c>
      <c r="BH201" s="121" t="str">
        <f t="shared" si="129"/>
        <v/>
      </c>
      <c r="BI201" s="121" t="str">
        <f t="shared" si="130"/>
        <v/>
      </c>
      <c r="BJ201" s="122" t="str">
        <f t="shared" si="131"/>
        <v/>
      </c>
      <c r="BK201" s="122"/>
      <c r="BL201" s="99" t="str">
        <f t="shared" si="132"/>
        <v/>
      </c>
      <c r="BM201" s="99" t="str">
        <f t="shared" si="133"/>
        <v/>
      </c>
      <c r="BN201" s="122" t="str">
        <f t="shared" si="138"/>
        <v/>
      </c>
      <c r="BO201" s="121" t="str">
        <f t="shared" si="134"/>
        <v/>
      </c>
      <c r="BP201" s="122" t="str">
        <f t="shared" si="139"/>
        <v/>
      </c>
      <c r="BQ201" s="122"/>
    </row>
    <row r="202" spans="2:69" x14ac:dyDescent="0.3">
      <c r="B202" s="89"/>
      <c r="C202" s="98">
        <f t="shared" si="135"/>
        <v>39</v>
      </c>
      <c r="D202" s="120">
        <v>192</v>
      </c>
      <c r="E202" s="161" t="str">
        <f t="shared" si="140"/>
        <v/>
      </c>
      <c r="F202" s="90" t="str">
        <f t="shared" si="116"/>
        <v/>
      </c>
      <c r="G202" s="120">
        <v>192</v>
      </c>
      <c r="H202" s="161" t="str">
        <f t="shared" si="141"/>
        <v/>
      </c>
      <c r="I202" s="90" t="str">
        <f t="array" ref="I202">IF(D$2=1,IF(F202="","",ABS(F201-F202)),IF(D$2&lt;10,IF(AND(F202="",F203=""),"",MAX(IF(C$11:C$1510=G202,B$11:B$1510))-MIN(IF(C$11:C$1510=G202,B$11:B$1510))),IF(AND(F202="",F203=""),"",_xlfn.STDEV.S(IF(C$11:C$1510=G202,B$11:B$1510)))))</f>
        <v/>
      </c>
      <c r="J202" s="102"/>
      <c r="K202" s="145">
        <f t="shared" si="148"/>
        <v>114</v>
      </c>
      <c r="L202" s="142">
        <f t="shared" si="149"/>
        <v>222</v>
      </c>
      <c r="M202" s="146">
        <f t="shared" si="150"/>
        <v>0.87193251533742333</v>
      </c>
      <c r="N202" s="147">
        <f t="shared" si="151"/>
        <v>216.55458931874534</v>
      </c>
      <c r="O202" s="147"/>
      <c r="AA202" s="99" t="str">
        <f t="shared" si="117"/>
        <v/>
      </c>
      <c r="AB202" s="99" t="str">
        <f t="shared" si="118"/>
        <v/>
      </c>
      <c r="AC202" s="99" t="str">
        <f t="shared" si="146"/>
        <v/>
      </c>
      <c r="AD202" s="99" t="str">
        <f t="shared" si="147"/>
        <v/>
      </c>
      <c r="AE202" s="99" t="str">
        <f t="shared" si="119"/>
        <v/>
      </c>
      <c r="AF202" s="99" t="str">
        <f t="shared" si="120"/>
        <v/>
      </c>
      <c r="AG202" s="99" t="str">
        <f t="shared" si="162"/>
        <v/>
      </c>
      <c r="AH202" s="99" t="str">
        <f t="shared" si="163"/>
        <v/>
      </c>
      <c r="AI202" s="99" t="str">
        <f t="shared" si="136"/>
        <v/>
      </c>
      <c r="AJ202" s="99" t="str">
        <f t="shared" si="142"/>
        <v/>
      </c>
      <c r="AK202" s="99" t="str">
        <f t="shared" si="160"/>
        <v/>
      </c>
      <c r="AL202" s="99" t="str">
        <f t="shared" si="161"/>
        <v/>
      </c>
      <c r="AM202" s="99" t="str">
        <f t="shared" si="137"/>
        <v/>
      </c>
      <c r="AN202" s="99" t="str">
        <f t="shared" si="143"/>
        <v/>
      </c>
      <c r="AO202" s="99" t="str">
        <f t="shared" si="152"/>
        <v/>
      </c>
      <c r="AP202" s="99" t="str">
        <f t="shared" si="153"/>
        <v/>
      </c>
      <c r="AQ202" s="99" t="str">
        <f t="shared" si="144"/>
        <v/>
      </c>
      <c r="AR202" s="99" t="str">
        <f t="shared" si="145"/>
        <v/>
      </c>
      <c r="AS202" s="99" t="str">
        <f t="shared" si="154"/>
        <v/>
      </c>
      <c r="AT202" s="99" t="str">
        <f t="shared" si="155"/>
        <v/>
      </c>
      <c r="AU202" s="99" t="str">
        <f t="shared" si="121"/>
        <v/>
      </c>
      <c r="AV202" s="99" t="str">
        <f t="shared" si="122"/>
        <v/>
      </c>
      <c r="AW202" s="99" t="str">
        <f t="shared" si="156"/>
        <v/>
      </c>
      <c r="AX202" s="99" t="str">
        <f t="shared" si="157"/>
        <v/>
      </c>
      <c r="AY202" s="99" t="str">
        <f t="shared" si="123"/>
        <v/>
      </c>
      <c r="AZ202" s="99" t="str">
        <f t="shared" si="124"/>
        <v/>
      </c>
      <c r="BA202" s="99" t="str">
        <f t="shared" si="158"/>
        <v/>
      </c>
      <c r="BB202" s="99" t="str">
        <f t="shared" si="159"/>
        <v/>
      </c>
      <c r="BD202" s="99" t="str">
        <f t="shared" si="125"/>
        <v/>
      </c>
      <c r="BE202" s="99" t="str">
        <f t="shared" si="126"/>
        <v/>
      </c>
      <c r="BF202" s="99" t="str">
        <f t="shared" si="127"/>
        <v/>
      </c>
      <c r="BG202" s="99" t="str">
        <f t="shared" si="128"/>
        <v/>
      </c>
      <c r="BH202" s="121" t="str">
        <f t="shared" si="129"/>
        <v/>
      </c>
      <c r="BI202" s="121" t="str">
        <f t="shared" si="130"/>
        <v/>
      </c>
      <c r="BJ202" s="122" t="str">
        <f t="shared" si="131"/>
        <v/>
      </c>
      <c r="BK202" s="122"/>
      <c r="BL202" s="99" t="str">
        <f t="shared" si="132"/>
        <v/>
      </c>
      <c r="BM202" s="99" t="str">
        <f t="shared" si="133"/>
        <v/>
      </c>
      <c r="BN202" s="122" t="str">
        <f t="shared" si="138"/>
        <v/>
      </c>
      <c r="BO202" s="121" t="str">
        <f t="shared" si="134"/>
        <v/>
      </c>
      <c r="BP202" s="122" t="str">
        <f t="shared" si="139"/>
        <v/>
      </c>
      <c r="BQ202" s="122"/>
    </row>
    <row r="203" spans="2:69" x14ac:dyDescent="0.3">
      <c r="B203" s="89"/>
      <c r="C203" s="98">
        <f t="shared" si="135"/>
        <v>39</v>
      </c>
      <c r="D203" s="120">
        <v>193</v>
      </c>
      <c r="E203" s="161" t="str">
        <f t="shared" si="140"/>
        <v/>
      </c>
      <c r="F203" s="90" t="str">
        <f t="shared" ref="F203:F266" si="164">IF(ISERROR(AVERAGEIF(C$11:C$1510,D203,B$11:B$1510)),"",AVERAGEIF(C$11:C$1510,D203,B$11:B$1510))</f>
        <v/>
      </c>
      <c r="G203" s="120">
        <v>193</v>
      </c>
      <c r="H203" s="161" t="str">
        <f t="shared" si="141"/>
        <v/>
      </c>
      <c r="I203" s="90" t="str">
        <f t="array" ref="I203">IF(D$2=1,IF(F203="","",ABS(F202-F203)),IF(D$2&lt;10,IF(AND(F203="",F204=""),"",MAX(IF(C$11:C$1510=G203,B$11:B$1510))-MIN(IF(C$11:C$1510=G203,B$11:B$1510))),IF(AND(F203="",F204=""),"",_xlfn.STDEV.S(IF(C$11:C$1510=G203,B$11:B$1510)))))</f>
        <v/>
      </c>
      <c r="J203" s="102"/>
      <c r="K203" s="145">
        <f t="shared" si="148"/>
        <v>115</v>
      </c>
      <c r="L203" s="142">
        <f t="shared" si="149"/>
        <v>223</v>
      </c>
      <c r="M203" s="146">
        <f t="shared" si="150"/>
        <v>0.879601226993865</v>
      </c>
      <c r="N203" s="147">
        <f t="shared" si="151"/>
        <v>218.48597877165335</v>
      </c>
      <c r="O203" s="147"/>
      <c r="AA203" s="99" t="str">
        <f t="shared" ref="AA203:AA266" si="165">IF(F203="","",IF(F203&gt;U$53,1,0))</f>
        <v/>
      </c>
      <c r="AB203" s="99" t="str">
        <f t="shared" ref="AB203:AB266" si="166">IF(I203="","",IF(I203&gt;U$54,1,0))</f>
        <v/>
      </c>
      <c r="AC203" s="99" t="str">
        <f t="shared" si="146"/>
        <v/>
      </c>
      <c r="AD203" s="99" t="str">
        <f t="shared" si="147"/>
        <v/>
      </c>
      <c r="AE203" s="99" t="str">
        <f t="shared" ref="AE203:AE266" si="167">IF(F203="","",IF(F203&lt;U$53,1,0))</f>
        <v/>
      </c>
      <c r="AF203" s="99" t="str">
        <f t="shared" ref="AF203:AF266" si="168">IF(I203="","",IF(I203&lt;U$54,1,0))</f>
        <v/>
      </c>
      <c r="AG203" s="99" t="str">
        <f t="shared" si="162"/>
        <v/>
      </c>
      <c r="AH203" s="99" t="str">
        <f t="shared" si="163"/>
        <v/>
      </c>
      <c r="AI203" s="99" t="str">
        <f t="shared" si="136"/>
        <v/>
      </c>
      <c r="AJ203" s="99" t="str">
        <f t="shared" si="142"/>
        <v/>
      </c>
      <c r="AK203" s="99" t="str">
        <f t="shared" si="160"/>
        <v/>
      </c>
      <c r="AL203" s="99" t="str">
        <f t="shared" si="161"/>
        <v/>
      </c>
      <c r="AM203" s="99" t="str">
        <f t="shared" si="137"/>
        <v/>
      </c>
      <c r="AN203" s="99" t="str">
        <f t="shared" si="143"/>
        <v/>
      </c>
      <c r="AO203" s="99" t="str">
        <f t="shared" si="152"/>
        <v/>
      </c>
      <c r="AP203" s="99" t="str">
        <f t="shared" si="153"/>
        <v/>
      </c>
      <c r="AQ203" s="99" t="str">
        <f t="shared" si="144"/>
        <v/>
      </c>
      <c r="AR203" s="99" t="str">
        <f t="shared" si="145"/>
        <v/>
      </c>
      <c r="AS203" s="99" t="str">
        <f t="shared" si="154"/>
        <v/>
      </c>
      <c r="AT203" s="99" t="str">
        <f t="shared" si="155"/>
        <v/>
      </c>
      <c r="AU203" s="99" t="str">
        <f t="shared" ref="AU203:AU266" si="169">IF(F203="","",IF(AND(F203&lt;(U$53+((1/3)*(U$57-U$53))),F203&gt;(U$53-((1/3)*(U$53-U$58)))),1,0))</f>
        <v/>
      </c>
      <c r="AV203" s="99" t="str">
        <f t="shared" ref="AV203:AV266" si="170">IF(I203="","",IF(AND(I203&lt;(U$54+((1/3)*(Y$62-U$54))),I203&gt;(U$54-((1/3)*(Y$62-U$54)))),1,0))</f>
        <v/>
      </c>
      <c r="AW203" s="99" t="str">
        <f t="shared" si="156"/>
        <v/>
      </c>
      <c r="AX203" s="99" t="str">
        <f t="shared" si="157"/>
        <v/>
      </c>
      <c r="AY203" s="99" t="str">
        <f t="shared" ref="AY203:AY266" si="171">IF(F203="","",IF(OR(F203&gt;(U$53+((1/3)*(U$57-U$53))),F203&lt;(U$53-((1/3)*(U$53-U$58)))),1,0))</f>
        <v/>
      </c>
      <c r="AZ203" s="99" t="str">
        <f t="shared" ref="AZ203:AZ266" si="172">IF(I203="","",IF(OR(I203&gt;(U$54+((1/3)*(Y$62-U$54))),I203&lt;(U$54-((1/3)*(Y$62-U$54)))),1,0))</f>
        <v/>
      </c>
      <c r="BA203" s="99" t="str">
        <f t="shared" si="158"/>
        <v/>
      </c>
      <c r="BB203" s="99" t="str">
        <f t="shared" si="159"/>
        <v/>
      </c>
      <c r="BD203" s="99" t="str">
        <f t="shared" ref="BD203:BD266" si="173">IF(E203="","",E203)</f>
        <v/>
      </c>
      <c r="BE203" s="99" t="str">
        <f t="shared" ref="BE203:BE266" si="174">IF(F203="","",F203)</f>
        <v/>
      </c>
      <c r="BF203" s="99" t="str">
        <f t="shared" ref="BF203:BF266" si="175">IF(D$2=1,IF(F203="","",U$45),"")</f>
        <v/>
      </c>
      <c r="BG203" s="99" t="str">
        <f t="shared" ref="BG203:BG266" si="176">IF(D$2=1,IF(F203="","",U$46),"")</f>
        <v/>
      </c>
      <c r="BH203" s="121" t="str">
        <f t="shared" ref="BH203:BH266" si="177">IF(F203="","",U$58)</f>
        <v/>
      </c>
      <c r="BI203" s="121" t="str">
        <f t="shared" ref="BI203:BI266" si="178">IF(F203="","",U$57)</f>
        <v/>
      </c>
      <c r="BJ203" s="122" t="str">
        <f t="shared" ref="BJ203:BJ266" si="179">IF(F203="","",U$53)</f>
        <v/>
      </c>
      <c r="BK203" s="122"/>
      <c r="BL203" s="99" t="str">
        <f t="shared" ref="BL203:BL266" si="180">IF(H203="","",H203)</f>
        <v/>
      </c>
      <c r="BM203" s="99" t="str">
        <f t="shared" ref="BM203:BM266" si="181">IF(I203="","",I203)</f>
        <v/>
      </c>
      <c r="BN203" s="122" t="str">
        <f t="shared" si="138"/>
        <v/>
      </c>
      <c r="BO203" s="121" t="str">
        <f t="shared" ref="BO203:BO266" si="182">IF(I203="","",Y$63)</f>
        <v/>
      </c>
      <c r="BP203" s="122" t="str">
        <f t="shared" si="139"/>
        <v/>
      </c>
      <c r="BQ203" s="122"/>
    </row>
    <row r="204" spans="2:69" x14ac:dyDescent="0.3">
      <c r="B204" s="89"/>
      <c r="C204" s="98">
        <f t="shared" ref="C204:C267" si="183">IF(D$2=0,"",IF(D203/D$2=C203,C203+1,C203))</f>
        <v>39</v>
      </c>
      <c r="D204" s="120">
        <v>194</v>
      </c>
      <c r="E204" s="161" t="str">
        <f t="shared" si="140"/>
        <v/>
      </c>
      <c r="F204" s="90" t="str">
        <f t="shared" si="164"/>
        <v/>
      </c>
      <c r="G204" s="120">
        <v>194</v>
      </c>
      <c r="H204" s="161" t="str">
        <f t="shared" si="141"/>
        <v/>
      </c>
      <c r="I204" s="90" t="str">
        <f t="array" ref="I204">IF(D$2=1,IF(F204="","",ABS(F203-F204)),IF(D$2&lt;10,IF(AND(F204="",F205=""),"",MAX(IF(C$11:C$1510=G204,B$11:B$1510))-MIN(IF(C$11:C$1510=G204,B$11:B$1510))),IF(AND(F204="",F205=""),"",_xlfn.STDEV.S(IF(C$11:C$1510=G204,B$11:B$1510)))))</f>
        <v/>
      </c>
      <c r="J204" s="102"/>
      <c r="K204" s="145">
        <f t="shared" si="148"/>
        <v>116</v>
      </c>
      <c r="L204" s="142">
        <f t="shared" si="149"/>
        <v>224</v>
      </c>
      <c r="M204" s="146">
        <f t="shared" si="150"/>
        <v>0.88726993865030668</v>
      </c>
      <c r="N204" s="147">
        <f t="shared" si="151"/>
        <v>220.50608969762277</v>
      </c>
      <c r="O204" s="147"/>
      <c r="AA204" s="99" t="str">
        <f t="shared" si="165"/>
        <v/>
      </c>
      <c r="AB204" s="99" t="str">
        <f t="shared" si="166"/>
        <v/>
      </c>
      <c r="AC204" s="99" t="str">
        <f t="shared" si="146"/>
        <v/>
      </c>
      <c r="AD204" s="99" t="str">
        <f t="shared" si="147"/>
        <v/>
      </c>
      <c r="AE204" s="99" t="str">
        <f t="shared" si="167"/>
        <v/>
      </c>
      <c r="AF204" s="99" t="str">
        <f t="shared" si="168"/>
        <v/>
      </c>
      <c r="AG204" s="99" t="str">
        <f t="shared" si="162"/>
        <v/>
      </c>
      <c r="AH204" s="99" t="str">
        <f t="shared" si="163"/>
        <v/>
      </c>
      <c r="AI204" s="99" t="str">
        <f t="shared" ref="AI204:AI267" si="184">IF(F204="","",IF(F204&gt;F203,1,0))</f>
        <v/>
      </c>
      <c r="AJ204" s="99" t="str">
        <f t="shared" si="142"/>
        <v/>
      </c>
      <c r="AK204" s="99" t="str">
        <f t="shared" si="160"/>
        <v/>
      </c>
      <c r="AL204" s="99" t="str">
        <f t="shared" si="161"/>
        <v/>
      </c>
      <c r="AM204" s="99" t="str">
        <f t="shared" ref="AM204:AM267" si="185">IF(F204="","",IF(F204&lt;F203,1,0))</f>
        <v/>
      </c>
      <c r="AN204" s="99" t="str">
        <f t="shared" si="143"/>
        <v/>
      </c>
      <c r="AO204" s="99" t="str">
        <f t="shared" si="152"/>
        <v/>
      </c>
      <c r="AP204" s="99" t="str">
        <f t="shared" si="153"/>
        <v/>
      </c>
      <c r="AQ204" s="99" t="str">
        <f t="shared" si="144"/>
        <v/>
      </c>
      <c r="AR204" s="99" t="str">
        <f t="shared" si="145"/>
        <v/>
      </c>
      <c r="AS204" s="99" t="str">
        <f t="shared" si="154"/>
        <v/>
      </c>
      <c r="AT204" s="99" t="str">
        <f t="shared" si="155"/>
        <v/>
      </c>
      <c r="AU204" s="99" t="str">
        <f t="shared" si="169"/>
        <v/>
      </c>
      <c r="AV204" s="99" t="str">
        <f t="shared" si="170"/>
        <v/>
      </c>
      <c r="AW204" s="99" t="str">
        <f t="shared" si="156"/>
        <v/>
      </c>
      <c r="AX204" s="99" t="str">
        <f t="shared" si="157"/>
        <v/>
      </c>
      <c r="AY204" s="99" t="str">
        <f t="shared" si="171"/>
        <v/>
      </c>
      <c r="AZ204" s="99" t="str">
        <f t="shared" si="172"/>
        <v/>
      </c>
      <c r="BA204" s="99" t="str">
        <f t="shared" si="158"/>
        <v/>
      </c>
      <c r="BB204" s="99" t="str">
        <f t="shared" si="159"/>
        <v/>
      </c>
      <c r="BD204" s="99" t="str">
        <f t="shared" si="173"/>
        <v/>
      </c>
      <c r="BE204" s="99" t="str">
        <f t="shared" si="174"/>
        <v/>
      </c>
      <c r="BF204" s="99" t="str">
        <f t="shared" si="175"/>
        <v/>
      </c>
      <c r="BG204" s="99" t="str">
        <f t="shared" si="176"/>
        <v/>
      </c>
      <c r="BH204" s="121" t="str">
        <f t="shared" si="177"/>
        <v/>
      </c>
      <c r="BI204" s="121" t="str">
        <f t="shared" si="178"/>
        <v/>
      </c>
      <c r="BJ204" s="122" t="str">
        <f t="shared" si="179"/>
        <v/>
      </c>
      <c r="BK204" s="122"/>
      <c r="BL204" s="99" t="str">
        <f t="shared" si="180"/>
        <v/>
      </c>
      <c r="BM204" s="99" t="str">
        <f t="shared" si="181"/>
        <v/>
      </c>
      <c r="BN204" s="122" t="str">
        <f t="shared" ref="BN204:BN267" si="186">IF(F204="","",Y$62)</f>
        <v/>
      </c>
      <c r="BO204" s="121" t="str">
        <f t="shared" si="182"/>
        <v/>
      </c>
      <c r="BP204" s="122" t="str">
        <f t="shared" ref="BP204:BP267" si="187">IF(F204="","",U$54)</f>
        <v/>
      </c>
      <c r="BQ204" s="122"/>
    </row>
    <row r="205" spans="2:69" x14ac:dyDescent="0.3">
      <c r="B205" s="89"/>
      <c r="C205" s="98">
        <f t="shared" si="183"/>
        <v>39</v>
      </c>
      <c r="D205" s="120">
        <v>195</v>
      </c>
      <c r="E205" s="161" t="str">
        <f t="shared" ref="E205:E268" si="188">IF(F205="","",E204+1)</f>
        <v/>
      </c>
      <c r="F205" s="90" t="str">
        <f t="shared" si="164"/>
        <v/>
      </c>
      <c r="G205" s="120">
        <v>195</v>
      </c>
      <c r="H205" s="161" t="str">
        <f t="shared" ref="H205:H268" si="189">IF(I205="","",H204+1)</f>
        <v/>
      </c>
      <c r="I205" s="90" t="str">
        <f t="array" ref="I205">IF(D$2=1,IF(F205="","",ABS(F204-F205)),IF(D$2&lt;10,IF(AND(F205="",F206=""),"",MAX(IF(C$11:C$1510=G205,B$11:B$1510))-MIN(IF(C$11:C$1510=G205,B$11:B$1510))),IF(AND(F205="",F206=""),"",_xlfn.STDEV.S(IF(C$11:C$1510=G205,B$11:B$1510)))))</f>
        <v/>
      </c>
      <c r="J205" s="102"/>
      <c r="K205" s="145">
        <f t="shared" si="148"/>
        <v>117</v>
      </c>
      <c r="L205" s="142">
        <f t="shared" si="149"/>
        <v>224</v>
      </c>
      <c r="M205" s="146">
        <f t="shared" si="150"/>
        <v>0.89493865030674846</v>
      </c>
      <c r="N205" s="147">
        <f t="shared" si="151"/>
        <v>222.62687986143624</v>
      </c>
      <c r="O205" s="147"/>
      <c r="S205" s="152"/>
      <c r="T205" s="153"/>
      <c r="U205" s="154"/>
      <c r="V205" s="153"/>
      <c r="AA205" s="99" t="str">
        <f t="shared" si="165"/>
        <v/>
      </c>
      <c r="AB205" s="99" t="str">
        <f t="shared" si="166"/>
        <v/>
      </c>
      <c r="AC205" s="99" t="str">
        <f t="shared" si="146"/>
        <v/>
      </c>
      <c r="AD205" s="99" t="str">
        <f t="shared" si="147"/>
        <v/>
      </c>
      <c r="AE205" s="99" t="str">
        <f t="shared" si="167"/>
        <v/>
      </c>
      <c r="AF205" s="99" t="str">
        <f t="shared" si="168"/>
        <v/>
      </c>
      <c r="AG205" s="99" t="str">
        <f t="shared" si="162"/>
        <v/>
      </c>
      <c r="AH205" s="99" t="str">
        <f t="shared" si="163"/>
        <v/>
      </c>
      <c r="AI205" s="99" t="str">
        <f t="shared" si="184"/>
        <v/>
      </c>
      <c r="AJ205" s="99" t="str">
        <f t="shared" ref="AJ205:AJ268" si="190">IF(I205="","",IF(I205&gt;I204,1,0))</f>
        <v/>
      </c>
      <c r="AK205" s="99" t="str">
        <f t="shared" si="160"/>
        <v/>
      </c>
      <c r="AL205" s="99" t="str">
        <f t="shared" si="161"/>
        <v/>
      </c>
      <c r="AM205" s="99" t="str">
        <f t="shared" si="185"/>
        <v/>
      </c>
      <c r="AN205" s="99" t="str">
        <f t="shared" ref="AN205:AN268" si="191">IF(I205="","",IF(I205&lt;I204,1,0))</f>
        <v/>
      </c>
      <c r="AO205" s="99" t="str">
        <f t="shared" si="152"/>
        <v/>
      </c>
      <c r="AP205" s="99" t="str">
        <f t="shared" si="153"/>
        <v/>
      </c>
      <c r="AQ205" s="99" t="str">
        <f t="shared" ref="AQ205:AQ268" si="192">IF(F205="","",IF(OR(AND(F204&gt;F203,F205&lt;F204),AND(F204&lt;F203,F205&gt;F204)),1,0))</f>
        <v/>
      </c>
      <c r="AR205" s="99" t="str">
        <f t="shared" ref="AR205:AR268" si="193">IF(I205="","",IF(I203="",IF(OR(I205&lt;I204,I205&gt;I204),1,0),IF(OR(AND(I204&gt;I203,I205&lt;I204),AND(I204&lt;I203,I205&gt;I204)),1,0)))</f>
        <v/>
      </c>
      <c r="AS205" s="99" t="str">
        <f t="shared" si="154"/>
        <v/>
      </c>
      <c r="AT205" s="99" t="str">
        <f t="shared" si="155"/>
        <v/>
      </c>
      <c r="AU205" s="99" t="str">
        <f t="shared" si="169"/>
        <v/>
      </c>
      <c r="AV205" s="99" t="str">
        <f t="shared" si="170"/>
        <v/>
      </c>
      <c r="AW205" s="99" t="str">
        <f t="shared" si="156"/>
        <v/>
      </c>
      <c r="AX205" s="99" t="str">
        <f t="shared" si="157"/>
        <v/>
      </c>
      <c r="AY205" s="99" t="str">
        <f t="shared" si="171"/>
        <v/>
      </c>
      <c r="AZ205" s="99" t="str">
        <f t="shared" si="172"/>
        <v/>
      </c>
      <c r="BA205" s="99" t="str">
        <f t="shared" si="158"/>
        <v/>
      </c>
      <c r="BB205" s="99" t="str">
        <f t="shared" si="159"/>
        <v/>
      </c>
      <c r="BD205" s="99" t="str">
        <f t="shared" si="173"/>
        <v/>
      </c>
      <c r="BE205" s="99" t="str">
        <f t="shared" si="174"/>
        <v/>
      </c>
      <c r="BF205" s="99" t="str">
        <f t="shared" si="175"/>
        <v/>
      </c>
      <c r="BG205" s="99" t="str">
        <f t="shared" si="176"/>
        <v/>
      </c>
      <c r="BH205" s="121" t="str">
        <f t="shared" si="177"/>
        <v/>
      </c>
      <c r="BI205" s="121" t="str">
        <f t="shared" si="178"/>
        <v/>
      </c>
      <c r="BJ205" s="122" t="str">
        <f t="shared" si="179"/>
        <v/>
      </c>
      <c r="BK205" s="122"/>
      <c r="BL205" s="99" t="str">
        <f t="shared" si="180"/>
        <v/>
      </c>
      <c r="BM205" s="99" t="str">
        <f t="shared" si="181"/>
        <v/>
      </c>
      <c r="BN205" s="122" t="str">
        <f t="shared" si="186"/>
        <v/>
      </c>
      <c r="BO205" s="121" t="str">
        <f t="shared" si="182"/>
        <v/>
      </c>
      <c r="BP205" s="122" t="str">
        <f t="shared" si="187"/>
        <v/>
      </c>
      <c r="BQ205" s="122"/>
    </row>
    <row r="206" spans="2:69" x14ac:dyDescent="0.3">
      <c r="B206" s="89"/>
      <c r="C206" s="98">
        <f t="shared" si="183"/>
        <v>40</v>
      </c>
      <c r="D206" s="120">
        <v>196</v>
      </c>
      <c r="E206" s="161" t="str">
        <f t="shared" si="188"/>
        <v/>
      </c>
      <c r="F206" s="90" t="str">
        <f t="shared" si="164"/>
        <v/>
      </c>
      <c r="G206" s="120">
        <v>196</v>
      </c>
      <c r="H206" s="161" t="str">
        <f t="shared" si="189"/>
        <v/>
      </c>
      <c r="I206" s="90" t="str">
        <f t="array" ref="I206">IF(D$2=1,IF(F206="","",ABS(F205-F206)),IF(D$2&lt;10,IF(AND(F206="",F207=""),"",MAX(IF(C$11:C$1510=G206,B$11:B$1510))-MIN(IF(C$11:C$1510=G206,B$11:B$1510))),IF(AND(F206="",F207=""),"",_xlfn.STDEV.S(IF(C$11:C$1510=G206,B$11:B$1510)))))</f>
        <v/>
      </c>
      <c r="J206" s="102"/>
      <c r="K206" s="145">
        <f t="shared" si="148"/>
        <v>118</v>
      </c>
      <c r="L206" s="142">
        <f t="shared" si="149"/>
        <v>225</v>
      </c>
      <c r="M206" s="146">
        <f t="shared" si="150"/>
        <v>0.90260736196319014</v>
      </c>
      <c r="N206" s="147">
        <f t="shared" si="151"/>
        <v>224.86289661182087</v>
      </c>
      <c r="O206" s="147"/>
      <c r="AA206" s="99" t="str">
        <f t="shared" si="165"/>
        <v/>
      </c>
      <c r="AB206" s="99" t="str">
        <f t="shared" si="166"/>
        <v/>
      </c>
      <c r="AC206" s="99" t="str">
        <f t="shared" si="146"/>
        <v/>
      </c>
      <c r="AD206" s="99" t="str">
        <f t="shared" si="147"/>
        <v/>
      </c>
      <c r="AE206" s="99" t="str">
        <f t="shared" si="167"/>
        <v/>
      </c>
      <c r="AF206" s="99" t="str">
        <f t="shared" si="168"/>
        <v/>
      </c>
      <c r="AG206" s="99" t="str">
        <f t="shared" si="162"/>
        <v/>
      </c>
      <c r="AH206" s="99" t="str">
        <f t="shared" si="163"/>
        <v/>
      </c>
      <c r="AI206" s="99" t="str">
        <f t="shared" si="184"/>
        <v/>
      </c>
      <c r="AJ206" s="99" t="str">
        <f t="shared" si="190"/>
        <v/>
      </c>
      <c r="AK206" s="99" t="str">
        <f t="shared" si="160"/>
        <v/>
      </c>
      <c r="AL206" s="99" t="str">
        <f t="shared" si="161"/>
        <v/>
      </c>
      <c r="AM206" s="99" t="str">
        <f t="shared" si="185"/>
        <v/>
      </c>
      <c r="AN206" s="99" t="str">
        <f t="shared" si="191"/>
        <v/>
      </c>
      <c r="AO206" s="99" t="str">
        <f t="shared" si="152"/>
        <v/>
      </c>
      <c r="AP206" s="99" t="str">
        <f t="shared" si="153"/>
        <v/>
      </c>
      <c r="AQ206" s="99" t="str">
        <f t="shared" si="192"/>
        <v/>
      </c>
      <c r="AR206" s="99" t="str">
        <f t="shared" si="193"/>
        <v/>
      </c>
      <c r="AS206" s="99" t="str">
        <f t="shared" si="154"/>
        <v/>
      </c>
      <c r="AT206" s="99" t="str">
        <f t="shared" si="155"/>
        <v/>
      </c>
      <c r="AU206" s="99" t="str">
        <f t="shared" si="169"/>
        <v/>
      </c>
      <c r="AV206" s="99" t="str">
        <f t="shared" si="170"/>
        <v/>
      </c>
      <c r="AW206" s="99" t="str">
        <f t="shared" si="156"/>
        <v/>
      </c>
      <c r="AX206" s="99" t="str">
        <f t="shared" si="157"/>
        <v/>
      </c>
      <c r="AY206" s="99" t="str">
        <f t="shared" si="171"/>
        <v/>
      </c>
      <c r="AZ206" s="99" t="str">
        <f t="shared" si="172"/>
        <v/>
      </c>
      <c r="BA206" s="99" t="str">
        <f t="shared" si="158"/>
        <v/>
      </c>
      <c r="BB206" s="99" t="str">
        <f t="shared" si="159"/>
        <v/>
      </c>
      <c r="BD206" s="99" t="str">
        <f t="shared" si="173"/>
        <v/>
      </c>
      <c r="BE206" s="99" t="str">
        <f t="shared" si="174"/>
        <v/>
      </c>
      <c r="BF206" s="99" t="str">
        <f t="shared" si="175"/>
        <v/>
      </c>
      <c r="BG206" s="99" t="str">
        <f t="shared" si="176"/>
        <v/>
      </c>
      <c r="BH206" s="121" t="str">
        <f t="shared" si="177"/>
        <v/>
      </c>
      <c r="BI206" s="121" t="str">
        <f t="shared" si="178"/>
        <v/>
      </c>
      <c r="BJ206" s="122" t="str">
        <f t="shared" si="179"/>
        <v/>
      </c>
      <c r="BK206" s="122"/>
      <c r="BL206" s="99" t="str">
        <f t="shared" si="180"/>
        <v/>
      </c>
      <c r="BM206" s="99" t="str">
        <f t="shared" si="181"/>
        <v/>
      </c>
      <c r="BN206" s="122" t="str">
        <f t="shared" si="186"/>
        <v/>
      </c>
      <c r="BO206" s="121" t="str">
        <f t="shared" si="182"/>
        <v/>
      </c>
      <c r="BP206" s="122" t="str">
        <f t="shared" si="187"/>
        <v/>
      </c>
      <c r="BQ206" s="122"/>
    </row>
    <row r="207" spans="2:69" x14ac:dyDescent="0.3">
      <c r="B207" s="89"/>
      <c r="C207" s="98">
        <f t="shared" si="183"/>
        <v>40</v>
      </c>
      <c r="D207" s="120">
        <v>197</v>
      </c>
      <c r="E207" s="161" t="str">
        <f t="shared" si="188"/>
        <v/>
      </c>
      <c r="F207" s="90" t="str">
        <f t="shared" si="164"/>
        <v/>
      </c>
      <c r="G207" s="120">
        <v>197</v>
      </c>
      <c r="H207" s="161" t="str">
        <f t="shared" si="189"/>
        <v/>
      </c>
      <c r="I207" s="90" t="str">
        <f t="array" ref="I207">IF(D$2=1,IF(F207="","",ABS(F206-F207)),IF(D$2&lt;10,IF(AND(F207="",F208=""),"",MAX(IF(C$11:C$1510=G207,B$11:B$1510))-MIN(IF(C$11:C$1510=G207,B$11:B$1510))),IF(AND(F207="",F208=""),"",_xlfn.STDEV.S(IF(C$11:C$1510=G207,B$11:B$1510)))))</f>
        <v/>
      </c>
      <c r="J207" s="102"/>
      <c r="K207" s="145">
        <f t="shared" si="148"/>
        <v>119</v>
      </c>
      <c r="L207" s="142">
        <f t="shared" si="149"/>
        <v>234</v>
      </c>
      <c r="M207" s="146">
        <f t="shared" si="150"/>
        <v>0.91027607361963192</v>
      </c>
      <c r="N207" s="147">
        <f t="shared" si="151"/>
        <v>227.23209969610366</v>
      </c>
      <c r="O207" s="147"/>
      <c r="AA207" s="99" t="str">
        <f t="shared" si="165"/>
        <v/>
      </c>
      <c r="AB207" s="99" t="str">
        <f t="shared" si="166"/>
        <v/>
      </c>
      <c r="AC207" s="99" t="str">
        <f t="shared" si="146"/>
        <v/>
      </c>
      <c r="AD207" s="99" t="str">
        <f t="shared" si="147"/>
        <v/>
      </c>
      <c r="AE207" s="99" t="str">
        <f t="shared" si="167"/>
        <v/>
      </c>
      <c r="AF207" s="99" t="str">
        <f t="shared" si="168"/>
        <v/>
      </c>
      <c r="AG207" s="99" t="str">
        <f t="shared" si="162"/>
        <v/>
      </c>
      <c r="AH207" s="99" t="str">
        <f t="shared" si="163"/>
        <v/>
      </c>
      <c r="AI207" s="99" t="str">
        <f t="shared" si="184"/>
        <v/>
      </c>
      <c r="AJ207" s="99" t="str">
        <f t="shared" si="190"/>
        <v/>
      </c>
      <c r="AK207" s="99" t="str">
        <f t="shared" si="160"/>
        <v/>
      </c>
      <c r="AL207" s="99" t="str">
        <f t="shared" si="161"/>
        <v/>
      </c>
      <c r="AM207" s="99" t="str">
        <f t="shared" si="185"/>
        <v/>
      </c>
      <c r="AN207" s="99" t="str">
        <f t="shared" si="191"/>
        <v/>
      </c>
      <c r="AO207" s="99" t="str">
        <f t="shared" si="152"/>
        <v/>
      </c>
      <c r="AP207" s="99" t="str">
        <f t="shared" si="153"/>
        <v/>
      </c>
      <c r="AQ207" s="99" t="str">
        <f t="shared" si="192"/>
        <v/>
      </c>
      <c r="AR207" s="99" t="str">
        <f t="shared" si="193"/>
        <v/>
      </c>
      <c r="AS207" s="99" t="str">
        <f t="shared" si="154"/>
        <v/>
      </c>
      <c r="AT207" s="99" t="str">
        <f t="shared" si="155"/>
        <v/>
      </c>
      <c r="AU207" s="99" t="str">
        <f t="shared" si="169"/>
        <v/>
      </c>
      <c r="AV207" s="99" t="str">
        <f t="shared" si="170"/>
        <v/>
      </c>
      <c r="AW207" s="99" t="str">
        <f t="shared" si="156"/>
        <v/>
      </c>
      <c r="AX207" s="99" t="str">
        <f t="shared" si="157"/>
        <v/>
      </c>
      <c r="AY207" s="99" t="str">
        <f t="shared" si="171"/>
        <v/>
      </c>
      <c r="AZ207" s="99" t="str">
        <f t="shared" si="172"/>
        <v/>
      </c>
      <c r="BA207" s="99" t="str">
        <f t="shared" si="158"/>
        <v/>
      </c>
      <c r="BB207" s="99" t="str">
        <f t="shared" si="159"/>
        <v/>
      </c>
      <c r="BD207" s="99" t="str">
        <f t="shared" si="173"/>
        <v/>
      </c>
      <c r="BE207" s="99" t="str">
        <f t="shared" si="174"/>
        <v/>
      </c>
      <c r="BF207" s="99" t="str">
        <f t="shared" si="175"/>
        <v/>
      </c>
      <c r="BG207" s="99" t="str">
        <f t="shared" si="176"/>
        <v/>
      </c>
      <c r="BH207" s="121" t="str">
        <f t="shared" si="177"/>
        <v/>
      </c>
      <c r="BI207" s="121" t="str">
        <f t="shared" si="178"/>
        <v/>
      </c>
      <c r="BJ207" s="122" t="str">
        <f t="shared" si="179"/>
        <v/>
      </c>
      <c r="BK207" s="122"/>
      <c r="BL207" s="99" t="str">
        <f t="shared" si="180"/>
        <v/>
      </c>
      <c r="BM207" s="99" t="str">
        <f t="shared" si="181"/>
        <v/>
      </c>
      <c r="BN207" s="122" t="str">
        <f t="shared" si="186"/>
        <v/>
      </c>
      <c r="BO207" s="121" t="str">
        <f t="shared" si="182"/>
        <v/>
      </c>
      <c r="BP207" s="122" t="str">
        <f t="shared" si="187"/>
        <v/>
      </c>
      <c r="BQ207" s="122"/>
    </row>
    <row r="208" spans="2:69" x14ac:dyDescent="0.3">
      <c r="B208" s="89"/>
      <c r="C208" s="98">
        <f t="shared" si="183"/>
        <v>40</v>
      </c>
      <c r="D208" s="120">
        <v>198</v>
      </c>
      <c r="E208" s="161" t="str">
        <f t="shared" si="188"/>
        <v/>
      </c>
      <c r="F208" s="90" t="str">
        <f t="shared" si="164"/>
        <v/>
      </c>
      <c r="G208" s="120">
        <v>198</v>
      </c>
      <c r="H208" s="161" t="str">
        <f t="shared" si="189"/>
        <v/>
      </c>
      <c r="I208" s="90" t="str">
        <f t="array" ref="I208">IF(D$2=1,IF(F208="","",ABS(F207-F208)),IF(D$2&lt;10,IF(AND(F208="",F209=""),"",MAX(IF(C$11:C$1510=G208,B$11:B$1510))-MIN(IF(C$11:C$1510=G208,B$11:B$1510))),IF(AND(F208="",F209=""),"",_xlfn.STDEV.S(IF(C$11:C$1510=G208,B$11:B$1510)))))</f>
        <v/>
      </c>
      <c r="J208" s="102"/>
      <c r="K208" s="145">
        <f t="shared" si="148"/>
        <v>120</v>
      </c>
      <c r="L208" s="142">
        <f t="shared" si="149"/>
        <v>236</v>
      </c>
      <c r="M208" s="146">
        <f t="shared" si="150"/>
        <v>0.91794478527607359</v>
      </c>
      <c r="N208" s="147">
        <f t="shared" si="151"/>
        <v>229.75704270913729</v>
      </c>
      <c r="O208" s="147"/>
      <c r="V208" s="155"/>
      <c r="AA208" s="99" t="str">
        <f t="shared" si="165"/>
        <v/>
      </c>
      <c r="AB208" s="99" t="str">
        <f t="shared" si="166"/>
        <v/>
      </c>
      <c r="AC208" s="99" t="str">
        <f t="shared" si="146"/>
        <v/>
      </c>
      <c r="AD208" s="99" t="str">
        <f t="shared" si="147"/>
        <v/>
      </c>
      <c r="AE208" s="99" t="str">
        <f t="shared" si="167"/>
        <v/>
      </c>
      <c r="AF208" s="99" t="str">
        <f t="shared" si="168"/>
        <v/>
      </c>
      <c r="AG208" s="99" t="str">
        <f t="shared" si="162"/>
        <v/>
      </c>
      <c r="AH208" s="99" t="str">
        <f t="shared" si="163"/>
        <v/>
      </c>
      <c r="AI208" s="99" t="str">
        <f t="shared" si="184"/>
        <v/>
      </c>
      <c r="AJ208" s="99" t="str">
        <f t="shared" si="190"/>
        <v/>
      </c>
      <c r="AK208" s="99" t="str">
        <f t="shared" si="160"/>
        <v/>
      </c>
      <c r="AL208" s="99" t="str">
        <f t="shared" si="161"/>
        <v/>
      </c>
      <c r="AM208" s="99" t="str">
        <f t="shared" si="185"/>
        <v/>
      </c>
      <c r="AN208" s="99" t="str">
        <f t="shared" si="191"/>
        <v/>
      </c>
      <c r="AO208" s="99" t="str">
        <f t="shared" si="152"/>
        <v/>
      </c>
      <c r="AP208" s="99" t="str">
        <f t="shared" si="153"/>
        <v/>
      </c>
      <c r="AQ208" s="99" t="str">
        <f t="shared" si="192"/>
        <v/>
      </c>
      <c r="AR208" s="99" t="str">
        <f t="shared" si="193"/>
        <v/>
      </c>
      <c r="AS208" s="99" t="str">
        <f t="shared" si="154"/>
        <v/>
      </c>
      <c r="AT208" s="99" t="str">
        <f t="shared" si="155"/>
        <v/>
      </c>
      <c r="AU208" s="99" t="str">
        <f t="shared" si="169"/>
        <v/>
      </c>
      <c r="AV208" s="99" t="str">
        <f t="shared" si="170"/>
        <v/>
      </c>
      <c r="AW208" s="99" t="str">
        <f t="shared" si="156"/>
        <v/>
      </c>
      <c r="AX208" s="99" t="str">
        <f t="shared" si="157"/>
        <v/>
      </c>
      <c r="AY208" s="99" t="str">
        <f t="shared" si="171"/>
        <v/>
      </c>
      <c r="AZ208" s="99" t="str">
        <f t="shared" si="172"/>
        <v/>
      </c>
      <c r="BA208" s="99" t="str">
        <f t="shared" si="158"/>
        <v/>
      </c>
      <c r="BB208" s="99" t="str">
        <f t="shared" si="159"/>
        <v/>
      </c>
      <c r="BD208" s="99" t="str">
        <f t="shared" si="173"/>
        <v/>
      </c>
      <c r="BE208" s="99" t="str">
        <f t="shared" si="174"/>
        <v/>
      </c>
      <c r="BF208" s="99" t="str">
        <f t="shared" si="175"/>
        <v/>
      </c>
      <c r="BG208" s="99" t="str">
        <f t="shared" si="176"/>
        <v/>
      </c>
      <c r="BH208" s="121" t="str">
        <f t="shared" si="177"/>
        <v/>
      </c>
      <c r="BI208" s="121" t="str">
        <f t="shared" si="178"/>
        <v/>
      </c>
      <c r="BJ208" s="122" t="str">
        <f t="shared" si="179"/>
        <v/>
      </c>
      <c r="BK208" s="122"/>
      <c r="BL208" s="99" t="str">
        <f t="shared" si="180"/>
        <v/>
      </c>
      <c r="BM208" s="99" t="str">
        <f t="shared" si="181"/>
        <v/>
      </c>
      <c r="BN208" s="122" t="str">
        <f t="shared" si="186"/>
        <v/>
      </c>
      <c r="BO208" s="121" t="str">
        <f t="shared" si="182"/>
        <v/>
      </c>
      <c r="BP208" s="122" t="str">
        <f t="shared" si="187"/>
        <v/>
      </c>
      <c r="BQ208" s="122"/>
    </row>
    <row r="209" spans="2:69" x14ac:dyDescent="0.3">
      <c r="B209" s="89"/>
      <c r="C209" s="98">
        <f t="shared" si="183"/>
        <v>40</v>
      </c>
      <c r="D209" s="120">
        <v>199</v>
      </c>
      <c r="E209" s="161" t="str">
        <f t="shared" si="188"/>
        <v/>
      </c>
      <c r="F209" s="90" t="str">
        <f t="shared" si="164"/>
        <v/>
      </c>
      <c r="G209" s="120">
        <v>199</v>
      </c>
      <c r="H209" s="161" t="str">
        <f t="shared" si="189"/>
        <v/>
      </c>
      <c r="I209" s="90" t="str">
        <f t="array" ref="I209">IF(D$2=1,IF(F209="","",ABS(F208-F209)),IF(D$2&lt;10,IF(AND(F209="",F210=""),"",MAX(IF(C$11:C$1510=G209,B$11:B$1510))-MIN(IF(C$11:C$1510=G209,B$11:B$1510))),IF(AND(F209="",F210=""),"",_xlfn.STDEV.S(IF(C$11:C$1510=G209,B$11:B$1510)))))</f>
        <v/>
      </c>
      <c r="J209" s="102"/>
      <c r="K209" s="145">
        <f t="shared" si="148"/>
        <v>121</v>
      </c>
      <c r="L209" s="142">
        <f t="shared" si="149"/>
        <v>241</v>
      </c>
      <c r="M209" s="146">
        <f t="shared" si="150"/>
        <v>0.92561349693251527</v>
      </c>
      <c r="N209" s="147">
        <f t="shared" si="151"/>
        <v>232.46662027941312</v>
      </c>
      <c r="O209" s="147"/>
      <c r="AA209" s="99" t="str">
        <f t="shared" si="165"/>
        <v/>
      </c>
      <c r="AB209" s="99" t="str">
        <f t="shared" si="166"/>
        <v/>
      </c>
      <c r="AC209" s="99" t="str">
        <f t="shared" si="146"/>
        <v/>
      </c>
      <c r="AD209" s="99" t="str">
        <f t="shared" si="147"/>
        <v/>
      </c>
      <c r="AE209" s="99" t="str">
        <f t="shared" si="167"/>
        <v/>
      </c>
      <c r="AF209" s="99" t="str">
        <f t="shared" si="168"/>
        <v/>
      </c>
      <c r="AG209" s="99" t="str">
        <f t="shared" si="162"/>
        <v/>
      </c>
      <c r="AH209" s="99" t="str">
        <f t="shared" si="163"/>
        <v/>
      </c>
      <c r="AI209" s="99" t="str">
        <f t="shared" si="184"/>
        <v/>
      </c>
      <c r="AJ209" s="99" t="str">
        <f t="shared" si="190"/>
        <v/>
      </c>
      <c r="AK209" s="99" t="str">
        <f t="shared" si="160"/>
        <v/>
      </c>
      <c r="AL209" s="99" t="str">
        <f t="shared" si="161"/>
        <v/>
      </c>
      <c r="AM209" s="99" t="str">
        <f t="shared" si="185"/>
        <v/>
      </c>
      <c r="AN209" s="99" t="str">
        <f t="shared" si="191"/>
        <v/>
      </c>
      <c r="AO209" s="99" t="str">
        <f t="shared" si="152"/>
        <v/>
      </c>
      <c r="AP209" s="99" t="str">
        <f t="shared" si="153"/>
        <v/>
      </c>
      <c r="AQ209" s="99" t="str">
        <f t="shared" si="192"/>
        <v/>
      </c>
      <c r="AR209" s="99" t="str">
        <f t="shared" si="193"/>
        <v/>
      </c>
      <c r="AS209" s="99" t="str">
        <f t="shared" si="154"/>
        <v/>
      </c>
      <c r="AT209" s="99" t="str">
        <f t="shared" si="155"/>
        <v/>
      </c>
      <c r="AU209" s="99" t="str">
        <f t="shared" si="169"/>
        <v/>
      </c>
      <c r="AV209" s="99" t="str">
        <f t="shared" si="170"/>
        <v/>
      </c>
      <c r="AW209" s="99" t="str">
        <f t="shared" si="156"/>
        <v/>
      </c>
      <c r="AX209" s="99" t="str">
        <f t="shared" si="157"/>
        <v/>
      </c>
      <c r="AY209" s="99" t="str">
        <f t="shared" si="171"/>
        <v/>
      </c>
      <c r="AZ209" s="99" t="str">
        <f t="shared" si="172"/>
        <v/>
      </c>
      <c r="BA209" s="99" t="str">
        <f t="shared" si="158"/>
        <v/>
      </c>
      <c r="BB209" s="99" t="str">
        <f t="shared" si="159"/>
        <v/>
      </c>
      <c r="BD209" s="99" t="str">
        <f t="shared" si="173"/>
        <v/>
      </c>
      <c r="BE209" s="99" t="str">
        <f t="shared" si="174"/>
        <v/>
      </c>
      <c r="BF209" s="99" t="str">
        <f t="shared" si="175"/>
        <v/>
      </c>
      <c r="BG209" s="99" t="str">
        <f t="shared" si="176"/>
        <v/>
      </c>
      <c r="BH209" s="121" t="str">
        <f t="shared" si="177"/>
        <v/>
      </c>
      <c r="BI209" s="121" t="str">
        <f t="shared" si="178"/>
        <v/>
      </c>
      <c r="BJ209" s="122" t="str">
        <f t="shared" si="179"/>
        <v/>
      </c>
      <c r="BK209" s="122"/>
      <c r="BL209" s="99" t="str">
        <f t="shared" si="180"/>
        <v/>
      </c>
      <c r="BM209" s="99" t="str">
        <f t="shared" si="181"/>
        <v/>
      </c>
      <c r="BN209" s="122" t="str">
        <f t="shared" si="186"/>
        <v/>
      </c>
      <c r="BO209" s="121" t="str">
        <f t="shared" si="182"/>
        <v/>
      </c>
      <c r="BP209" s="122" t="str">
        <f t="shared" si="187"/>
        <v/>
      </c>
      <c r="BQ209" s="122"/>
    </row>
    <row r="210" spans="2:69" x14ac:dyDescent="0.3">
      <c r="B210" s="89"/>
      <c r="C210" s="98">
        <f t="shared" si="183"/>
        <v>40</v>
      </c>
      <c r="D210" s="120">
        <v>200</v>
      </c>
      <c r="E210" s="161" t="str">
        <f t="shared" si="188"/>
        <v/>
      </c>
      <c r="F210" s="90" t="str">
        <f t="shared" si="164"/>
        <v/>
      </c>
      <c r="G210" s="120">
        <v>200</v>
      </c>
      <c r="H210" s="161" t="str">
        <f t="shared" si="189"/>
        <v/>
      </c>
      <c r="I210" s="90" t="str">
        <f t="array" ref="I210">IF(D$2=1,IF(F210="","",ABS(F209-F210)),IF(D$2&lt;10,IF(AND(F210="",F211=""),"",MAX(IF(C$11:C$1510=G210,B$11:B$1510))-MIN(IF(C$11:C$1510=G210,B$11:B$1510))),IF(AND(F210="",F211=""),"",_xlfn.STDEV.S(IF(C$11:C$1510=G210,B$11:B$1510)))))</f>
        <v/>
      </c>
      <c r="J210" s="102"/>
      <c r="K210" s="145">
        <f t="shared" si="148"/>
        <v>122</v>
      </c>
      <c r="L210" s="142">
        <f t="shared" si="149"/>
        <v>244</v>
      </c>
      <c r="M210" s="146">
        <f t="shared" si="150"/>
        <v>0.93328220858895705</v>
      </c>
      <c r="N210" s="147">
        <f t="shared" si="151"/>
        <v>235.39874346002154</v>
      </c>
      <c r="O210" s="147"/>
      <c r="AA210" s="99" t="str">
        <f t="shared" si="165"/>
        <v/>
      </c>
      <c r="AB210" s="99" t="str">
        <f t="shared" si="166"/>
        <v/>
      </c>
      <c r="AC210" s="99" t="str">
        <f t="shared" si="146"/>
        <v/>
      </c>
      <c r="AD210" s="99" t="str">
        <f t="shared" si="147"/>
        <v/>
      </c>
      <c r="AE210" s="99" t="str">
        <f t="shared" si="167"/>
        <v/>
      </c>
      <c r="AF210" s="99" t="str">
        <f t="shared" si="168"/>
        <v/>
      </c>
      <c r="AG210" s="99" t="str">
        <f t="shared" si="162"/>
        <v/>
      </c>
      <c r="AH210" s="99" t="str">
        <f t="shared" si="163"/>
        <v/>
      </c>
      <c r="AI210" s="99" t="str">
        <f t="shared" si="184"/>
        <v/>
      </c>
      <c r="AJ210" s="99" t="str">
        <f t="shared" si="190"/>
        <v/>
      </c>
      <c r="AK210" s="99" t="str">
        <f t="shared" si="160"/>
        <v/>
      </c>
      <c r="AL210" s="99" t="str">
        <f t="shared" si="161"/>
        <v/>
      </c>
      <c r="AM210" s="99" t="str">
        <f t="shared" si="185"/>
        <v/>
      </c>
      <c r="AN210" s="99" t="str">
        <f t="shared" si="191"/>
        <v/>
      </c>
      <c r="AO210" s="99" t="str">
        <f t="shared" si="152"/>
        <v/>
      </c>
      <c r="AP210" s="99" t="str">
        <f t="shared" si="153"/>
        <v/>
      </c>
      <c r="AQ210" s="99" t="str">
        <f t="shared" si="192"/>
        <v/>
      </c>
      <c r="AR210" s="99" t="str">
        <f t="shared" si="193"/>
        <v/>
      </c>
      <c r="AS210" s="99" t="str">
        <f t="shared" si="154"/>
        <v/>
      </c>
      <c r="AT210" s="99" t="str">
        <f t="shared" si="155"/>
        <v/>
      </c>
      <c r="AU210" s="99" t="str">
        <f t="shared" si="169"/>
        <v/>
      </c>
      <c r="AV210" s="99" t="str">
        <f t="shared" si="170"/>
        <v/>
      </c>
      <c r="AW210" s="99" t="str">
        <f t="shared" si="156"/>
        <v/>
      </c>
      <c r="AX210" s="99" t="str">
        <f t="shared" si="157"/>
        <v/>
      </c>
      <c r="AY210" s="99" t="str">
        <f t="shared" si="171"/>
        <v/>
      </c>
      <c r="AZ210" s="99" t="str">
        <f t="shared" si="172"/>
        <v/>
      </c>
      <c r="BA210" s="99" t="str">
        <f t="shared" si="158"/>
        <v/>
      </c>
      <c r="BB210" s="99" t="str">
        <f t="shared" si="159"/>
        <v/>
      </c>
      <c r="BD210" s="99" t="str">
        <f t="shared" si="173"/>
        <v/>
      </c>
      <c r="BE210" s="99" t="str">
        <f t="shared" si="174"/>
        <v/>
      </c>
      <c r="BF210" s="99" t="str">
        <f t="shared" si="175"/>
        <v/>
      </c>
      <c r="BG210" s="99" t="str">
        <f t="shared" si="176"/>
        <v/>
      </c>
      <c r="BH210" s="121" t="str">
        <f t="shared" si="177"/>
        <v/>
      </c>
      <c r="BI210" s="121" t="str">
        <f t="shared" si="178"/>
        <v/>
      </c>
      <c r="BJ210" s="122" t="str">
        <f t="shared" si="179"/>
        <v/>
      </c>
      <c r="BK210" s="122"/>
      <c r="BL210" s="99" t="str">
        <f t="shared" si="180"/>
        <v/>
      </c>
      <c r="BM210" s="99" t="str">
        <f t="shared" si="181"/>
        <v/>
      </c>
      <c r="BN210" s="122" t="str">
        <f t="shared" si="186"/>
        <v/>
      </c>
      <c r="BO210" s="121" t="str">
        <f t="shared" si="182"/>
        <v/>
      </c>
      <c r="BP210" s="122" t="str">
        <f t="shared" si="187"/>
        <v/>
      </c>
      <c r="BQ210" s="122"/>
    </row>
    <row r="211" spans="2:69" x14ac:dyDescent="0.3">
      <c r="B211" s="89"/>
      <c r="C211" s="98">
        <f t="shared" si="183"/>
        <v>41</v>
      </c>
      <c r="D211" s="120">
        <v>201</v>
      </c>
      <c r="E211" s="161" t="str">
        <f t="shared" si="188"/>
        <v/>
      </c>
      <c r="F211" s="90" t="str">
        <f t="shared" si="164"/>
        <v/>
      </c>
      <c r="G211" s="120">
        <v>201</v>
      </c>
      <c r="H211" s="161" t="str">
        <f t="shared" si="189"/>
        <v/>
      </c>
      <c r="I211" s="90" t="str">
        <f t="array" ref="I211">IF(D$2=1,IF(F211="","",ABS(F210-F211)),IF(D$2&lt;10,IF(AND(F211="",F212=""),"",MAX(IF(C$11:C$1510=G211,B$11:B$1510))-MIN(IF(C$11:C$1510=G211,B$11:B$1510))),IF(AND(F211="",F212=""),"",_xlfn.STDEV.S(IF(C$11:C$1510=G211,B$11:B$1510)))))</f>
        <v/>
      </c>
      <c r="J211" s="102"/>
      <c r="K211" s="145">
        <f t="shared" si="148"/>
        <v>123</v>
      </c>
      <c r="L211" s="142">
        <f t="shared" si="149"/>
        <v>244</v>
      </c>
      <c r="M211" s="146">
        <f t="shared" si="150"/>
        <v>0.94095092024539873</v>
      </c>
      <c r="N211" s="147">
        <f t="shared" si="151"/>
        <v>238.6046111830039</v>
      </c>
      <c r="O211" s="147"/>
      <c r="AA211" s="99" t="str">
        <f t="shared" si="165"/>
        <v/>
      </c>
      <c r="AB211" s="99" t="str">
        <f t="shared" si="166"/>
        <v/>
      </c>
      <c r="AC211" s="99" t="str">
        <f t="shared" si="146"/>
        <v/>
      </c>
      <c r="AD211" s="99" t="str">
        <f t="shared" si="147"/>
        <v/>
      </c>
      <c r="AE211" s="99" t="str">
        <f t="shared" si="167"/>
        <v/>
      </c>
      <c r="AF211" s="99" t="str">
        <f t="shared" si="168"/>
        <v/>
      </c>
      <c r="AG211" s="99" t="str">
        <f t="shared" si="162"/>
        <v/>
      </c>
      <c r="AH211" s="99" t="str">
        <f t="shared" si="163"/>
        <v/>
      </c>
      <c r="AI211" s="99" t="str">
        <f t="shared" si="184"/>
        <v/>
      </c>
      <c r="AJ211" s="99" t="str">
        <f t="shared" si="190"/>
        <v/>
      </c>
      <c r="AK211" s="99" t="str">
        <f t="shared" si="160"/>
        <v/>
      </c>
      <c r="AL211" s="99" t="str">
        <f t="shared" si="161"/>
        <v/>
      </c>
      <c r="AM211" s="99" t="str">
        <f t="shared" si="185"/>
        <v/>
      </c>
      <c r="AN211" s="99" t="str">
        <f t="shared" si="191"/>
        <v/>
      </c>
      <c r="AO211" s="99" t="str">
        <f t="shared" si="152"/>
        <v/>
      </c>
      <c r="AP211" s="99" t="str">
        <f t="shared" si="153"/>
        <v/>
      </c>
      <c r="AQ211" s="99" t="str">
        <f t="shared" si="192"/>
        <v/>
      </c>
      <c r="AR211" s="99" t="str">
        <f t="shared" si="193"/>
        <v/>
      </c>
      <c r="AS211" s="99" t="str">
        <f t="shared" si="154"/>
        <v/>
      </c>
      <c r="AT211" s="99" t="str">
        <f t="shared" si="155"/>
        <v/>
      </c>
      <c r="AU211" s="99" t="str">
        <f t="shared" si="169"/>
        <v/>
      </c>
      <c r="AV211" s="99" t="str">
        <f t="shared" si="170"/>
        <v/>
      </c>
      <c r="AW211" s="99" t="str">
        <f t="shared" si="156"/>
        <v/>
      </c>
      <c r="AX211" s="99" t="str">
        <f t="shared" si="157"/>
        <v/>
      </c>
      <c r="AY211" s="99" t="str">
        <f t="shared" si="171"/>
        <v/>
      </c>
      <c r="AZ211" s="99" t="str">
        <f t="shared" si="172"/>
        <v/>
      </c>
      <c r="BA211" s="99" t="str">
        <f t="shared" si="158"/>
        <v/>
      </c>
      <c r="BB211" s="99" t="str">
        <f t="shared" si="159"/>
        <v/>
      </c>
      <c r="BD211" s="99" t="str">
        <f t="shared" si="173"/>
        <v/>
      </c>
      <c r="BE211" s="99" t="str">
        <f t="shared" si="174"/>
        <v/>
      </c>
      <c r="BF211" s="99" t="str">
        <f t="shared" si="175"/>
        <v/>
      </c>
      <c r="BG211" s="99" t="str">
        <f t="shared" si="176"/>
        <v/>
      </c>
      <c r="BH211" s="121" t="str">
        <f t="shared" si="177"/>
        <v/>
      </c>
      <c r="BI211" s="121" t="str">
        <f t="shared" si="178"/>
        <v/>
      </c>
      <c r="BJ211" s="122" t="str">
        <f t="shared" si="179"/>
        <v/>
      </c>
      <c r="BK211" s="122"/>
      <c r="BL211" s="99" t="str">
        <f t="shared" si="180"/>
        <v/>
      </c>
      <c r="BM211" s="99" t="str">
        <f t="shared" si="181"/>
        <v/>
      </c>
      <c r="BN211" s="122" t="str">
        <f t="shared" si="186"/>
        <v/>
      </c>
      <c r="BO211" s="121" t="str">
        <f t="shared" si="182"/>
        <v/>
      </c>
      <c r="BP211" s="122" t="str">
        <f t="shared" si="187"/>
        <v/>
      </c>
      <c r="BQ211" s="122"/>
    </row>
    <row r="212" spans="2:69" x14ac:dyDescent="0.3">
      <c r="B212" s="89"/>
      <c r="C212" s="98">
        <f t="shared" si="183"/>
        <v>41</v>
      </c>
      <c r="D212" s="120">
        <v>202</v>
      </c>
      <c r="E212" s="161" t="str">
        <f t="shared" si="188"/>
        <v/>
      </c>
      <c r="F212" s="90" t="str">
        <f t="shared" si="164"/>
        <v/>
      </c>
      <c r="G212" s="120">
        <v>202</v>
      </c>
      <c r="H212" s="161" t="str">
        <f t="shared" si="189"/>
        <v/>
      </c>
      <c r="I212" s="90" t="str">
        <f t="array" ref="I212">IF(D$2=1,IF(F212="","",ABS(F211-F212)),IF(D$2&lt;10,IF(AND(F212="",F213=""),"",MAX(IF(C$11:C$1510=G212,B$11:B$1510))-MIN(IF(C$11:C$1510=G212,B$11:B$1510))),IF(AND(F212="",F213=""),"",_xlfn.STDEV.S(IF(C$11:C$1510=G212,B$11:B$1510)))))</f>
        <v/>
      </c>
      <c r="J212" s="102"/>
      <c r="K212" s="145">
        <f t="shared" si="148"/>
        <v>124</v>
      </c>
      <c r="L212" s="142">
        <f t="shared" si="149"/>
        <v>253</v>
      </c>
      <c r="M212" s="146">
        <f t="shared" si="150"/>
        <v>0.94861963190184051</v>
      </c>
      <c r="N212" s="147">
        <f t="shared" si="151"/>
        <v>242.15588740274256</v>
      </c>
      <c r="O212" s="147"/>
      <c r="AA212" s="99" t="str">
        <f t="shared" si="165"/>
        <v/>
      </c>
      <c r="AB212" s="99" t="str">
        <f t="shared" si="166"/>
        <v/>
      </c>
      <c r="AC212" s="99" t="str">
        <f t="shared" si="146"/>
        <v/>
      </c>
      <c r="AD212" s="99" t="str">
        <f t="shared" si="147"/>
        <v/>
      </c>
      <c r="AE212" s="99" t="str">
        <f t="shared" si="167"/>
        <v/>
      </c>
      <c r="AF212" s="99" t="str">
        <f t="shared" si="168"/>
        <v/>
      </c>
      <c r="AG212" s="99" t="str">
        <f t="shared" si="162"/>
        <v/>
      </c>
      <c r="AH212" s="99" t="str">
        <f t="shared" si="163"/>
        <v/>
      </c>
      <c r="AI212" s="99" t="str">
        <f t="shared" si="184"/>
        <v/>
      </c>
      <c r="AJ212" s="99" t="str">
        <f t="shared" si="190"/>
        <v/>
      </c>
      <c r="AK212" s="99" t="str">
        <f t="shared" si="160"/>
        <v/>
      </c>
      <c r="AL212" s="99" t="str">
        <f t="shared" si="161"/>
        <v/>
      </c>
      <c r="AM212" s="99" t="str">
        <f t="shared" si="185"/>
        <v/>
      </c>
      <c r="AN212" s="99" t="str">
        <f t="shared" si="191"/>
        <v/>
      </c>
      <c r="AO212" s="99" t="str">
        <f t="shared" si="152"/>
        <v/>
      </c>
      <c r="AP212" s="99" t="str">
        <f t="shared" si="153"/>
        <v/>
      </c>
      <c r="AQ212" s="99" t="str">
        <f t="shared" si="192"/>
        <v/>
      </c>
      <c r="AR212" s="99" t="str">
        <f t="shared" si="193"/>
        <v/>
      </c>
      <c r="AS212" s="99" t="str">
        <f t="shared" si="154"/>
        <v/>
      </c>
      <c r="AT212" s="99" t="str">
        <f t="shared" si="155"/>
        <v/>
      </c>
      <c r="AU212" s="99" t="str">
        <f t="shared" si="169"/>
        <v/>
      </c>
      <c r="AV212" s="99" t="str">
        <f t="shared" si="170"/>
        <v/>
      </c>
      <c r="AW212" s="99" t="str">
        <f t="shared" si="156"/>
        <v/>
      </c>
      <c r="AX212" s="99" t="str">
        <f t="shared" si="157"/>
        <v/>
      </c>
      <c r="AY212" s="99" t="str">
        <f t="shared" si="171"/>
        <v/>
      </c>
      <c r="AZ212" s="99" t="str">
        <f t="shared" si="172"/>
        <v/>
      </c>
      <c r="BA212" s="99" t="str">
        <f t="shared" si="158"/>
        <v/>
      </c>
      <c r="BB212" s="99" t="str">
        <f t="shared" si="159"/>
        <v/>
      </c>
      <c r="BD212" s="99" t="str">
        <f t="shared" si="173"/>
        <v/>
      </c>
      <c r="BE212" s="99" t="str">
        <f t="shared" si="174"/>
        <v/>
      </c>
      <c r="BF212" s="99" t="str">
        <f t="shared" si="175"/>
        <v/>
      </c>
      <c r="BG212" s="99" t="str">
        <f t="shared" si="176"/>
        <v/>
      </c>
      <c r="BH212" s="121" t="str">
        <f t="shared" si="177"/>
        <v/>
      </c>
      <c r="BI212" s="121" t="str">
        <f t="shared" si="178"/>
        <v/>
      </c>
      <c r="BJ212" s="122" t="str">
        <f t="shared" si="179"/>
        <v/>
      </c>
      <c r="BK212" s="122"/>
      <c r="BL212" s="99" t="str">
        <f t="shared" si="180"/>
        <v/>
      </c>
      <c r="BM212" s="99" t="str">
        <f t="shared" si="181"/>
        <v/>
      </c>
      <c r="BN212" s="122" t="str">
        <f t="shared" si="186"/>
        <v/>
      </c>
      <c r="BO212" s="121" t="str">
        <f t="shared" si="182"/>
        <v/>
      </c>
      <c r="BP212" s="122" t="str">
        <f t="shared" si="187"/>
        <v/>
      </c>
      <c r="BQ212" s="122"/>
    </row>
    <row r="213" spans="2:69" x14ac:dyDescent="0.3">
      <c r="B213" s="89"/>
      <c r="C213" s="98">
        <f t="shared" si="183"/>
        <v>41</v>
      </c>
      <c r="D213" s="120">
        <v>203</v>
      </c>
      <c r="E213" s="161" t="str">
        <f t="shared" si="188"/>
        <v/>
      </c>
      <c r="F213" s="90" t="str">
        <f t="shared" si="164"/>
        <v/>
      </c>
      <c r="G213" s="120">
        <v>203</v>
      </c>
      <c r="H213" s="161" t="str">
        <f t="shared" si="189"/>
        <v/>
      </c>
      <c r="I213" s="90" t="str">
        <f t="array" ref="I213">IF(D$2=1,IF(F213="","",ABS(F212-F213)),IF(D$2&lt;10,IF(AND(F213="",F214=""),"",MAX(IF(C$11:C$1510=G213,B$11:B$1510))-MIN(IF(C$11:C$1510=G213,B$11:B$1510))),IF(AND(F213="",F214=""),"",_xlfn.STDEV.S(IF(C$11:C$1510=G213,B$11:B$1510)))))</f>
        <v/>
      </c>
      <c r="J213" s="102"/>
      <c r="K213" s="145">
        <f t="shared" si="148"/>
        <v>125</v>
      </c>
      <c r="L213" s="142">
        <f t="shared" si="149"/>
        <v>260</v>
      </c>
      <c r="M213" s="146">
        <f t="shared" si="150"/>
        <v>0.95628834355828218</v>
      </c>
      <c r="N213" s="147">
        <f t="shared" si="151"/>
        <v>246.15755808577757</v>
      </c>
      <c r="O213" s="147"/>
      <c r="AA213" s="99" t="str">
        <f t="shared" si="165"/>
        <v/>
      </c>
      <c r="AB213" s="99" t="str">
        <f t="shared" si="166"/>
        <v/>
      </c>
      <c r="AC213" s="99" t="str">
        <f t="shared" ref="AC213:AC276" si="194">IF(SUM(AA204:AA213)&gt;9,"x","")</f>
        <v/>
      </c>
      <c r="AD213" s="99" t="str">
        <f t="shared" ref="AD213:AD276" si="195">IF(IF(AB$11="",SUM(AB205:AB214),SUM(AB204:AB213))&gt;9,"x","")</f>
        <v/>
      </c>
      <c r="AE213" s="99" t="str">
        <f t="shared" si="167"/>
        <v/>
      </c>
      <c r="AF213" s="99" t="str">
        <f t="shared" si="168"/>
        <v/>
      </c>
      <c r="AG213" s="99" t="str">
        <f t="shared" si="162"/>
        <v/>
      </c>
      <c r="AH213" s="99" t="str">
        <f t="shared" si="163"/>
        <v/>
      </c>
      <c r="AI213" s="99" t="str">
        <f t="shared" si="184"/>
        <v/>
      </c>
      <c r="AJ213" s="99" t="str">
        <f t="shared" si="190"/>
        <v/>
      </c>
      <c r="AK213" s="99" t="str">
        <f t="shared" si="160"/>
        <v/>
      </c>
      <c r="AL213" s="99" t="str">
        <f t="shared" si="161"/>
        <v/>
      </c>
      <c r="AM213" s="99" t="str">
        <f t="shared" si="185"/>
        <v/>
      </c>
      <c r="AN213" s="99" t="str">
        <f t="shared" si="191"/>
        <v/>
      </c>
      <c r="AO213" s="99" t="str">
        <f t="shared" si="152"/>
        <v/>
      </c>
      <c r="AP213" s="99" t="str">
        <f t="shared" si="153"/>
        <v/>
      </c>
      <c r="AQ213" s="99" t="str">
        <f t="shared" si="192"/>
        <v/>
      </c>
      <c r="AR213" s="99" t="str">
        <f t="shared" si="193"/>
        <v/>
      </c>
      <c r="AS213" s="99" t="str">
        <f t="shared" si="154"/>
        <v/>
      </c>
      <c r="AT213" s="99" t="str">
        <f t="shared" si="155"/>
        <v/>
      </c>
      <c r="AU213" s="99" t="str">
        <f t="shared" si="169"/>
        <v/>
      </c>
      <c r="AV213" s="99" t="str">
        <f t="shared" si="170"/>
        <v/>
      </c>
      <c r="AW213" s="99" t="str">
        <f t="shared" si="156"/>
        <v/>
      </c>
      <c r="AX213" s="99" t="str">
        <f t="shared" si="157"/>
        <v/>
      </c>
      <c r="AY213" s="99" t="str">
        <f t="shared" si="171"/>
        <v/>
      </c>
      <c r="AZ213" s="99" t="str">
        <f t="shared" si="172"/>
        <v/>
      </c>
      <c r="BA213" s="99" t="str">
        <f t="shared" si="158"/>
        <v/>
      </c>
      <c r="BB213" s="99" t="str">
        <f t="shared" si="159"/>
        <v/>
      </c>
      <c r="BD213" s="99" t="str">
        <f t="shared" si="173"/>
        <v/>
      </c>
      <c r="BE213" s="99" t="str">
        <f t="shared" si="174"/>
        <v/>
      </c>
      <c r="BF213" s="99" t="str">
        <f t="shared" si="175"/>
        <v/>
      </c>
      <c r="BG213" s="99" t="str">
        <f t="shared" si="176"/>
        <v/>
      </c>
      <c r="BH213" s="121" t="str">
        <f t="shared" si="177"/>
        <v/>
      </c>
      <c r="BI213" s="121" t="str">
        <f t="shared" si="178"/>
        <v/>
      </c>
      <c r="BJ213" s="122" t="str">
        <f t="shared" si="179"/>
        <v/>
      </c>
      <c r="BK213" s="122"/>
      <c r="BL213" s="99" t="str">
        <f t="shared" si="180"/>
        <v/>
      </c>
      <c r="BM213" s="99" t="str">
        <f t="shared" si="181"/>
        <v/>
      </c>
      <c r="BN213" s="122" t="str">
        <f t="shared" si="186"/>
        <v/>
      </c>
      <c r="BO213" s="121" t="str">
        <f t="shared" si="182"/>
        <v/>
      </c>
      <c r="BP213" s="122" t="str">
        <f t="shared" si="187"/>
        <v/>
      </c>
      <c r="BQ213" s="122"/>
    </row>
    <row r="214" spans="2:69" x14ac:dyDescent="0.3">
      <c r="B214" s="89"/>
      <c r="C214" s="98">
        <f t="shared" si="183"/>
        <v>41</v>
      </c>
      <c r="D214" s="120">
        <v>204</v>
      </c>
      <c r="E214" s="161" t="str">
        <f t="shared" si="188"/>
        <v/>
      </c>
      <c r="F214" s="90" t="str">
        <f t="shared" si="164"/>
        <v/>
      </c>
      <c r="G214" s="120">
        <v>204</v>
      </c>
      <c r="H214" s="161" t="str">
        <f t="shared" si="189"/>
        <v/>
      </c>
      <c r="I214" s="90" t="str">
        <f t="array" ref="I214">IF(D$2=1,IF(F214="","",ABS(F213-F214)),IF(D$2&lt;10,IF(AND(F214="",F215=""),"",MAX(IF(C$11:C$1510=G214,B$11:B$1510))-MIN(IF(C$11:C$1510=G214,B$11:B$1510))),IF(AND(F214="",F215=""),"",_xlfn.STDEV.S(IF(C$11:C$1510=G214,B$11:B$1510)))))</f>
        <v/>
      </c>
      <c r="J214" s="102"/>
      <c r="K214" s="145">
        <f t="shared" si="148"/>
        <v>126</v>
      </c>
      <c r="L214" s="142">
        <f t="shared" si="149"/>
        <v>271</v>
      </c>
      <c r="M214" s="146">
        <f t="shared" si="150"/>
        <v>0.96395705521472386</v>
      </c>
      <c r="N214" s="147">
        <f t="shared" si="151"/>
        <v>250.77295333910848</v>
      </c>
      <c r="O214" s="147"/>
      <c r="AA214" s="99" t="str">
        <f t="shared" si="165"/>
        <v/>
      </c>
      <c r="AB214" s="99" t="str">
        <f t="shared" si="166"/>
        <v/>
      </c>
      <c r="AC214" s="99" t="str">
        <f t="shared" si="194"/>
        <v/>
      </c>
      <c r="AD214" s="99" t="str">
        <f t="shared" si="195"/>
        <v/>
      </c>
      <c r="AE214" s="99" t="str">
        <f t="shared" si="167"/>
        <v/>
      </c>
      <c r="AF214" s="99" t="str">
        <f t="shared" si="168"/>
        <v/>
      </c>
      <c r="AG214" s="99" t="str">
        <f t="shared" si="162"/>
        <v/>
      </c>
      <c r="AH214" s="99" t="str">
        <f t="shared" si="163"/>
        <v/>
      </c>
      <c r="AI214" s="99" t="str">
        <f t="shared" si="184"/>
        <v/>
      </c>
      <c r="AJ214" s="99" t="str">
        <f t="shared" si="190"/>
        <v/>
      </c>
      <c r="AK214" s="99" t="str">
        <f t="shared" si="160"/>
        <v/>
      </c>
      <c r="AL214" s="99" t="str">
        <f t="shared" si="161"/>
        <v/>
      </c>
      <c r="AM214" s="99" t="str">
        <f t="shared" si="185"/>
        <v/>
      </c>
      <c r="AN214" s="99" t="str">
        <f t="shared" si="191"/>
        <v/>
      </c>
      <c r="AO214" s="99" t="str">
        <f t="shared" si="152"/>
        <v/>
      </c>
      <c r="AP214" s="99" t="str">
        <f t="shared" si="153"/>
        <v/>
      </c>
      <c r="AQ214" s="99" t="str">
        <f t="shared" si="192"/>
        <v/>
      </c>
      <c r="AR214" s="99" t="str">
        <f t="shared" si="193"/>
        <v/>
      </c>
      <c r="AS214" s="99" t="str">
        <f t="shared" si="154"/>
        <v/>
      </c>
      <c r="AT214" s="99" t="str">
        <f t="shared" si="155"/>
        <v/>
      </c>
      <c r="AU214" s="99" t="str">
        <f t="shared" si="169"/>
        <v/>
      </c>
      <c r="AV214" s="99" t="str">
        <f t="shared" si="170"/>
        <v/>
      </c>
      <c r="AW214" s="99" t="str">
        <f t="shared" si="156"/>
        <v/>
      </c>
      <c r="AX214" s="99" t="str">
        <f t="shared" si="157"/>
        <v/>
      </c>
      <c r="AY214" s="99" t="str">
        <f t="shared" si="171"/>
        <v/>
      </c>
      <c r="AZ214" s="99" t="str">
        <f t="shared" si="172"/>
        <v/>
      </c>
      <c r="BA214" s="99" t="str">
        <f t="shared" si="158"/>
        <v/>
      </c>
      <c r="BB214" s="99" t="str">
        <f t="shared" si="159"/>
        <v/>
      </c>
      <c r="BD214" s="99" t="str">
        <f t="shared" si="173"/>
        <v/>
      </c>
      <c r="BE214" s="99" t="str">
        <f t="shared" si="174"/>
        <v/>
      </c>
      <c r="BF214" s="99" t="str">
        <f t="shared" si="175"/>
        <v/>
      </c>
      <c r="BG214" s="99" t="str">
        <f t="shared" si="176"/>
        <v/>
      </c>
      <c r="BH214" s="121" t="str">
        <f t="shared" si="177"/>
        <v/>
      </c>
      <c r="BI214" s="121" t="str">
        <f t="shared" si="178"/>
        <v/>
      </c>
      <c r="BJ214" s="122" t="str">
        <f t="shared" si="179"/>
        <v/>
      </c>
      <c r="BK214" s="122"/>
      <c r="BL214" s="99" t="str">
        <f t="shared" si="180"/>
        <v/>
      </c>
      <c r="BM214" s="99" t="str">
        <f t="shared" si="181"/>
        <v/>
      </c>
      <c r="BN214" s="122" t="str">
        <f t="shared" si="186"/>
        <v/>
      </c>
      <c r="BO214" s="121" t="str">
        <f t="shared" si="182"/>
        <v/>
      </c>
      <c r="BP214" s="122" t="str">
        <f t="shared" si="187"/>
        <v/>
      </c>
      <c r="BQ214" s="122"/>
    </row>
    <row r="215" spans="2:69" x14ac:dyDescent="0.3">
      <c r="B215" s="89"/>
      <c r="C215" s="98">
        <f t="shared" si="183"/>
        <v>41</v>
      </c>
      <c r="D215" s="120">
        <v>205</v>
      </c>
      <c r="E215" s="161" t="str">
        <f t="shared" si="188"/>
        <v/>
      </c>
      <c r="F215" s="90" t="str">
        <f t="shared" si="164"/>
        <v/>
      </c>
      <c r="G215" s="120">
        <v>205</v>
      </c>
      <c r="H215" s="161" t="str">
        <f t="shared" si="189"/>
        <v/>
      </c>
      <c r="I215" s="90" t="str">
        <f t="array" ref="I215">IF(D$2=1,IF(F215="","",ABS(F214-F215)),IF(D$2&lt;10,IF(AND(F215="",F216=""),"",MAX(IF(C$11:C$1510=G215,B$11:B$1510))-MIN(IF(C$11:C$1510=G215,B$11:B$1510))),IF(AND(F215="",F216=""),"",_xlfn.STDEV.S(IF(C$11:C$1510=G215,B$11:B$1510)))))</f>
        <v/>
      </c>
      <c r="J215" s="102"/>
      <c r="K215" s="145">
        <f t="shared" si="148"/>
        <v>127</v>
      </c>
      <c r="L215" s="142">
        <f t="shared" si="149"/>
        <v>290</v>
      </c>
      <c r="M215" s="146">
        <f t="shared" si="150"/>
        <v>0.97162576687116564</v>
      </c>
      <c r="N215" s="147">
        <f t="shared" si="151"/>
        <v>256.27822200031818</v>
      </c>
      <c r="O215" s="147"/>
      <c r="AA215" s="99" t="str">
        <f t="shared" si="165"/>
        <v/>
      </c>
      <c r="AB215" s="99" t="str">
        <f t="shared" si="166"/>
        <v/>
      </c>
      <c r="AC215" s="99" t="str">
        <f t="shared" si="194"/>
        <v/>
      </c>
      <c r="AD215" s="99" t="str">
        <f t="shared" si="195"/>
        <v/>
      </c>
      <c r="AE215" s="99" t="str">
        <f t="shared" si="167"/>
        <v/>
      </c>
      <c r="AF215" s="99" t="str">
        <f t="shared" si="168"/>
        <v/>
      </c>
      <c r="AG215" s="99" t="str">
        <f t="shared" si="162"/>
        <v/>
      </c>
      <c r="AH215" s="99" t="str">
        <f t="shared" si="163"/>
        <v/>
      </c>
      <c r="AI215" s="99" t="str">
        <f t="shared" si="184"/>
        <v/>
      </c>
      <c r="AJ215" s="99" t="str">
        <f t="shared" si="190"/>
        <v/>
      </c>
      <c r="AK215" s="99" t="str">
        <f t="shared" si="160"/>
        <v/>
      </c>
      <c r="AL215" s="99" t="str">
        <f t="shared" si="161"/>
        <v/>
      </c>
      <c r="AM215" s="99" t="str">
        <f t="shared" si="185"/>
        <v/>
      </c>
      <c r="AN215" s="99" t="str">
        <f t="shared" si="191"/>
        <v/>
      </c>
      <c r="AO215" s="99" t="str">
        <f t="shared" si="152"/>
        <v/>
      </c>
      <c r="AP215" s="99" t="str">
        <f t="shared" si="153"/>
        <v/>
      </c>
      <c r="AQ215" s="99" t="str">
        <f t="shared" si="192"/>
        <v/>
      </c>
      <c r="AR215" s="99" t="str">
        <f t="shared" si="193"/>
        <v/>
      </c>
      <c r="AS215" s="99" t="str">
        <f t="shared" si="154"/>
        <v/>
      </c>
      <c r="AT215" s="99" t="str">
        <f t="shared" si="155"/>
        <v/>
      </c>
      <c r="AU215" s="99" t="str">
        <f t="shared" si="169"/>
        <v/>
      </c>
      <c r="AV215" s="99" t="str">
        <f t="shared" si="170"/>
        <v/>
      </c>
      <c r="AW215" s="99" t="str">
        <f t="shared" si="156"/>
        <v/>
      </c>
      <c r="AX215" s="99" t="str">
        <f t="shared" si="157"/>
        <v/>
      </c>
      <c r="AY215" s="99" t="str">
        <f t="shared" si="171"/>
        <v/>
      </c>
      <c r="AZ215" s="99" t="str">
        <f t="shared" si="172"/>
        <v/>
      </c>
      <c r="BA215" s="99" t="str">
        <f t="shared" si="158"/>
        <v/>
      </c>
      <c r="BB215" s="99" t="str">
        <f t="shared" si="159"/>
        <v/>
      </c>
      <c r="BD215" s="99" t="str">
        <f t="shared" si="173"/>
        <v/>
      </c>
      <c r="BE215" s="99" t="str">
        <f t="shared" si="174"/>
        <v/>
      </c>
      <c r="BF215" s="99" t="str">
        <f t="shared" si="175"/>
        <v/>
      </c>
      <c r="BG215" s="99" t="str">
        <f t="shared" si="176"/>
        <v/>
      </c>
      <c r="BH215" s="121" t="str">
        <f t="shared" si="177"/>
        <v/>
      </c>
      <c r="BI215" s="121" t="str">
        <f t="shared" si="178"/>
        <v/>
      </c>
      <c r="BJ215" s="122" t="str">
        <f t="shared" si="179"/>
        <v/>
      </c>
      <c r="BK215" s="122"/>
      <c r="BL215" s="99" t="str">
        <f t="shared" si="180"/>
        <v/>
      </c>
      <c r="BM215" s="99" t="str">
        <f t="shared" si="181"/>
        <v/>
      </c>
      <c r="BN215" s="122" t="str">
        <f t="shared" si="186"/>
        <v/>
      </c>
      <c r="BO215" s="121" t="str">
        <f t="shared" si="182"/>
        <v/>
      </c>
      <c r="BP215" s="122" t="str">
        <f t="shared" si="187"/>
        <v/>
      </c>
      <c r="BQ215" s="122"/>
    </row>
    <row r="216" spans="2:69" x14ac:dyDescent="0.3">
      <c r="B216" s="89"/>
      <c r="C216" s="98">
        <f t="shared" si="183"/>
        <v>42</v>
      </c>
      <c r="D216" s="120">
        <v>206</v>
      </c>
      <c r="E216" s="161" t="str">
        <f t="shared" si="188"/>
        <v/>
      </c>
      <c r="F216" s="90" t="str">
        <f t="shared" si="164"/>
        <v/>
      </c>
      <c r="G216" s="120">
        <v>206</v>
      </c>
      <c r="H216" s="161" t="str">
        <f t="shared" si="189"/>
        <v/>
      </c>
      <c r="I216" s="90" t="str">
        <f t="array" ref="I216">IF(D$2=1,IF(F216="","",ABS(F215-F216)),IF(D$2&lt;10,IF(AND(F216="",F217=""),"",MAX(IF(C$11:C$1510=G216,B$11:B$1510))-MIN(IF(C$11:C$1510=G216,B$11:B$1510))),IF(AND(F216="",F217=""),"",_xlfn.STDEV.S(IF(C$11:C$1510=G216,B$11:B$1510)))))</f>
        <v/>
      </c>
      <c r="J216" s="102"/>
      <c r="K216" s="145">
        <f t="shared" si="148"/>
        <v>128</v>
      </c>
      <c r="L216" s="142">
        <f t="shared" si="149"/>
        <v>292</v>
      </c>
      <c r="M216" s="146">
        <f t="shared" si="150"/>
        <v>0.97929447852760731</v>
      </c>
      <c r="N216" s="147">
        <f t="shared" si="151"/>
        <v>263.20175223304381</v>
      </c>
      <c r="O216" s="147"/>
      <c r="AA216" s="99" t="str">
        <f t="shared" si="165"/>
        <v/>
      </c>
      <c r="AB216" s="99" t="str">
        <f t="shared" si="166"/>
        <v/>
      </c>
      <c r="AC216" s="99" t="str">
        <f t="shared" si="194"/>
        <v/>
      </c>
      <c r="AD216" s="99" t="str">
        <f t="shared" si="195"/>
        <v/>
      </c>
      <c r="AE216" s="99" t="str">
        <f t="shared" si="167"/>
        <v/>
      </c>
      <c r="AF216" s="99" t="str">
        <f t="shared" si="168"/>
        <v/>
      </c>
      <c r="AG216" s="99" t="str">
        <f t="shared" si="162"/>
        <v/>
      </c>
      <c r="AH216" s="99" t="str">
        <f t="shared" si="163"/>
        <v/>
      </c>
      <c r="AI216" s="99" t="str">
        <f t="shared" si="184"/>
        <v/>
      </c>
      <c r="AJ216" s="99" t="str">
        <f t="shared" si="190"/>
        <v/>
      </c>
      <c r="AK216" s="99" t="str">
        <f t="shared" si="160"/>
        <v/>
      </c>
      <c r="AL216" s="99" t="str">
        <f t="shared" si="161"/>
        <v/>
      </c>
      <c r="AM216" s="99" t="str">
        <f t="shared" si="185"/>
        <v/>
      </c>
      <c r="AN216" s="99" t="str">
        <f t="shared" si="191"/>
        <v/>
      </c>
      <c r="AO216" s="99" t="str">
        <f t="shared" si="152"/>
        <v/>
      </c>
      <c r="AP216" s="99" t="str">
        <f t="shared" si="153"/>
        <v/>
      </c>
      <c r="AQ216" s="99" t="str">
        <f t="shared" si="192"/>
        <v/>
      </c>
      <c r="AR216" s="99" t="str">
        <f t="shared" si="193"/>
        <v/>
      </c>
      <c r="AS216" s="99" t="str">
        <f t="shared" si="154"/>
        <v/>
      </c>
      <c r="AT216" s="99" t="str">
        <f t="shared" si="155"/>
        <v/>
      </c>
      <c r="AU216" s="99" t="str">
        <f t="shared" si="169"/>
        <v/>
      </c>
      <c r="AV216" s="99" t="str">
        <f t="shared" si="170"/>
        <v/>
      </c>
      <c r="AW216" s="99" t="str">
        <f t="shared" si="156"/>
        <v/>
      </c>
      <c r="AX216" s="99" t="str">
        <f t="shared" si="157"/>
        <v/>
      </c>
      <c r="AY216" s="99" t="str">
        <f t="shared" si="171"/>
        <v/>
      </c>
      <c r="AZ216" s="99" t="str">
        <f t="shared" si="172"/>
        <v/>
      </c>
      <c r="BA216" s="99" t="str">
        <f t="shared" si="158"/>
        <v/>
      </c>
      <c r="BB216" s="99" t="str">
        <f t="shared" si="159"/>
        <v/>
      </c>
      <c r="BD216" s="99" t="str">
        <f t="shared" si="173"/>
        <v/>
      </c>
      <c r="BE216" s="99" t="str">
        <f t="shared" si="174"/>
        <v/>
      </c>
      <c r="BF216" s="99" t="str">
        <f t="shared" si="175"/>
        <v/>
      </c>
      <c r="BG216" s="99" t="str">
        <f t="shared" si="176"/>
        <v/>
      </c>
      <c r="BH216" s="121" t="str">
        <f t="shared" si="177"/>
        <v/>
      </c>
      <c r="BI216" s="121" t="str">
        <f t="shared" si="178"/>
        <v/>
      </c>
      <c r="BJ216" s="122" t="str">
        <f t="shared" si="179"/>
        <v/>
      </c>
      <c r="BK216" s="122"/>
      <c r="BL216" s="99" t="str">
        <f t="shared" si="180"/>
        <v/>
      </c>
      <c r="BM216" s="99" t="str">
        <f t="shared" si="181"/>
        <v/>
      </c>
      <c r="BN216" s="122" t="str">
        <f t="shared" si="186"/>
        <v/>
      </c>
      <c r="BO216" s="121" t="str">
        <f t="shared" si="182"/>
        <v/>
      </c>
      <c r="BP216" s="122" t="str">
        <f t="shared" si="187"/>
        <v/>
      </c>
      <c r="BQ216" s="122"/>
    </row>
    <row r="217" spans="2:69" x14ac:dyDescent="0.3">
      <c r="B217" s="89"/>
      <c r="C217" s="98">
        <f t="shared" si="183"/>
        <v>42</v>
      </c>
      <c r="D217" s="120">
        <v>207</v>
      </c>
      <c r="E217" s="161" t="str">
        <f t="shared" si="188"/>
        <v/>
      </c>
      <c r="F217" s="90" t="str">
        <f t="shared" si="164"/>
        <v/>
      </c>
      <c r="G217" s="120">
        <v>207</v>
      </c>
      <c r="H217" s="161" t="str">
        <f t="shared" si="189"/>
        <v/>
      </c>
      <c r="I217" s="90" t="str">
        <f t="array" ref="I217">IF(D$2=1,IF(F217="","",ABS(F216-F217)),IF(D$2&lt;10,IF(AND(F217="",F218=""),"",MAX(IF(C$11:C$1510=G217,B$11:B$1510))-MIN(IF(C$11:C$1510=G217,B$11:B$1510))),IF(AND(F217="",F218=""),"",_xlfn.STDEV.S(IF(C$11:C$1510=G217,B$11:B$1510)))))</f>
        <v/>
      </c>
      <c r="J217" s="102"/>
      <c r="K217" s="145">
        <f t="shared" si="148"/>
        <v>129</v>
      </c>
      <c r="L217" s="142">
        <f t="shared" si="149"/>
        <v>292</v>
      </c>
      <c r="M217" s="146">
        <f t="shared" si="150"/>
        <v>0.98696319018404899</v>
      </c>
      <c r="N217" s="147">
        <f t="shared" si="151"/>
        <v>272.78714291116239</v>
      </c>
      <c r="O217" s="147"/>
      <c r="AA217" s="99" t="str">
        <f t="shared" si="165"/>
        <v/>
      </c>
      <c r="AB217" s="99" t="str">
        <f t="shared" si="166"/>
        <v/>
      </c>
      <c r="AC217" s="99" t="str">
        <f t="shared" si="194"/>
        <v/>
      </c>
      <c r="AD217" s="99" t="str">
        <f t="shared" si="195"/>
        <v/>
      </c>
      <c r="AE217" s="99" t="str">
        <f t="shared" si="167"/>
        <v/>
      </c>
      <c r="AF217" s="99" t="str">
        <f t="shared" si="168"/>
        <v/>
      </c>
      <c r="AG217" s="99" t="str">
        <f t="shared" si="162"/>
        <v/>
      </c>
      <c r="AH217" s="99" t="str">
        <f t="shared" si="163"/>
        <v/>
      </c>
      <c r="AI217" s="99" t="str">
        <f t="shared" si="184"/>
        <v/>
      </c>
      <c r="AJ217" s="99" t="str">
        <f t="shared" si="190"/>
        <v/>
      </c>
      <c r="AK217" s="99" t="str">
        <f t="shared" si="160"/>
        <v/>
      </c>
      <c r="AL217" s="99" t="str">
        <f t="shared" si="161"/>
        <v/>
      </c>
      <c r="AM217" s="99" t="str">
        <f t="shared" si="185"/>
        <v/>
      </c>
      <c r="AN217" s="99" t="str">
        <f t="shared" si="191"/>
        <v/>
      </c>
      <c r="AO217" s="99" t="str">
        <f t="shared" si="152"/>
        <v/>
      </c>
      <c r="AP217" s="99" t="str">
        <f t="shared" si="153"/>
        <v/>
      </c>
      <c r="AQ217" s="99" t="str">
        <f t="shared" si="192"/>
        <v/>
      </c>
      <c r="AR217" s="99" t="str">
        <f t="shared" si="193"/>
        <v/>
      </c>
      <c r="AS217" s="99" t="str">
        <f t="shared" si="154"/>
        <v/>
      </c>
      <c r="AT217" s="99" t="str">
        <f t="shared" si="155"/>
        <v/>
      </c>
      <c r="AU217" s="99" t="str">
        <f t="shared" si="169"/>
        <v/>
      </c>
      <c r="AV217" s="99" t="str">
        <f t="shared" si="170"/>
        <v/>
      </c>
      <c r="AW217" s="99" t="str">
        <f t="shared" si="156"/>
        <v/>
      </c>
      <c r="AX217" s="99" t="str">
        <f t="shared" si="157"/>
        <v/>
      </c>
      <c r="AY217" s="99" t="str">
        <f t="shared" si="171"/>
        <v/>
      </c>
      <c r="AZ217" s="99" t="str">
        <f t="shared" si="172"/>
        <v/>
      </c>
      <c r="BA217" s="99" t="str">
        <f t="shared" si="158"/>
        <v/>
      </c>
      <c r="BB217" s="99" t="str">
        <f t="shared" si="159"/>
        <v/>
      </c>
      <c r="BD217" s="99" t="str">
        <f t="shared" si="173"/>
        <v/>
      </c>
      <c r="BE217" s="99" t="str">
        <f t="shared" si="174"/>
        <v/>
      </c>
      <c r="BF217" s="99" t="str">
        <f t="shared" si="175"/>
        <v/>
      </c>
      <c r="BG217" s="99" t="str">
        <f t="shared" si="176"/>
        <v/>
      </c>
      <c r="BH217" s="121" t="str">
        <f t="shared" si="177"/>
        <v/>
      </c>
      <c r="BI217" s="121" t="str">
        <f t="shared" si="178"/>
        <v/>
      </c>
      <c r="BJ217" s="122" t="str">
        <f t="shared" si="179"/>
        <v/>
      </c>
      <c r="BK217" s="122"/>
      <c r="BL217" s="99" t="str">
        <f t="shared" si="180"/>
        <v/>
      </c>
      <c r="BM217" s="99" t="str">
        <f t="shared" si="181"/>
        <v/>
      </c>
      <c r="BN217" s="122" t="str">
        <f t="shared" si="186"/>
        <v/>
      </c>
      <c r="BO217" s="121" t="str">
        <f t="shared" si="182"/>
        <v/>
      </c>
      <c r="BP217" s="122" t="str">
        <f t="shared" si="187"/>
        <v/>
      </c>
      <c r="BQ217" s="122"/>
    </row>
    <row r="218" spans="2:69" x14ac:dyDescent="0.3">
      <c r="B218" s="89"/>
      <c r="C218" s="98">
        <f t="shared" si="183"/>
        <v>42</v>
      </c>
      <c r="D218" s="120">
        <v>208</v>
      </c>
      <c r="E218" s="161" t="str">
        <f t="shared" si="188"/>
        <v/>
      </c>
      <c r="F218" s="90" t="str">
        <f t="shared" si="164"/>
        <v/>
      </c>
      <c r="G218" s="120">
        <v>208</v>
      </c>
      <c r="H218" s="161" t="str">
        <f t="shared" si="189"/>
        <v/>
      </c>
      <c r="I218" s="90" t="str">
        <f t="array" ref="I218">IF(D$2=1,IF(F218="","",ABS(F217-F218)),IF(D$2&lt;10,IF(AND(F218="",F219=""),"",MAX(IF(C$11:C$1510=G218,B$11:B$1510))-MIN(IF(C$11:C$1510=G218,B$11:B$1510))),IF(AND(F218="",F219=""),"",_xlfn.STDEV.S(IF(C$11:C$1510=G218,B$11:B$1510)))))</f>
        <v/>
      </c>
      <c r="J218" s="102"/>
      <c r="K218" s="145">
        <f t="shared" ref="K218" si="196">IF(L218="",0,D140)</f>
        <v>130</v>
      </c>
      <c r="L218" s="142">
        <f t="shared" ref="L218" si="197">IF(ISERROR(SMALL(B$11:B$1510,D140)),"",SMALL(B$11:B$1510,D140))</f>
        <v>304</v>
      </c>
      <c r="M218" s="146">
        <f t="shared" ref="M218" si="198">IF(K218=0,"",(K218-0.3)/(MAX(K$89:K$1588)+0.4))</f>
        <v>0.99463190184049066</v>
      </c>
      <c r="N218" s="147">
        <f t="shared" ref="N218" si="199">IF(M218="","",_xlfn.NORM.INV(M218,AVERAGE(L$89:L$1588),_xlfn.STDEV.S(L$89:L$1588)))</f>
        <v>289.61533768228446</v>
      </c>
      <c r="O218" s="147"/>
      <c r="AA218" s="99" t="str">
        <f t="shared" si="165"/>
        <v/>
      </c>
      <c r="AB218" s="99" t="str">
        <f t="shared" si="166"/>
        <v/>
      </c>
      <c r="AC218" s="99" t="str">
        <f t="shared" si="194"/>
        <v/>
      </c>
      <c r="AD218" s="99" t="str">
        <f t="shared" si="195"/>
        <v/>
      </c>
      <c r="AE218" s="99" t="str">
        <f t="shared" si="167"/>
        <v/>
      </c>
      <c r="AF218" s="99" t="str">
        <f t="shared" si="168"/>
        <v/>
      </c>
      <c r="AG218" s="99" t="str">
        <f t="shared" si="162"/>
        <v/>
      </c>
      <c r="AH218" s="99" t="str">
        <f t="shared" si="163"/>
        <v/>
      </c>
      <c r="AI218" s="99" t="str">
        <f t="shared" si="184"/>
        <v/>
      </c>
      <c r="AJ218" s="99" t="str">
        <f t="shared" si="190"/>
        <v/>
      </c>
      <c r="AK218" s="99" t="str">
        <f t="shared" si="160"/>
        <v/>
      </c>
      <c r="AL218" s="99" t="str">
        <f t="shared" si="161"/>
        <v/>
      </c>
      <c r="AM218" s="99" t="str">
        <f t="shared" si="185"/>
        <v/>
      </c>
      <c r="AN218" s="99" t="str">
        <f t="shared" si="191"/>
        <v/>
      </c>
      <c r="AO218" s="99" t="str">
        <f t="shared" ref="AO218:AO281" si="200">IF(SUM(AM213:AM218)&gt;5,"x","")</f>
        <v/>
      </c>
      <c r="AP218" s="99" t="str">
        <f t="shared" ref="AP218:AP281" si="201">IF(IF(AN$12="",SUM(AN214:AN219),SUM(AN213:AN218))&gt;5,"x","")</f>
        <v/>
      </c>
      <c r="AQ218" s="99" t="str">
        <f t="shared" si="192"/>
        <v/>
      </c>
      <c r="AR218" s="99" t="str">
        <f t="shared" si="193"/>
        <v/>
      </c>
      <c r="AS218" s="99" t="str">
        <f t="shared" ref="AS218:AS281" si="202">IF(SUM(AQ205:AQ218)&gt;13,"x","")</f>
        <v/>
      </c>
      <c r="AT218" s="99" t="str">
        <f t="shared" ref="AT218:AT281" si="203">IF(IF(AR$12="",SUM(AR206:AR219),SUM(AR205:AR218))&gt;13,"x","")</f>
        <v/>
      </c>
      <c r="AU218" s="99" t="str">
        <f t="shared" si="169"/>
        <v/>
      </c>
      <c r="AV218" s="99" t="str">
        <f t="shared" si="170"/>
        <v/>
      </c>
      <c r="AW218" s="99" t="str">
        <f t="shared" ref="AW218:AW281" si="204">IF(SUM(AU204:AU218)&gt;14,"x","")</f>
        <v/>
      </c>
      <c r="AX218" s="99" t="str">
        <f t="shared" ref="AX218:AX281" si="205">IF(IF(AV$11="",SUM(AV205:AV219),SUM(AV204:AV218))&gt;14,"x","")</f>
        <v/>
      </c>
      <c r="AY218" s="99" t="str">
        <f t="shared" si="171"/>
        <v/>
      </c>
      <c r="AZ218" s="99" t="str">
        <f t="shared" si="172"/>
        <v/>
      </c>
      <c r="BA218" s="99" t="str">
        <f t="shared" ref="BA218:BA281" si="206">IF(SUM(AY211:AY218)&gt;7,"x","")</f>
        <v/>
      </c>
      <c r="BB218" s="99" t="str">
        <f t="shared" ref="BB218:BB281" si="207">IF(IF(AZ$11="",SUM(AZ212:AZ219),SUM(AZ211:AZ218))&gt;7,"x","")</f>
        <v/>
      </c>
      <c r="BD218" s="99" t="str">
        <f t="shared" si="173"/>
        <v/>
      </c>
      <c r="BE218" s="99" t="str">
        <f t="shared" si="174"/>
        <v/>
      </c>
      <c r="BF218" s="99" t="str">
        <f t="shared" si="175"/>
        <v/>
      </c>
      <c r="BG218" s="99" t="str">
        <f t="shared" si="176"/>
        <v/>
      </c>
      <c r="BH218" s="121" t="str">
        <f t="shared" si="177"/>
        <v/>
      </c>
      <c r="BI218" s="121" t="str">
        <f t="shared" si="178"/>
        <v/>
      </c>
      <c r="BJ218" s="122" t="str">
        <f t="shared" si="179"/>
        <v/>
      </c>
      <c r="BK218" s="122"/>
      <c r="BL218" s="99" t="str">
        <f t="shared" si="180"/>
        <v/>
      </c>
      <c r="BM218" s="99" t="str">
        <f t="shared" si="181"/>
        <v/>
      </c>
      <c r="BN218" s="122" t="str">
        <f t="shared" si="186"/>
        <v/>
      </c>
      <c r="BO218" s="121" t="str">
        <f t="shared" si="182"/>
        <v/>
      </c>
      <c r="BP218" s="122" t="str">
        <f t="shared" si="187"/>
        <v/>
      </c>
      <c r="BQ218" s="122"/>
    </row>
    <row r="219" spans="2:69" x14ac:dyDescent="0.3">
      <c r="B219" s="89"/>
      <c r="C219" s="98">
        <f t="shared" si="183"/>
        <v>42</v>
      </c>
      <c r="D219" s="120">
        <v>209</v>
      </c>
      <c r="E219" s="161" t="str">
        <f t="shared" si="188"/>
        <v/>
      </c>
      <c r="F219" s="90" t="str">
        <f t="shared" si="164"/>
        <v/>
      </c>
      <c r="G219" s="120">
        <v>209</v>
      </c>
      <c r="H219" s="161" t="str">
        <f t="shared" si="189"/>
        <v/>
      </c>
      <c r="I219" s="90" t="str">
        <f t="array" ref="I219">IF(D$2=1,IF(F219="","",ABS(F218-F219)),IF(D$2&lt;10,IF(AND(F219="",F220=""),"",MAX(IF(C$11:C$1510=G219,B$11:B$1510))-MIN(IF(C$11:C$1510=G219,B$11:B$1510))),IF(AND(F219="",F220=""),"",_xlfn.STDEV.S(IF(C$11:C$1510=G219,B$11:B$1510)))))</f>
        <v/>
      </c>
      <c r="J219" s="102"/>
      <c r="K219" s="156"/>
      <c r="L219" s="157"/>
      <c r="M219" s="158"/>
      <c r="N219" s="147"/>
      <c r="O219" s="147"/>
      <c r="AA219" s="99" t="str">
        <f t="shared" si="165"/>
        <v/>
      </c>
      <c r="AB219" s="99" t="str">
        <f t="shared" si="166"/>
        <v/>
      </c>
      <c r="AC219" s="99" t="str">
        <f t="shared" si="194"/>
        <v/>
      </c>
      <c r="AD219" s="99" t="str">
        <f t="shared" si="195"/>
        <v/>
      </c>
      <c r="AE219" s="99" t="str">
        <f t="shared" si="167"/>
        <v/>
      </c>
      <c r="AF219" s="99" t="str">
        <f t="shared" si="168"/>
        <v/>
      </c>
      <c r="AG219" s="99" t="str">
        <f t="shared" si="162"/>
        <v/>
      </c>
      <c r="AH219" s="99" t="str">
        <f t="shared" si="163"/>
        <v/>
      </c>
      <c r="AI219" s="99" t="str">
        <f t="shared" si="184"/>
        <v/>
      </c>
      <c r="AJ219" s="99" t="str">
        <f t="shared" si="190"/>
        <v/>
      </c>
      <c r="AK219" s="99" t="str">
        <f t="shared" ref="AK219:AK282" si="208">IF(SUM(AI214:AI219)&gt;5,"x","")</f>
        <v/>
      </c>
      <c r="AL219" s="99" t="str">
        <f t="shared" ref="AL219:AL282" si="209">IF(IF(AJ$12="",SUM(AJ215:AJ220),SUM(AJ214:AJ219))&gt;5,"x","")</f>
        <v/>
      </c>
      <c r="AM219" s="99" t="str">
        <f t="shared" si="185"/>
        <v/>
      </c>
      <c r="AN219" s="99" t="str">
        <f t="shared" si="191"/>
        <v/>
      </c>
      <c r="AO219" s="99" t="str">
        <f t="shared" si="200"/>
        <v/>
      </c>
      <c r="AP219" s="99" t="str">
        <f t="shared" si="201"/>
        <v/>
      </c>
      <c r="AQ219" s="99" t="str">
        <f t="shared" si="192"/>
        <v/>
      </c>
      <c r="AR219" s="99" t="str">
        <f t="shared" si="193"/>
        <v/>
      </c>
      <c r="AS219" s="99" t="str">
        <f t="shared" si="202"/>
        <v/>
      </c>
      <c r="AT219" s="99" t="str">
        <f t="shared" si="203"/>
        <v/>
      </c>
      <c r="AU219" s="99" t="str">
        <f t="shared" si="169"/>
        <v/>
      </c>
      <c r="AV219" s="99" t="str">
        <f t="shared" si="170"/>
        <v/>
      </c>
      <c r="AW219" s="99" t="str">
        <f t="shared" si="204"/>
        <v/>
      </c>
      <c r="AX219" s="99" t="str">
        <f t="shared" si="205"/>
        <v/>
      </c>
      <c r="AY219" s="99" t="str">
        <f t="shared" si="171"/>
        <v/>
      </c>
      <c r="AZ219" s="99" t="str">
        <f t="shared" si="172"/>
        <v/>
      </c>
      <c r="BA219" s="99" t="str">
        <f t="shared" si="206"/>
        <v/>
      </c>
      <c r="BB219" s="99" t="str">
        <f t="shared" si="207"/>
        <v/>
      </c>
      <c r="BD219" s="99" t="str">
        <f t="shared" si="173"/>
        <v/>
      </c>
      <c r="BE219" s="99" t="str">
        <f t="shared" si="174"/>
        <v/>
      </c>
      <c r="BF219" s="99" t="str">
        <f t="shared" si="175"/>
        <v/>
      </c>
      <c r="BG219" s="99" t="str">
        <f t="shared" si="176"/>
        <v/>
      </c>
      <c r="BH219" s="121" t="str">
        <f t="shared" si="177"/>
        <v/>
      </c>
      <c r="BI219" s="121" t="str">
        <f t="shared" si="178"/>
        <v/>
      </c>
      <c r="BJ219" s="122" t="str">
        <f t="shared" si="179"/>
        <v/>
      </c>
      <c r="BK219" s="122"/>
      <c r="BL219" s="99" t="str">
        <f t="shared" si="180"/>
        <v/>
      </c>
      <c r="BM219" s="99" t="str">
        <f t="shared" si="181"/>
        <v/>
      </c>
      <c r="BN219" s="122" t="str">
        <f t="shared" si="186"/>
        <v/>
      </c>
      <c r="BO219" s="121" t="str">
        <f t="shared" si="182"/>
        <v/>
      </c>
      <c r="BP219" s="122" t="str">
        <f t="shared" si="187"/>
        <v/>
      </c>
      <c r="BQ219" s="122"/>
    </row>
    <row r="220" spans="2:69" x14ac:dyDescent="0.3">
      <c r="B220" s="89"/>
      <c r="C220" s="98">
        <f t="shared" si="183"/>
        <v>42</v>
      </c>
      <c r="D220" s="120">
        <v>210</v>
      </c>
      <c r="E220" s="161" t="str">
        <f t="shared" si="188"/>
        <v/>
      </c>
      <c r="F220" s="90" t="str">
        <f t="shared" si="164"/>
        <v/>
      </c>
      <c r="G220" s="120">
        <v>210</v>
      </c>
      <c r="H220" s="161" t="str">
        <f t="shared" si="189"/>
        <v/>
      </c>
      <c r="I220" s="90" t="str">
        <f t="array" ref="I220">IF(D$2=1,IF(F220="","",ABS(F219-F220)),IF(D$2&lt;10,IF(AND(F220="",F221=""),"",MAX(IF(C$11:C$1510=G220,B$11:B$1510))-MIN(IF(C$11:C$1510=G220,B$11:B$1510))),IF(AND(F220="",F221=""),"",_xlfn.STDEV.S(IF(C$11:C$1510=G220,B$11:B$1510)))))</f>
        <v/>
      </c>
      <c r="J220" s="102"/>
      <c r="K220" s="156"/>
      <c r="L220" s="157"/>
      <c r="M220" s="158"/>
      <c r="N220" s="147"/>
      <c r="O220" s="147"/>
      <c r="AA220" s="99" t="str">
        <f t="shared" si="165"/>
        <v/>
      </c>
      <c r="AB220" s="99" t="str">
        <f t="shared" si="166"/>
        <v/>
      </c>
      <c r="AC220" s="99" t="str">
        <f t="shared" si="194"/>
        <v/>
      </c>
      <c r="AD220" s="99" t="str">
        <f t="shared" si="195"/>
        <v/>
      </c>
      <c r="AE220" s="99" t="str">
        <f t="shared" si="167"/>
        <v/>
      </c>
      <c r="AF220" s="99" t="str">
        <f t="shared" si="168"/>
        <v/>
      </c>
      <c r="AG220" s="99" t="str">
        <f t="shared" si="162"/>
        <v/>
      </c>
      <c r="AH220" s="99" t="str">
        <f t="shared" si="163"/>
        <v/>
      </c>
      <c r="AI220" s="99" t="str">
        <f t="shared" si="184"/>
        <v/>
      </c>
      <c r="AJ220" s="99" t="str">
        <f t="shared" si="190"/>
        <v/>
      </c>
      <c r="AK220" s="99" t="str">
        <f t="shared" si="208"/>
        <v/>
      </c>
      <c r="AL220" s="99" t="str">
        <f t="shared" si="209"/>
        <v/>
      </c>
      <c r="AM220" s="99" t="str">
        <f t="shared" si="185"/>
        <v/>
      </c>
      <c r="AN220" s="99" t="str">
        <f t="shared" si="191"/>
        <v/>
      </c>
      <c r="AO220" s="99" t="str">
        <f t="shared" si="200"/>
        <v/>
      </c>
      <c r="AP220" s="99" t="str">
        <f t="shared" si="201"/>
        <v/>
      </c>
      <c r="AQ220" s="99" t="str">
        <f t="shared" si="192"/>
        <v/>
      </c>
      <c r="AR220" s="99" t="str">
        <f t="shared" si="193"/>
        <v/>
      </c>
      <c r="AS220" s="99" t="str">
        <f t="shared" si="202"/>
        <v/>
      </c>
      <c r="AT220" s="99" t="str">
        <f t="shared" si="203"/>
        <v/>
      </c>
      <c r="AU220" s="99" t="str">
        <f t="shared" si="169"/>
        <v/>
      </c>
      <c r="AV220" s="99" t="str">
        <f t="shared" si="170"/>
        <v/>
      </c>
      <c r="AW220" s="99" t="str">
        <f t="shared" si="204"/>
        <v/>
      </c>
      <c r="AX220" s="99" t="str">
        <f t="shared" si="205"/>
        <v/>
      </c>
      <c r="AY220" s="99" t="str">
        <f t="shared" si="171"/>
        <v/>
      </c>
      <c r="AZ220" s="99" t="str">
        <f t="shared" si="172"/>
        <v/>
      </c>
      <c r="BA220" s="99" t="str">
        <f t="shared" si="206"/>
        <v/>
      </c>
      <c r="BB220" s="99" t="str">
        <f t="shared" si="207"/>
        <v/>
      </c>
      <c r="BD220" s="99" t="str">
        <f t="shared" si="173"/>
        <v/>
      </c>
      <c r="BE220" s="99" t="str">
        <f t="shared" si="174"/>
        <v/>
      </c>
      <c r="BF220" s="99" t="str">
        <f t="shared" si="175"/>
        <v/>
      </c>
      <c r="BG220" s="99" t="str">
        <f t="shared" si="176"/>
        <v/>
      </c>
      <c r="BH220" s="121" t="str">
        <f t="shared" si="177"/>
        <v/>
      </c>
      <c r="BI220" s="121" t="str">
        <f t="shared" si="178"/>
        <v/>
      </c>
      <c r="BJ220" s="122" t="str">
        <f t="shared" si="179"/>
        <v/>
      </c>
      <c r="BK220" s="122"/>
      <c r="BL220" s="99" t="str">
        <f t="shared" si="180"/>
        <v/>
      </c>
      <c r="BM220" s="99" t="str">
        <f t="shared" si="181"/>
        <v/>
      </c>
      <c r="BN220" s="122" t="str">
        <f t="shared" si="186"/>
        <v/>
      </c>
      <c r="BO220" s="121" t="str">
        <f t="shared" si="182"/>
        <v/>
      </c>
      <c r="BP220" s="122" t="str">
        <f t="shared" si="187"/>
        <v/>
      </c>
      <c r="BQ220" s="122"/>
    </row>
    <row r="221" spans="2:69" x14ac:dyDescent="0.3">
      <c r="B221" s="89"/>
      <c r="C221" s="98">
        <f t="shared" si="183"/>
        <v>43</v>
      </c>
      <c r="D221" s="120">
        <v>211</v>
      </c>
      <c r="E221" s="161" t="str">
        <f t="shared" si="188"/>
        <v/>
      </c>
      <c r="F221" s="90" t="str">
        <f t="shared" si="164"/>
        <v/>
      </c>
      <c r="G221" s="120">
        <v>211</v>
      </c>
      <c r="H221" s="161" t="str">
        <f t="shared" si="189"/>
        <v/>
      </c>
      <c r="I221" s="90" t="str">
        <f t="array" ref="I221">IF(D$2=1,IF(F221="","",ABS(F220-F221)),IF(D$2&lt;10,IF(AND(F221="",F222=""),"",MAX(IF(C$11:C$1510=G221,B$11:B$1510))-MIN(IF(C$11:C$1510=G221,B$11:B$1510))),IF(AND(F221="",F222=""),"",_xlfn.STDEV.S(IF(C$11:C$1510=G221,B$11:B$1510)))))</f>
        <v/>
      </c>
      <c r="J221" s="102"/>
      <c r="K221" s="156"/>
      <c r="L221" s="157"/>
      <c r="M221" s="158"/>
      <c r="N221" s="147"/>
      <c r="O221" s="147"/>
      <c r="AA221" s="99" t="str">
        <f t="shared" si="165"/>
        <v/>
      </c>
      <c r="AB221" s="99" t="str">
        <f t="shared" si="166"/>
        <v/>
      </c>
      <c r="AC221" s="99" t="str">
        <f t="shared" si="194"/>
        <v/>
      </c>
      <c r="AD221" s="99" t="str">
        <f t="shared" si="195"/>
        <v/>
      </c>
      <c r="AE221" s="99" t="str">
        <f t="shared" si="167"/>
        <v/>
      </c>
      <c r="AF221" s="99" t="str">
        <f t="shared" si="168"/>
        <v/>
      </c>
      <c r="AG221" s="99" t="str">
        <f t="shared" ref="AG221:AG284" si="210">IF(SUM(AE212:AE221)&gt;9,"x","")</f>
        <v/>
      </c>
      <c r="AH221" s="99" t="str">
        <f t="shared" ref="AH221:AH284" si="211">IF(IF(AF$11="",SUM(AF213:AF222),SUM(AF212:AF221))&gt;9,"x","")</f>
        <v/>
      </c>
      <c r="AI221" s="99" t="str">
        <f t="shared" si="184"/>
        <v/>
      </c>
      <c r="AJ221" s="99" t="str">
        <f t="shared" si="190"/>
        <v/>
      </c>
      <c r="AK221" s="99" t="str">
        <f t="shared" si="208"/>
        <v/>
      </c>
      <c r="AL221" s="99" t="str">
        <f t="shared" si="209"/>
        <v/>
      </c>
      <c r="AM221" s="99" t="str">
        <f t="shared" si="185"/>
        <v/>
      </c>
      <c r="AN221" s="99" t="str">
        <f t="shared" si="191"/>
        <v/>
      </c>
      <c r="AO221" s="99" t="str">
        <f t="shared" si="200"/>
        <v/>
      </c>
      <c r="AP221" s="99" t="str">
        <f t="shared" si="201"/>
        <v/>
      </c>
      <c r="AQ221" s="99" t="str">
        <f t="shared" si="192"/>
        <v/>
      </c>
      <c r="AR221" s="99" t="str">
        <f t="shared" si="193"/>
        <v/>
      </c>
      <c r="AS221" s="99" t="str">
        <f t="shared" si="202"/>
        <v/>
      </c>
      <c r="AT221" s="99" t="str">
        <f t="shared" si="203"/>
        <v/>
      </c>
      <c r="AU221" s="99" t="str">
        <f t="shared" si="169"/>
        <v/>
      </c>
      <c r="AV221" s="99" t="str">
        <f t="shared" si="170"/>
        <v/>
      </c>
      <c r="AW221" s="99" t="str">
        <f t="shared" si="204"/>
        <v/>
      </c>
      <c r="AX221" s="99" t="str">
        <f t="shared" si="205"/>
        <v/>
      </c>
      <c r="AY221" s="99" t="str">
        <f t="shared" si="171"/>
        <v/>
      </c>
      <c r="AZ221" s="99" t="str">
        <f t="shared" si="172"/>
        <v/>
      </c>
      <c r="BA221" s="99" t="str">
        <f t="shared" si="206"/>
        <v/>
      </c>
      <c r="BB221" s="99" t="str">
        <f t="shared" si="207"/>
        <v/>
      </c>
      <c r="BD221" s="99" t="str">
        <f t="shared" si="173"/>
        <v/>
      </c>
      <c r="BE221" s="99" t="str">
        <f t="shared" si="174"/>
        <v/>
      </c>
      <c r="BF221" s="99" t="str">
        <f t="shared" si="175"/>
        <v/>
      </c>
      <c r="BG221" s="99" t="str">
        <f t="shared" si="176"/>
        <v/>
      </c>
      <c r="BH221" s="121" t="str">
        <f t="shared" si="177"/>
        <v/>
      </c>
      <c r="BI221" s="121" t="str">
        <f t="shared" si="178"/>
        <v/>
      </c>
      <c r="BJ221" s="122" t="str">
        <f t="shared" si="179"/>
        <v/>
      </c>
      <c r="BK221" s="122"/>
      <c r="BL221" s="99" t="str">
        <f t="shared" si="180"/>
        <v/>
      </c>
      <c r="BM221" s="99" t="str">
        <f t="shared" si="181"/>
        <v/>
      </c>
      <c r="BN221" s="122" t="str">
        <f t="shared" si="186"/>
        <v/>
      </c>
      <c r="BO221" s="121" t="str">
        <f t="shared" si="182"/>
        <v/>
      </c>
      <c r="BP221" s="122" t="str">
        <f t="shared" si="187"/>
        <v/>
      </c>
      <c r="BQ221" s="122"/>
    </row>
    <row r="222" spans="2:69" x14ac:dyDescent="0.3">
      <c r="B222" s="89"/>
      <c r="C222" s="98">
        <f t="shared" si="183"/>
        <v>43</v>
      </c>
      <c r="D222" s="120">
        <v>212</v>
      </c>
      <c r="E222" s="161" t="str">
        <f t="shared" si="188"/>
        <v/>
      </c>
      <c r="F222" s="90" t="str">
        <f t="shared" si="164"/>
        <v/>
      </c>
      <c r="G222" s="120">
        <v>212</v>
      </c>
      <c r="H222" s="161" t="str">
        <f t="shared" si="189"/>
        <v/>
      </c>
      <c r="I222" s="90" t="str">
        <f t="array" ref="I222">IF(D$2=1,IF(F222="","",ABS(F221-F222)),IF(D$2&lt;10,IF(AND(F222="",F223=""),"",MAX(IF(C$11:C$1510=G222,B$11:B$1510))-MIN(IF(C$11:C$1510=G222,B$11:B$1510))),IF(AND(F222="",F223=""),"",_xlfn.STDEV.S(IF(C$11:C$1510=G222,B$11:B$1510)))))</f>
        <v/>
      </c>
      <c r="J222" s="102"/>
      <c r="K222" s="156"/>
      <c r="L222" s="157"/>
      <c r="M222" s="158"/>
      <c r="N222" s="147"/>
      <c r="O222" s="147"/>
      <c r="AA222" s="99" t="str">
        <f t="shared" si="165"/>
        <v/>
      </c>
      <c r="AB222" s="99" t="str">
        <f t="shared" si="166"/>
        <v/>
      </c>
      <c r="AC222" s="99" t="str">
        <f t="shared" si="194"/>
        <v/>
      </c>
      <c r="AD222" s="99" t="str">
        <f t="shared" si="195"/>
        <v/>
      </c>
      <c r="AE222" s="99" t="str">
        <f t="shared" si="167"/>
        <v/>
      </c>
      <c r="AF222" s="99" t="str">
        <f t="shared" si="168"/>
        <v/>
      </c>
      <c r="AG222" s="99" t="str">
        <f t="shared" si="210"/>
        <v/>
      </c>
      <c r="AH222" s="99" t="str">
        <f t="shared" si="211"/>
        <v/>
      </c>
      <c r="AI222" s="99" t="str">
        <f t="shared" si="184"/>
        <v/>
      </c>
      <c r="AJ222" s="99" t="str">
        <f t="shared" si="190"/>
        <v/>
      </c>
      <c r="AK222" s="99" t="str">
        <f t="shared" si="208"/>
        <v/>
      </c>
      <c r="AL222" s="99" t="str">
        <f t="shared" si="209"/>
        <v/>
      </c>
      <c r="AM222" s="99" t="str">
        <f t="shared" si="185"/>
        <v/>
      </c>
      <c r="AN222" s="99" t="str">
        <f t="shared" si="191"/>
        <v/>
      </c>
      <c r="AO222" s="99" t="str">
        <f t="shared" si="200"/>
        <v/>
      </c>
      <c r="AP222" s="99" t="str">
        <f t="shared" si="201"/>
        <v/>
      </c>
      <c r="AQ222" s="99" t="str">
        <f t="shared" si="192"/>
        <v/>
      </c>
      <c r="AR222" s="99" t="str">
        <f t="shared" si="193"/>
        <v/>
      </c>
      <c r="AS222" s="99" t="str">
        <f t="shared" si="202"/>
        <v/>
      </c>
      <c r="AT222" s="99" t="str">
        <f t="shared" si="203"/>
        <v/>
      </c>
      <c r="AU222" s="99" t="str">
        <f t="shared" si="169"/>
        <v/>
      </c>
      <c r="AV222" s="99" t="str">
        <f t="shared" si="170"/>
        <v/>
      </c>
      <c r="AW222" s="99" t="str">
        <f t="shared" si="204"/>
        <v/>
      </c>
      <c r="AX222" s="99" t="str">
        <f t="shared" si="205"/>
        <v/>
      </c>
      <c r="AY222" s="99" t="str">
        <f t="shared" si="171"/>
        <v/>
      </c>
      <c r="AZ222" s="99" t="str">
        <f t="shared" si="172"/>
        <v/>
      </c>
      <c r="BA222" s="99" t="str">
        <f t="shared" si="206"/>
        <v/>
      </c>
      <c r="BB222" s="99" t="str">
        <f t="shared" si="207"/>
        <v/>
      </c>
      <c r="BD222" s="99" t="str">
        <f t="shared" si="173"/>
        <v/>
      </c>
      <c r="BE222" s="99" t="str">
        <f t="shared" si="174"/>
        <v/>
      </c>
      <c r="BF222" s="99" t="str">
        <f t="shared" si="175"/>
        <v/>
      </c>
      <c r="BG222" s="99" t="str">
        <f t="shared" si="176"/>
        <v/>
      </c>
      <c r="BH222" s="121" t="str">
        <f t="shared" si="177"/>
        <v/>
      </c>
      <c r="BI222" s="121" t="str">
        <f t="shared" si="178"/>
        <v/>
      </c>
      <c r="BJ222" s="122" t="str">
        <f t="shared" si="179"/>
        <v/>
      </c>
      <c r="BK222" s="122"/>
      <c r="BL222" s="99" t="str">
        <f t="shared" si="180"/>
        <v/>
      </c>
      <c r="BM222" s="99" t="str">
        <f t="shared" si="181"/>
        <v/>
      </c>
      <c r="BN222" s="122" t="str">
        <f t="shared" si="186"/>
        <v/>
      </c>
      <c r="BO222" s="121" t="str">
        <f t="shared" si="182"/>
        <v/>
      </c>
      <c r="BP222" s="122" t="str">
        <f t="shared" si="187"/>
        <v/>
      </c>
      <c r="BQ222" s="122"/>
    </row>
    <row r="223" spans="2:69" x14ac:dyDescent="0.3">
      <c r="B223" s="89"/>
      <c r="C223" s="98">
        <f t="shared" si="183"/>
        <v>43</v>
      </c>
      <c r="D223" s="120">
        <v>213</v>
      </c>
      <c r="E223" s="161" t="str">
        <f t="shared" si="188"/>
        <v/>
      </c>
      <c r="F223" s="90" t="str">
        <f t="shared" si="164"/>
        <v/>
      </c>
      <c r="G223" s="120">
        <v>213</v>
      </c>
      <c r="H223" s="161" t="str">
        <f t="shared" si="189"/>
        <v/>
      </c>
      <c r="I223" s="90" t="str">
        <f t="array" ref="I223">IF(D$2=1,IF(F223="","",ABS(F222-F223)),IF(D$2&lt;10,IF(AND(F223="",F224=""),"",MAX(IF(C$11:C$1510=G223,B$11:B$1510))-MIN(IF(C$11:C$1510=G223,B$11:B$1510))),IF(AND(F223="",F224=""),"",_xlfn.STDEV.S(IF(C$11:C$1510=G223,B$11:B$1510)))))</f>
        <v/>
      </c>
      <c r="J223" s="102"/>
      <c r="K223" s="156"/>
      <c r="L223" s="157"/>
      <c r="M223" s="158"/>
      <c r="N223" s="147"/>
      <c r="O223" s="147"/>
      <c r="AA223" s="99" t="str">
        <f t="shared" si="165"/>
        <v/>
      </c>
      <c r="AB223" s="99" t="str">
        <f t="shared" si="166"/>
        <v/>
      </c>
      <c r="AC223" s="99" t="str">
        <f t="shared" si="194"/>
        <v/>
      </c>
      <c r="AD223" s="99" t="str">
        <f t="shared" si="195"/>
        <v/>
      </c>
      <c r="AE223" s="99" t="str">
        <f t="shared" si="167"/>
        <v/>
      </c>
      <c r="AF223" s="99" t="str">
        <f t="shared" si="168"/>
        <v/>
      </c>
      <c r="AG223" s="99" t="str">
        <f t="shared" si="210"/>
        <v/>
      </c>
      <c r="AH223" s="99" t="str">
        <f t="shared" si="211"/>
        <v/>
      </c>
      <c r="AI223" s="99" t="str">
        <f t="shared" si="184"/>
        <v/>
      </c>
      <c r="AJ223" s="99" t="str">
        <f t="shared" si="190"/>
        <v/>
      </c>
      <c r="AK223" s="99" t="str">
        <f t="shared" si="208"/>
        <v/>
      </c>
      <c r="AL223" s="99" t="str">
        <f t="shared" si="209"/>
        <v/>
      </c>
      <c r="AM223" s="99" t="str">
        <f t="shared" si="185"/>
        <v/>
      </c>
      <c r="AN223" s="99" t="str">
        <f t="shared" si="191"/>
        <v/>
      </c>
      <c r="AO223" s="99" t="str">
        <f t="shared" si="200"/>
        <v/>
      </c>
      <c r="AP223" s="99" t="str">
        <f t="shared" si="201"/>
        <v/>
      </c>
      <c r="AQ223" s="99" t="str">
        <f t="shared" si="192"/>
        <v/>
      </c>
      <c r="AR223" s="99" t="str">
        <f t="shared" si="193"/>
        <v/>
      </c>
      <c r="AS223" s="99" t="str">
        <f t="shared" si="202"/>
        <v/>
      </c>
      <c r="AT223" s="99" t="str">
        <f t="shared" si="203"/>
        <v/>
      </c>
      <c r="AU223" s="99" t="str">
        <f t="shared" si="169"/>
        <v/>
      </c>
      <c r="AV223" s="99" t="str">
        <f t="shared" si="170"/>
        <v/>
      </c>
      <c r="AW223" s="99" t="str">
        <f t="shared" si="204"/>
        <v/>
      </c>
      <c r="AX223" s="99" t="str">
        <f t="shared" si="205"/>
        <v/>
      </c>
      <c r="AY223" s="99" t="str">
        <f t="shared" si="171"/>
        <v/>
      </c>
      <c r="AZ223" s="99" t="str">
        <f t="shared" si="172"/>
        <v/>
      </c>
      <c r="BA223" s="99" t="str">
        <f t="shared" si="206"/>
        <v/>
      </c>
      <c r="BB223" s="99" t="str">
        <f t="shared" si="207"/>
        <v/>
      </c>
      <c r="BD223" s="99" t="str">
        <f t="shared" si="173"/>
        <v/>
      </c>
      <c r="BE223" s="99" t="str">
        <f t="shared" si="174"/>
        <v/>
      </c>
      <c r="BF223" s="99" t="str">
        <f t="shared" si="175"/>
        <v/>
      </c>
      <c r="BG223" s="99" t="str">
        <f t="shared" si="176"/>
        <v/>
      </c>
      <c r="BH223" s="121" t="str">
        <f t="shared" si="177"/>
        <v/>
      </c>
      <c r="BI223" s="121" t="str">
        <f t="shared" si="178"/>
        <v/>
      </c>
      <c r="BJ223" s="122" t="str">
        <f t="shared" si="179"/>
        <v/>
      </c>
      <c r="BK223" s="122"/>
      <c r="BL223" s="99" t="str">
        <f t="shared" si="180"/>
        <v/>
      </c>
      <c r="BM223" s="99" t="str">
        <f t="shared" si="181"/>
        <v/>
      </c>
      <c r="BN223" s="122" t="str">
        <f t="shared" si="186"/>
        <v/>
      </c>
      <c r="BO223" s="121" t="str">
        <f t="shared" si="182"/>
        <v/>
      </c>
      <c r="BP223" s="122" t="str">
        <f t="shared" si="187"/>
        <v/>
      </c>
      <c r="BQ223" s="122"/>
    </row>
    <row r="224" spans="2:69" x14ac:dyDescent="0.3">
      <c r="B224" s="89"/>
      <c r="C224" s="98">
        <f t="shared" si="183"/>
        <v>43</v>
      </c>
      <c r="D224" s="120">
        <v>214</v>
      </c>
      <c r="E224" s="161" t="str">
        <f t="shared" si="188"/>
        <v/>
      </c>
      <c r="F224" s="90" t="str">
        <f t="shared" si="164"/>
        <v/>
      </c>
      <c r="G224" s="120">
        <v>214</v>
      </c>
      <c r="H224" s="161" t="str">
        <f t="shared" si="189"/>
        <v/>
      </c>
      <c r="I224" s="90" t="str">
        <f t="array" ref="I224">IF(D$2=1,IF(F224="","",ABS(F223-F224)),IF(D$2&lt;10,IF(AND(F224="",F225=""),"",MAX(IF(C$11:C$1510=G224,B$11:B$1510))-MIN(IF(C$11:C$1510=G224,B$11:B$1510))),IF(AND(F224="",F225=""),"",_xlfn.STDEV.S(IF(C$11:C$1510=G224,B$11:B$1510)))))</f>
        <v/>
      </c>
      <c r="J224" s="102"/>
      <c r="K224" s="156"/>
      <c r="L224" s="157"/>
      <c r="M224" s="158"/>
      <c r="N224" s="147"/>
      <c r="O224" s="147"/>
      <c r="AA224" s="99" t="str">
        <f t="shared" si="165"/>
        <v/>
      </c>
      <c r="AB224" s="99" t="str">
        <f t="shared" si="166"/>
        <v/>
      </c>
      <c r="AC224" s="99" t="str">
        <f t="shared" si="194"/>
        <v/>
      </c>
      <c r="AD224" s="99" t="str">
        <f t="shared" si="195"/>
        <v/>
      </c>
      <c r="AE224" s="99" t="str">
        <f t="shared" si="167"/>
        <v/>
      </c>
      <c r="AF224" s="99" t="str">
        <f t="shared" si="168"/>
        <v/>
      </c>
      <c r="AG224" s="99" t="str">
        <f t="shared" si="210"/>
        <v/>
      </c>
      <c r="AH224" s="99" t="str">
        <f t="shared" si="211"/>
        <v/>
      </c>
      <c r="AI224" s="99" t="str">
        <f t="shared" si="184"/>
        <v/>
      </c>
      <c r="AJ224" s="99" t="str">
        <f t="shared" si="190"/>
        <v/>
      </c>
      <c r="AK224" s="99" t="str">
        <f t="shared" si="208"/>
        <v/>
      </c>
      <c r="AL224" s="99" t="str">
        <f t="shared" si="209"/>
        <v/>
      </c>
      <c r="AM224" s="99" t="str">
        <f t="shared" si="185"/>
        <v/>
      </c>
      <c r="AN224" s="99" t="str">
        <f t="shared" si="191"/>
        <v/>
      </c>
      <c r="AO224" s="99" t="str">
        <f t="shared" si="200"/>
        <v/>
      </c>
      <c r="AP224" s="99" t="str">
        <f t="shared" si="201"/>
        <v/>
      </c>
      <c r="AQ224" s="99" t="str">
        <f t="shared" si="192"/>
        <v/>
      </c>
      <c r="AR224" s="99" t="str">
        <f t="shared" si="193"/>
        <v/>
      </c>
      <c r="AS224" s="99" t="str">
        <f t="shared" si="202"/>
        <v/>
      </c>
      <c r="AT224" s="99" t="str">
        <f t="shared" si="203"/>
        <v/>
      </c>
      <c r="AU224" s="99" t="str">
        <f t="shared" si="169"/>
        <v/>
      </c>
      <c r="AV224" s="99" t="str">
        <f t="shared" si="170"/>
        <v/>
      </c>
      <c r="AW224" s="99" t="str">
        <f t="shared" si="204"/>
        <v/>
      </c>
      <c r="AX224" s="99" t="str">
        <f t="shared" si="205"/>
        <v/>
      </c>
      <c r="AY224" s="99" t="str">
        <f t="shared" si="171"/>
        <v/>
      </c>
      <c r="AZ224" s="99" t="str">
        <f t="shared" si="172"/>
        <v/>
      </c>
      <c r="BA224" s="99" t="str">
        <f t="shared" si="206"/>
        <v/>
      </c>
      <c r="BB224" s="99" t="str">
        <f t="shared" si="207"/>
        <v/>
      </c>
      <c r="BD224" s="99" t="str">
        <f t="shared" si="173"/>
        <v/>
      </c>
      <c r="BE224" s="99" t="str">
        <f t="shared" si="174"/>
        <v/>
      </c>
      <c r="BF224" s="99" t="str">
        <f t="shared" si="175"/>
        <v/>
      </c>
      <c r="BG224" s="99" t="str">
        <f t="shared" si="176"/>
        <v/>
      </c>
      <c r="BH224" s="121" t="str">
        <f t="shared" si="177"/>
        <v/>
      </c>
      <c r="BI224" s="121" t="str">
        <f t="shared" si="178"/>
        <v/>
      </c>
      <c r="BJ224" s="122" t="str">
        <f t="shared" si="179"/>
        <v/>
      </c>
      <c r="BK224" s="122"/>
      <c r="BL224" s="99" t="str">
        <f t="shared" si="180"/>
        <v/>
      </c>
      <c r="BM224" s="99" t="str">
        <f t="shared" si="181"/>
        <v/>
      </c>
      <c r="BN224" s="122" t="str">
        <f t="shared" si="186"/>
        <v/>
      </c>
      <c r="BO224" s="121" t="str">
        <f t="shared" si="182"/>
        <v/>
      </c>
      <c r="BP224" s="122" t="str">
        <f t="shared" si="187"/>
        <v/>
      </c>
      <c r="BQ224" s="122"/>
    </row>
    <row r="225" spans="2:69" x14ac:dyDescent="0.3">
      <c r="B225" s="89"/>
      <c r="C225" s="98">
        <f t="shared" si="183"/>
        <v>43</v>
      </c>
      <c r="D225" s="120">
        <v>215</v>
      </c>
      <c r="E225" s="161" t="str">
        <f t="shared" si="188"/>
        <v/>
      </c>
      <c r="F225" s="90" t="str">
        <f t="shared" si="164"/>
        <v/>
      </c>
      <c r="G225" s="120">
        <v>215</v>
      </c>
      <c r="H225" s="161" t="str">
        <f t="shared" si="189"/>
        <v/>
      </c>
      <c r="I225" s="90" t="str">
        <f t="array" ref="I225">IF(D$2=1,IF(F225="","",ABS(F224-F225)),IF(D$2&lt;10,IF(AND(F225="",F226=""),"",MAX(IF(C$11:C$1510=G225,B$11:B$1510))-MIN(IF(C$11:C$1510=G225,B$11:B$1510))),IF(AND(F225="",F226=""),"",_xlfn.STDEV.S(IF(C$11:C$1510=G225,B$11:B$1510)))))</f>
        <v/>
      </c>
      <c r="J225" s="102"/>
      <c r="K225" s="156"/>
      <c r="L225" s="157"/>
      <c r="M225" s="158"/>
      <c r="N225" s="147"/>
      <c r="O225" s="147"/>
      <c r="AA225" s="99" t="str">
        <f t="shared" si="165"/>
        <v/>
      </c>
      <c r="AB225" s="99" t="str">
        <f t="shared" si="166"/>
        <v/>
      </c>
      <c r="AC225" s="99" t="str">
        <f t="shared" si="194"/>
        <v/>
      </c>
      <c r="AD225" s="99" t="str">
        <f t="shared" si="195"/>
        <v/>
      </c>
      <c r="AE225" s="99" t="str">
        <f t="shared" si="167"/>
        <v/>
      </c>
      <c r="AF225" s="99" t="str">
        <f t="shared" si="168"/>
        <v/>
      </c>
      <c r="AG225" s="99" t="str">
        <f t="shared" si="210"/>
        <v/>
      </c>
      <c r="AH225" s="99" t="str">
        <f t="shared" si="211"/>
        <v/>
      </c>
      <c r="AI225" s="99" t="str">
        <f t="shared" si="184"/>
        <v/>
      </c>
      <c r="AJ225" s="99" t="str">
        <f t="shared" si="190"/>
        <v/>
      </c>
      <c r="AK225" s="99" t="str">
        <f t="shared" si="208"/>
        <v/>
      </c>
      <c r="AL225" s="99" t="str">
        <f t="shared" si="209"/>
        <v/>
      </c>
      <c r="AM225" s="99" t="str">
        <f t="shared" si="185"/>
        <v/>
      </c>
      <c r="AN225" s="99" t="str">
        <f t="shared" si="191"/>
        <v/>
      </c>
      <c r="AO225" s="99" t="str">
        <f t="shared" si="200"/>
        <v/>
      </c>
      <c r="AP225" s="99" t="str">
        <f t="shared" si="201"/>
        <v/>
      </c>
      <c r="AQ225" s="99" t="str">
        <f t="shared" si="192"/>
        <v/>
      </c>
      <c r="AR225" s="99" t="str">
        <f t="shared" si="193"/>
        <v/>
      </c>
      <c r="AS225" s="99" t="str">
        <f t="shared" si="202"/>
        <v/>
      </c>
      <c r="AT225" s="99" t="str">
        <f t="shared" si="203"/>
        <v/>
      </c>
      <c r="AU225" s="99" t="str">
        <f t="shared" si="169"/>
        <v/>
      </c>
      <c r="AV225" s="99" t="str">
        <f t="shared" si="170"/>
        <v/>
      </c>
      <c r="AW225" s="99" t="str">
        <f t="shared" si="204"/>
        <v/>
      </c>
      <c r="AX225" s="99" t="str">
        <f t="shared" si="205"/>
        <v/>
      </c>
      <c r="AY225" s="99" t="str">
        <f t="shared" si="171"/>
        <v/>
      </c>
      <c r="AZ225" s="99" t="str">
        <f t="shared" si="172"/>
        <v/>
      </c>
      <c r="BA225" s="99" t="str">
        <f t="shared" si="206"/>
        <v/>
      </c>
      <c r="BB225" s="99" t="str">
        <f t="shared" si="207"/>
        <v/>
      </c>
      <c r="BD225" s="99" t="str">
        <f t="shared" si="173"/>
        <v/>
      </c>
      <c r="BE225" s="99" t="str">
        <f t="shared" si="174"/>
        <v/>
      </c>
      <c r="BF225" s="99" t="str">
        <f t="shared" si="175"/>
        <v/>
      </c>
      <c r="BG225" s="99" t="str">
        <f t="shared" si="176"/>
        <v/>
      </c>
      <c r="BH225" s="121" t="str">
        <f t="shared" si="177"/>
        <v/>
      </c>
      <c r="BI225" s="121" t="str">
        <f t="shared" si="178"/>
        <v/>
      </c>
      <c r="BJ225" s="122" t="str">
        <f t="shared" si="179"/>
        <v/>
      </c>
      <c r="BK225" s="122"/>
      <c r="BL225" s="99" t="str">
        <f t="shared" si="180"/>
        <v/>
      </c>
      <c r="BM225" s="99" t="str">
        <f t="shared" si="181"/>
        <v/>
      </c>
      <c r="BN225" s="122" t="str">
        <f t="shared" si="186"/>
        <v/>
      </c>
      <c r="BO225" s="121" t="str">
        <f t="shared" si="182"/>
        <v/>
      </c>
      <c r="BP225" s="122" t="str">
        <f t="shared" si="187"/>
        <v/>
      </c>
      <c r="BQ225" s="122"/>
    </row>
    <row r="226" spans="2:69" x14ac:dyDescent="0.3">
      <c r="B226" s="89"/>
      <c r="C226" s="98">
        <f t="shared" si="183"/>
        <v>44</v>
      </c>
      <c r="D226" s="120">
        <v>216</v>
      </c>
      <c r="E226" s="161" t="str">
        <f t="shared" si="188"/>
        <v/>
      </c>
      <c r="F226" s="90" t="str">
        <f t="shared" si="164"/>
        <v/>
      </c>
      <c r="G226" s="120">
        <v>216</v>
      </c>
      <c r="H226" s="161" t="str">
        <f t="shared" si="189"/>
        <v/>
      </c>
      <c r="I226" s="90" t="str">
        <f t="array" ref="I226">IF(D$2=1,IF(F226="","",ABS(F225-F226)),IF(D$2&lt;10,IF(AND(F226="",F227=""),"",MAX(IF(C$11:C$1510=G226,B$11:B$1510))-MIN(IF(C$11:C$1510=G226,B$11:B$1510))),IF(AND(F226="",F227=""),"",_xlfn.STDEV.S(IF(C$11:C$1510=G226,B$11:B$1510)))))</f>
        <v/>
      </c>
      <c r="J226" s="102"/>
      <c r="K226" s="156"/>
      <c r="L226" s="157"/>
      <c r="M226" s="158"/>
      <c r="N226" s="147"/>
      <c r="O226" s="147"/>
      <c r="AA226" s="99" t="str">
        <f t="shared" si="165"/>
        <v/>
      </c>
      <c r="AB226" s="99" t="str">
        <f t="shared" si="166"/>
        <v/>
      </c>
      <c r="AC226" s="99" t="str">
        <f t="shared" si="194"/>
        <v/>
      </c>
      <c r="AD226" s="99" t="str">
        <f t="shared" si="195"/>
        <v/>
      </c>
      <c r="AE226" s="99" t="str">
        <f t="shared" si="167"/>
        <v/>
      </c>
      <c r="AF226" s="99" t="str">
        <f t="shared" si="168"/>
        <v/>
      </c>
      <c r="AG226" s="99" t="str">
        <f t="shared" si="210"/>
        <v/>
      </c>
      <c r="AH226" s="99" t="str">
        <f t="shared" si="211"/>
        <v/>
      </c>
      <c r="AI226" s="99" t="str">
        <f t="shared" si="184"/>
        <v/>
      </c>
      <c r="AJ226" s="99" t="str">
        <f t="shared" si="190"/>
        <v/>
      </c>
      <c r="AK226" s="99" t="str">
        <f t="shared" si="208"/>
        <v/>
      </c>
      <c r="AL226" s="99" t="str">
        <f t="shared" si="209"/>
        <v/>
      </c>
      <c r="AM226" s="99" t="str">
        <f t="shared" si="185"/>
        <v/>
      </c>
      <c r="AN226" s="99" t="str">
        <f t="shared" si="191"/>
        <v/>
      </c>
      <c r="AO226" s="99" t="str">
        <f t="shared" si="200"/>
        <v/>
      </c>
      <c r="AP226" s="99" t="str">
        <f t="shared" si="201"/>
        <v/>
      </c>
      <c r="AQ226" s="99" t="str">
        <f t="shared" si="192"/>
        <v/>
      </c>
      <c r="AR226" s="99" t="str">
        <f t="shared" si="193"/>
        <v/>
      </c>
      <c r="AS226" s="99" t="str">
        <f t="shared" si="202"/>
        <v/>
      </c>
      <c r="AT226" s="99" t="str">
        <f t="shared" si="203"/>
        <v/>
      </c>
      <c r="AU226" s="99" t="str">
        <f t="shared" si="169"/>
        <v/>
      </c>
      <c r="AV226" s="99" t="str">
        <f t="shared" si="170"/>
        <v/>
      </c>
      <c r="AW226" s="99" t="str">
        <f t="shared" si="204"/>
        <v/>
      </c>
      <c r="AX226" s="99" t="str">
        <f t="shared" si="205"/>
        <v/>
      </c>
      <c r="AY226" s="99" t="str">
        <f t="shared" si="171"/>
        <v/>
      </c>
      <c r="AZ226" s="99" t="str">
        <f t="shared" si="172"/>
        <v/>
      </c>
      <c r="BA226" s="99" t="str">
        <f t="shared" si="206"/>
        <v/>
      </c>
      <c r="BB226" s="99" t="str">
        <f t="shared" si="207"/>
        <v/>
      </c>
      <c r="BD226" s="99" t="str">
        <f t="shared" si="173"/>
        <v/>
      </c>
      <c r="BE226" s="99" t="str">
        <f t="shared" si="174"/>
        <v/>
      </c>
      <c r="BF226" s="99" t="str">
        <f t="shared" si="175"/>
        <v/>
      </c>
      <c r="BG226" s="99" t="str">
        <f t="shared" si="176"/>
        <v/>
      </c>
      <c r="BH226" s="121" t="str">
        <f t="shared" si="177"/>
        <v/>
      </c>
      <c r="BI226" s="121" t="str">
        <f t="shared" si="178"/>
        <v/>
      </c>
      <c r="BJ226" s="122" t="str">
        <f t="shared" si="179"/>
        <v/>
      </c>
      <c r="BK226" s="122"/>
      <c r="BL226" s="99" t="str">
        <f t="shared" si="180"/>
        <v/>
      </c>
      <c r="BM226" s="99" t="str">
        <f t="shared" si="181"/>
        <v/>
      </c>
      <c r="BN226" s="122" t="str">
        <f t="shared" si="186"/>
        <v/>
      </c>
      <c r="BO226" s="121" t="str">
        <f t="shared" si="182"/>
        <v/>
      </c>
      <c r="BP226" s="122" t="str">
        <f t="shared" si="187"/>
        <v/>
      </c>
      <c r="BQ226" s="122"/>
    </row>
    <row r="227" spans="2:69" x14ac:dyDescent="0.3">
      <c r="B227" s="89"/>
      <c r="C227" s="98">
        <f t="shared" si="183"/>
        <v>44</v>
      </c>
      <c r="D227" s="120">
        <v>217</v>
      </c>
      <c r="E227" s="161" t="str">
        <f t="shared" si="188"/>
        <v/>
      </c>
      <c r="F227" s="90" t="str">
        <f t="shared" si="164"/>
        <v/>
      </c>
      <c r="G227" s="120">
        <v>217</v>
      </c>
      <c r="H227" s="161" t="str">
        <f t="shared" si="189"/>
        <v/>
      </c>
      <c r="I227" s="90" t="str">
        <f t="array" ref="I227">IF(D$2=1,IF(F227="","",ABS(F226-F227)),IF(D$2&lt;10,IF(AND(F227="",F228=""),"",MAX(IF(C$11:C$1510=G227,B$11:B$1510))-MIN(IF(C$11:C$1510=G227,B$11:B$1510))),IF(AND(F227="",F228=""),"",_xlfn.STDEV.S(IF(C$11:C$1510=G227,B$11:B$1510)))))</f>
        <v/>
      </c>
      <c r="J227" s="102"/>
      <c r="K227" s="156"/>
      <c r="L227" s="157"/>
      <c r="M227" s="158"/>
      <c r="N227" s="147"/>
      <c r="O227" s="147"/>
      <c r="AA227" s="99" t="str">
        <f t="shared" si="165"/>
        <v/>
      </c>
      <c r="AB227" s="99" t="str">
        <f t="shared" si="166"/>
        <v/>
      </c>
      <c r="AC227" s="99" t="str">
        <f t="shared" si="194"/>
        <v/>
      </c>
      <c r="AD227" s="99" t="str">
        <f t="shared" si="195"/>
        <v/>
      </c>
      <c r="AE227" s="99" t="str">
        <f t="shared" si="167"/>
        <v/>
      </c>
      <c r="AF227" s="99" t="str">
        <f t="shared" si="168"/>
        <v/>
      </c>
      <c r="AG227" s="99" t="str">
        <f t="shared" si="210"/>
        <v/>
      </c>
      <c r="AH227" s="99" t="str">
        <f t="shared" si="211"/>
        <v/>
      </c>
      <c r="AI227" s="99" t="str">
        <f t="shared" si="184"/>
        <v/>
      </c>
      <c r="AJ227" s="99" t="str">
        <f t="shared" si="190"/>
        <v/>
      </c>
      <c r="AK227" s="99" t="str">
        <f t="shared" si="208"/>
        <v/>
      </c>
      <c r="AL227" s="99" t="str">
        <f t="shared" si="209"/>
        <v/>
      </c>
      <c r="AM227" s="99" t="str">
        <f t="shared" si="185"/>
        <v/>
      </c>
      <c r="AN227" s="99" t="str">
        <f t="shared" si="191"/>
        <v/>
      </c>
      <c r="AO227" s="99" t="str">
        <f t="shared" si="200"/>
        <v/>
      </c>
      <c r="AP227" s="99" t="str">
        <f t="shared" si="201"/>
        <v/>
      </c>
      <c r="AQ227" s="99" t="str">
        <f t="shared" si="192"/>
        <v/>
      </c>
      <c r="AR227" s="99" t="str">
        <f t="shared" si="193"/>
        <v/>
      </c>
      <c r="AS227" s="99" t="str">
        <f t="shared" si="202"/>
        <v/>
      </c>
      <c r="AT227" s="99" t="str">
        <f t="shared" si="203"/>
        <v/>
      </c>
      <c r="AU227" s="99" t="str">
        <f t="shared" si="169"/>
        <v/>
      </c>
      <c r="AV227" s="99" t="str">
        <f t="shared" si="170"/>
        <v/>
      </c>
      <c r="AW227" s="99" t="str">
        <f t="shared" si="204"/>
        <v/>
      </c>
      <c r="AX227" s="99" t="str">
        <f t="shared" si="205"/>
        <v/>
      </c>
      <c r="AY227" s="99" t="str">
        <f t="shared" si="171"/>
        <v/>
      </c>
      <c r="AZ227" s="99" t="str">
        <f t="shared" si="172"/>
        <v/>
      </c>
      <c r="BA227" s="99" t="str">
        <f t="shared" si="206"/>
        <v/>
      </c>
      <c r="BB227" s="99" t="str">
        <f t="shared" si="207"/>
        <v/>
      </c>
      <c r="BD227" s="99" t="str">
        <f t="shared" si="173"/>
        <v/>
      </c>
      <c r="BE227" s="99" t="str">
        <f t="shared" si="174"/>
        <v/>
      </c>
      <c r="BF227" s="99" t="str">
        <f t="shared" si="175"/>
        <v/>
      </c>
      <c r="BG227" s="99" t="str">
        <f t="shared" si="176"/>
        <v/>
      </c>
      <c r="BH227" s="121" t="str">
        <f t="shared" si="177"/>
        <v/>
      </c>
      <c r="BI227" s="121" t="str">
        <f t="shared" si="178"/>
        <v/>
      </c>
      <c r="BJ227" s="122" t="str">
        <f t="shared" si="179"/>
        <v/>
      </c>
      <c r="BK227" s="122"/>
      <c r="BL227" s="99" t="str">
        <f t="shared" si="180"/>
        <v/>
      </c>
      <c r="BM227" s="99" t="str">
        <f t="shared" si="181"/>
        <v/>
      </c>
      <c r="BN227" s="122" t="str">
        <f t="shared" si="186"/>
        <v/>
      </c>
      <c r="BO227" s="121" t="str">
        <f t="shared" si="182"/>
        <v/>
      </c>
      <c r="BP227" s="122" t="str">
        <f t="shared" si="187"/>
        <v/>
      </c>
      <c r="BQ227" s="122"/>
    </row>
    <row r="228" spans="2:69" x14ac:dyDescent="0.3">
      <c r="B228" s="89"/>
      <c r="C228" s="98">
        <f t="shared" si="183"/>
        <v>44</v>
      </c>
      <c r="D228" s="120">
        <v>218</v>
      </c>
      <c r="E228" s="161" t="str">
        <f t="shared" si="188"/>
        <v/>
      </c>
      <c r="F228" s="90" t="str">
        <f t="shared" si="164"/>
        <v/>
      </c>
      <c r="G228" s="120">
        <v>218</v>
      </c>
      <c r="H228" s="161" t="str">
        <f t="shared" si="189"/>
        <v/>
      </c>
      <c r="I228" s="90" t="str">
        <f t="array" ref="I228">IF(D$2=1,IF(F228="","",ABS(F227-F228)),IF(D$2&lt;10,IF(AND(F228="",F229=""),"",MAX(IF(C$11:C$1510=G228,B$11:B$1510))-MIN(IF(C$11:C$1510=G228,B$11:B$1510))),IF(AND(F228="",F229=""),"",_xlfn.STDEV.S(IF(C$11:C$1510=G228,B$11:B$1510)))))</f>
        <v/>
      </c>
      <c r="J228" s="102"/>
      <c r="K228" s="156"/>
      <c r="L228" s="157"/>
      <c r="M228" s="158"/>
      <c r="N228" s="147"/>
      <c r="O228" s="147"/>
      <c r="AA228" s="99" t="str">
        <f t="shared" si="165"/>
        <v/>
      </c>
      <c r="AB228" s="99" t="str">
        <f t="shared" si="166"/>
        <v/>
      </c>
      <c r="AC228" s="99" t="str">
        <f t="shared" si="194"/>
        <v/>
      </c>
      <c r="AD228" s="99" t="str">
        <f t="shared" si="195"/>
        <v/>
      </c>
      <c r="AE228" s="99" t="str">
        <f t="shared" si="167"/>
        <v/>
      </c>
      <c r="AF228" s="99" t="str">
        <f t="shared" si="168"/>
        <v/>
      </c>
      <c r="AG228" s="99" t="str">
        <f t="shared" si="210"/>
        <v/>
      </c>
      <c r="AH228" s="99" t="str">
        <f t="shared" si="211"/>
        <v/>
      </c>
      <c r="AI228" s="99" t="str">
        <f t="shared" si="184"/>
        <v/>
      </c>
      <c r="AJ228" s="99" t="str">
        <f t="shared" si="190"/>
        <v/>
      </c>
      <c r="AK228" s="99" t="str">
        <f t="shared" si="208"/>
        <v/>
      </c>
      <c r="AL228" s="99" t="str">
        <f t="shared" si="209"/>
        <v/>
      </c>
      <c r="AM228" s="99" t="str">
        <f t="shared" si="185"/>
        <v/>
      </c>
      <c r="AN228" s="99" t="str">
        <f t="shared" si="191"/>
        <v/>
      </c>
      <c r="AO228" s="99" t="str">
        <f t="shared" si="200"/>
        <v/>
      </c>
      <c r="AP228" s="99" t="str">
        <f t="shared" si="201"/>
        <v/>
      </c>
      <c r="AQ228" s="99" t="str">
        <f t="shared" si="192"/>
        <v/>
      </c>
      <c r="AR228" s="99" t="str">
        <f t="shared" si="193"/>
        <v/>
      </c>
      <c r="AS228" s="99" t="str">
        <f t="shared" si="202"/>
        <v/>
      </c>
      <c r="AT228" s="99" t="str">
        <f t="shared" si="203"/>
        <v/>
      </c>
      <c r="AU228" s="99" t="str">
        <f t="shared" si="169"/>
        <v/>
      </c>
      <c r="AV228" s="99" t="str">
        <f t="shared" si="170"/>
        <v/>
      </c>
      <c r="AW228" s="99" t="str">
        <f t="shared" si="204"/>
        <v/>
      </c>
      <c r="AX228" s="99" t="str">
        <f t="shared" si="205"/>
        <v/>
      </c>
      <c r="AY228" s="99" t="str">
        <f t="shared" si="171"/>
        <v/>
      </c>
      <c r="AZ228" s="99" t="str">
        <f t="shared" si="172"/>
        <v/>
      </c>
      <c r="BA228" s="99" t="str">
        <f t="shared" si="206"/>
        <v/>
      </c>
      <c r="BB228" s="99" t="str">
        <f t="shared" si="207"/>
        <v/>
      </c>
      <c r="BD228" s="99" t="str">
        <f t="shared" si="173"/>
        <v/>
      </c>
      <c r="BE228" s="99" t="str">
        <f t="shared" si="174"/>
        <v/>
      </c>
      <c r="BF228" s="99" t="str">
        <f t="shared" si="175"/>
        <v/>
      </c>
      <c r="BG228" s="99" t="str">
        <f t="shared" si="176"/>
        <v/>
      </c>
      <c r="BH228" s="121" t="str">
        <f t="shared" si="177"/>
        <v/>
      </c>
      <c r="BI228" s="121" t="str">
        <f t="shared" si="178"/>
        <v/>
      </c>
      <c r="BJ228" s="122" t="str">
        <f t="shared" si="179"/>
        <v/>
      </c>
      <c r="BK228" s="122"/>
      <c r="BL228" s="99" t="str">
        <f t="shared" si="180"/>
        <v/>
      </c>
      <c r="BM228" s="99" t="str">
        <f t="shared" si="181"/>
        <v/>
      </c>
      <c r="BN228" s="122" t="str">
        <f t="shared" si="186"/>
        <v/>
      </c>
      <c r="BO228" s="121" t="str">
        <f t="shared" si="182"/>
        <v/>
      </c>
      <c r="BP228" s="122" t="str">
        <f t="shared" si="187"/>
        <v/>
      </c>
      <c r="BQ228" s="122"/>
    </row>
    <row r="229" spans="2:69" x14ac:dyDescent="0.3">
      <c r="B229" s="89"/>
      <c r="C229" s="98">
        <f t="shared" si="183"/>
        <v>44</v>
      </c>
      <c r="D229" s="120">
        <v>219</v>
      </c>
      <c r="E229" s="161" t="str">
        <f t="shared" si="188"/>
        <v/>
      </c>
      <c r="F229" s="90" t="str">
        <f t="shared" si="164"/>
        <v/>
      </c>
      <c r="G229" s="120">
        <v>219</v>
      </c>
      <c r="H229" s="161" t="str">
        <f t="shared" si="189"/>
        <v/>
      </c>
      <c r="I229" s="90" t="str">
        <f t="array" ref="I229">IF(D$2=1,IF(F229="","",ABS(F228-F229)),IF(D$2&lt;10,IF(AND(F229="",F230=""),"",MAX(IF(C$11:C$1510=G229,B$11:B$1510))-MIN(IF(C$11:C$1510=G229,B$11:B$1510))),IF(AND(F229="",F230=""),"",_xlfn.STDEV.S(IF(C$11:C$1510=G229,B$11:B$1510)))))</f>
        <v/>
      </c>
      <c r="J229" s="102"/>
      <c r="K229" s="156"/>
      <c r="L229" s="157"/>
      <c r="M229" s="158"/>
      <c r="N229" s="147"/>
      <c r="O229" s="147"/>
      <c r="AA229" s="99" t="str">
        <f t="shared" si="165"/>
        <v/>
      </c>
      <c r="AB229" s="99" t="str">
        <f t="shared" si="166"/>
        <v/>
      </c>
      <c r="AC229" s="99" t="str">
        <f t="shared" si="194"/>
        <v/>
      </c>
      <c r="AD229" s="99" t="str">
        <f t="shared" si="195"/>
        <v/>
      </c>
      <c r="AE229" s="99" t="str">
        <f t="shared" si="167"/>
        <v/>
      </c>
      <c r="AF229" s="99" t="str">
        <f t="shared" si="168"/>
        <v/>
      </c>
      <c r="AG229" s="99" t="str">
        <f t="shared" si="210"/>
        <v/>
      </c>
      <c r="AH229" s="99" t="str">
        <f t="shared" si="211"/>
        <v/>
      </c>
      <c r="AI229" s="99" t="str">
        <f t="shared" si="184"/>
        <v/>
      </c>
      <c r="AJ229" s="99" t="str">
        <f t="shared" si="190"/>
        <v/>
      </c>
      <c r="AK229" s="99" t="str">
        <f t="shared" si="208"/>
        <v/>
      </c>
      <c r="AL229" s="99" t="str">
        <f t="shared" si="209"/>
        <v/>
      </c>
      <c r="AM229" s="99" t="str">
        <f t="shared" si="185"/>
        <v/>
      </c>
      <c r="AN229" s="99" t="str">
        <f t="shared" si="191"/>
        <v/>
      </c>
      <c r="AO229" s="99" t="str">
        <f t="shared" si="200"/>
        <v/>
      </c>
      <c r="AP229" s="99" t="str">
        <f t="shared" si="201"/>
        <v/>
      </c>
      <c r="AQ229" s="99" t="str">
        <f t="shared" si="192"/>
        <v/>
      </c>
      <c r="AR229" s="99" t="str">
        <f t="shared" si="193"/>
        <v/>
      </c>
      <c r="AS229" s="99" t="str">
        <f t="shared" si="202"/>
        <v/>
      </c>
      <c r="AT229" s="99" t="str">
        <f t="shared" si="203"/>
        <v/>
      </c>
      <c r="AU229" s="99" t="str">
        <f t="shared" si="169"/>
        <v/>
      </c>
      <c r="AV229" s="99" t="str">
        <f t="shared" si="170"/>
        <v/>
      </c>
      <c r="AW229" s="99" t="str">
        <f t="shared" si="204"/>
        <v/>
      </c>
      <c r="AX229" s="99" t="str">
        <f t="shared" si="205"/>
        <v/>
      </c>
      <c r="AY229" s="99" t="str">
        <f t="shared" si="171"/>
        <v/>
      </c>
      <c r="AZ229" s="99" t="str">
        <f t="shared" si="172"/>
        <v/>
      </c>
      <c r="BA229" s="99" t="str">
        <f t="shared" si="206"/>
        <v/>
      </c>
      <c r="BB229" s="99" t="str">
        <f t="shared" si="207"/>
        <v/>
      </c>
      <c r="BD229" s="99" t="str">
        <f t="shared" si="173"/>
        <v/>
      </c>
      <c r="BE229" s="99" t="str">
        <f t="shared" si="174"/>
        <v/>
      </c>
      <c r="BF229" s="99" t="str">
        <f t="shared" si="175"/>
        <v/>
      </c>
      <c r="BG229" s="99" t="str">
        <f t="shared" si="176"/>
        <v/>
      </c>
      <c r="BH229" s="121" t="str">
        <f t="shared" si="177"/>
        <v/>
      </c>
      <c r="BI229" s="121" t="str">
        <f t="shared" si="178"/>
        <v/>
      </c>
      <c r="BJ229" s="122" t="str">
        <f t="shared" si="179"/>
        <v/>
      </c>
      <c r="BK229" s="122"/>
      <c r="BL229" s="99" t="str">
        <f t="shared" si="180"/>
        <v/>
      </c>
      <c r="BM229" s="99" t="str">
        <f t="shared" si="181"/>
        <v/>
      </c>
      <c r="BN229" s="122" t="str">
        <f t="shared" si="186"/>
        <v/>
      </c>
      <c r="BO229" s="121" t="str">
        <f t="shared" si="182"/>
        <v/>
      </c>
      <c r="BP229" s="122" t="str">
        <f t="shared" si="187"/>
        <v/>
      </c>
      <c r="BQ229" s="122"/>
    </row>
    <row r="230" spans="2:69" x14ac:dyDescent="0.3">
      <c r="B230" s="89"/>
      <c r="C230" s="98">
        <f t="shared" si="183"/>
        <v>44</v>
      </c>
      <c r="D230" s="120">
        <v>220</v>
      </c>
      <c r="E230" s="161" t="str">
        <f t="shared" si="188"/>
        <v/>
      </c>
      <c r="F230" s="90" t="str">
        <f t="shared" si="164"/>
        <v/>
      </c>
      <c r="G230" s="120">
        <v>220</v>
      </c>
      <c r="H230" s="161" t="str">
        <f t="shared" si="189"/>
        <v/>
      </c>
      <c r="I230" s="90" t="str">
        <f t="array" ref="I230">IF(D$2=1,IF(F230="","",ABS(F229-F230)),IF(D$2&lt;10,IF(AND(F230="",F231=""),"",MAX(IF(C$11:C$1510=G230,B$11:B$1510))-MIN(IF(C$11:C$1510=G230,B$11:B$1510))),IF(AND(F230="",F231=""),"",_xlfn.STDEV.S(IF(C$11:C$1510=G230,B$11:B$1510)))))</f>
        <v/>
      </c>
      <c r="J230" s="102"/>
      <c r="K230" s="156"/>
      <c r="L230" s="157"/>
      <c r="M230" s="158"/>
      <c r="N230" s="147"/>
      <c r="O230" s="147"/>
      <c r="AA230" s="99" t="str">
        <f t="shared" si="165"/>
        <v/>
      </c>
      <c r="AB230" s="99" t="str">
        <f t="shared" si="166"/>
        <v/>
      </c>
      <c r="AC230" s="99" t="str">
        <f t="shared" si="194"/>
        <v/>
      </c>
      <c r="AD230" s="99" t="str">
        <f t="shared" si="195"/>
        <v/>
      </c>
      <c r="AE230" s="99" t="str">
        <f t="shared" si="167"/>
        <v/>
      </c>
      <c r="AF230" s="99" t="str">
        <f t="shared" si="168"/>
        <v/>
      </c>
      <c r="AG230" s="99" t="str">
        <f t="shared" si="210"/>
        <v/>
      </c>
      <c r="AH230" s="99" t="str">
        <f t="shared" si="211"/>
        <v/>
      </c>
      <c r="AI230" s="99" t="str">
        <f t="shared" si="184"/>
        <v/>
      </c>
      <c r="AJ230" s="99" t="str">
        <f t="shared" si="190"/>
        <v/>
      </c>
      <c r="AK230" s="99" t="str">
        <f t="shared" si="208"/>
        <v/>
      </c>
      <c r="AL230" s="99" t="str">
        <f t="shared" si="209"/>
        <v/>
      </c>
      <c r="AM230" s="99" t="str">
        <f t="shared" si="185"/>
        <v/>
      </c>
      <c r="AN230" s="99" t="str">
        <f t="shared" si="191"/>
        <v/>
      </c>
      <c r="AO230" s="99" t="str">
        <f t="shared" si="200"/>
        <v/>
      </c>
      <c r="AP230" s="99" t="str">
        <f t="shared" si="201"/>
        <v/>
      </c>
      <c r="AQ230" s="99" t="str">
        <f t="shared" si="192"/>
        <v/>
      </c>
      <c r="AR230" s="99" t="str">
        <f t="shared" si="193"/>
        <v/>
      </c>
      <c r="AS230" s="99" t="str">
        <f t="shared" si="202"/>
        <v/>
      </c>
      <c r="AT230" s="99" t="str">
        <f t="shared" si="203"/>
        <v/>
      </c>
      <c r="AU230" s="99" t="str">
        <f t="shared" si="169"/>
        <v/>
      </c>
      <c r="AV230" s="99" t="str">
        <f t="shared" si="170"/>
        <v/>
      </c>
      <c r="AW230" s="99" t="str">
        <f t="shared" si="204"/>
        <v/>
      </c>
      <c r="AX230" s="99" t="str">
        <f t="shared" si="205"/>
        <v/>
      </c>
      <c r="AY230" s="99" t="str">
        <f t="shared" si="171"/>
        <v/>
      </c>
      <c r="AZ230" s="99" t="str">
        <f t="shared" si="172"/>
        <v/>
      </c>
      <c r="BA230" s="99" t="str">
        <f t="shared" si="206"/>
        <v/>
      </c>
      <c r="BB230" s="99" t="str">
        <f t="shared" si="207"/>
        <v/>
      </c>
      <c r="BD230" s="99" t="str">
        <f t="shared" si="173"/>
        <v/>
      </c>
      <c r="BE230" s="99" t="str">
        <f t="shared" si="174"/>
        <v/>
      </c>
      <c r="BF230" s="99" t="str">
        <f t="shared" si="175"/>
        <v/>
      </c>
      <c r="BG230" s="99" t="str">
        <f t="shared" si="176"/>
        <v/>
      </c>
      <c r="BH230" s="121" t="str">
        <f t="shared" si="177"/>
        <v/>
      </c>
      <c r="BI230" s="121" t="str">
        <f t="shared" si="178"/>
        <v/>
      </c>
      <c r="BJ230" s="122" t="str">
        <f t="shared" si="179"/>
        <v/>
      </c>
      <c r="BK230" s="122"/>
      <c r="BL230" s="99" t="str">
        <f t="shared" si="180"/>
        <v/>
      </c>
      <c r="BM230" s="99" t="str">
        <f t="shared" si="181"/>
        <v/>
      </c>
      <c r="BN230" s="122" t="str">
        <f t="shared" si="186"/>
        <v/>
      </c>
      <c r="BO230" s="121" t="str">
        <f t="shared" si="182"/>
        <v/>
      </c>
      <c r="BP230" s="122" t="str">
        <f t="shared" si="187"/>
        <v/>
      </c>
      <c r="BQ230" s="122"/>
    </row>
    <row r="231" spans="2:69" x14ac:dyDescent="0.3">
      <c r="B231" s="89"/>
      <c r="C231" s="98">
        <f t="shared" si="183"/>
        <v>45</v>
      </c>
      <c r="D231" s="120">
        <v>221</v>
      </c>
      <c r="E231" s="161" t="str">
        <f t="shared" si="188"/>
        <v/>
      </c>
      <c r="F231" s="90" t="str">
        <f t="shared" si="164"/>
        <v/>
      </c>
      <c r="G231" s="120">
        <v>221</v>
      </c>
      <c r="H231" s="161" t="str">
        <f t="shared" si="189"/>
        <v/>
      </c>
      <c r="I231" s="90" t="str">
        <f t="array" ref="I231">IF(D$2=1,IF(F231="","",ABS(F230-F231)),IF(D$2&lt;10,IF(AND(F231="",F232=""),"",MAX(IF(C$11:C$1510=G231,B$11:B$1510))-MIN(IF(C$11:C$1510=G231,B$11:B$1510))),IF(AND(F231="",F232=""),"",_xlfn.STDEV.S(IF(C$11:C$1510=G231,B$11:B$1510)))))</f>
        <v/>
      </c>
      <c r="J231" s="102"/>
      <c r="K231" s="156"/>
      <c r="L231" s="157"/>
      <c r="M231" s="158"/>
      <c r="N231" s="147"/>
      <c r="O231" s="147"/>
      <c r="AA231" s="99" t="str">
        <f t="shared" si="165"/>
        <v/>
      </c>
      <c r="AB231" s="99" t="str">
        <f t="shared" si="166"/>
        <v/>
      </c>
      <c r="AC231" s="99" t="str">
        <f t="shared" si="194"/>
        <v/>
      </c>
      <c r="AD231" s="99" t="str">
        <f t="shared" si="195"/>
        <v/>
      </c>
      <c r="AE231" s="99" t="str">
        <f t="shared" si="167"/>
        <v/>
      </c>
      <c r="AF231" s="99" t="str">
        <f t="shared" si="168"/>
        <v/>
      </c>
      <c r="AG231" s="99" t="str">
        <f t="shared" si="210"/>
        <v/>
      </c>
      <c r="AH231" s="99" t="str">
        <f t="shared" si="211"/>
        <v/>
      </c>
      <c r="AI231" s="99" t="str">
        <f t="shared" si="184"/>
        <v/>
      </c>
      <c r="AJ231" s="99" t="str">
        <f t="shared" si="190"/>
        <v/>
      </c>
      <c r="AK231" s="99" t="str">
        <f t="shared" si="208"/>
        <v/>
      </c>
      <c r="AL231" s="99" t="str">
        <f t="shared" si="209"/>
        <v/>
      </c>
      <c r="AM231" s="99" t="str">
        <f t="shared" si="185"/>
        <v/>
      </c>
      <c r="AN231" s="99" t="str">
        <f t="shared" si="191"/>
        <v/>
      </c>
      <c r="AO231" s="99" t="str">
        <f t="shared" si="200"/>
        <v/>
      </c>
      <c r="AP231" s="99" t="str">
        <f t="shared" si="201"/>
        <v/>
      </c>
      <c r="AQ231" s="99" t="str">
        <f t="shared" si="192"/>
        <v/>
      </c>
      <c r="AR231" s="99" t="str">
        <f t="shared" si="193"/>
        <v/>
      </c>
      <c r="AS231" s="99" t="str">
        <f t="shared" si="202"/>
        <v/>
      </c>
      <c r="AT231" s="99" t="str">
        <f t="shared" si="203"/>
        <v/>
      </c>
      <c r="AU231" s="99" t="str">
        <f t="shared" si="169"/>
        <v/>
      </c>
      <c r="AV231" s="99" t="str">
        <f t="shared" si="170"/>
        <v/>
      </c>
      <c r="AW231" s="99" t="str">
        <f t="shared" si="204"/>
        <v/>
      </c>
      <c r="AX231" s="99" t="str">
        <f t="shared" si="205"/>
        <v/>
      </c>
      <c r="AY231" s="99" t="str">
        <f t="shared" si="171"/>
        <v/>
      </c>
      <c r="AZ231" s="99" t="str">
        <f t="shared" si="172"/>
        <v/>
      </c>
      <c r="BA231" s="99" t="str">
        <f t="shared" si="206"/>
        <v/>
      </c>
      <c r="BB231" s="99" t="str">
        <f t="shared" si="207"/>
        <v/>
      </c>
      <c r="BD231" s="99" t="str">
        <f t="shared" si="173"/>
        <v/>
      </c>
      <c r="BE231" s="99" t="str">
        <f t="shared" si="174"/>
        <v/>
      </c>
      <c r="BF231" s="99" t="str">
        <f t="shared" si="175"/>
        <v/>
      </c>
      <c r="BG231" s="99" t="str">
        <f t="shared" si="176"/>
        <v/>
      </c>
      <c r="BH231" s="121" t="str">
        <f t="shared" si="177"/>
        <v/>
      </c>
      <c r="BI231" s="121" t="str">
        <f t="shared" si="178"/>
        <v/>
      </c>
      <c r="BJ231" s="122" t="str">
        <f t="shared" si="179"/>
        <v/>
      </c>
      <c r="BK231" s="122"/>
      <c r="BL231" s="99" t="str">
        <f t="shared" si="180"/>
        <v/>
      </c>
      <c r="BM231" s="99" t="str">
        <f t="shared" si="181"/>
        <v/>
      </c>
      <c r="BN231" s="122" t="str">
        <f t="shared" si="186"/>
        <v/>
      </c>
      <c r="BO231" s="121" t="str">
        <f t="shared" si="182"/>
        <v/>
      </c>
      <c r="BP231" s="122" t="str">
        <f t="shared" si="187"/>
        <v/>
      </c>
      <c r="BQ231" s="122"/>
    </row>
    <row r="232" spans="2:69" x14ac:dyDescent="0.3">
      <c r="B232" s="89"/>
      <c r="C232" s="98">
        <f t="shared" si="183"/>
        <v>45</v>
      </c>
      <c r="D232" s="120">
        <v>222</v>
      </c>
      <c r="E232" s="161" t="str">
        <f t="shared" si="188"/>
        <v/>
      </c>
      <c r="F232" s="90" t="str">
        <f t="shared" si="164"/>
        <v/>
      </c>
      <c r="G232" s="120">
        <v>222</v>
      </c>
      <c r="H232" s="161" t="str">
        <f t="shared" si="189"/>
        <v/>
      </c>
      <c r="I232" s="90" t="str">
        <f t="array" ref="I232">IF(D$2=1,IF(F232="","",ABS(F231-F232)),IF(D$2&lt;10,IF(AND(F232="",F233=""),"",MAX(IF(C$11:C$1510=G232,B$11:B$1510))-MIN(IF(C$11:C$1510=G232,B$11:B$1510))),IF(AND(F232="",F233=""),"",_xlfn.STDEV.S(IF(C$11:C$1510=G232,B$11:B$1510)))))</f>
        <v/>
      </c>
      <c r="J232" s="102"/>
      <c r="K232" s="156"/>
      <c r="L232" s="157"/>
      <c r="M232" s="158"/>
      <c r="N232" s="147"/>
      <c r="O232" s="147"/>
      <c r="AA232" s="99" t="str">
        <f t="shared" si="165"/>
        <v/>
      </c>
      <c r="AB232" s="99" t="str">
        <f t="shared" si="166"/>
        <v/>
      </c>
      <c r="AC232" s="99" t="str">
        <f t="shared" si="194"/>
        <v/>
      </c>
      <c r="AD232" s="99" t="str">
        <f t="shared" si="195"/>
        <v/>
      </c>
      <c r="AE232" s="99" t="str">
        <f t="shared" si="167"/>
        <v/>
      </c>
      <c r="AF232" s="99" t="str">
        <f t="shared" si="168"/>
        <v/>
      </c>
      <c r="AG232" s="99" t="str">
        <f t="shared" si="210"/>
        <v/>
      </c>
      <c r="AH232" s="99" t="str">
        <f t="shared" si="211"/>
        <v/>
      </c>
      <c r="AI232" s="99" t="str">
        <f t="shared" si="184"/>
        <v/>
      </c>
      <c r="AJ232" s="99" t="str">
        <f t="shared" si="190"/>
        <v/>
      </c>
      <c r="AK232" s="99" t="str">
        <f t="shared" si="208"/>
        <v/>
      </c>
      <c r="AL232" s="99" t="str">
        <f t="shared" si="209"/>
        <v/>
      </c>
      <c r="AM232" s="99" t="str">
        <f t="shared" si="185"/>
        <v/>
      </c>
      <c r="AN232" s="99" t="str">
        <f t="shared" si="191"/>
        <v/>
      </c>
      <c r="AO232" s="99" t="str">
        <f t="shared" si="200"/>
        <v/>
      </c>
      <c r="AP232" s="99" t="str">
        <f t="shared" si="201"/>
        <v/>
      </c>
      <c r="AQ232" s="99" t="str">
        <f t="shared" si="192"/>
        <v/>
      </c>
      <c r="AR232" s="99" t="str">
        <f t="shared" si="193"/>
        <v/>
      </c>
      <c r="AS232" s="99" t="str">
        <f t="shared" si="202"/>
        <v/>
      </c>
      <c r="AT232" s="99" t="str">
        <f t="shared" si="203"/>
        <v/>
      </c>
      <c r="AU232" s="99" t="str">
        <f t="shared" si="169"/>
        <v/>
      </c>
      <c r="AV232" s="99" t="str">
        <f t="shared" si="170"/>
        <v/>
      </c>
      <c r="AW232" s="99" t="str">
        <f t="shared" si="204"/>
        <v/>
      </c>
      <c r="AX232" s="99" t="str">
        <f t="shared" si="205"/>
        <v/>
      </c>
      <c r="AY232" s="99" t="str">
        <f t="shared" si="171"/>
        <v/>
      </c>
      <c r="AZ232" s="99" t="str">
        <f t="shared" si="172"/>
        <v/>
      </c>
      <c r="BA232" s="99" t="str">
        <f t="shared" si="206"/>
        <v/>
      </c>
      <c r="BB232" s="99" t="str">
        <f t="shared" si="207"/>
        <v/>
      </c>
      <c r="BD232" s="99" t="str">
        <f t="shared" si="173"/>
        <v/>
      </c>
      <c r="BE232" s="99" t="str">
        <f t="shared" si="174"/>
        <v/>
      </c>
      <c r="BF232" s="99" t="str">
        <f t="shared" si="175"/>
        <v/>
      </c>
      <c r="BG232" s="99" t="str">
        <f t="shared" si="176"/>
        <v/>
      </c>
      <c r="BH232" s="121" t="str">
        <f t="shared" si="177"/>
        <v/>
      </c>
      <c r="BI232" s="121" t="str">
        <f t="shared" si="178"/>
        <v/>
      </c>
      <c r="BJ232" s="122" t="str">
        <f t="shared" si="179"/>
        <v/>
      </c>
      <c r="BK232" s="122"/>
      <c r="BL232" s="99" t="str">
        <f t="shared" si="180"/>
        <v/>
      </c>
      <c r="BM232" s="99" t="str">
        <f t="shared" si="181"/>
        <v/>
      </c>
      <c r="BN232" s="122" t="str">
        <f t="shared" si="186"/>
        <v/>
      </c>
      <c r="BO232" s="121" t="str">
        <f t="shared" si="182"/>
        <v/>
      </c>
      <c r="BP232" s="122" t="str">
        <f t="shared" si="187"/>
        <v/>
      </c>
      <c r="BQ232" s="122"/>
    </row>
    <row r="233" spans="2:69" x14ac:dyDescent="0.3">
      <c r="B233" s="89"/>
      <c r="C233" s="98">
        <f t="shared" si="183"/>
        <v>45</v>
      </c>
      <c r="D233" s="120">
        <v>223</v>
      </c>
      <c r="E233" s="161" t="str">
        <f t="shared" si="188"/>
        <v/>
      </c>
      <c r="F233" s="90" t="str">
        <f t="shared" si="164"/>
        <v/>
      </c>
      <c r="G233" s="120">
        <v>223</v>
      </c>
      <c r="H233" s="161" t="str">
        <f t="shared" si="189"/>
        <v/>
      </c>
      <c r="I233" s="90" t="str">
        <f t="array" ref="I233">IF(D$2=1,IF(F233="","",ABS(F232-F233)),IF(D$2&lt;10,IF(AND(F233="",F234=""),"",MAX(IF(C$11:C$1510=G233,B$11:B$1510))-MIN(IF(C$11:C$1510=G233,B$11:B$1510))),IF(AND(F233="",F234=""),"",_xlfn.STDEV.S(IF(C$11:C$1510=G233,B$11:B$1510)))))</f>
        <v/>
      </c>
      <c r="J233" s="102"/>
      <c r="K233" s="156"/>
      <c r="L233" s="157"/>
      <c r="M233" s="158"/>
      <c r="N233" s="147"/>
      <c r="O233" s="147"/>
      <c r="AA233" s="99" t="str">
        <f t="shared" si="165"/>
        <v/>
      </c>
      <c r="AB233" s="99" t="str">
        <f t="shared" si="166"/>
        <v/>
      </c>
      <c r="AC233" s="99" t="str">
        <f t="shared" si="194"/>
        <v/>
      </c>
      <c r="AD233" s="99" t="str">
        <f t="shared" si="195"/>
        <v/>
      </c>
      <c r="AE233" s="99" t="str">
        <f t="shared" si="167"/>
        <v/>
      </c>
      <c r="AF233" s="99" t="str">
        <f t="shared" si="168"/>
        <v/>
      </c>
      <c r="AG233" s="99" t="str">
        <f t="shared" si="210"/>
        <v/>
      </c>
      <c r="AH233" s="99" t="str">
        <f t="shared" si="211"/>
        <v/>
      </c>
      <c r="AI233" s="99" t="str">
        <f t="shared" si="184"/>
        <v/>
      </c>
      <c r="AJ233" s="99" t="str">
        <f t="shared" si="190"/>
        <v/>
      </c>
      <c r="AK233" s="99" t="str">
        <f t="shared" si="208"/>
        <v/>
      </c>
      <c r="AL233" s="99" t="str">
        <f t="shared" si="209"/>
        <v/>
      </c>
      <c r="AM233" s="99" t="str">
        <f t="shared" si="185"/>
        <v/>
      </c>
      <c r="AN233" s="99" t="str">
        <f t="shared" si="191"/>
        <v/>
      </c>
      <c r="AO233" s="99" t="str">
        <f t="shared" si="200"/>
        <v/>
      </c>
      <c r="AP233" s="99" t="str">
        <f t="shared" si="201"/>
        <v/>
      </c>
      <c r="AQ233" s="99" t="str">
        <f t="shared" si="192"/>
        <v/>
      </c>
      <c r="AR233" s="99" t="str">
        <f t="shared" si="193"/>
        <v/>
      </c>
      <c r="AS233" s="99" t="str">
        <f t="shared" si="202"/>
        <v/>
      </c>
      <c r="AT233" s="99" t="str">
        <f t="shared" si="203"/>
        <v/>
      </c>
      <c r="AU233" s="99" t="str">
        <f t="shared" si="169"/>
        <v/>
      </c>
      <c r="AV233" s="99" t="str">
        <f t="shared" si="170"/>
        <v/>
      </c>
      <c r="AW233" s="99" t="str">
        <f t="shared" si="204"/>
        <v/>
      </c>
      <c r="AX233" s="99" t="str">
        <f t="shared" si="205"/>
        <v/>
      </c>
      <c r="AY233" s="99" t="str">
        <f t="shared" si="171"/>
        <v/>
      </c>
      <c r="AZ233" s="99" t="str">
        <f t="shared" si="172"/>
        <v/>
      </c>
      <c r="BA233" s="99" t="str">
        <f t="shared" si="206"/>
        <v/>
      </c>
      <c r="BB233" s="99" t="str">
        <f t="shared" si="207"/>
        <v/>
      </c>
      <c r="BD233" s="99" t="str">
        <f t="shared" si="173"/>
        <v/>
      </c>
      <c r="BE233" s="99" t="str">
        <f t="shared" si="174"/>
        <v/>
      </c>
      <c r="BF233" s="99" t="str">
        <f t="shared" si="175"/>
        <v/>
      </c>
      <c r="BG233" s="99" t="str">
        <f t="shared" si="176"/>
        <v/>
      </c>
      <c r="BH233" s="121" t="str">
        <f t="shared" si="177"/>
        <v/>
      </c>
      <c r="BI233" s="121" t="str">
        <f t="shared" si="178"/>
        <v/>
      </c>
      <c r="BJ233" s="122" t="str">
        <f t="shared" si="179"/>
        <v/>
      </c>
      <c r="BK233" s="122"/>
      <c r="BL233" s="99" t="str">
        <f t="shared" si="180"/>
        <v/>
      </c>
      <c r="BM233" s="99" t="str">
        <f t="shared" si="181"/>
        <v/>
      </c>
      <c r="BN233" s="122" t="str">
        <f t="shared" si="186"/>
        <v/>
      </c>
      <c r="BO233" s="121" t="str">
        <f t="shared" si="182"/>
        <v/>
      </c>
      <c r="BP233" s="122" t="str">
        <f t="shared" si="187"/>
        <v/>
      </c>
      <c r="BQ233" s="122"/>
    </row>
    <row r="234" spans="2:69" x14ac:dyDescent="0.3">
      <c r="B234" s="89"/>
      <c r="C234" s="98">
        <f t="shared" si="183"/>
        <v>45</v>
      </c>
      <c r="D234" s="120">
        <v>224</v>
      </c>
      <c r="E234" s="161" t="str">
        <f t="shared" si="188"/>
        <v/>
      </c>
      <c r="F234" s="90" t="str">
        <f t="shared" si="164"/>
        <v/>
      </c>
      <c r="G234" s="120">
        <v>224</v>
      </c>
      <c r="H234" s="161" t="str">
        <f t="shared" si="189"/>
        <v/>
      </c>
      <c r="I234" s="90" t="str">
        <f t="array" ref="I234">IF(D$2=1,IF(F234="","",ABS(F233-F234)),IF(D$2&lt;10,IF(AND(F234="",F235=""),"",MAX(IF(C$11:C$1510=G234,B$11:B$1510))-MIN(IF(C$11:C$1510=G234,B$11:B$1510))),IF(AND(F234="",F235=""),"",_xlfn.STDEV.S(IF(C$11:C$1510=G234,B$11:B$1510)))))</f>
        <v/>
      </c>
      <c r="J234" s="102"/>
      <c r="K234" s="156"/>
      <c r="L234" s="157"/>
      <c r="M234" s="158"/>
      <c r="N234" s="147"/>
      <c r="O234" s="147"/>
      <c r="AA234" s="99" t="str">
        <f t="shared" si="165"/>
        <v/>
      </c>
      <c r="AB234" s="99" t="str">
        <f t="shared" si="166"/>
        <v/>
      </c>
      <c r="AC234" s="99" t="str">
        <f t="shared" si="194"/>
        <v/>
      </c>
      <c r="AD234" s="99" t="str">
        <f t="shared" si="195"/>
        <v/>
      </c>
      <c r="AE234" s="99" t="str">
        <f t="shared" si="167"/>
        <v/>
      </c>
      <c r="AF234" s="99" t="str">
        <f t="shared" si="168"/>
        <v/>
      </c>
      <c r="AG234" s="99" t="str">
        <f t="shared" si="210"/>
        <v/>
      </c>
      <c r="AH234" s="99" t="str">
        <f t="shared" si="211"/>
        <v/>
      </c>
      <c r="AI234" s="99" t="str">
        <f t="shared" si="184"/>
        <v/>
      </c>
      <c r="AJ234" s="99" t="str">
        <f t="shared" si="190"/>
        <v/>
      </c>
      <c r="AK234" s="99" t="str">
        <f t="shared" si="208"/>
        <v/>
      </c>
      <c r="AL234" s="99" t="str">
        <f t="shared" si="209"/>
        <v/>
      </c>
      <c r="AM234" s="99" t="str">
        <f t="shared" si="185"/>
        <v/>
      </c>
      <c r="AN234" s="99" t="str">
        <f t="shared" si="191"/>
        <v/>
      </c>
      <c r="AO234" s="99" t="str">
        <f t="shared" si="200"/>
        <v/>
      </c>
      <c r="AP234" s="99" t="str">
        <f t="shared" si="201"/>
        <v/>
      </c>
      <c r="AQ234" s="99" t="str">
        <f t="shared" si="192"/>
        <v/>
      </c>
      <c r="AR234" s="99" t="str">
        <f t="shared" si="193"/>
        <v/>
      </c>
      <c r="AS234" s="99" t="str">
        <f t="shared" si="202"/>
        <v/>
      </c>
      <c r="AT234" s="99" t="str">
        <f t="shared" si="203"/>
        <v/>
      </c>
      <c r="AU234" s="99" t="str">
        <f t="shared" si="169"/>
        <v/>
      </c>
      <c r="AV234" s="99" t="str">
        <f t="shared" si="170"/>
        <v/>
      </c>
      <c r="AW234" s="99" t="str">
        <f t="shared" si="204"/>
        <v/>
      </c>
      <c r="AX234" s="99" t="str">
        <f t="shared" si="205"/>
        <v/>
      </c>
      <c r="AY234" s="99" t="str">
        <f t="shared" si="171"/>
        <v/>
      </c>
      <c r="AZ234" s="99" t="str">
        <f t="shared" si="172"/>
        <v/>
      </c>
      <c r="BA234" s="99" t="str">
        <f t="shared" si="206"/>
        <v/>
      </c>
      <c r="BB234" s="99" t="str">
        <f t="shared" si="207"/>
        <v/>
      </c>
      <c r="BD234" s="99" t="str">
        <f t="shared" si="173"/>
        <v/>
      </c>
      <c r="BE234" s="99" t="str">
        <f t="shared" si="174"/>
        <v/>
      </c>
      <c r="BF234" s="99" t="str">
        <f t="shared" si="175"/>
        <v/>
      </c>
      <c r="BG234" s="99" t="str">
        <f t="shared" si="176"/>
        <v/>
      </c>
      <c r="BH234" s="121" t="str">
        <f t="shared" si="177"/>
        <v/>
      </c>
      <c r="BI234" s="121" t="str">
        <f t="shared" si="178"/>
        <v/>
      </c>
      <c r="BJ234" s="122" t="str">
        <f t="shared" si="179"/>
        <v/>
      </c>
      <c r="BK234" s="122"/>
      <c r="BL234" s="99" t="str">
        <f t="shared" si="180"/>
        <v/>
      </c>
      <c r="BM234" s="99" t="str">
        <f t="shared" si="181"/>
        <v/>
      </c>
      <c r="BN234" s="122" t="str">
        <f t="shared" si="186"/>
        <v/>
      </c>
      <c r="BO234" s="121" t="str">
        <f t="shared" si="182"/>
        <v/>
      </c>
      <c r="BP234" s="122" t="str">
        <f t="shared" si="187"/>
        <v/>
      </c>
      <c r="BQ234" s="122"/>
    </row>
    <row r="235" spans="2:69" x14ac:dyDescent="0.3">
      <c r="B235" s="89"/>
      <c r="C235" s="98">
        <f t="shared" si="183"/>
        <v>45</v>
      </c>
      <c r="D235" s="120">
        <v>225</v>
      </c>
      <c r="E235" s="161" t="str">
        <f t="shared" si="188"/>
        <v/>
      </c>
      <c r="F235" s="90" t="str">
        <f t="shared" si="164"/>
        <v/>
      </c>
      <c r="G235" s="120">
        <v>225</v>
      </c>
      <c r="H235" s="161" t="str">
        <f t="shared" si="189"/>
        <v/>
      </c>
      <c r="I235" s="90" t="str">
        <f t="array" ref="I235">IF(D$2=1,IF(F235="","",ABS(F234-F235)),IF(D$2&lt;10,IF(AND(F235="",F236=""),"",MAX(IF(C$11:C$1510=G235,B$11:B$1510))-MIN(IF(C$11:C$1510=G235,B$11:B$1510))),IF(AND(F235="",F236=""),"",_xlfn.STDEV.S(IF(C$11:C$1510=G235,B$11:B$1510)))))</f>
        <v/>
      </c>
      <c r="J235" s="102"/>
      <c r="K235" s="156"/>
      <c r="L235" s="157"/>
      <c r="M235" s="158"/>
      <c r="N235" s="147"/>
      <c r="O235" s="147"/>
      <c r="AA235" s="99" t="str">
        <f t="shared" si="165"/>
        <v/>
      </c>
      <c r="AB235" s="99" t="str">
        <f t="shared" si="166"/>
        <v/>
      </c>
      <c r="AC235" s="99" t="str">
        <f t="shared" si="194"/>
        <v/>
      </c>
      <c r="AD235" s="99" t="str">
        <f t="shared" si="195"/>
        <v/>
      </c>
      <c r="AE235" s="99" t="str">
        <f t="shared" si="167"/>
        <v/>
      </c>
      <c r="AF235" s="99" t="str">
        <f t="shared" si="168"/>
        <v/>
      </c>
      <c r="AG235" s="99" t="str">
        <f t="shared" si="210"/>
        <v/>
      </c>
      <c r="AH235" s="99" t="str">
        <f t="shared" si="211"/>
        <v/>
      </c>
      <c r="AI235" s="99" t="str">
        <f t="shared" si="184"/>
        <v/>
      </c>
      <c r="AJ235" s="99" t="str">
        <f t="shared" si="190"/>
        <v/>
      </c>
      <c r="AK235" s="99" t="str">
        <f t="shared" si="208"/>
        <v/>
      </c>
      <c r="AL235" s="99" t="str">
        <f t="shared" si="209"/>
        <v/>
      </c>
      <c r="AM235" s="99" t="str">
        <f t="shared" si="185"/>
        <v/>
      </c>
      <c r="AN235" s="99" t="str">
        <f t="shared" si="191"/>
        <v/>
      </c>
      <c r="AO235" s="99" t="str">
        <f t="shared" si="200"/>
        <v/>
      </c>
      <c r="AP235" s="99" t="str">
        <f t="shared" si="201"/>
        <v/>
      </c>
      <c r="AQ235" s="99" t="str">
        <f t="shared" si="192"/>
        <v/>
      </c>
      <c r="AR235" s="99" t="str">
        <f t="shared" si="193"/>
        <v/>
      </c>
      <c r="AS235" s="99" t="str">
        <f t="shared" si="202"/>
        <v/>
      </c>
      <c r="AT235" s="99" t="str">
        <f t="shared" si="203"/>
        <v/>
      </c>
      <c r="AU235" s="99" t="str">
        <f t="shared" si="169"/>
        <v/>
      </c>
      <c r="AV235" s="99" t="str">
        <f t="shared" si="170"/>
        <v/>
      </c>
      <c r="AW235" s="99" t="str">
        <f t="shared" si="204"/>
        <v/>
      </c>
      <c r="AX235" s="99" t="str">
        <f t="shared" si="205"/>
        <v/>
      </c>
      <c r="AY235" s="99" t="str">
        <f t="shared" si="171"/>
        <v/>
      </c>
      <c r="AZ235" s="99" t="str">
        <f t="shared" si="172"/>
        <v/>
      </c>
      <c r="BA235" s="99" t="str">
        <f t="shared" si="206"/>
        <v/>
      </c>
      <c r="BB235" s="99" t="str">
        <f t="shared" si="207"/>
        <v/>
      </c>
      <c r="BD235" s="99" t="str">
        <f t="shared" si="173"/>
        <v/>
      </c>
      <c r="BE235" s="99" t="str">
        <f t="shared" si="174"/>
        <v/>
      </c>
      <c r="BF235" s="99" t="str">
        <f t="shared" si="175"/>
        <v/>
      </c>
      <c r="BG235" s="99" t="str">
        <f t="shared" si="176"/>
        <v/>
      </c>
      <c r="BH235" s="121" t="str">
        <f t="shared" si="177"/>
        <v/>
      </c>
      <c r="BI235" s="121" t="str">
        <f t="shared" si="178"/>
        <v/>
      </c>
      <c r="BJ235" s="122" t="str">
        <f t="shared" si="179"/>
        <v/>
      </c>
      <c r="BK235" s="122"/>
      <c r="BL235" s="99" t="str">
        <f t="shared" si="180"/>
        <v/>
      </c>
      <c r="BM235" s="99" t="str">
        <f t="shared" si="181"/>
        <v/>
      </c>
      <c r="BN235" s="122" t="str">
        <f t="shared" si="186"/>
        <v/>
      </c>
      <c r="BO235" s="121" t="str">
        <f t="shared" si="182"/>
        <v/>
      </c>
      <c r="BP235" s="122" t="str">
        <f t="shared" si="187"/>
        <v/>
      </c>
      <c r="BQ235" s="122"/>
    </row>
    <row r="236" spans="2:69" x14ac:dyDescent="0.3">
      <c r="B236" s="89"/>
      <c r="C236" s="98">
        <f t="shared" si="183"/>
        <v>46</v>
      </c>
      <c r="D236" s="120">
        <v>226</v>
      </c>
      <c r="E236" s="161" t="str">
        <f t="shared" si="188"/>
        <v/>
      </c>
      <c r="F236" s="90" t="str">
        <f t="shared" si="164"/>
        <v/>
      </c>
      <c r="G236" s="120">
        <v>226</v>
      </c>
      <c r="H236" s="161" t="str">
        <f t="shared" si="189"/>
        <v/>
      </c>
      <c r="I236" s="90" t="str">
        <f t="array" ref="I236">IF(D$2=1,IF(F236="","",ABS(F235-F236)),IF(D$2&lt;10,IF(AND(F236="",F237=""),"",MAX(IF(C$11:C$1510=G236,B$11:B$1510))-MIN(IF(C$11:C$1510=G236,B$11:B$1510))),IF(AND(F236="",F237=""),"",_xlfn.STDEV.S(IF(C$11:C$1510=G236,B$11:B$1510)))))</f>
        <v/>
      </c>
      <c r="J236" s="102"/>
      <c r="K236" s="156"/>
      <c r="L236" s="157"/>
      <c r="M236" s="158"/>
      <c r="N236" s="147"/>
      <c r="O236" s="147"/>
      <c r="AA236" s="99" t="str">
        <f t="shared" si="165"/>
        <v/>
      </c>
      <c r="AB236" s="99" t="str">
        <f t="shared" si="166"/>
        <v/>
      </c>
      <c r="AC236" s="99" t="str">
        <f t="shared" si="194"/>
        <v/>
      </c>
      <c r="AD236" s="99" t="str">
        <f t="shared" si="195"/>
        <v/>
      </c>
      <c r="AE236" s="99" t="str">
        <f t="shared" si="167"/>
        <v/>
      </c>
      <c r="AF236" s="99" t="str">
        <f t="shared" si="168"/>
        <v/>
      </c>
      <c r="AG236" s="99" t="str">
        <f t="shared" si="210"/>
        <v/>
      </c>
      <c r="AH236" s="99" t="str">
        <f t="shared" si="211"/>
        <v/>
      </c>
      <c r="AI236" s="99" t="str">
        <f t="shared" si="184"/>
        <v/>
      </c>
      <c r="AJ236" s="99" t="str">
        <f t="shared" si="190"/>
        <v/>
      </c>
      <c r="AK236" s="99" t="str">
        <f t="shared" si="208"/>
        <v/>
      </c>
      <c r="AL236" s="99" t="str">
        <f t="shared" si="209"/>
        <v/>
      </c>
      <c r="AM236" s="99" t="str">
        <f t="shared" si="185"/>
        <v/>
      </c>
      <c r="AN236" s="99" t="str">
        <f t="shared" si="191"/>
        <v/>
      </c>
      <c r="AO236" s="99" t="str">
        <f t="shared" si="200"/>
        <v/>
      </c>
      <c r="AP236" s="99" t="str">
        <f t="shared" si="201"/>
        <v/>
      </c>
      <c r="AQ236" s="99" t="str">
        <f t="shared" si="192"/>
        <v/>
      </c>
      <c r="AR236" s="99" t="str">
        <f t="shared" si="193"/>
        <v/>
      </c>
      <c r="AS236" s="99" t="str">
        <f t="shared" si="202"/>
        <v/>
      </c>
      <c r="AT236" s="99" t="str">
        <f t="shared" si="203"/>
        <v/>
      </c>
      <c r="AU236" s="99" t="str">
        <f t="shared" si="169"/>
        <v/>
      </c>
      <c r="AV236" s="99" t="str">
        <f t="shared" si="170"/>
        <v/>
      </c>
      <c r="AW236" s="99" t="str">
        <f t="shared" si="204"/>
        <v/>
      </c>
      <c r="AX236" s="99" t="str">
        <f t="shared" si="205"/>
        <v/>
      </c>
      <c r="AY236" s="99" t="str">
        <f t="shared" si="171"/>
        <v/>
      </c>
      <c r="AZ236" s="99" t="str">
        <f t="shared" si="172"/>
        <v/>
      </c>
      <c r="BA236" s="99" t="str">
        <f t="shared" si="206"/>
        <v/>
      </c>
      <c r="BB236" s="99" t="str">
        <f t="shared" si="207"/>
        <v/>
      </c>
      <c r="BD236" s="99" t="str">
        <f t="shared" si="173"/>
        <v/>
      </c>
      <c r="BE236" s="99" t="str">
        <f t="shared" si="174"/>
        <v/>
      </c>
      <c r="BF236" s="99" t="str">
        <f t="shared" si="175"/>
        <v/>
      </c>
      <c r="BG236" s="99" t="str">
        <f t="shared" si="176"/>
        <v/>
      </c>
      <c r="BH236" s="121" t="str">
        <f t="shared" si="177"/>
        <v/>
      </c>
      <c r="BI236" s="121" t="str">
        <f t="shared" si="178"/>
        <v/>
      </c>
      <c r="BJ236" s="122" t="str">
        <f t="shared" si="179"/>
        <v/>
      </c>
      <c r="BK236" s="122"/>
      <c r="BL236" s="99" t="str">
        <f t="shared" si="180"/>
        <v/>
      </c>
      <c r="BM236" s="99" t="str">
        <f t="shared" si="181"/>
        <v/>
      </c>
      <c r="BN236" s="122" t="str">
        <f t="shared" si="186"/>
        <v/>
      </c>
      <c r="BO236" s="121" t="str">
        <f t="shared" si="182"/>
        <v/>
      </c>
      <c r="BP236" s="122" t="str">
        <f t="shared" si="187"/>
        <v/>
      </c>
      <c r="BQ236" s="122"/>
    </row>
    <row r="237" spans="2:69" x14ac:dyDescent="0.3">
      <c r="B237" s="89"/>
      <c r="C237" s="98">
        <f t="shared" si="183"/>
        <v>46</v>
      </c>
      <c r="D237" s="120">
        <v>227</v>
      </c>
      <c r="E237" s="161" t="str">
        <f t="shared" si="188"/>
        <v/>
      </c>
      <c r="F237" s="90" t="str">
        <f t="shared" si="164"/>
        <v/>
      </c>
      <c r="G237" s="120">
        <v>227</v>
      </c>
      <c r="H237" s="161" t="str">
        <f t="shared" si="189"/>
        <v/>
      </c>
      <c r="I237" s="90" t="str">
        <f t="array" ref="I237">IF(D$2=1,IF(F237="","",ABS(F236-F237)),IF(D$2&lt;10,IF(AND(F237="",F238=""),"",MAX(IF(C$11:C$1510=G237,B$11:B$1510))-MIN(IF(C$11:C$1510=G237,B$11:B$1510))),IF(AND(F237="",F238=""),"",_xlfn.STDEV.S(IF(C$11:C$1510=G237,B$11:B$1510)))))</f>
        <v/>
      </c>
      <c r="J237" s="102"/>
      <c r="K237" s="156"/>
      <c r="L237" s="157"/>
      <c r="M237" s="158"/>
      <c r="N237" s="147"/>
      <c r="O237" s="147"/>
      <c r="AA237" s="99" t="str">
        <f t="shared" si="165"/>
        <v/>
      </c>
      <c r="AB237" s="99" t="str">
        <f t="shared" si="166"/>
        <v/>
      </c>
      <c r="AC237" s="99" t="str">
        <f t="shared" si="194"/>
        <v/>
      </c>
      <c r="AD237" s="99" t="str">
        <f t="shared" si="195"/>
        <v/>
      </c>
      <c r="AE237" s="99" t="str">
        <f t="shared" si="167"/>
        <v/>
      </c>
      <c r="AF237" s="99" t="str">
        <f t="shared" si="168"/>
        <v/>
      </c>
      <c r="AG237" s="99" t="str">
        <f t="shared" si="210"/>
        <v/>
      </c>
      <c r="AH237" s="99" t="str">
        <f t="shared" si="211"/>
        <v/>
      </c>
      <c r="AI237" s="99" t="str">
        <f t="shared" si="184"/>
        <v/>
      </c>
      <c r="AJ237" s="99" t="str">
        <f t="shared" si="190"/>
        <v/>
      </c>
      <c r="AK237" s="99" t="str">
        <f t="shared" si="208"/>
        <v/>
      </c>
      <c r="AL237" s="99" t="str">
        <f t="shared" si="209"/>
        <v/>
      </c>
      <c r="AM237" s="99" t="str">
        <f t="shared" si="185"/>
        <v/>
      </c>
      <c r="AN237" s="99" t="str">
        <f t="shared" si="191"/>
        <v/>
      </c>
      <c r="AO237" s="99" t="str">
        <f t="shared" si="200"/>
        <v/>
      </c>
      <c r="AP237" s="99" t="str">
        <f t="shared" si="201"/>
        <v/>
      </c>
      <c r="AQ237" s="99" t="str">
        <f t="shared" si="192"/>
        <v/>
      </c>
      <c r="AR237" s="99" t="str">
        <f t="shared" si="193"/>
        <v/>
      </c>
      <c r="AS237" s="99" t="str">
        <f t="shared" si="202"/>
        <v/>
      </c>
      <c r="AT237" s="99" t="str">
        <f t="shared" si="203"/>
        <v/>
      </c>
      <c r="AU237" s="99" t="str">
        <f t="shared" si="169"/>
        <v/>
      </c>
      <c r="AV237" s="99" t="str">
        <f t="shared" si="170"/>
        <v/>
      </c>
      <c r="AW237" s="99" t="str">
        <f t="shared" si="204"/>
        <v/>
      </c>
      <c r="AX237" s="99" t="str">
        <f t="shared" si="205"/>
        <v/>
      </c>
      <c r="AY237" s="99" t="str">
        <f t="shared" si="171"/>
        <v/>
      </c>
      <c r="AZ237" s="99" t="str">
        <f t="shared" si="172"/>
        <v/>
      </c>
      <c r="BA237" s="99" t="str">
        <f t="shared" si="206"/>
        <v/>
      </c>
      <c r="BB237" s="99" t="str">
        <f t="shared" si="207"/>
        <v/>
      </c>
      <c r="BD237" s="99" t="str">
        <f t="shared" si="173"/>
        <v/>
      </c>
      <c r="BE237" s="99" t="str">
        <f t="shared" si="174"/>
        <v/>
      </c>
      <c r="BF237" s="99" t="str">
        <f t="shared" si="175"/>
        <v/>
      </c>
      <c r="BG237" s="99" t="str">
        <f t="shared" si="176"/>
        <v/>
      </c>
      <c r="BH237" s="121" t="str">
        <f t="shared" si="177"/>
        <v/>
      </c>
      <c r="BI237" s="121" t="str">
        <f t="shared" si="178"/>
        <v/>
      </c>
      <c r="BJ237" s="122" t="str">
        <f t="shared" si="179"/>
        <v/>
      </c>
      <c r="BK237" s="122"/>
      <c r="BL237" s="99" t="str">
        <f t="shared" si="180"/>
        <v/>
      </c>
      <c r="BM237" s="99" t="str">
        <f t="shared" si="181"/>
        <v/>
      </c>
      <c r="BN237" s="122" t="str">
        <f t="shared" si="186"/>
        <v/>
      </c>
      <c r="BO237" s="121" t="str">
        <f t="shared" si="182"/>
        <v/>
      </c>
      <c r="BP237" s="122" t="str">
        <f t="shared" si="187"/>
        <v/>
      </c>
      <c r="BQ237" s="122"/>
    </row>
    <row r="238" spans="2:69" x14ac:dyDescent="0.3">
      <c r="B238" s="89"/>
      <c r="C238" s="98">
        <f t="shared" si="183"/>
        <v>46</v>
      </c>
      <c r="D238" s="120">
        <v>228</v>
      </c>
      <c r="E238" s="161" t="str">
        <f t="shared" si="188"/>
        <v/>
      </c>
      <c r="F238" s="90" t="str">
        <f t="shared" si="164"/>
        <v/>
      </c>
      <c r="G238" s="120">
        <v>228</v>
      </c>
      <c r="H238" s="161" t="str">
        <f t="shared" si="189"/>
        <v/>
      </c>
      <c r="I238" s="90" t="str">
        <f t="array" ref="I238">IF(D$2=1,IF(F238="","",ABS(F237-F238)),IF(D$2&lt;10,IF(AND(F238="",F239=""),"",MAX(IF(C$11:C$1510=G238,B$11:B$1510))-MIN(IF(C$11:C$1510=G238,B$11:B$1510))),IF(AND(F238="",F239=""),"",_xlfn.STDEV.S(IF(C$11:C$1510=G238,B$11:B$1510)))))</f>
        <v/>
      </c>
      <c r="J238" s="102"/>
      <c r="K238" s="156"/>
      <c r="L238" s="157"/>
      <c r="M238" s="158"/>
      <c r="N238" s="147"/>
      <c r="O238" s="147"/>
      <c r="AA238" s="99" t="str">
        <f t="shared" si="165"/>
        <v/>
      </c>
      <c r="AB238" s="99" t="str">
        <f t="shared" si="166"/>
        <v/>
      </c>
      <c r="AC238" s="99" t="str">
        <f t="shared" si="194"/>
        <v/>
      </c>
      <c r="AD238" s="99" t="str">
        <f t="shared" si="195"/>
        <v/>
      </c>
      <c r="AE238" s="99" t="str">
        <f t="shared" si="167"/>
        <v/>
      </c>
      <c r="AF238" s="99" t="str">
        <f t="shared" si="168"/>
        <v/>
      </c>
      <c r="AG238" s="99" t="str">
        <f t="shared" si="210"/>
        <v/>
      </c>
      <c r="AH238" s="99" t="str">
        <f t="shared" si="211"/>
        <v/>
      </c>
      <c r="AI238" s="99" t="str">
        <f t="shared" si="184"/>
        <v/>
      </c>
      <c r="AJ238" s="99" t="str">
        <f t="shared" si="190"/>
        <v/>
      </c>
      <c r="AK238" s="99" t="str">
        <f t="shared" si="208"/>
        <v/>
      </c>
      <c r="AL238" s="99" t="str">
        <f t="shared" si="209"/>
        <v/>
      </c>
      <c r="AM238" s="99" t="str">
        <f t="shared" si="185"/>
        <v/>
      </c>
      <c r="AN238" s="99" t="str">
        <f t="shared" si="191"/>
        <v/>
      </c>
      <c r="AO238" s="99" t="str">
        <f t="shared" si="200"/>
        <v/>
      </c>
      <c r="AP238" s="99" t="str">
        <f t="shared" si="201"/>
        <v/>
      </c>
      <c r="AQ238" s="99" t="str">
        <f t="shared" si="192"/>
        <v/>
      </c>
      <c r="AR238" s="99" t="str">
        <f t="shared" si="193"/>
        <v/>
      </c>
      <c r="AS238" s="99" t="str">
        <f t="shared" si="202"/>
        <v/>
      </c>
      <c r="AT238" s="99" t="str">
        <f t="shared" si="203"/>
        <v/>
      </c>
      <c r="AU238" s="99" t="str">
        <f t="shared" si="169"/>
        <v/>
      </c>
      <c r="AV238" s="99" t="str">
        <f t="shared" si="170"/>
        <v/>
      </c>
      <c r="AW238" s="99" t="str">
        <f t="shared" si="204"/>
        <v/>
      </c>
      <c r="AX238" s="99" t="str">
        <f t="shared" si="205"/>
        <v/>
      </c>
      <c r="AY238" s="99" t="str">
        <f t="shared" si="171"/>
        <v/>
      </c>
      <c r="AZ238" s="99" t="str">
        <f t="shared" si="172"/>
        <v/>
      </c>
      <c r="BA238" s="99" t="str">
        <f t="shared" si="206"/>
        <v/>
      </c>
      <c r="BB238" s="99" t="str">
        <f t="shared" si="207"/>
        <v/>
      </c>
      <c r="BD238" s="99" t="str">
        <f t="shared" si="173"/>
        <v/>
      </c>
      <c r="BE238" s="99" t="str">
        <f t="shared" si="174"/>
        <v/>
      </c>
      <c r="BF238" s="99" t="str">
        <f t="shared" si="175"/>
        <v/>
      </c>
      <c r="BG238" s="99" t="str">
        <f t="shared" si="176"/>
        <v/>
      </c>
      <c r="BH238" s="121" t="str">
        <f t="shared" si="177"/>
        <v/>
      </c>
      <c r="BI238" s="121" t="str">
        <f t="shared" si="178"/>
        <v/>
      </c>
      <c r="BJ238" s="122" t="str">
        <f t="shared" si="179"/>
        <v/>
      </c>
      <c r="BK238" s="122"/>
      <c r="BL238" s="99" t="str">
        <f t="shared" si="180"/>
        <v/>
      </c>
      <c r="BM238" s="99" t="str">
        <f t="shared" si="181"/>
        <v/>
      </c>
      <c r="BN238" s="122" t="str">
        <f t="shared" si="186"/>
        <v/>
      </c>
      <c r="BO238" s="121" t="str">
        <f t="shared" si="182"/>
        <v/>
      </c>
      <c r="BP238" s="122" t="str">
        <f t="shared" si="187"/>
        <v/>
      </c>
      <c r="BQ238" s="122"/>
    </row>
    <row r="239" spans="2:69" x14ac:dyDescent="0.3">
      <c r="B239" s="89"/>
      <c r="C239" s="98">
        <f t="shared" si="183"/>
        <v>46</v>
      </c>
      <c r="D239" s="120">
        <v>229</v>
      </c>
      <c r="E239" s="161" t="str">
        <f t="shared" si="188"/>
        <v/>
      </c>
      <c r="F239" s="90" t="str">
        <f t="shared" si="164"/>
        <v/>
      </c>
      <c r="G239" s="120">
        <v>229</v>
      </c>
      <c r="H239" s="161" t="str">
        <f t="shared" si="189"/>
        <v/>
      </c>
      <c r="I239" s="90" t="str">
        <f t="array" ref="I239">IF(D$2=1,IF(F239="","",ABS(F238-F239)),IF(D$2&lt;10,IF(AND(F239="",F240=""),"",MAX(IF(C$11:C$1510=G239,B$11:B$1510))-MIN(IF(C$11:C$1510=G239,B$11:B$1510))),IF(AND(F239="",F240=""),"",_xlfn.STDEV.S(IF(C$11:C$1510=G239,B$11:B$1510)))))</f>
        <v/>
      </c>
      <c r="J239" s="102"/>
      <c r="K239" s="156"/>
      <c r="L239" s="157"/>
      <c r="M239" s="158"/>
      <c r="N239" s="147"/>
      <c r="O239" s="147"/>
      <c r="AA239" s="99" t="str">
        <f t="shared" si="165"/>
        <v/>
      </c>
      <c r="AB239" s="99" t="str">
        <f t="shared" si="166"/>
        <v/>
      </c>
      <c r="AC239" s="99" t="str">
        <f t="shared" si="194"/>
        <v/>
      </c>
      <c r="AD239" s="99" t="str">
        <f t="shared" si="195"/>
        <v/>
      </c>
      <c r="AE239" s="99" t="str">
        <f t="shared" si="167"/>
        <v/>
      </c>
      <c r="AF239" s="99" t="str">
        <f t="shared" si="168"/>
        <v/>
      </c>
      <c r="AG239" s="99" t="str">
        <f t="shared" si="210"/>
        <v/>
      </c>
      <c r="AH239" s="99" t="str">
        <f t="shared" si="211"/>
        <v/>
      </c>
      <c r="AI239" s="99" t="str">
        <f t="shared" si="184"/>
        <v/>
      </c>
      <c r="AJ239" s="99" t="str">
        <f t="shared" si="190"/>
        <v/>
      </c>
      <c r="AK239" s="99" t="str">
        <f t="shared" si="208"/>
        <v/>
      </c>
      <c r="AL239" s="99" t="str">
        <f t="shared" si="209"/>
        <v/>
      </c>
      <c r="AM239" s="99" t="str">
        <f t="shared" si="185"/>
        <v/>
      </c>
      <c r="AN239" s="99" t="str">
        <f t="shared" si="191"/>
        <v/>
      </c>
      <c r="AO239" s="99" t="str">
        <f t="shared" si="200"/>
        <v/>
      </c>
      <c r="AP239" s="99" t="str">
        <f t="shared" si="201"/>
        <v/>
      </c>
      <c r="AQ239" s="99" t="str">
        <f t="shared" si="192"/>
        <v/>
      </c>
      <c r="AR239" s="99" t="str">
        <f t="shared" si="193"/>
        <v/>
      </c>
      <c r="AS239" s="99" t="str">
        <f t="shared" si="202"/>
        <v/>
      </c>
      <c r="AT239" s="99" t="str">
        <f t="shared" si="203"/>
        <v/>
      </c>
      <c r="AU239" s="99" t="str">
        <f t="shared" si="169"/>
        <v/>
      </c>
      <c r="AV239" s="99" t="str">
        <f t="shared" si="170"/>
        <v/>
      </c>
      <c r="AW239" s="99" t="str">
        <f t="shared" si="204"/>
        <v/>
      </c>
      <c r="AX239" s="99" t="str">
        <f t="shared" si="205"/>
        <v/>
      </c>
      <c r="AY239" s="99" t="str">
        <f t="shared" si="171"/>
        <v/>
      </c>
      <c r="AZ239" s="99" t="str">
        <f t="shared" si="172"/>
        <v/>
      </c>
      <c r="BA239" s="99" t="str">
        <f t="shared" si="206"/>
        <v/>
      </c>
      <c r="BB239" s="99" t="str">
        <f t="shared" si="207"/>
        <v/>
      </c>
      <c r="BD239" s="99" t="str">
        <f t="shared" si="173"/>
        <v/>
      </c>
      <c r="BE239" s="99" t="str">
        <f t="shared" si="174"/>
        <v/>
      </c>
      <c r="BF239" s="99" t="str">
        <f t="shared" si="175"/>
        <v/>
      </c>
      <c r="BG239" s="99" t="str">
        <f t="shared" si="176"/>
        <v/>
      </c>
      <c r="BH239" s="121" t="str">
        <f t="shared" si="177"/>
        <v/>
      </c>
      <c r="BI239" s="121" t="str">
        <f t="shared" si="178"/>
        <v/>
      </c>
      <c r="BJ239" s="122" t="str">
        <f t="shared" si="179"/>
        <v/>
      </c>
      <c r="BK239" s="122"/>
      <c r="BL239" s="99" t="str">
        <f t="shared" si="180"/>
        <v/>
      </c>
      <c r="BM239" s="99" t="str">
        <f t="shared" si="181"/>
        <v/>
      </c>
      <c r="BN239" s="122" t="str">
        <f t="shared" si="186"/>
        <v/>
      </c>
      <c r="BO239" s="121" t="str">
        <f t="shared" si="182"/>
        <v/>
      </c>
      <c r="BP239" s="122" t="str">
        <f t="shared" si="187"/>
        <v/>
      </c>
      <c r="BQ239" s="122"/>
    </row>
    <row r="240" spans="2:69" x14ac:dyDescent="0.3">
      <c r="B240" s="89"/>
      <c r="C240" s="98">
        <f t="shared" si="183"/>
        <v>46</v>
      </c>
      <c r="D240" s="120">
        <v>230</v>
      </c>
      <c r="E240" s="161" t="str">
        <f t="shared" si="188"/>
        <v/>
      </c>
      <c r="F240" s="90" t="str">
        <f t="shared" si="164"/>
        <v/>
      </c>
      <c r="G240" s="120">
        <v>230</v>
      </c>
      <c r="H240" s="161" t="str">
        <f t="shared" si="189"/>
        <v/>
      </c>
      <c r="I240" s="90" t="str">
        <f t="array" ref="I240">IF(D$2=1,IF(F240="","",ABS(F239-F240)),IF(D$2&lt;10,IF(AND(F240="",F241=""),"",MAX(IF(C$11:C$1510=G240,B$11:B$1510))-MIN(IF(C$11:C$1510=G240,B$11:B$1510))),IF(AND(F240="",F241=""),"",_xlfn.STDEV.S(IF(C$11:C$1510=G240,B$11:B$1510)))))</f>
        <v/>
      </c>
      <c r="J240" s="102"/>
      <c r="K240" s="156"/>
      <c r="L240" s="157"/>
      <c r="M240" s="158"/>
      <c r="N240" s="147"/>
      <c r="O240" s="147"/>
      <c r="AA240" s="99" t="str">
        <f t="shared" si="165"/>
        <v/>
      </c>
      <c r="AB240" s="99" t="str">
        <f t="shared" si="166"/>
        <v/>
      </c>
      <c r="AC240" s="99" t="str">
        <f t="shared" si="194"/>
        <v/>
      </c>
      <c r="AD240" s="99" t="str">
        <f t="shared" si="195"/>
        <v/>
      </c>
      <c r="AE240" s="99" t="str">
        <f t="shared" si="167"/>
        <v/>
      </c>
      <c r="AF240" s="99" t="str">
        <f t="shared" si="168"/>
        <v/>
      </c>
      <c r="AG240" s="99" t="str">
        <f t="shared" si="210"/>
        <v/>
      </c>
      <c r="AH240" s="99" t="str">
        <f t="shared" si="211"/>
        <v/>
      </c>
      <c r="AI240" s="99" t="str">
        <f t="shared" si="184"/>
        <v/>
      </c>
      <c r="AJ240" s="99" t="str">
        <f t="shared" si="190"/>
        <v/>
      </c>
      <c r="AK240" s="99" t="str">
        <f t="shared" si="208"/>
        <v/>
      </c>
      <c r="AL240" s="99" t="str">
        <f t="shared" si="209"/>
        <v/>
      </c>
      <c r="AM240" s="99" t="str">
        <f t="shared" si="185"/>
        <v/>
      </c>
      <c r="AN240" s="99" t="str">
        <f t="shared" si="191"/>
        <v/>
      </c>
      <c r="AO240" s="99" t="str">
        <f t="shared" si="200"/>
        <v/>
      </c>
      <c r="AP240" s="99" t="str">
        <f t="shared" si="201"/>
        <v/>
      </c>
      <c r="AQ240" s="99" t="str">
        <f t="shared" si="192"/>
        <v/>
      </c>
      <c r="AR240" s="99" t="str">
        <f t="shared" si="193"/>
        <v/>
      </c>
      <c r="AS240" s="99" t="str">
        <f t="shared" si="202"/>
        <v/>
      </c>
      <c r="AT240" s="99" t="str">
        <f t="shared" si="203"/>
        <v/>
      </c>
      <c r="AU240" s="99" t="str">
        <f t="shared" si="169"/>
        <v/>
      </c>
      <c r="AV240" s="99" t="str">
        <f t="shared" si="170"/>
        <v/>
      </c>
      <c r="AW240" s="99" t="str">
        <f t="shared" si="204"/>
        <v/>
      </c>
      <c r="AX240" s="99" t="str">
        <f t="shared" si="205"/>
        <v/>
      </c>
      <c r="AY240" s="99" t="str">
        <f t="shared" si="171"/>
        <v/>
      </c>
      <c r="AZ240" s="99" t="str">
        <f t="shared" si="172"/>
        <v/>
      </c>
      <c r="BA240" s="99" t="str">
        <f t="shared" si="206"/>
        <v/>
      </c>
      <c r="BB240" s="99" t="str">
        <f t="shared" si="207"/>
        <v/>
      </c>
      <c r="BD240" s="99" t="str">
        <f t="shared" si="173"/>
        <v/>
      </c>
      <c r="BE240" s="99" t="str">
        <f t="shared" si="174"/>
        <v/>
      </c>
      <c r="BF240" s="99" t="str">
        <f t="shared" si="175"/>
        <v/>
      </c>
      <c r="BG240" s="99" t="str">
        <f t="shared" si="176"/>
        <v/>
      </c>
      <c r="BH240" s="121" t="str">
        <f t="shared" si="177"/>
        <v/>
      </c>
      <c r="BI240" s="121" t="str">
        <f t="shared" si="178"/>
        <v/>
      </c>
      <c r="BJ240" s="122" t="str">
        <f t="shared" si="179"/>
        <v/>
      </c>
      <c r="BK240" s="122"/>
      <c r="BL240" s="99" t="str">
        <f t="shared" si="180"/>
        <v/>
      </c>
      <c r="BM240" s="99" t="str">
        <f t="shared" si="181"/>
        <v/>
      </c>
      <c r="BN240" s="122" t="str">
        <f t="shared" si="186"/>
        <v/>
      </c>
      <c r="BO240" s="121" t="str">
        <f t="shared" si="182"/>
        <v/>
      </c>
      <c r="BP240" s="122" t="str">
        <f t="shared" si="187"/>
        <v/>
      </c>
      <c r="BQ240" s="122"/>
    </row>
    <row r="241" spans="2:69" x14ac:dyDescent="0.3">
      <c r="B241" s="89"/>
      <c r="C241" s="98">
        <f t="shared" si="183"/>
        <v>47</v>
      </c>
      <c r="D241" s="120">
        <v>231</v>
      </c>
      <c r="E241" s="161" t="str">
        <f t="shared" si="188"/>
        <v/>
      </c>
      <c r="F241" s="90" t="str">
        <f t="shared" si="164"/>
        <v/>
      </c>
      <c r="G241" s="120">
        <v>231</v>
      </c>
      <c r="H241" s="161" t="str">
        <f t="shared" si="189"/>
        <v/>
      </c>
      <c r="I241" s="90" t="str">
        <f t="array" ref="I241">IF(D$2=1,IF(F241="","",ABS(F240-F241)),IF(D$2&lt;10,IF(AND(F241="",F242=""),"",MAX(IF(C$11:C$1510=G241,B$11:B$1510))-MIN(IF(C$11:C$1510=G241,B$11:B$1510))),IF(AND(F241="",F242=""),"",_xlfn.STDEV.S(IF(C$11:C$1510=G241,B$11:B$1510)))))</f>
        <v/>
      </c>
      <c r="J241" s="102"/>
      <c r="K241" s="156"/>
      <c r="L241" s="157"/>
      <c r="M241" s="158"/>
      <c r="N241" s="147"/>
      <c r="O241" s="147"/>
      <c r="AA241" s="99" t="str">
        <f t="shared" si="165"/>
        <v/>
      </c>
      <c r="AB241" s="99" t="str">
        <f t="shared" si="166"/>
        <v/>
      </c>
      <c r="AC241" s="99" t="str">
        <f t="shared" si="194"/>
        <v/>
      </c>
      <c r="AD241" s="99" t="str">
        <f t="shared" si="195"/>
        <v/>
      </c>
      <c r="AE241" s="99" t="str">
        <f t="shared" si="167"/>
        <v/>
      </c>
      <c r="AF241" s="99" t="str">
        <f t="shared" si="168"/>
        <v/>
      </c>
      <c r="AG241" s="99" t="str">
        <f t="shared" si="210"/>
        <v/>
      </c>
      <c r="AH241" s="99" t="str">
        <f t="shared" si="211"/>
        <v/>
      </c>
      <c r="AI241" s="99" t="str">
        <f t="shared" si="184"/>
        <v/>
      </c>
      <c r="AJ241" s="99" t="str">
        <f t="shared" si="190"/>
        <v/>
      </c>
      <c r="AK241" s="99" t="str">
        <f t="shared" si="208"/>
        <v/>
      </c>
      <c r="AL241" s="99" t="str">
        <f t="shared" si="209"/>
        <v/>
      </c>
      <c r="AM241" s="99" t="str">
        <f t="shared" si="185"/>
        <v/>
      </c>
      <c r="AN241" s="99" t="str">
        <f t="shared" si="191"/>
        <v/>
      </c>
      <c r="AO241" s="99" t="str">
        <f t="shared" si="200"/>
        <v/>
      </c>
      <c r="AP241" s="99" t="str">
        <f t="shared" si="201"/>
        <v/>
      </c>
      <c r="AQ241" s="99" t="str">
        <f t="shared" si="192"/>
        <v/>
      </c>
      <c r="AR241" s="99" t="str">
        <f t="shared" si="193"/>
        <v/>
      </c>
      <c r="AS241" s="99" t="str">
        <f t="shared" si="202"/>
        <v/>
      </c>
      <c r="AT241" s="99" t="str">
        <f t="shared" si="203"/>
        <v/>
      </c>
      <c r="AU241" s="99" t="str">
        <f t="shared" si="169"/>
        <v/>
      </c>
      <c r="AV241" s="99" t="str">
        <f t="shared" si="170"/>
        <v/>
      </c>
      <c r="AW241" s="99" t="str">
        <f t="shared" si="204"/>
        <v/>
      </c>
      <c r="AX241" s="99" t="str">
        <f t="shared" si="205"/>
        <v/>
      </c>
      <c r="AY241" s="99" t="str">
        <f t="shared" si="171"/>
        <v/>
      </c>
      <c r="AZ241" s="99" t="str">
        <f t="shared" si="172"/>
        <v/>
      </c>
      <c r="BA241" s="99" t="str">
        <f t="shared" si="206"/>
        <v/>
      </c>
      <c r="BB241" s="99" t="str">
        <f t="shared" si="207"/>
        <v/>
      </c>
      <c r="BD241" s="99" t="str">
        <f t="shared" si="173"/>
        <v/>
      </c>
      <c r="BE241" s="99" t="str">
        <f t="shared" si="174"/>
        <v/>
      </c>
      <c r="BF241" s="99" t="str">
        <f t="shared" si="175"/>
        <v/>
      </c>
      <c r="BG241" s="99" t="str">
        <f t="shared" si="176"/>
        <v/>
      </c>
      <c r="BH241" s="121" t="str">
        <f t="shared" si="177"/>
        <v/>
      </c>
      <c r="BI241" s="121" t="str">
        <f t="shared" si="178"/>
        <v/>
      </c>
      <c r="BJ241" s="122" t="str">
        <f t="shared" si="179"/>
        <v/>
      </c>
      <c r="BK241" s="122"/>
      <c r="BL241" s="99" t="str">
        <f t="shared" si="180"/>
        <v/>
      </c>
      <c r="BM241" s="99" t="str">
        <f t="shared" si="181"/>
        <v/>
      </c>
      <c r="BN241" s="122" t="str">
        <f t="shared" si="186"/>
        <v/>
      </c>
      <c r="BO241" s="121" t="str">
        <f t="shared" si="182"/>
        <v/>
      </c>
      <c r="BP241" s="122" t="str">
        <f t="shared" si="187"/>
        <v/>
      </c>
      <c r="BQ241" s="122"/>
    </row>
    <row r="242" spans="2:69" x14ac:dyDescent="0.3">
      <c r="B242" s="89"/>
      <c r="C242" s="98">
        <f t="shared" si="183"/>
        <v>47</v>
      </c>
      <c r="D242" s="120">
        <v>232</v>
      </c>
      <c r="E242" s="161" t="str">
        <f t="shared" si="188"/>
        <v/>
      </c>
      <c r="F242" s="90" t="str">
        <f t="shared" si="164"/>
        <v/>
      </c>
      <c r="G242" s="120">
        <v>232</v>
      </c>
      <c r="H242" s="161" t="str">
        <f t="shared" si="189"/>
        <v/>
      </c>
      <c r="I242" s="90" t="str">
        <f t="array" ref="I242">IF(D$2=1,IF(F242="","",ABS(F241-F242)),IF(D$2&lt;10,IF(AND(F242="",F243=""),"",MAX(IF(C$11:C$1510=G242,B$11:B$1510))-MIN(IF(C$11:C$1510=G242,B$11:B$1510))),IF(AND(F242="",F243=""),"",_xlfn.STDEV.S(IF(C$11:C$1510=G242,B$11:B$1510)))))</f>
        <v/>
      </c>
      <c r="J242" s="102"/>
      <c r="K242" s="156"/>
      <c r="L242" s="157"/>
      <c r="M242" s="158"/>
      <c r="N242" s="147"/>
      <c r="O242" s="147"/>
      <c r="AA242" s="99" t="str">
        <f t="shared" si="165"/>
        <v/>
      </c>
      <c r="AB242" s="99" t="str">
        <f t="shared" si="166"/>
        <v/>
      </c>
      <c r="AC242" s="99" t="str">
        <f t="shared" si="194"/>
        <v/>
      </c>
      <c r="AD242" s="99" t="str">
        <f t="shared" si="195"/>
        <v/>
      </c>
      <c r="AE242" s="99" t="str">
        <f t="shared" si="167"/>
        <v/>
      </c>
      <c r="AF242" s="99" t="str">
        <f t="shared" si="168"/>
        <v/>
      </c>
      <c r="AG242" s="99" t="str">
        <f t="shared" si="210"/>
        <v/>
      </c>
      <c r="AH242" s="99" t="str">
        <f t="shared" si="211"/>
        <v/>
      </c>
      <c r="AI242" s="99" t="str">
        <f t="shared" si="184"/>
        <v/>
      </c>
      <c r="AJ242" s="99" t="str">
        <f t="shared" si="190"/>
        <v/>
      </c>
      <c r="AK242" s="99" t="str">
        <f t="shared" si="208"/>
        <v/>
      </c>
      <c r="AL242" s="99" t="str">
        <f t="shared" si="209"/>
        <v/>
      </c>
      <c r="AM242" s="99" t="str">
        <f t="shared" si="185"/>
        <v/>
      </c>
      <c r="AN242" s="99" t="str">
        <f t="shared" si="191"/>
        <v/>
      </c>
      <c r="AO242" s="99" t="str">
        <f t="shared" si="200"/>
        <v/>
      </c>
      <c r="AP242" s="99" t="str">
        <f t="shared" si="201"/>
        <v/>
      </c>
      <c r="AQ242" s="99" t="str">
        <f t="shared" si="192"/>
        <v/>
      </c>
      <c r="AR242" s="99" t="str">
        <f t="shared" si="193"/>
        <v/>
      </c>
      <c r="AS242" s="99" t="str">
        <f t="shared" si="202"/>
        <v/>
      </c>
      <c r="AT242" s="99" t="str">
        <f t="shared" si="203"/>
        <v/>
      </c>
      <c r="AU242" s="99" t="str">
        <f t="shared" si="169"/>
        <v/>
      </c>
      <c r="AV242" s="99" t="str">
        <f t="shared" si="170"/>
        <v/>
      </c>
      <c r="AW242" s="99" t="str">
        <f t="shared" si="204"/>
        <v/>
      </c>
      <c r="AX242" s="99" t="str">
        <f t="shared" si="205"/>
        <v/>
      </c>
      <c r="AY242" s="99" t="str">
        <f t="shared" si="171"/>
        <v/>
      </c>
      <c r="AZ242" s="99" t="str">
        <f t="shared" si="172"/>
        <v/>
      </c>
      <c r="BA242" s="99" t="str">
        <f t="shared" si="206"/>
        <v/>
      </c>
      <c r="BB242" s="99" t="str">
        <f t="shared" si="207"/>
        <v/>
      </c>
      <c r="BD242" s="99" t="str">
        <f t="shared" si="173"/>
        <v/>
      </c>
      <c r="BE242" s="99" t="str">
        <f t="shared" si="174"/>
        <v/>
      </c>
      <c r="BF242" s="99" t="str">
        <f t="shared" si="175"/>
        <v/>
      </c>
      <c r="BG242" s="99" t="str">
        <f t="shared" si="176"/>
        <v/>
      </c>
      <c r="BH242" s="121" t="str">
        <f t="shared" si="177"/>
        <v/>
      </c>
      <c r="BI242" s="121" t="str">
        <f t="shared" si="178"/>
        <v/>
      </c>
      <c r="BJ242" s="122" t="str">
        <f t="shared" si="179"/>
        <v/>
      </c>
      <c r="BK242" s="122"/>
      <c r="BL242" s="99" t="str">
        <f t="shared" si="180"/>
        <v/>
      </c>
      <c r="BM242" s="99" t="str">
        <f t="shared" si="181"/>
        <v/>
      </c>
      <c r="BN242" s="122" t="str">
        <f t="shared" si="186"/>
        <v/>
      </c>
      <c r="BO242" s="121" t="str">
        <f t="shared" si="182"/>
        <v/>
      </c>
      <c r="BP242" s="122" t="str">
        <f t="shared" si="187"/>
        <v/>
      </c>
      <c r="BQ242" s="122"/>
    </row>
    <row r="243" spans="2:69" x14ac:dyDescent="0.3">
      <c r="B243" s="89"/>
      <c r="C243" s="98">
        <f t="shared" si="183"/>
        <v>47</v>
      </c>
      <c r="D243" s="120">
        <v>233</v>
      </c>
      <c r="E243" s="161" t="str">
        <f t="shared" si="188"/>
        <v/>
      </c>
      <c r="F243" s="90" t="str">
        <f t="shared" si="164"/>
        <v/>
      </c>
      <c r="G243" s="120">
        <v>233</v>
      </c>
      <c r="H243" s="161" t="str">
        <f t="shared" si="189"/>
        <v/>
      </c>
      <c r="I243" s="90" t="str">
        <f t="array" ref="I243">IF(D$2=1,IF(F243="","",ABS(F242-F243)),IF(D$2&lt;10,IF(AND(F243="",F244=""),"",MAX(IF(C$11:C$1510=G243,B$11:B$1510))-MIN(IF(C$11:C$1510=G243,B$11:B$1510))),IF(AND(F243="",F244=""),"",_xlfn.STDEV.S(IF(C$11:C$1510=G243,B$11:B$1510)))))</f>
        <v/>
      </c>
      <c r="J243" s="102"/>
      <c r="K243" s="156"/>
      <c r="L243" s="157"/>
      <c r="M243" s="158"/>
      <c r="N243" s="147"/>
      <c r="O243" s="147"/>
      <c r="AA243" s="99" t="str">
        <f t="shared" si="165"/>
        <v/>
      </c>
      <c r="AB243" s="99" t="str">
        <f t="shared" si="166"/>
        <v/>
      </c>
      <c r="AC243" s="99" t="str">
        <f t="shared" si="194"/>
        <v/>
      </c>
      <c r="AD243" s="99" t="str">
        <f t="shared" si="195"/>
        <v/>
      </c>
      <c r="AE243" s="99" t="str">
        <f t="shared" si="167"/>
        <v/>
      </c>
      <c r="AF243" s="99" t="str">
        <f t="shared" si="168"/>
        <v/>
      </c>
      <c r="AG243" s="99" t="str">
        <f t="shared" si="210"/>
        <v/>
      </c>
      <c r="AH243" s="99" t="str">
        <f t="shared" si="211"/>
        <v/>
      </c>
      <c r="AI243" s="99" t="str">
        <f t="shared" si="184"/>
        <v/>
      </c>
      <c r="AJ243" s="99" t="str">
        <f t="shared" si="190"/>
        <v/>
      </c>
      <c r="AK243" s="99" t="str">
        <f t="shared" si="208"/>
        <v/>
      </c>
      <c r="AL243" s="99" t="str">
        <f t="shared" si="209"/>
        <v/>
      </c>
      <c r="AM243" s="99" t="str">
        <f t="shared" si="185"/>
        <v/>
      </c>
      <c r="AN243" s="99" t="str">
        <f t="shared" si="191"/>
        <v/>
      </c>
      <c r="AO243" s="99" t="str">
        <f t="shared" si="200"/>
        <v/>
      </c>
      <c r="AP243" s="99" t="str">
        <f t="shared" si="201"/>
        <v/>
      </c>
      <c r="AQ243" s="99" t="str">
        <f t="shared" si="192"/>
        <v/>
      </c>
      <c r="AR243" s="99" t="str">
        <f t="shared" si="193"/>
        <v/>
      </c>
      <c r="AS243" s="99" t="str">
        <f t="shared" si="202"/>
        <v/>
      </c>
      <c r="AT243" s="99" t="str">
        <f t="shared" si="203"/>
        <v/>
      </c>
      <c r="AU243" s="99" t="str">
        <f t="shared" si="169"/>
        <v/>
      </c>
      <c r="AV243" s="99" t="str">
        <f t="shared" si="170"/>
        <v/>
      </c>
      <c r="AW243" s="99" t="str">
        <f t="shared" si="204"/>
        <v/>
      </c>
      <c r="AX243" s="99" t="str">
        <f t="shared" si="205"/>
        <v/>
      </c>
      <c r="AY243" s="99" t="str">
        <f t="shared" si="171"/>
        <v/>
      </c>
      <c r="AZ243" s="99" t="str">
        <f t="shared" si="172"/>
        <v/>
      </c>
      <c r="BA243" s="99" t="str">
        <f t="shared" si="206"/>
        <v/>
      </c>
      <c r="BB243" s="99" t="str">
        <f t="shared" si="207"/>
        <v/>
      </c>
      <c r="BD243" s="99" t="str">
        <f t="shared" si="173"/>
        <v/>
      </c>
      <c r="BE243" s="99" t="str">
        <f t="shared" si="174"/>
        <v/>
      </c>
      <c r="BF243" s="99" t="str">
        <f t="shared" si="175"/>
        <v/>
      </c>
      <c r="BG243" s="99" t="str">
        <f t="shared" si="176"/>
        <v/>
      </c>
      <c r="BH243" s="121" t="str">
        <f t="shared" si="177"/>
        <v/>
      </c>
      <c r="BI243" s="121" t="str">
        <f t="shared" si="178"/>
        <v/>
      </c>
      <c r="BJ243" s="122" t="str">
        <f t="shared" si="179"/>
        <v/>
      </c>
      <c r="BK243" s="122"/>
      <c r="BL243" s="99" t="str">
        <f t="shared" si="180"/>
        <v/>
      </c>
      <c r="BM243" s="99" t="str">
        <f t="shared" si="181"/>
        <v/>
      </c>
      <c r="BN243" s="122" t="str">
        <f t="shared" si="186"/>
        <v/>
      </c>
      <c r="BO243" s="121" t="str">
        <f t="shared" si="182"/>
        <v/>
      </c>
      <c r="BP243" s="122" t="str">
        <f t="shared" si="187"/>
        <v/>
      </c>
      <c r="BQ243" s="122"/>
    </row>
    <row r="244" spans="2:69" x14ac:dyDescent="0.3">
      <c r="B244" s="89"/>
      <c r="C244" s="98">
        <f t="shared" si="183"/>
        <v>47</v>
      </c>
      <c r="D244" s="120">
        <v>234</v>
      </c>
      <c r="E244" s="161" t="str">
        <f t="shared" si="188"/>
        <v/>
      </c>
      <c r="F244" s="90" t="str">
        <f t="shared" si="164"/>
        <v/>
      </c>
      <c r="G244" s="120">
        <v>234</v>
      </c>
      <c r="H244" s="161" t="str">
        <f t="shared" si="189"/>
        <v/>
      </c>
      <c r="I244" s="90" t="str">
        <f t="array" ref="I244">IF(D$2=1,IF(F244="","",ABS(F243-F244)),IF(D$2&lt;10,IF(AND(F244="",F245=""),"",MAX(IF(C$11:C$1510=G244,B$11:B$1510))-MIN(IF(C$11:C$1510=G244,B$11:B$1510))),IF(AND(F244="",F245=""),"",_xlfn.STDEV.S(IF(C$11:C$1510=G244,B$11:B$1510)))))</f>
        <v/>
      </c>
      <c r="J244" s="102"/>
      <c r="K244" s="156"/>
      <c r="L244" s="157"/>
      <c r="M244" s="158"/>
      <c r="N244" s="147"/>
      <c r="O244" s="147"/>
      <c r="AA244" s="99" t="str">
        <f t="shared" si="165"/>
        <v/>
      </c>
      <c r="AB244" s="99" t="str">
        <f t="shared" si="166"/>
        <v/>
      </c>
      <c r="AC244" s="99" t="str">
        <f t="shared" si="194"/>
        <v/>
      </c>
      <c r="AD244" s="99" t="str">
        <f t="shared" si="195"/>
        <v/>
      </c>
      <c r="AE244" s="99" t="str">
        <f t="shared" si="167"/>
        <v/>
      </c>
      <c r="AF244" s="99" t="str">
        <f t="shared" si="168"/>
        <v/>
      </c>
      <c r="AG244" s="99" t="str">
        <f t="shared" si="210"/>
        <v/>
      </c>
      <c r="AH244" s="99" t="str">
        <f t="shared" si="211"/>
        <v/>
      </c>
      <c r="AI244" s="99" t="str">
        <f t="shared" si="184"/>
        <v/>
      </c>
      <c r="AJ244" s="99" t="str">
        <f t="shared" si="190"/>
        <v/>
      </c>
      <c r="AK244" s="99" t="str">
        <f t="shared" si="208"/>
        <v/>
      </c>
      <c r="AL244" s="99" t="str">
        <f t="shared" si="209"/>
        <v/>
      </c>
      <c r="AM244" s="99" t="str">
        <f t="shared" si="185"/>
        <v/>
      </c>
      <c r="AN244" s="99" t="str">
        <f t="shared" si="191"/>
        <v/>
      </c>
      <c r="AO244" s="99" t="str">
        <f t="shared" si="200"/>
        <v/>
      </c>
      <c r="AP244" s="99" t="str">
        <f t="shared" si="201"/>
        <v/>
      </c>
      <c r="AQ244" s="99" t="str">
        <f t="shared" si="192"/>
        <v/>
      </c>
      <c r="AR244" s="99" t="str">
        <f t="shared" si="193"/>
        <v/>
      </c>
      <c r="AS244" s="99" t="str">
        <f t="shared" si="202"/>
        <v/>
      </c>
      <c r="AT244" s="99" t="str">
        <f t="shared" si="203"/>
        <v/>
      </c>
      <c r="AU244" s="99" t="str">
        <f t="shared" si="169"/>
        <v/>
      </c>
      <c r="AV244" s="99" t="str">
        <f t="shared" si="170"/>
        <v/>
      </c>
      <c r="AW244" s="99" t="str">
        <f t="shared" si="204"/>
        <v/>
      </c>
      <c r="AX244" s="99" t="str">
        <f t="shared" si="205"/>
        <v/>
      </c>
      <c r="AY244" s="99" t="str">
        <f t="shared" si="171"/>
        <v/>
      </c>
      <c r="AZ244" s="99" t="str">
        <f t="shared" si="172"/>
        <v/>
      </c>
      <c r="BA244" s="99" t="str">
        <f t="shared" si="206"/>
        <v/>
      </c>
      <c r="BB244" s="99" t="str">
        <f t="shared" si="207"/>
        <v/>
      </c>
      <c r="BD244" s="99" t="str">
        <f t="shared" si="173"/>
        <v/>
      </c>
      <c r="BE244" s="99" t="str">
        <f t="shared" si="174"/>
        <v/>
      </c>
      <c r="BF244" s="99" t="str">
        <f t="shared" si="175"/>
        <v/>
      </c>
      <c r="BG244" s="99" t="str">
        <f t="shared" si="176"/>
        <v/>
      </c>
      <c r="BH244" s="121" t="str">
        <f t="shared" si="177"/>
        <v/>
      </c>
      <c r="BI244" s="121" t="str">
        <f t="shared" si="178"/>
        <v/>
      </c>
      <c r="BJ244" s="122" t="str">
        <f t="shared" si="179"/>
        <v/>
      </c>
      <c r="BK244" s="122"/>
      <c r="BL244" s="99" t="str">
        <f t="shared" si="180"/>
        <v/>
      </c>
      <c r="BM244" s="99" t="str">
        <f t="shared" si="181"/>
        <v/>
      </c>
      <c r="BN244" s="122" t="str">
        <f t="shared" si="186"/>
        <v/>
      </c>
      <c r="BO244" s="121" t="str">
        <f t="shared" si="182"/>
        <v/>
      </c>
      <c r="BP244" s="122" t="str">
        <f t="shared" si="187"/>
        <v/>
      </c>
      <c r="BQ244" s="122"/>
    </row>
    <row r="245" spans="2:69" x14ac:dyDescent="0.3">
      <c r="B245" s="89"/>
      <c r="C245" s="98">
        <f t="shared" si="183"/>
        <v>47</v>
      </c>
      <c r="D245" s="120">
        <v>235</v>
      </c>
      <c r="E245" s="161" t="str">
        <f t="shared" si="188"/>
        <v/>
      </c>
      <c r="F245" s="90" t="str">
        <f t="shared" si="164"/>
        <v/>
      </c>
      <c r="G245" s="120">
        <v>235</v>
      </c>
      <c r="H245" s="161" t="str">
        <f t="shared" si="189"/>
        <v/>
      </c>
      <c r="I245" s="90" t="str">
        <f t="array" ref="I245">IF(D$2=1,IF(F245="","",ABS(F244-F245)),IF(D$2&lt;10,IF(AND(F245="",F246=""),"",MAX(IF(C$11:C$1510=G245,B$11:B$1510))-MIN(IF(C$11:C$1510=G245,B$11:B$1510))),IF(AND(F245="",F246=""),"",_xlfn.STDEV.S(IF(C$11:C$1510=G245,B$11:B$1510)))))</f>
        <v/>
      </c>
      <c r="J245" s="102"/>
      <c r="K245" s="156"/>
      <c r="L245" s="157"/>
      <c r="M245" s="158"/>
      <c r="N245" s="147"/>
      <c r="O245" s="147"/>
      <c r="AA245" s="99" t="str">
        <f t="shared" si="165"/>
        <v/>
      </c>
      <c r="AB245" s="99" t="str">
        <f t="shared" si="166"/>
        <v/>
      </c>
      <c r="AC245" s="99" t="str">
        <f t="shared" si="194"/>
        <v/>
      </c>
      <c r="AD245" s="99" t="str">
        <f t="shared" si="195"/>
        <v/>
      </c>
      <c r="AE245" s="99" t="str">
        <f t="shared" si="167"/>
        <v/>
      </c>
      <c r="AF245" s="99" t="str">
        <f t="shared" si="168"/>
        <v/>
      </c>
      <c r="AG245" s="99" t="str">
        <f t="shared" si="210"/>
        <v/>
      </c>
      <c r="AH245" s="99" t="str">
        <f t="shared" si="211"/>
        <v/>
      </c>
      <c r="AI245" s="99" t="str">
        <f t="shared" si="184"/>
        <v/>
      </c>
      <c r="AJ245" s="99" t="str">
        <f t="shared" si="190"/>
        <v/>
      </c>
      <c r="AK245" s="99" t="str">
        <f t="shared" si="208"/>
        <v/>
      </c>
      <c r="AL245" s="99" t="str">
        <f t="shared" si="209"/>
        <v/>
      </c>
      <c r="AM245" s="99" t="str">
        <f t="shared" si="185"/>
        <v/>
      </c>
      <c r="AN245" s="99" t="str">
        <f t="shared" si="191"/>
        <v/>
      </c>
      <c r="AO245" s="99" t="str">
        <f t="shared" si="200"/>
        <v/>
      </c>
      <c r="AP245" s="99" t="str">
        <f t="shared" si="201"/>
        <v/>
      </c>
      <c r="AQ245" s="99" t="str">
        <f t="shared" si="192"/>
        <v/>
      </c>
      <c r="AR245" s="99" t="str">
        <f t="shared" si="193"/>
        <v/>
      </c>
      <c r="AS245" s="99" t="str">
        <f t="shared" si="202"/>
        <v/>
      </c>
      <c r="AT245" s="99" t="str">
        <f t="shared" si="203"/>
        <v/>
      </c>
      <c r="AU245" s="99" t="str">
        <f t="shared" si="169"/>
        <v/>
      </c>
      <c r="AV245" s="99" t="str">
        <f t="shared" si="170"/>
        <v/>
      </c>
      <c r="AW245" s="99" t="str">
        <f t="shared" si="204"/>
        <v/>
      </c>
      <c r="AX245" s="99" t="str">
        <f t="shared" si="205"/>
        <v/>
      </c>
      <c r="AY245" s="99" t="str">
        <f t="shared" si="171"/>
        <v/>
      </c>
      <c r="AZ245" s="99" t="str">
        <f t="shared" si="172"/>
        <v/>
      </c>
      <c r="BA245" s="99" t="str">
        <f t="shared" si="206"/>
        <v/>
      </c>
      <c r="BB245" s="99" t="str">
        <f t="shared" si="207"/>
        <v/>
      </c>
      <c r="BD245" s="99" t="str">
        <f t="shared" si="173"/>
        <v/>
      </c>
      <c r="BE245" s="99" t="str">
        <f t="shared" si="174"/>
        <v/>
      </c>
      <c r="BF245" s="99" t="str">
        <f t="shared" si="175"/>
        <v/>
      </c>
      <c r="BG245" s="99" t="str">
        <f t="shared" si="176"/>
        <v/>
      </c>
      <c r="BH245" s="121" t="str">
        <f t="shared" si="177"/>
        <v/>
      </c>
      <c r="BI245" s="121" t="str">
        <f t="shared" si="178"/>
        <v/>
      </c>
      <c r="BJ245" s="122" t="str">
        <f t="shared" si="179"/>
        <v/>
      </c>
      <c r="BK245" s="122"/>
      <c r="BL245" s="99" t="str">
        <f t="shared" si="180"/>
        <v/>
      </c>
      <c r="BM245" s="99" t="str">
        <f t="shared" si="181"/>
        <v/>
      </c>
      <c r="BN245" s="122" t="str">
        <f t="shared" si="186"/>
        <v/>
      </c>
      <c r="BO245" s="121" t="str">
        <f t="shared" si="182"/>
        <v/>
      </c>
      <c r="BP245" s="122" t="str">
        <f t="shared" si="187"/>
        <v/>
      </c>
      <c r="BQ245" s="122"/>
    </row>
    <row r="246" spans="2:69" x14ac:dyDescent="0.3">
      <c r="B246" s="89"/>
      <c r="C246" s="98">
        <f t="shared" si="183"/>
        <v>48</v>
      </c>
      <c r="D246" s="120">
        <v>236</v>
      </c>
      <c r="E246" s="161" t="str">
        <f t="shared" si="188"/>
        <v/>
      </c>
      <c r="F246" s="90" t="str">
        <f t="shared" si="164"/>
        <v/>
      </c>
      <c r="G246" s="120">
        <v>236</v>
      </c>
      <c r="H246" s="161" t="str">
        <f t="shared" si="189"/>
        <v/>
      </c>
      <c r="I246" s="90" t="str">
        <f t="array" ref="I246">IF(D$2=1,IF(F246="","",ABS(F245-F246)),IF(D$2&lt;10,IF(AND(F246="",F247=""),"",MAX(IF(C$11:C$1510=G246,B$11:B$1510))-MIN(IF(C$11:C$1510=G246,B$11:B$1510))),IF(AND(F246="",F247=""),"",_xlfn.STDEV.S(IF(C$11:C$1510=G246,B$11:B$1510)))))</f>
        <v/>
      </c>
      <c r="J246" s="102"/>
      <c r="K246" s="156"/>
      <c r="L246" s="157"/>
      <c r="M246" s="158"/>
      <c r="N246" s="147"/>
      <c r="O246" s="147"/>
      <c r="AA246" s="99" t="str">
        <f t="shared" si="165"/>
        <v/>
      </c>
      <c r="AB246" s="99" t="str">
        <f t="shared" si="166"/>
        <v/>
      </c>
      <c r="AC246" s="99" t="str">
        <f t="shared" si="194"/>
        <v/>
      </c>
      <c r="AD246" s="99" t="str">
        <f t="shared" si="195"/>
        <v/>
      </c>
      <c r="AE246" s="99" t="str">
        <f t="shared" si="167"/>
        <v/>
      </c>
      <c r="AF246" s="99" t="str">
        <f t="shared" si="168"/>
        <v/>
      </c>
      <c r="AG246" s="99" t="str">
        <f t="shared" si="210"/>
        <v/>
      </c>
      <c r="AH246" s="99" t="str">
        <f t="shared" si="211"/>
        <v/>
      </c>
      <c r="AI246" s="99" t="str">
        <f t="shared" si="184"/>
        <v/>
      </c>
      <c r="AJ246" s="99" t="str">
        <f t="shared" si="190"/>
        <v/>
      </c>
      <c r="AK246" s="99" t="str">
        <f t="shared" si="208"/>
        <v/>
      </c>
      <c r="AL246" s="99" t="str">
        <f t="shared" si="209"/>
        <v/>
      </c>
      <c r="AM246" s="99" t="str">
        <f t="shared" si="185"/>
        <v/>
      </c>
      <c r="AN246" s="99" t="str">
        <f t="shared" si="191"/>
        <v/>
      </c>
      <c r="AO246" s="99" t="str">
        <f t="shared" si="200"/>
        <v/>
      </c>
      <c r="AP246" s="99" t="str">
        <f t="shared" si="201"/>
        <v/>
      </c>
      <c r="AQ246" s="99" t="str">
        <f t="shared" si="192"/>
        <v/>
      </c>
      <c r="AR246" s="99" t="str">
        <f t="shared" si="193"/>
        <v/>
      </c>
      <c r="AS246" s="99" t="str">
        <f t="shared" si="202"/>
        <v/>
      </c>
      <c r="AT246" s="99" t="str">
        <f t="shared" si="203"/>
        <v/>
      </c>
      <c r="AU246" s="99" t="str">
        <f t="shared" si="169"/>
        <v/>
      </c>
      <c r="AV246" s="99" t="str">
        <f t="shared" si="170"/>
        <v/>
      </c>
      <c r="AW246" s="99" t="str">
        <f t="shared" si="204"/>
        <v/>
      </c>
      <c r="AX246" s="99" t="str">
        <f t="shared" si="205"/>
        <v/>
      </c>
      <c r="AY246" s="99" t="str">
        <f t="shared" si="171"/>
        <v/>
      </c>
      <c r="AZ246" s="99" t="str">
        <f t="shared" si="172"/>
        <v/>
      </c>
      <c r="BA246" s="99" t="str">
        <f t="shared" si="206"/>
        <v/>
      </c>
      <c r="BB246" s="99" t="str">
        <f t="shared" si="207"/>
        <v/>
      </c>
      <c r="BD246" s="99" t="str">
        <f t="shared" si="173"/>
        <v/>
      </c>
      <c r="BE246" s="99" t="str">
        <f t="shared" si="174"/>
        <v/>
      </c>
      <c r="BF246" s="99" t="str">
        <f t="shared" si="175"/>
        <v/>
      </c>
      <c r="BG246" s="99" t="str">
        <f t="shared" si="176"/>
        <v/>
      </c>
      <c r="BH246" s="121" t="str">
        <f t="shared" si="177"/>
        <v/>
      </c>
      <c r="BI246" s="121" t="str">
        <f t="shared" si="178"/>
        <v/>
      </c>
      <c r="BJ246" s="122" t="str">
        <f t="shared" si="179"/>
        <v/>
      </c>
      <c r="BK246" s="122"/>
      <c r="BL246" s="99" t="str">
        <f t="shared" si="180"/>
        <v/>
      </c>
      <c r="BM246" s="99" t="str">
        <f t="shared" si="181"/>
        <v/>
      </c>
      <c r="BN246" s="122" t="str">
        <f t="shared" si="186"/>
        <v/>
      </c>
      <c r="BO246" s="121" t="str">
        <f t="shared" si="182"/>
        <v/>
      </c>
      <c r="BP246" s="122" t="str">
        <f t="shared" si="187"/>
        <v/>
      </c>
      <c r="BQ246" s="122"/>
    </row>
    <row r="247" spans="2:69" x14ac:dyDescent="0.3">
      <c r="B247" s="89"/>
      <c r="C247" s="98">
        <f t="shared" si="183"/>
        <v>48</v>
      </c>
      <c r="D247" s="120">
        <v>237</v>
      </c>
      <c r="E247" s="161" t="str">
        <f t="shared" si="188"/>
        <v/>
      </c>
      <c r="F247" s="90" t="str">
        <f t="shared" si="164"/>
        <v/>
      </c>
      <c r="G247" s="120">
        <v>237</v>
      </c>
      <c r="H247" s="161" t="str">
        <f t="shared" si="189"/>
        <v/>
      </c>
      <c r="I247" s="90" t="str">
        <f t="array" ref="I247">IF(D$2=1,IF(F247="","",ABS(F246-F247)),IF(D$2&lt;10,IF(AND(F247="",F248=""),"",MAX(IF(C$11:C$1510=G247,B$11:B$1510))-MIN(IF(C$11:C$1510=G247,B$11:B$1510))),IF(AND(F247="",F248=""),"",_xlfn.STDEV.S(IF(C$11:C$1510=G247,B$11:B$1510)))))</f>
        <v/>
      </c>
      <c r="J247" s="102"/>
      <c r="K247" s="156"/>
      <c r="L247" s="157"/>
      <c r="M247" s="158"/>
      <c r="N247" s="147"/>
      <c r="O247" s="147"/>
      <c r="AA247" s="99" t="str">
        <f t="shared" si="165"/>
        <v/>
      </c>
      <c r="AB247" s="99" t="str">
        <f t="shared" si="166"/>
        <v/>
      </c>
      <c r="AC247" s="99" t="str">
        <f t="shared" si="194"/>
        <v/>
      </c>
      <c r="AD247" s="99" t="str">
        <f t="shared" si="195"/>
        <v/>
      </c>
      <c r="AE247" s="99" t="str">
        <f t="shared" si="167"/>
        <v/>
      </c>
      <c r="AF247" s="99" t="str">
        <f t="shared" si="168"/>
        <v/>
      </c>
      <c r="AG247" s="99" t="str">
        <f t="shared" si="210"/>
        <v/>
      </c>
      <c r="AH247" s="99" t="str">
        <f t="shared" si="211"/>
        <v/>
      </c>
      <c r="AI247" s="99" t="str">
        <f t="shared" si="184"/>
        <v/>
      </c>
      <c r="AJ247" s="99" t="str">
        <f t="shared" si="190"/>
        <v/>
      </c>
      <c r="AK247" s="99" t="str">
        <f t="shared" si="208"/>
        <v/>
      </c>
      <c r="AL247" s="99" t="str">
        <f t="shared" si="209"/>
        <v/>
      </c>
      <c r="AM247" s="99" t="str">
        <f t="shared" si="185"/>
        <v/>
      </c>
      <c r="AN247" s="99" t="str">
        <f t="shared" si="191"/>
        <v/>
      </c>
      <c r="AO247" s="99" t="str">
        <f t="shared" si="200"/>
        <v/>
      </c>
      <c r="AP247" s="99" t="str">
        <f t="shared" si="201"/>
        <v/>
      </c>
      <c r="AQ247" s="99" t="str">
        <f t="shared" si="192"/>
        <v/>
      </c>
      <c r="AR247" s="99" t="str">
        <f t="shared" si="193"/>
        <v/>
      </c>
      <c r="AS247" s="99" t="str">
        <f t="shared" si="202"/>
        <v/>
      </c>
      <c r="AT247" s="99" t="str">
        <f t="shared" si="203"/>
        <v/>
      </c>
      <c r="AU247" s="99" t="str">
        <f t="shared" si="169"/>
        <v/>
      </c>
      <c r="AV247" s="99" t="str">
        <f t="shared" si="170"/>
        <v/>
      </c>
      <c r="AW247" s="99" t="str">
        <f t="shared" si="204"/>
        <v/>
      </c>
      <c r="AX247" s="99" t="str">
        <f t="shared" si="205"/>
        <v/>
      </c>
      <c r="AY247" s="99" t="str">
        <f t="shared" si="171"/>
        <v/>
      </c>
      <c r="AZ247" s="99" t="str">
        <f t="shared" si="172"/>
        <v/>
      </c>
      <c r="BA247" s="99" t="str">
        <f t="shared" si="206"/>
        <v/>
      </c>
      <c r="BB247" s="99" t="str">
        <f t="shared" si="207"/>
        <v/>
      </c>
      <c r="BD247" s="99" t="str">
        <f t="shared" si="173"/>
        <v/>
      </c>
      <c r="BE247" s="99" t="str">
        <f t="shared" si="174"/>
        <v/>
      </c>
      <c r="BF247" s="99" t="str">
        <f t="shared" si="175"/>
        <v/>
      </c>
      <c r="BG247" s="99" t="str">
        <f t="shared" si="176"/>
        <v/>
      </c>
      <c r="BH247" s="121" t="str">
        <f t="shared" si="177"/>
        <v/>
      </c>
      <c r="BI247" s="121" t="str">
        <f t="shared" si="178"/>
        <v/>
      </c>
      <c r="BJ247" s="122" t="str">
        <f t="shared" si="179"/>
        <v/>
      </c>
      <c r="BK247" s="122"/>
      <c r="BL247" s="99" t="str">
        <f t="shared" si="180"/>
        <v/>
      </c>
      <c r="BM247" s="99" t="str">
        <f t="shared" si="181"/>
        <v/>
      </c>
      <c r="BN247" s="122" t="str">
        <f t="shared" si="186"/>
        <v/>
      </c>
      <c r="BO247" s="121" t="str">
        <f t="shared" si="182"/>
        <v/>
      </c>
      <c r="BP247" s="122" t="str">
        <f t="shared" si="187"/>
        <v/>
      </c>
      <c r="BQ247" s="122"/>
    </row>
    <row r="248" spans="2:69" x14ac:dyDescent="0.3">
      <c r="B248" s="89"/>
      <c r="C248" s="98">
        <f t="shared" si="183"/>
        <v>48</v>
      </c>
      <c r="D248" s="120">
        <v>238</v>
      </c>
      <c r="E248" s="161" t="str">
        <f t="shared" si="188"/>
        <v/>
      </c>
      <c r="F248" s="90" t="str">
        <f t="shared" si="164"/>
        <v/>
      </c>
      <c r="G248" s="120">
        <v>238</v>
      </c>
      <c r="H248" s="161" t="str">
        <f t="shared" si="189"/>
        <v/>
      </c>
      <c r="I248" s="90" t="str">
        <f t="array" ref="I248">IF(D$2=1,IF(F248="","",ABS(F247-F248)),IF(D$2&lt;10,IF(AND(F248="",F249=""),"",MAX(IF(C$11:C$1510=G248,B$11:B$1510))-MIN(IF(C$11:C$1510=G248,B$11:B$1510))),IF(AND(F248="",F249=""),"",_xlfn.STDEV.S(IF(C$11:C$1510=G248,B$11:B$1510)))))</f>
        <v/>
      </c>
      <c r="J248" s="102"/>
      <c r="K248" s="156"/>
      <c r="L248" s="157"/>
      <c r="M248" s="158"/>
      <c r="N248" s="147"/>
      <c r="O248" s="147"/>
      <c r="AA248" s="99" t="str">
        <f t="shared" si="165"/>
        <v/>
      </c>
      <c r="AB248" s="99" t="str">
        <f t="shared" si="166"/>
        <v/>
      </c>
      <c r="AC248" s="99" t="str">
        <f t="shared" si="194"/>
        <v/>
      </c>
      <c r="AD248" s="99" t="str">
        <f t="shared" si="195"/>
        <v/>
      </c>
      <c r="AE248" s="99" t="str">
        <f t="shared" si="167"/>
        <v/>
      </c>
      <c r="AF248" s="99" t="str">
        <f t="shared" si="168"/>
        <v/>
      </c>
      <c r="AG248" s="99" t="str">
        <f t="shared" si="210"/>
        <v/>
      </c>
      <c r="AH248" s="99" t="str">
        <f t="shared" si="211"/>
        <v/>
      </c>
      <c r="AI248" s="99" t="str">
        <f t="shared" si="184"/>
        <v/>
      </c>
      <c r="AJ248" s="99" t="str">
        <f t="shared" si="190"/>
        <v/>
      </c>
      <c r="AK248" s="99" t="str">
        <f t="shared" si="208"/>
        <v/>
      </c>
      <c r="AL248" s="99" t="str">
        <f t="shared" si="209"/>
        <v/>
      </c>
      <c r="AM248" s="99" t="str">
        <f t="shared" si="185"/>
        <v/>
      </c>
      <c r="AN248" s="99" t="str">
        <f t="shared" si="191"/>
        <v/>
      </c>
      <c r="AO248" s="99" t="str">
        <f t="shared" si="200"/>
        <v/>
      </c>
      <c r="AP248" s="99" t="str">
        <f t="shared" si="201"/>
        <v/>
      </c>
      <c r="AQ248" s="99" t="str">
        <f t="shared" si="192"/>
        <v/>
      </c>
      <c r="AR248" s="99" t="str">
        <f t="shared" si="193"/>
        <v/>
      </c>
      <c r="AS248" s="99" t="str">
        <f t="shared" si="202"/>
        <v/>
      </c>
      <c r="AT248" s="99" t="str">
        <f t="shared" si="203"/>
        <v/>
      </c>
      <c r="AU248" s="99" t="str">
        <f t="shared" si="169"/>
        <v/>
      </c>
      <c r="AV248" s="99" t="str">
        <f t="shared" si="170"/>
        <v/>
      </c>
      <c r="AW248" s="99" t="str">
        <f t="shared" si="204"/>
        <v/>
      </c>
      <c r="AX248" s="99" t="str">
        <f t="shared" si="205"/>
        <v/>
      </c>
      <c r="AY248" s="99" t="str">
        <f t="shared" si="171"/>
        <v/>
      </c>
      <c r="AZ248" s="99" t="str">
        <f t="shared" si="172"/>
        <v/>
      </c>
      <c r="BA248" s="99" t="str">
        <f t="shared" si="206"/>
        <v/>
      </c>
      <c r="BB248" s="99" t="str">
        <f t="shared" si="207"/>
        <v/>
      </c>
      <c r="BD248" s="99" t="str">
        <f t="shared" si="173"/>
        <v/>
      </c>
      <c r="BE248" s="99" t="str">
        <f t="shared" si="174"/>
        <v/>
      </c>
      <c r="BF248" s="99" t="str">
        <f t="shared" si="175"/>
        <v/>
      </c>
      <c r="BG248" s="99" t="str">
        <f t="shared" si="176"/>
        <v/>
      </c>
      <c r="BH248" s="121" t="str">
        <f t="shared" si="177"/>
        <v/>
      </c>
      <c r="BI248" s="121" t="str">
        <f t="shared" si="178"/>
        <v/>
      </c>
      <c r="BJ248" s="122" t="str">
        <f t="shared" si="179"/>
        <v/>
      </c>
      <c r="BK248" s="122"/>
      <c r="BL248" s="99" t="str">
        <f t="shared" si="180"/>
        <v/>
      </c>
      <c r="BM248" s="99" t="str">
        <f t="shared" si="181"/>
        <v/>
      </c>
      <c r="BN248" s="122" t="str">
        <f t="shared" si="186"/>
        <v/>
      </c>
      <c r="BO248" s="121" t="str">
        <f t="shared" si="182"/>
        <v/>
      </c>
      <c r="BP248" s="122" t="str">
        <f t="shared" si="187"/>
        <v/>
      </c>
      <c r="BQ248" s="122"/>
    </row>
    <row r="249" spans="2:69" x14ac:dyDescent="0.3">
      <c r="B249" s="89"/>
      <c r="C249" s="98">
        <f t="shared" si="183"/>
        <v>48</v>
      </c>
      <c r="D249" s="120">
        <v>239</v>
      </c>
      <c r="E249" s="161" t="str">
        <f t="shared" si="188"/>
        <v/>
      </c>
      <c r="F249" s="90" t="str">
        <f t="shared" si="164"/>
        <v/>
      </c>
      <c r="G249" s="120">
        <v>239</v>
      </c>
      <c r="H249" s="161" t="str">
        <f t="shared" si="189"/>
        <v/>
      </c>
      <c r="I249" s="90" t="str">
        <f t="array" ref="I249">IF(D$2=1,IF(F249="","",ABS(F248-F249)),IF(D$2&lt;10,IF(AND(F249="",F250=""),"",MAX(IF(C$11:C$1510=G249,B$11:B$1510))-MIN(IF(C$11:C$1510=G249,B$11:B$1510))),IF(AND(F249="",F250=""),"",_xlfn.STDEV.S(IF(C$11:C$1510=G249,B$11:B$1510)))))</f>
        <v/>
      </c>
      <c r="J249" s="102"/>
      <c r="K249" s="156"/>
      <c r="L249" s="157"/>
      <c r="M249" s="158"/>
      <c r="N249" s="147"/>
      <c r="O249" s="147"/>
      <c r="AA249" s="99" t="str">
        <f t="shared" si="165"/>
        <v/>
      </c>
      <c r="AB249" s="99" t="str">
        <f t="shared" si="166"/>
        <v/>
      </c>
      <c r="AC249" s="99" t="str">
        <f t="shared" si="194"/>
        <v/>
      </c>
      <c r="AD249" s="99" t="str">
        <f t="shared" si="195"/>
        <v/>
      </c>
      <c r="AE249" s="99" t="str">
        <f t="shared" si="167"/>
        <v/>
      </c>
      <c r="AF249" s="99" t="str">
        <f t="shared" si="168"/>
        <v/>
      </c>
      <c r="AG249" s="99" t="str">
        <f t="shared" si="210"/>
        <v/>
      </c>
      <c r="AH249" s="99" t="str">
        <f t="shared" si="211"/>
        <v/>
      </c>
      <c r="AI249" s="99" t="str">
        <f t="shared" si="184"/>
        <v/>
      </c>
      <c r="AJ249" s="99" t="str">
        <f t="shared" si="190"/>
        <v/>
      </c>
      <c r="AK249" s="99" t="str">
        <f t="shared" si="208"/>
        <v/>
      </c>
      <c r="AL249" s="99" t="str">
        <f t="shared" si="209"/>
        <v/>
      </c>
      <c r="AM249" s="99" t="str">
        <f t="shared" si="185"/>
        <v/>
      </c>
      <c r="AN249" s="99" t="str">
        <f t="shared" si="191"/>
        <v/>
      </c>
      <c r="AO249" s="99" t="str">
        <f t="shared" si="200"/>
        <v/>
      </c>
      <c r="AP249" s="99" t="str">
        <f t="shared" si="201"/>
        <v/>
      </c>
      <c r="AQ249" s="99" t="str">
        <f t="shared" si="192"/>
        <v/>
      </c>
      <c r="AR249" s="99" t="str">
        <f t="shared" si="193"/>
        <v/>
      </c>
      <c r="AS249" s="99" t="str">
        <f t="shared" si="202"/>
        <v/>
      </c>
      <c r="AT249" s="99" t="str">
        <f t="shared" si="203"/>
        <v/>
      </c>
      <c r="AU249" s="99" t="str">
        <f t="shared" si="169"/>
        <v/>
      </c>
      <c r="AV249" s="99" t="str">
        <f t="shared" si="170"/>
        <v/>
      </c>
      <c r="AW249" s="99" t="str">
        <f t="shared" si="204"/>
        <v/>
      </c>
      <c r="AX249" s="99" t="str">
        <f t="shared" si="205"/>
        <v/>
      </c>
      <c r="AY249" s="99" t="str">
        <f t="shared" si="171"/>
        <v/>
      </c>
      <c r="AZ249" s="99" t="str">
        <f t="shared" si="172"/>
        <v/>
      </c>
      <c r="BA249" s="99" t="str">
        <f t="shared" si="206"/>
        <v/>
      </c>
      <c r="BB249" s="99" t="str">
        <f t="shared" si="207"/>
        <v/>
      </c>
      <c r="BD249" s="99" t="str">
        <f t="shared" si="173"/>
        <v/>
      </c>
      <c r="BE249" s="99" t="str">
        <f t="shared" si="174"/>
        <v/>
      </c>
      <c r="BF249" s="99" t="str">
        <f t="shared" si="175"/>
        <v/>
      </c>
      <c r="BG249" s="99" t="str">
        <f t="shared" si="176"/>
        <v/>
      </c>
      <c r="BH249" s="121" t="str">
        <f t="shared" si="177"/>
        <v/>
      </c>
      <c r="BI249" s="121" t="str">
        <f t="shared" si="178"/>
        <v/>
      </c>
      <c r="BJ249" s="122" t="str">
        <f t="shared" si="179"/>
        <v/>
      </c>
      <c r="BK249" s="122"/>
      <c r="BL249" s="99" t="str">
        <f t="shared" si="180"/>
        <v/>
      </c>
      <c r="BM249" s="99" t="str">
        <f t="shared" si="181"/>
        <v/>
      </c>
      <c r="BN249" s="122" t="str">
        <f t="shared" si="186"/>
        <v/>
      </c>
      <c r="BO249" s="121" t="str">
        <f t="shared" si="182"/>
        <v/>
      </c>
      <c r="BP249" s="122" t="str">
        <f t="shared" si="187"/>
        <v/>
      </c>
      <c r="BQ249" s="122"/>
    </row>
    <row r="250" spans="2:69" x14ac:dyDescent="0.3">
      <c r="B250" s="89"/>
      <c r="C250" s="98">
        <f t="shared" si="183"/>
        <v>48</v>
      </c>
      <c r="D250" s="120">
        <v>240</v>
      </c>
      <c r="E250" s="161" t="str">
        <f t="shared" si="188"/>
        <v/>
      </c>
      <c r="F250" s="90" t="str">
        <f t="shared" si="164"/>
        <v/>
      </c>
      <c r="G250" s="120">
        <v>240</v>
      </c>
      <c r="H250" s="161" t="str">
        <f t="shared" si="189"/>
        <v/>
      </c>
      <c r="I250" s="90" t="str">
        <f t="array" ref="I250">IF(D$2=1,IF(F250="","",ABS(F249-F250)),IF(D$2&lt;10,IF(AND(F250="",F251=""),"",MAX(IF(C$11:C$1510=G250,B$11:B$1510))-MIN(IF(C$11:C$1510=G250,B$11:B$1510))),IF(AND(F250="",F251=""),"",_xlfn.STDEV.S(IF(C$11:C$1510=G250,B$11:B$1510)))))</f>
        <v/>
      </c>
      <c r="J250" s="102"/>
      <c r="K250" s="156"/>
      <c r="L250" s="157"/>
      <c r="M250" s="158"/>
      <c r="N250" s="147"/>
      <c r="O250" s="147"/>
      <c r="AA250" s="99" t="str">
        <f t="shared" si="165"/>
        <v/>
      </c>
      <c r="AB250" s="99" t="str">
        <f t="shared" si="166"/>
        <v/>
      </c>
      <c r="AC250" s="99" t="str">
        <f t="shared" si="194"/>
        <v/>
      </c>
      <c r="AD250" s="99" t="str">
        <f t="shared" si="195"/>
        <v/>
      </c>
      <c r="AE250" s="99" t="str">
        <f t="shared" si="167"/>
        <v/>
      </c>
      <c r="AF250" s="99" t="str">
        <f t="shared" si="168"/>
        <v/>
      </c>
      <c r="AG250" s="99" t="str">
        <f t="shared" si="210"/>
        <v/>
      </c>
      <c r="AH250" s="99" t="str">
        <f t="shared" si="211"/>
        <v/>
      </c>
      <c r="AI250" s="99" t="str">
        <f t="shared" si="184"/>
        <v/>
      </c>
      <c r="AJ250" s="99" t="str">
        <f t="shared" si="190"/>
        <v/>
      </c>
      <c r="AK250" s="99" t="str">
        <f t="shared" si="208"/>
        <v/>
      </c>
      <c r="AL250" s="99" t="str">
        <f t="shared" si="209"/>
        <v/>
      </c>
      <c r="AM250" s="99" t="str">
        <f t="shared" si="185"/>
        <v/>
      </c>
      <c r="AN250" s="99" t="str">
        <f t="shared" si="191"/>
        <v/>
      </c>
      <c r="AO250" s="99" t="str">
        <f t="shared" si="200"/>
        <v/>
      </c>
      <c r="AP250" s="99" t="str">
        <f t="shared" si="201"/>
        <v/>
      </c>
      <c r="AQ250" s="99" t="str">
        <f t="shared" si="192"/>
        <v/>
      </c>
      <c r="AR250" s="99" t="str">
        <f t="shared" si="193"/>
        <v/>
      </c>
      <c r="AS250" s="99" t="str">
        <f t="shared" si="202"/>
        <v/>
      </c>
      <c r="AT250" s="99" t="str">
        <f t="shared" si="203"/>
        <v/>
      </c>
      <c r="AU250" s="99" t="str">
        <f t="shared" si="169"/>
        <v/>
      </c>
      <c r="AV250" s="99" t="str">
        <f t="shared" si="170"/>
        <v/>
      </c>
      <c r="AW250" s="99" t="str">
        <f t="shared" si="204"/>
        <v/>
      </c>
      <c r="AX250" s="99" t="str">
        <f t="shared" si="205"/>
        <v/>
      </c>
      <c r="AY250" s="99" t="str">
        <f t="shared" si="171"/>
        <v/>
      </c>
      <c r="AZ250" s="99" t="str">
        <f t="shared" si="172"/>
        <v/>
      </c>
      <c r="BA250" s="99" t="str">
        <f t="shared" si="206"/>
        <v/>
      </c>
      <c r="BB250" s="99" t="str">
        <f t="shared" si="207"/>
        <v/>
      </c>
      <c r="BD250" s="99" t="str">
        <f t="shared" si="173"/>
        <v/>
      </c>
      <c r="BE250" s="99" t="str">
        <f t="shared" si="174"/>
        <v/>
      </c>
      <c r="BF250" s="99" t="str">
        <f t="shared" si="175"/>
        <v/>
      </c>
      <c r="BG250" s="99" t="str">
        <f t="shared" si="176"/>
        <v/>
      </c>
      <c r="BH250" s="121" t="str">
        <f t="shared" si="177"/>
        <v/>
      </c>
      <c r="BI250" s="121" t="str">
        <f t="shared" si="178"/>
        <v/>
      </c>
      <c r="BJ250" s="122" t="str">
        <f t="shared" si="179"/>
        <v/>
      </c>
      <c r="BK250" s="122"/>
      <c r="BL250" s="99" t="str">
        <f t="shared" si="180"/>
        <v/>
      </c>
      <c r="BM250" s="99" t="str">
        <f t="shared" si="181"/>
        <v/>
      </c>
      <c r="BN250" s="122" t="str">
        <f t="shared" si="186"/>
        <v/>
      </c>
      <c r="BO250" s="121" t="str">
        <f t="shared" si="182"/>
        <v/>
      </c>
      <c r="BP250" s="122" t="str">
        <f t="shared" si="187"/>
        <v/>
      </c>
      <c r="BQ250" s="122"/>
    </row>
    <row r="251" spans="2:69" x14ac:dyDescent="0.3">
      <c r="B251" s="89"/>
      <c r="C251" s="98">
        <f t="shared" si="183"/>
        <v>49</v>
      </c>
      <c r="D251" s="120">
        <v>241</v>
      </c>
      <c r="E251" s="161" t="str">
        <f t="shared" si="188"/>
        <v/>
      </c>
      <c r="F251" s="90" t="str">
        <f t="shared" si="164"/>
        <v/>
      </c>
      <c r="G251" s="120">
        <v>241</v>
      </c>
      <c r="H251" s="161" t="str">
        <f t="shared" si="189"/>
        <v/>
      </c>
      <c r="I251" s="90" t="str">
        <f t="array" ref="I251">IF(D$2=1,IF(F251="","",ABS(F250-F251)),IF(D$2&lt;10,IF(AND(F251="",F252=""),"",MAX(IF(C$11:C$1510=G251,B$11:B$1510))-MIN(IF(C$11:C$1510=G251,B$11:B$1510))),IF(AND(F251="",F252=""),"",_xlfn.STDEV.S(IF(C$11:C$1510=G251,B$11:B$1510)))))</f>
        <v/>
      </c>
      <c r="J251" s="102"/>
      <c r="K251" s="156"/>
      <c r="L251" s="157"/>
      <c r="M251" s="158"/>
      <c r="N251" s="147"/>
      <c r="O251" s="147"/>
      <c r="AA251" s="99" t="str">
        <f t="shared" si="165"/>
        <v/>
      </c>
      <c r="AB251" s="99" t="str">
        <f t="shared" si="166"/>
        <v/>
      </c>
      <c r="AC251" s="99" t="str">
        <f t="shared" si="194"/>
        <v/>
      </c>
      <c r="AD251" s="99" t="str">
        <f t="shared" si="195"/>
        <v/>
      </c>
      <c r="AE251" s="99" t="str">
        <f t="shared" si="167"/>
        <v/>
      </c>
      <c r="AF251" s="99" t="str">
        <f t="shared" si="168"/>
        <v/>
      </c>
      <c r="AG251" s="99" t="str">
        <f t="shared" si="210"/>
        <v/>
      </c>
      <c r="AH251" s="99" t="str">
        <f t="shared" si="211"/>
        <v/>
      </c>
      <c r="AI251" s="99" t="str">
        <f t="shared" si="184"/>
        <v/>
      </c>
      <c r="AJ251" s="99" t="str">
        <f t="shared" si="190"/>
        <v/>
      </c>
      <c r="AK251" s="99" t="str">
        <f t="shared" si="208"/>
        <v/>
      </c>
      <c r="AL251" s="99" t="str">
        <f t="shared" si="209"/>
        <v/>
      </c>
      <c r="AM251" s="99" t="str">
        <f t="shared" si="185"/>
        <v/>
      </c>
      <c r="AN251" s="99" t="str">
        <f t="shared" si="191"/>
        <v/>
      </c>
      <c r="AO251" s="99" t="str">
        <f t="shared" si="200"/>
        <v/>
      </c>
      <c r="AP251" s="99" t="str">
        <f t="shared" si="201"/>
        <v/>
      </c>
      <c r="AQ251" s="99" t="str">
        <f t="shared" si="192"/>
        <v/>
      </c>
      <c r="AR251" s="99" t="str">
        <f t="shared" si="193"/>
        <v/>
      </c>
      <c r="AS251" s="99" t="str">
        <f t="shared" si="202"/>
        <v/>
      </c>
      <c r="AT251" s="99" t="str">
        <f t="shared" si="203"/>
        <v/>
      </c>
      <c r="AU251" s="99" t="str">
        <f t="shared" si="169"/>
        <v/>
      </c>
      <c r="AV251" s="99" t="str">
        <f t="shared" si="170"/>
        <v/>
      </c>
      <c r="AW251" s="99" t="str">
        <f t="shared" si="204"/>
        <v/>
      </c>
      <c r="AX251" s="99" t="str">
        <f t="shared" si="205"/>
        <v/>
      </c>
      <c r="AY251" s="99" t="str">
        <f t="shared" si="171"/>
        <v/>
      </c>
      <c r="AZ251" s="99" t="str">
        <f t="shared" si="172"/>
        <v/>
      </c>
      <c r="BA251" s="99" t="str">
        <f t="shared" si="206"/>
        <v/>
      </c>
      <c r="BB251" s="99" t="str">
        <f t="shared" si="207"/>
        <v/>
      </c>
      <c r="BD251" s="99" t="str">
        <f t="shared" si="173"/>
        <v/>
      </c>
      <c r="BE251" s="99" t="str">
        <f t="shared" si="174"/>
        <v/>
      </c>
      <c r="BF251" s="99" t="str">
        <f t="shared" si="175"/>
        <v/>
      </c>
      <c r="BG251" s="99" t="str">
        <f t="shared" si="176"/>
        <v/>
      </c>
      <c r="BH251" s="121" t="str">
        <f t="shared" si="177"/>
        <v/>
      </c>
      <c r="BI251" s="121" t="str">
        <f t="shared" si="178"/>
        <v/>
      </c>
      <c r="BJ251" s="122" t="str">
        <f t="shared" si="179"/>
        <v/>
      </c>
      <c r="BK251" s="122"/>
      <c r="BL251" s="99" t="str">
        <f t="shared" si="180"/>
        <v/>
      </c>
      <c r="BM251" s="99" t="str">
        <f t="shared" si="181"/>
        <v/>
      </c>
      <c r="BN251" s="122" t="str">
        <f t="shared" si="186"/>
        <v/>
      </c>
      <c r="BO251" s="121" t="str">
        <f t="shared" si="182"/>
        <v/>
      </c>
      <c r="BP251" s="122" t="str">
        <f t="shared" si="187"/>
        <v/>
      </c>
      <c r="BQ251" s="122"/>
    </row>
    <row r="252" spans="2:69" x14ac:dyDescent="0.3">
      <c r="B252" s="89"/>
      <c r="C252" s="98">
        <f t="shared" si="183"/>
        <v>49</v>
      </c>
      <c r="D252" s="120">
        <v>242</v>
      </c>
      <c r="E252" s="161" t="str">
        <f t="shared" si="188"/>
        <v/>
      </c>
      <c r="F252" s="90" t="str">
        <f t="shared" si="164"/>
        <v/>
      </c>
      <c r="G252" s="120">
        <v>242</v>
      </c>
      <c r="H252" s="161" t="str">
        <f t="shared" si="189"/>
        <v/>
      </c>
      <c r="I252" s="90" t="str">
        <f t="array" ref="I252">IF(D$2=1,IF(F252="","",ABS(F251-F252)),IF(D$2&lt;10,IF(AND(F252="",F253=""),"",MAX(IF(C$11:C$1510=G252,B$11:B$1510))-MIN(IF(C$11:C$1510=G252,B$11:B$1510))),IF(AND(F252="",F253=""),"",_xlfn.STDEV.S(IF(C$11:C$1510=G252,B$11:B$1510)))))</f>
        <v/>
      </c>
      <c r="J252" s="102"/>
      <c r="K252" s="156"/>
      <c r="L252" s="157"/>
      <c r="M252" s="158"/>
      <c r="N252" s="147"/>
      <c r="O252" s="147"/>
      <c r="AA252" s="99" t="str">
        <f t="shared" si="165"/>
        <v/>
      </c>
      <c r="AB252" s="99" t="str">
        <f t="shared" si="166"/>
        <v/>
      </c>
      <c r="AC252" s="99" t="str">
        <f t="shared" si="194"/>
        <v/>
      </c>
      <c r="AD252" s="99" t="str">
        <f t="shared" si="195"/>
        <v/>
      </c>
      <c r="AE252" s="99" t="str">
        <f t="shared" si="167"/>
        <v/>
      </c>
      <c r="AF252" s="99" t="str">
        <f t="shared" si="168"/>
        <v/>
      </c>
      <c r="AG252" s="99" t="str">
        <f t="shared" si="210"/>
        <v/>
      </c>
      <c r="AH252" s="99" t="str">
        <f t="shared" si="211"/>
        <v/>
      </c>
      <c r="AI252" s="99" t="str">
        <f t="shared" si="184"/>
        <v/>
      </c>
      <c r="AJ252" s="99" t="str">
        <f t="shared" si="190"/>
        <v/>
      </c>
      <c r="AK252" s="99" t="str">
        <f t="shared" si="208"/>
        <v/>
      </c>
      <c r="AL252" s="99" t="str">
        <f t="shared" si="209"/>
        <v/>
      </c>
      <c r="AM252" s="99" t="str">
        <f t="shared" si="185"/>
        <v/>
      </c>
      <c r="AN252" s="99" t="str">
        <f t="shared" si="191"/>
        <v/>
      </c>
      <c r="AO252" s="99" t="str">
        <f t="shared" si="200"/>
        <v/>
      </c>
      <c r="AP252" s="99" t="str">
        <f t="shared" si="201"/>
        <v/>
      </c>
      <c r="AQ252" s="99" t="str">
        <f t="shared" si="192"/>
        <v/>
      </c>
      <c r="AR252" s="99" t="str">
        <f t="shared" si="193"/>
        <v/>
      </c>
      <c r="AS252" s="99" t="str">
        <f t="shared" si="202"/>
        <v/>
      </c>
      <c r="AT252" s="99" t="str">
        <f t="shared" si="203"/>
        <v/>
      </c>
      <c r="AU252" s="99" t="str">
        <f t="shared" si="169"/>
        <v/>
      </c>
      <c r="AV252" s="99" t="str">
        <f t="shared" si="170"/>
        <v/>
      </c>
      <c r="AW252" s="99" t="str">
        <f t="shared" si="204"/>
        <v/>
      </c>
      <c r="AX252" s="99" t="str">
        <f t="shared" si="205"/>
        <v/>
      </c>
      <c r="AY252" s="99" t="str">
        <f t="shared" si="171"/>
        <v/>
      </c>
      <c r="AZ252" s="99" t="str">
        <f t="shared" si="172"/>
        <v/>
      </c>
      <c r="BA252" s="99" t="str">
        <f t="shared" si="206"/>
        <v/>
      </c>
      <c r="BB252" s="99" t="str">
        <f t="shared" si="207"/>
        <v/>
      </c>
      <c r="BD252" s="99" t="str">
        <f t="shared" si="173"/>
        <v/>
      </c>
      <c r="BE252" s="99" t="str">
        <f t="shared" si="174"/>
        <v/>
      </c>
      <c r="BF252" s="99" t="str">
        <f t="shared" si="175"/>
        <v/>
      </c>
      <c r="BG252" s="99" t="str">
        <f t="shared" si="176"/>
        <v/>
      </c>
      <c r="BH252" s="121" t="str">
        <f t="shared" si="177"/>
        <v/>
      </c>
      <c r="BI252" s="121" t="str">
        <f t="shared" si="178"/>
        <v/>
      </c>
      <c r="BJ252" s="122" t="str">
        <f t="shared" si="179"/>
        <v/>
      </c>
      <c r="BK252" s="122"/>
      <c r="BL252" s="99" t="str">
        <f t="shared" si="180"/>
        <v/>
      </c>
      <c r="BM252" s="99" t="str">
        <f t="shared" si="181"/>
        <v/>
      </c>
      <c r="BN252" s="122" t="str">
        <f t="shared" si="186"/>
        <v/>
      </c>
      <c r="BO252" s="121" t="str">
        <f t="shared" si="182"/>
        <v/>
      </c>
      <c r="BP252" s="122" t="str">
        <f t="shared" si="187"/>
        <v/>
      </c>
      <c r="BQ252" s="122"/>
    </row>
    <row r="253" spans="2:69" x14ac:dyDescent="0.3">
      <c r="B253" s="89"/>
      <c r="C253" s="98">
        <f t="shared" si="183"/>
        <v>49</v>
      </c>
      <c r="D253" s="120">
        <v>243</v>
      </c>
      <c r="E253" s="161" t="str">
        <f t="shared" si="188"/>
        <v/>
      </c>
      <c r="F253" s="90" t="str">
        <f t="shared" si="164"/>
        <v/>
      </c>
      <c r="G253" s="120">
        <v>243</v>
      </c>
      <c r="H253" s="161" t="str">
        <f t="shared" si="189"/>
        <v/>
      </c>
      <c r="I253" s="90" t="str">
        <f t="array" ref="I253">IF(D$2=1,IF(F253="","",ABS(F252-F253)),IF(D$2&lt;10,IF(AND(F253="",F254=""),"",MAX(IF(C$11:C$1510=G253,B$11:B$1510))-MIN(IF(C$11:C$1510=G253,B$11:B$1510))),IF(AND(F253="",F254=""),"",_xlfn.STDEV.S(IF(C$11:C$1510=G253,B$11:B$1510)))))</f>
        <v/>
      </c>
      <c r="J253" s="102"/>
      <c r="K253" s="156"/>
      <c r="L253" s="157"/>
      <c r="M253" s="158"/>
      <c r="N253" s="147"/>
      <c r="O253" s="147"/>
      <c r="AA253" s="99" t="str">
        <f t="shared" si="165"/>
        <v/>
      </c>
      <c r="AB253" s="99" t="str">
        <f t="shared" si="166"/>
        <v/>
      </c>
      <c r="AC253" s="99" t="str">
        <f t="shared" si="194"/>
        <v/>
      </c>
      <c r="AD253" s="99" t="str">
        <f t="shared" si="195"/>
        <v/>
      </c>
      <c r="AE253" s="99" t="str">
        <f t="shared" si="167"/>
        <v/>
      </c>
      <c r="AF253" s="99" t="str">
        <f t="shared" si="168"/>
        <v/>
      </c>
      <c r="AG253" s="99" t="str">
        <f t="shared" si="210"/>
        <v/>
      </c>
      <c r="AH253" s="99" t="str">
        <f t="shared" si="211"/>
        <v/>
      </c>
      <c r="AI253" s="99" t="str">
        <f t="shared" si="184"/>
        <v/>
      </c>
      <c r="AJ253" s="99" t="str">
        <f t="shared" si="190"/>
        <v/>
      </c>
      <c r="AK253" s="99" t="str">
        <f t="shared" si="208"/>
        <v/>
      </c>
      <c r="AL253" s="99" t="str">
        <f t="shared" si="209"/>
        <v/>
      </c>
      <c r="AM253" s="99" t="str">
        <f t="shared" si="185"/>
        <v/>
      </c>
      <c r="AN253" s="99" t="str">
        <f t="shared" si="191"/>
        <v/>
      </c>
      <c r="AO253" s="99" t="str">
        <f t="shared" si="200"/>
        <v/>
      </c>
      <c r="AP253" s="99" t="str">
        <f t="shared" si="201"/>
        <v/>
      </c>
      <c r="AQ253" s="99" t="str">
        <f t="shared" si="192"/>
        <v/>
      </c>
      <c r="AR253" s="99" t="str">
        <f t="shared" si="193"/>
        <v/>
      </c>
      <c r="AS253" s="99" t="str">
        <f t="shared" si="202"/>
        <v/>
      </c>
      <c r="AT253" s="99" t="str">
        <f t="shared" si="203"/>
        <v/>
      </c>
      <c r="AU253" s="99" t="str">
        <f t="shared" si="169"/>
        <v/>
      </c>
      <c r="AV253" s="99" t="str">
        <f t="shared" si="170"/>
        <v/>
      </c>
      <c r="AW253" s="99" t="str">
        <f t="shared" si="204"/>
        <v/>
      </c>
      <c r="AX253" s="99" t="str">
        <f t="shared" si="205"/>
        <v/>
      </c>
      <c r="AY253" s="99" t="str">
        <f t="shared" si="171"/>
        <v/>
      </c>
      <c r="AZ253" s="99" t="str">
        <f t="shared" si="172"/>
        <v/>
      </c>
      <c r="BA253" s="99" t="str">
        <f t="shared" si="206"/>
        <v/>
      </c>
      <c r="BB253" s="99" t="str">
        <f t="shared" si="207"/>
        <v/>
      </c>
      <c r="BD253" s="99" t="str">
        <f t="shared" si="173"/>
        <v/>
      </c>
      <c r="BE253" s="99" t="str">
        <f t="shared" si="174"/>
        <v/>
      </c>
      <c r="BF253" s="99" t="str">
        <f t="shared" si="175"/>
        <v/>
      </c>
      <c r="BG253" s="99" t="str">
        <f t="shared" si="176"/>
        <v/>
      </c>
      <c r="BH253" s="121" t="str">
        <f t="shared" si="177"/>
        <v/>
      </c>
      <c r="BI253" s="121" t="str">
        <f t="shared" si="178"/>
        <v/>
      </c>
      <c r="BJ253" s="122" t="str">
        <f t="shared" si="179"/>
        <v/>
      </c>
      <c r="BK253" s="122"/>
      <c r="BL253" s="99" t="str">
        <f t="shared" si="180"/>
        <v/>
      </c>
      <c r="BM253" s="99" t="str">
        <f t="shared" si="181"/>
        <v/>
      </c>
      <c r="BN253" s="122" t="str">
        <f t="shared" si="186"/>
        <v/>
      </c>
      <c r="BO253" s="121" t="str">
        <f t="shared" si="182"/>
        <v/>
      </c>
      <c r="BP253" s="122" t="str">
        <f t="shared" si="187"/>
        <v/>
      </c>
      <c r="BQ253" s="122"/>
    </row>
    <row r="254" spans="2:69" x14ac:dyDescent="0.3">
      <c r="B254" s="89"/>
      <c r="C254" s="98">
        <f t="shared" si="183"/>
        <v>49</v>
      </c>
      <c r="D254" s="120">
        <v>244</v>
      </c>
      <c r="E254" s="161" t="str">
        <f t="shared" si="188"/>
        <v/>
      </c>
      <c r="F254" s="90" t="str">
        <f t="shared" si="164"/>
        <v/>
      </c>
      <c r="G254" s="120">
        <v>244</v>
      </c>
      <c r="H254" s="161" t="str">
        <f t="shared" si="189"/>
        <v/>
      </c>
      <c r="I254" s="90" t="str">
        <f t="array" ref="I254">IF(D$2=1,IF(F254="","",ABS(F253-F254)),IF(D$2&lt;10,IF(AND(F254="",F255=""),"",MAX(IF(C$11:C$1510=G254,B$11:B$1510))-MIN(IF(C$11:C$1510=G254,B$11:B$1510))),IF(AND(F254="",F255=""),"",_xlfn.STDEV.S(IF(C$11:C$1510=G254,B$11:B$1510)))))</f>
        <v/>
      </c>
      <c r="J254" s="102"/>
      <c r="K254" s="156"/>
      <c r="L254" s="157"/>
      <c r="M254" s="158"/>
      <c r="N254" s="147"/>
      <c r="O254" s="147"/>
      <c r="AA254" s="99" t="str">
        <f t="shared" si="165"/>
        <v/>
      </c>
      <c r="AB254" s="99" t="str">
        <f t="shared" si="166"/>
        <v/>
      </c>
      <c r="AC254" s="99" t="str">
        <f t="shared" si="194"/>
        <v/>
      </c>
      <c r="AD254" s="99" t="str">
        <f t="shared" si="195"/>
        <v/>
      </c>
      <c r="AE254" s="99" t="str">
        <f t="shared" si="167"/>
        <v/>
      </c>
      <c r="AF254" s="99" t="str">
        <f t="shared" si="168"/>
        <v/>
      </c>
      <c r="AG254" s="99" t="str">
        <f t="shared" si="210"/>
        <v/>
      </c>
      <c r="AH254" s="99" t="str">
        <f t="shared" si="211"/>
        <v/>
      </c>
      <c r="AI254" s="99" t="str">
        <f t="shared" si="184"/>
        <v/>
      </c>
      <c r="AJ254" s="99" t="str">
        <f t="shared" si="190"/>
        <v/>
      </c>
      <c r="AK254" s="99" t="str">
        <f t="shared" si="208"/>
        <v/>
      </c>
      <c r="AL254" s="99" t="str">
        <f t="shared" si="209"/>
        <v/>
      </c>
      <c r="AM254" s="99" t="str">
        <f t="shared" si="185"/>
        <v/>
      </c>
      <c r="AN254" s="99" t="str">
        <f t="shared" si="191"/>
        <v/>
      </c>
      <c r="AO254" s="99" t="str">
        <f t="shared" si="200"/>
        <v/>
      </c>
      <c r="AP254" s="99" t="str">
        <f t="shared" si="201"/>
        <v/>
      </c>
      <c r="AQ254" s="99" t="str">
        <f t="shared" si="192"/>
        <v/>
      </c>
      <c r="AR254" s="99" t="str">
        <f t="shared" si="193"/>
        <v/>
      </c>
      <c r="AS254" s="99" t="str">
        <f t="shared" si="202"/>
        <v/>
      </c>
      <c r="AT254" s="99" t="str">
        <f t="shared" si="203"/>
        <v/>
      </c>
      <c r="AU254" s="99" t="str">
        <f t="shared" si="169"/>
        <v/>
      </c>
      <c r="AV254" s="99" t="str">
        <f t="shared" si="170"/>
        <v/>
      </c>
      <c r="AW254" s="99" t="str">
        <f t="shared" si="204"/>
        <v/>
      </c>
      <c r="AX254" s="99" t="str">
        <f t="shared" si="205"/>
        <v/>
      </c>
      <c r="AY254" s="99" t="str">
        <f t="shared" si="171"/>
        <v/>
      </c>
      <c r="AZ254" s="99" t="str">
        <f t="shared" si="172"/>
        <v/>
      </c>
      <c r="BA254" s="99" t="str">
        <f t="shared" si="206"/>
        <v/>
      </c>
      <c r="BB254" s="99" t="str">
        <f t="shared" si="207"/>
        <v/>
      </c>
      <c r="BD254" s="99" t="str">
        <f t="shared" si="173"/>
        <v/>
      </c>
      <c r="BE254" s="99" t="str">
        <f t="shared" si="174"/>
        <v/>
      </c>
      <c r="BF254" s="99" t="str">
        <f t="shared" si="175"/>
        <v/>
      </c>
      <c r="BG254" s="99" t="str">
        <f t="shared" si="176"/>
        <v/>
      </c>
      <c r="BH254" s="121" t="str">
        <f t="shared" si="177"/>
        <v/>
      </c>
      <c r="BI254" s="121" t="str">
        <f t="shared" si="178"/>
        <v/>
      </c>
      <c r="BJ254" s="122" t="str">
        <f t="shared" si="179"/>
        <v/>
      </c>
      <c r="BK254" s="122"/>
      <c r="BL254" s="99" t="str">
        <f t="shared" si="180"/>
        <v/>
      </c>
      <c r="BM254" s="99" t="str">
        <f t="shared" si="181"/>
        <v/>
      </c>
      <c r="BN254" s="122" t="str">
        <f t="shared" si="186"/>
        <v/>
      </c>
      <c r="BO254" s="121" t="str">
        <f t="shared" si="182"/>
        <v/>
      </c>
      <c r="BP254" s="122" t="str">
        <f t="shared" si="187"/>
        <v/>
      </c>
      <c r="BQ254" s="122"/>
    </row>
    <row r="255" spans="2:69" x14ac:dyDescent="0.3">
      <c r="B255" s="89"/>
      <c r="C255" s="98">
        <f t="shared" si="183"/>
        <v>49</v>
      </c>
      <c r="D255" s="120">
        <v>245</v>
      </c>
      <c r="E255" s="161" t="str">
        <f t="shared" si="188"/>
        <v/>
      </c>
      <c r="F255" s="90" t="str">
        <f t="shared" si="164"/>
        <v/>
      </c>
      <c r="G255" s="120">
        <v>245</v>
      </c>
      <c r="H255" s="161" t="str">
        <f t="shared" si="189"/>
        <v/>
      </c>
      <c r="I255" s="90" t="str">
        <f t="array" ref="I255">IF(D$2=1,IF(F255="","",ABS(F254-F255)),IF(D$2&lt;10,IF(AND(F255="",F256=""),"",MAX(IF(C$11:C$1510=G255,B$11:B$1510))-MIN(IF(C$11:C$1510=G255,B$11:B$1510))),IF(AND(F255="",F256=""),"",_xlfn.STDEV.S(IF(C$11:C$1510=G255,B$11:B$1510)))))</f>
        <v/>
      </c>
      <c r="J255" s="102"/>
      <c r="K255" s="156"/>
      <c r="L255" s="157"/>
      <c r="M255" s="158"/>
      <c r="N255" s="147"/>
      <c r="O255" s="147"/>
      <c r="AA255" s="99" t="str">
        <f t="shared" si="165"/>
        <v/>
      </c>
      <c r="AB255" s="99" t="str">
        <f t="shared" si="166"/>
        <v/>
      </c>
      <c r="AC255" s="99" t="str">
        <f t="shared" si="194"/>
        <v/>
      </c>
      <c r="AD255" s="99" t="str">
        <f t="shared" si="195"/>
        <v/>
      </c>
      <c r="AE255" s="99" t="str">
        <f t="shared" si="167"/>
        <v/>
      </c>
      <c r="AF255" s="99" t="str">
        <f t="shared" si="168"/>
        <v/>
      </c>
      <c r="AG255" s="99" t="str">
        <f t="shared" si="210"/>
        <v/>
      </c>
      <c r="AH255" s="99" t="str">
        <f t="shared" si="211"/>
        <v/>
      </c>
      <c r="AI255" s="99" t="str">
        <f t="shared" si="184"/>
        <v/>
      </c>
      <c r="AJ255" s="99" t="str">
        <f t="shared" si="190"/>
        <v/>
      </c>
      <c r="AK255" s="99" t="str">
        <f t="shared" si="208"/>
        <v/>
      </c>
      <c r="AL255" s="99" t="str">
        <f t="shared" si="209"/>
        <v/>
      </c>
      <c r="AM255" s="99" t="str">
        <f t="shared" si="185"/>
        <v/>
      </c>
      <c r="AN255" s="99" t="str">
        <f t="shared" si="191"/>
        <v/>
      </c>
      <c r="AO255" s="99" t="str">
        <f t="shared" si="200"/>
        <v/>
      </c>
      <c r="AP255" s="99" t="str">
        <f t="shared" si="201"/>
        <v/>
      </c>
      <c r="AQ255" s="99" t="str">
        <f t="shared" si="192"/>
        <v/>
      </c>
      <c r="AR255" s="99" t="str">
        <f t="shared" si="193"/>
        <v/>
      </c>
      <c r="AS255" s="99" t="str">
        <f t="shared" si="202"/>
        <v/>
      </c>
      <c r="AT255" s="99" t="str">
        <f t="shared" si="203"/>
        <v/>
      </c>
      <c r="AU255" s="99" t="str">
        <f t="shared" si="169"/>
        <v/>
      </c>
      <c r="AV255" s="99" t="str">
        <f t="shared" si="170"/>
        <v/>
      </c>
      <c r="AW255" s="99" t="str">
        <f t="shared" si="204"/>
        <v/>
      </c>
      <c r="AX255" s="99" t="str">
        <f t="shared" si="205"/>
        <v/>
      </c>
      <c r="AY255" s="99" t="str">
        <f t="shared" si="171"/>
        <v/>
      </c>
      <c r="AZ255" s="99" t="str">
        <f t="shared" si="172"/>
        <v/>
      </c>
      <c r="BA255" s="99" t="str">
        <f t="shared" si="206"/>
        <v/>
      </c>
      <c r="BB255" s="99" t="str">
        <f t="shared" si="207"/>
        <v/>
      </c>
      <c r="BD255" s="99" t="str">
        <f t="shared" si="173"/>
        <v/>
      </c>
      <c r="BE255" s="99" t="str">
        <f t="shared" si="174"/>
        <v/>
      </c>
      <c r="BF255" s="99" t="str">
        <f t="shared" si="175"/>
        <v/>
      </c>
      <c r="BG255" s="99" t="str">
        <f t="shared" si="176"/>
        <v/>
      </c>
      <c r="BH255" s="121" t="str">
        <f t="shared" si="177"/>
        <v/>
      </c>
      <c r="BI255" s="121" t="str">
        <f t="shared" si="178"/>
        <v/>
      </c>
      <c r="BJ255" s="122" t="str">
        <f t="shared" si="179"/>
        <v/>
      </c>
      <c r="BK255" s="122"/>
      <c r="BL255" s="99" t="str">
        <f t="shared" si="180"/>
        <v/>
      </c>
      <c r="BM255" s="99" t="str">
        <f t="shared" si="181"/>
        <v/>
      </c>
      <c r="BN255" s="122" t="str">
        <f t="shared" si="186"/>
        <v/>
      </c>
      <c r="BO255" s="121" t="str">
        <f t="shared" si="182"/>
        <v/>
      </c>
      <c r="BP255" s="122" t="str">
        <f t="shared" si="187"/>
        <v/>
      </c>
      <c r="BQ255" s="122"/>
    </row>
    <row r="256" spans="2:69" x14ac:dyDescent="0.3">
      <c r="B256" s="89"/>
      <c r="C256" s="98">
        <f t="shared" si="183"/>
        <v>50</v>
      </c>
      <c r="D256" s="120">
        <v>246</v>
      </c>
      <c r="E256" s="161" t="str">
        <f t="shared" si="188"/>
        <v/>
      </c>
      <c r="F256" s="90" t="str">
        <f t="shared" si="164"/>
        <v/>
      </c>
      <c r="G256" s="120">
        <v>246</v>
      </c>
      <c r="H256" s="161" t="str">
        <f t="shared" si="189"/>
        <v/>
      </c>
      <c r="I256" s="90" t="str">
        <f t="array" ref="I256">IF(D$2=1,IF(F256="","",ABS(F255-F256)),IF(D$2&lt;10,IF(AND(F256="",F257=""),"",MAX(IF(C$11:C$1510=G256,B$11:B$1510))-MIN(IF(C$11:C$1510=G256,B$11:B$1510))),IF(AND(F256="",F257=""),"",_xlfn.STDEV.S(IF(C$11:C$1510=G256,B$11:B$1510)))))</f>
        <v/>
      </c>
      <c r="J256" s="102"/>
      <c r="K256" s="156"/>
      <c r="L256" s="157"/>
      <c r="M256" s="158"/>
      <c r="N256" s="147"/>
      <c r="O256" s="147"/>
      <c r="AA256" s="99" t="str">
        <f t="shared" si="165"/>
        <v/>
      </c>
      <c r="AB256" s="99" t="str">
        <f t="shared" si="166"/>
        <v/>
      </c>
      <c r="AC256" s="99" t="str">
        <f t="shared" si="194"/>
        <v/>
      </c>
      <c r="AD256" s="99" t="str">
        <f t="shared" si="195"/>
        <v/>
      </c>
      <c r="AE256" s="99" t="str">
        <f t="shared" si="167"/>
        <v/>
      </c>
      <c r="AF256" s="99" t="str">
        <f t="shared" si="168"/>
        <v/>
      </c>
      <c r="AG256" s="99" t="str">
        <f t="shared" si="210"/>
        <v/>
      </c>
      <c r="AH256" s="99" t="str">
        <f t="shared" si="211"/>
        <v/>
      </c>
      <c r="AI256" s="99" t="str">
        <f t="shared" si="184"/>
        <v/>
      </c>
      <c r="AJ256" s="99" t="str">
        <f t="shared" si="190"/>
        <v/>
      </c>
      <c r="AK256" s="99" t="str">
        <f t="shared" si="208"/>
        <v/>
      </c>
      <c r="AL256" s="99" t="str">
        <f t="shared" si="209"/>
        <v/>
      </c>
      <c r="AM256" s="99" t="str">
        <f t="shared" si="185"/>
        <v/>
      </c>
      <c r="AN256" s="99" t="str">
        <f t="shared" si="191"/>
        <v/>
      </c>
      <c r="AO256" s="99" t="str">
        <f t="shared" si="200"/>
        <v/>
      </c>
      <c r="AP256" s="99" t="str">
        <f t="shared" si="201"/>
        <v/>
      </c>
      <c r="AQ256" s="99" t="str">
        <f t="shared" si="192"/>
        <v/>
      </c>
      <c r="AR256" s="99" t="str">
        <f t="shared" si="193"/>
        <v/>
      </c>
      <c r="AS256" s="99" t="str">
        <f t="shared" si="202"/>
        <v/>
      </c>
      <c r="AT256" s="99" t="str">
        <f t="shared" si="203"/>
        <v/>
      </c>
      <c r="AU256" s="99" t="str">
        <f t="shared" si="169"/>
        <v/>
      </c>
      <c r="AV256" s="99" t="str">
        <f t="shared" si="170"/>
        <v/>
      </c>
      <c r="AW256" s="99" t="str">
        <f t="shared" si="204"/>
        <v/>
      </c>
      <c r="AX256" s="99" t="str">
        <f t="shared" si="205"/>
        <v/>
      </c>
      <c r="AY256" s="99" t="str">
        <f t="shared" si="171"/>
        <v/>
      </c>
      <c r="AZ256" s="99" t="str">
        <f t="shared" si="172"/>
        <v/>
      </c>
      <c r="BA256" s="99" t="str">
        <f t="shared" si="206"/>
        <v/>
      </c>
      <c r="BB256" s="99" t="str">
        <f t="shared" si="207"/>
        <v/>
      </c>
      <c r="BD256" s="99" t="str">
        <f t="shared" si="173"/>
        <v/>
      </c>
      <c r="BE256" s="99" t="str">
        <f t="shared" si="174"/>
        <v/>
      </c>
      <c r="BF256" s="99" t="str">
        <f t="shared" si="175"/>
        <v/>
      </c>
      <c r="BG256" s="99" t="str">
        <f t="shared" si="176"/>
        <v/>
      </c>
      <c r="BH256" s="121" t="str">
        <f t="shared" si="177"/>
        <v/>
      </c>
      <c r="BI256" s="121" t="str">
        <f t="shared" si="178"/>
        <v/>
      </c>
      <c r="BJ256" s="122" t="str">
        <f t="shared" si="179"/>
        <v/>
      </c>
      <c r="BK256" s="122"/>
      <c r="BL256" s="99" t="str">
        <f t="shared" si="180"/>
        <v/>
      </c>
      <c r="BM256" s="99" t="str">
        <f t="shared" si="181"/>
        <v/>
      </c>
      <c r="BN256" s="122" t="str">
        <f t="shared" si="186"/>
        <v/>
      </c>
      <c r="BO256" s="121" t="str">
        <f t="shared" si="182"/>
        <v/>
      </c>
      <c r="BP256" s="122" t="str">
        <f t="shared" si="187"/>
        <v/>
      </c>
      <c r="BQ256" s="122"/>
    </row>
    <row r="257" spans="2:69" x14ac:dyDescent="0.3">
      <c r="B257" s="89"/>
      <c r="C257" s="98">
        <f t="shared" si="183"/>
        <v>50</v>
      </c>
      <c r="D257" s="120">
        <v>247</v>
      </c>
      <c r="E257" s="161" t="str">
        <f t="shared" si="188"/>
        <v/>
      </c>
      <c r="F257" s="90" t="str">
        <f t="shared" si="164"/>
        <v/>
      </c>
      <c r="G257" s="120">
        <v>247</v>
      </c>
      <c r="H257" s="161" t="str">
        <f t="shared" si="189"/>
        <v/>
      </c>
      <c r="I257" s="90" t="str">
        <f t="array" ref="I257">IF(D$2=1,IF(F257="","",ABS(F256-F257)),IF(D$2&lt;10,IF(AND(F257="",F258=""),"",MAX(IF(C$11:C$1510=G257,B$11:B$1510))-MIN(IF(C$11:C$1510=G257,B$11:B$1510))),IF(AND(F257="",F258=""),"",_xlfn.STDEV.S(IF(C$11:C$1510=G257,B$11:B$1510)))))</f>
        <v/>
      </c>
      <c r="J257" s="102"/>
      <c r="K257" s="156"/>
      <c r="L257" s="157"/>
      <c r="M257" s="158"/>
      <c r="N257" s="147"/>
      <c r="O257" s="147"/>
      <c r="AA257" s="99" t="str">
        <f t="shared" si="165"/>
        <v/>
      </c>
      <c r="AB257" s="99" t="str">
        <f t="shared" si="166"/>
        <v/>
      </c>
      <c r="AC257" s="99" t="str">
        <f t="shared" si="194"/>
        <v/>
      </c>
      <c r="AD257" s="99" t="str">
        <f t="shared" si="195"/>
        <v/>
      </c>
      <c r="AE257" s="99" t="str">
        <f t="shared" si="167"/>
        <v/>
      </c>
      <c r="AF257" s="99" t="str">
        <f t="shared" si="168"/>
        <v/>
      </c>
      <c r="AG257" s="99" t="str">
        <f t="shared" si="210"/>
        <v/>
      </c>
      <c r="AH257" s="99" t="str">
        <f t="shared" si="211"/>
        <v/>
      </c>
      <c r="AI257" s="99" t="str">
        <f t="shared" si="184"/>
        <v/>
      </c>
      <c r="AJ257" s="99" t="str">
        <f t="shared" si="190"/>
        <v/>
      </c>
      <c r="AK257" s="99" t="str">
        <f t="shared" si="208"/>
        <v/>
      </c>
      <c r="AL257" s="99" t="str">
        <f t="shared" si="209"/>
        <v/>
      </c>
      <c r="AM257" s="99" t="str">
        <f t="shared" si="185"/>
        <v/>
      </c>
      <c r="AN257" s="99" t="str">
        <f t="shared" si="191"/>
        <v/>
      </c>
      <c r="AO257" s="99" t="str">
        <f t="shared" si="200"/>
        <v/>
      </c>
      <c r="AP257" s="99" t="str">
        <f t="shared" si="201"/>
        <v/>
      </c>
      <c r="AQ257" s="99" t="str">
        <f t="shared" si="192"/>
        <v/>
      </c>
      <c r="AR257" s="99" t="str">
        <f t="shared" si="193"/>
        <v/>
      </c>
      <c r="AS257" s="99" t="str">
        <f t="shared" si="202"/>
        <v/>
      </c>
      <c r="AT257" s="99" t="str">
        <f t="shared" si="203"/>
        <v/>
      </c>
      <c r="AU257" s="99" t="str">
        <f t="shared" si="169"/>
        <v/>
      </c>
      <c r="AV257" s="99" t="str">
        <f t="shared" si="170"/>
        <v/>
      </c>
      <c r="AW257" s="99" t="str">
        <f t="shared" si="204"/>
        <v/>
      </c>
      <c r="AX257" s="99" t="str">
        <f t="shared" si="205"/>
        <v/>
      </c>
      <c r="AY257" s="99" t="str">
        <f t="shared" si="171"/>
        <v/>
      </c>
      <c r="AZ257" s="99" t="str">
        <f t="shared" si="172"/>
        <v/>
      </c>
      <c r="BA257" s="99" t="str">
        <f t="shared" si="206"/>
        <v/>
      </c>
      <c r="BB257" s="99" t="str">
        <f t="shared" si="207"/>
        <v/>
      </c>
      <c r="BD257" s="99" t="str">
        <f t="shared" si="173"/>
        <v/>
      </c>
      <c r="BE257" s="99" t="str">
        <f t="shared" si="174"/>
        <v/>
      </c>
      <c r="BF257" s="99" t="str">
        <f t="shared" si="175"/>
        <v/>
      </c>
      <c r="BG257" s="99" t="str">
        <f t="shared" si="176"/>
        <v/>
      </c>
      <c r="BH257" s="121" t="str">
        <f t="shared" si="177"/>
        <v/>
      </c>
      <c r="BI257" s="121" t="str">
        <f t="shared" si="178"/>
        <v/>
      </c>
      <c r="BJ257" s="122" t="str">
        <f t="shared" si="179"/>
        <v/>
      </c>
      <c r="BK257" s="122"/>
      <c r="BL257" s="99" t="str">
        <f t="shared" si="180"/>
        <v/>
      </c>
      <c r="BM257" s="99" t="str">
        <f t="shared" si="181"/>
        <v/>
      </c>
      <c r="BN257" s="122" t="str">
        <f t="shared" si="186"/>
        <v/>
      </c>
      <c r="BO257" s="121" t="str">
        <f t="shared" si="182"/>
        <v/>
      </c>
      <c r="BP257" s="122" t="str">
        <f t="shared" si="187"/>
        <v/>
      </c>
      <c r="BQ257" s="122"/>
    </row>
    <row r="258" spans="2:69" x14ac:dyDescent="0.3">
      <c r="B258" s="89"/>
      <c r="C258" s="98">
        <f t="shared" si="183"/>
        <v>50</v>
      </c>
      <c r="D258" s="120">
        <v>248</v>
      </c>
      <c r="E258" s="161" t="str">
        <f t="shared" si="188"/>
        <v/>
      </c>
      <c r="F258" s="90" t="str">
        <f t="shared" si="164"/>
        <v/>
      </c>
      <c r="G258" s="120">
        <v>248</v>
      </c>
      <c r="H258" s="161" t="str">
        <f t="shared" si="189"/>
        <v/>
      </c>
      <c r="I258" s="90" t="str">
        <f t="array" ref="I258">IF(D$2=1,IF(F258="","",ABS(F257-F258)),IF(D$2&lt;10,IF(AND(F258="",F259=""),"",MAX(IF(C$11:C$1510=G258,B$11:B$1510))-MIN(IF(C$11:C$1510=G258,B$11:B$1510))),IF(AND(F258="",F259=""),"",_xlfn.STDEV.S(IF(C$11:C$1510=G258,B$11:B$1510)))))</f>
        <v/>
      </c>
      <c r="J258" s="102"/>
      <c r="K258" s="156"/>
      <c r="L258" s="157"/>
      <c r="M258" s="158"/>
      <c r="N258" s="147"/>
      <c r="O258" s="147"/>
      <c r="AA258" s="99" t="str">
        <f t="shared" si="165"/>
        <v/>
      </c>
      <c r="AB258" s="99" t="str">
        <f t="shared" si="166"/>
        <v/>
      </c>
      <c r="AC258" s="99" t="str">
        <f t="shared" si="194"/>
        <v/>
      </c>
      <c r="AD258" s="99" t="str">
        <f t="shared" si="195"/>
        <v/>
      </c>
      <c r="AE258" s="99" t="str">
        <f t="shared" si="167"/>
        <v/>
      </c>
      <c r="AF258" s="99" t="str">
        <f t="shared" si="168"/>
        <v/>
      </c>
      <c r="AG258" s="99" t="str">
        <f t="shared" si="210"/>
        <v/>
      </c>
      <c r="AH258" s="99" t="str">
        <f t="shared" si="211"/>
        <v/>
      </c>
      <c r="AI258" s="99" t="str">
        <f t="shared" si="184"/>
        <v/>
      </c>
      <c r="AJ258" s="99" t="str">
        <f t="shared" si="190"/>
        <v/>
      </c>
      <c r="AK258" s="99" t="str">
        <f t="shared" si="208"/>
        <v/>
      </c>
      <c r="AL258" s="99" t="str">
        <f t="shared" si="209"/>
        <v/>
      </c>
      <c r="AM258" s="99" t="str">
        <f t="shared" si="185"/>
        <v/>
      </c>
      <c r="AN258" s="99" t="str">
        <f t="shared" si="191"/>
        <v/>
      </c>
      <c r="AO258" s="99" t="str">
        <f t="shared" si="200"/>
        <v/>
      </c>
      <c r="AP258" s="99" t="str">
        <f t="shared" si="201"/>
        <v/>
      </c>
      <c r="AQ258" s="99" t="str">
        <f t="shared" si="192"/>
        <v/>
      </c>
      <c r="AR258" s="99" t="str">
        <f t="shared" si="193"/>
        <v/>
      </c>
      <c r="AS258" s="99" t="str">
        <f t="shared" si="202"/>
        <v/>
      </c>
      <c r="AT258" s="99" t="str">
        <f t="shared" si="203"/>
        <v/>
      </c>
      <c r="AU258" s="99" t="str">
        <f t="shared" si="169"/>
        <v/>
      </c>
      <c r="AV258" s="99" t="str">
        <f t="shared" si="170"/>
        <v/>
      </c>
      <c r="AW258" s="99" t="str">
        <f t="shared" si="204"/>
        <v/>
      </c>
      <c r="AX258" s="99" t="str">
        <f t="shared" si="205"/>
        <v/>
      </c>
      <c r="AY258" s="99" t="str">
        <f t="shared" si="171"/>
        <v/>
      </c>
      <c r="AZ258" s="99" t="str">
        <f t="shared" si="172"/>
        <v/>
      </c>
      <c r="BA258" s="99" t="str">
        <f t="shared" si="206"/>
        <v/>
      </c>
      <c r="BB258" s="99" t="str">
        <f t="shared" si="207"/>
        <v/>
      </c>
      <c r="BD258" s="99" t="str">
        <f t="shared" si="173"/>
        <v/>
      </c>
      <c r="BE258" s="99" t="str">
        <f t="shared" si="174"/>
        <v/>
      </c>
      <c r="BF258" s="99" t="str">
        <f t="shared" si="175"/>
        <v/>
      </c>
      <c r="BG258" s="99" t="str">
        <f t="shared" si="176"/>
        <v/>
      </c>
      <c r="BH258" s="121" t="str">
        <f t="shared" si="177"/>
        <v/>
      </c>
      <c r="BI258" s="121" t="str">
        <f t="shared" si="178"/>
        <v/>
      </c>
      <c r="BJ258" s="122" t="str">
        <f t="shared" si="179"/>
        <v/>
      </c>
      <c r="BK258" s="122"/>
      <c r="BL258" s="99" t="str">
        <f t="shared" si="180"/>
        <v/>
      </c>
      <c r="BM258" s="99" t="str">
        <f t="shared" si="181"/>
        <v/>
      </c>
      <c r="BN258" s="122" t="str">
        <f t="shared" si="186"/>
        <v/>
      </c>
      <c r="BO258" s="121" t="str">
        <f t="shared" si="182"/>
        <v/>
      </c>
      <c r="BP258" s="122" t="str">
        <f t="shared" si="187"/>
        <v/>
      </c>
      <c r="BQ258" s="122"/>
    </row>
    <row r="259" spans="2:69" x14ac:dyDescent="0.3">
      <c r="B259" s="89"/>
      <c r="C259" s="98">
        <f t="shared" si="183"/>
        <v>50</v>
      </c>
      <c r="D259" s="120">
        <v>249</v>
      </c>
      <c r="E259" s="161" t="str">
        <f t="shared" si="188"/>
        <v/>
      </c>
      <c r="F259" s="90" t="str">
        <f t="shared" si="164"/>
        <v/>
      </c>
      <c r="G259" s="120">
        <v>249</v>
      </c>
      <c r="H259" s="161" t="str">
        <f t="shared" si="189"/>
        <v/>
      </c>
      <c r="I259" s="90" t="str">
        <f t="array" ref="I259">IF(D$2=1,IF(F259="","",ABS(F258-F259)),IF(D$2&lt;10,IF(AND(F259="",F260=""),"",MAX(IF(C$11:C$1510=G259,B$11:B$1510))-MIN(IF(C$11:C$1510=G259,B$11:B$1510))),IF(AND(F259="",F260=""),"",_xlfn.STDEV.S(IF(C$11:C$1510=G259,B$11:B$1510)))))</f>
        <v/>
      </c>
      <c r="J259" s="102"/>
      <c r="K259" s="156"/>
      <c r="L259" s="157"/>
      <c r="M259" s="158"/>
      <c r="N259" s="147"/>
      <c r="O259" s="147"/>
      <c r="AA259" s="99" t="str">
        <f t="shared" si="165"/>
        <v/>
      </c>
      <c r="AB259" s="99" t="str">
        <f t="shared" si="166"/>
        <v/>
      </c>
      <c r="AC259" s="99" t="str">
        <f t="shared" si="194"/>
        <v/>
      </c>
      <c r="AD259" s="99" t="str">
        <f t="shared" si="195"/>
        <v/>
      </c>
      <c r="AE259" s="99" t="str">
        <f t="shared" si="167"/>
        <v/>
      </c>
      <c r="AF259" s="99" t="str">
        <f t="shared" si="168"/>
        <v/>
      </c>
      <c r="AG259" s="99" t="str">
        <f t="shared" si="210"/>
        <v/>
      </c>
      <c r="AH259" s="99" t="str">
        <f t="shared" si="211"/>
        <v/>
      </c>
      <c r="AI259" s="99" t="str">
        <f t="shared" si="184"/>
        <v/>
      </c>
      <c r="AJ259" s="99" t="str">
        <f t="shared" si="190"/>
        <v/>
      </c>
      <c r="AK259" s="99" t="str">
        <f t="shared" si="208"/>
        <v/>
      </c>
      <c r="AL259" s="99" t="str">
        <f t="shared" si="209"/>
        <v/>
      </c>
      <c r="AM259" s="99" t="str">
        <f t="shared" si="185"/>
        <v/>
      </c>
      <c r="AN259" s="99" t="str">
        <f t="shared" si="191"/>
        <v/>
      </c>
      <c r="AO259" s="99" t="str">
        <f t="shared" si="200"/>
        <v/>
      </c>
      <c r="AP259" s="99" t="str">
        <f t="shared" si="201"/>
        <v/>
      </c>
      <c r="AQ259" s="99" t="str">
        <f t="shared" si="192"/>
        <v/>
      </c>
      <c r="AR259" s="99" t="str">
        <f t="shared" si="193"/>
        <v/>
      </c>
      <c r="AS259" s="99" t="str">
        <f t="shared" si="202"/>
        <v/>
      </c>
      <c r="AT259" s="99" t="str">
        <f t="shared" si="203"/>
        <v/>
      </c>
      <c r="AU259" s="99" t="str">
        <f t="shared" si="169"/>
        <v/>
      </c>
      <c r="AV259" s="99" t="str">
        <f t="shared" si="170"/>
        <v/>
      </c>
      <c r="AW259" s="99" t="str">
        <f t="shared" si="204"/>
        <v/>
      </c>
      <c r="AX259" s="99" t="str">
        <f t="shared" si="205"/>
        <v/>
      </c>
      <c r="AY259" s="99" t="str">
        <f t="shared" si="171"/>
        <v/>
      </c>
      <c r="AZ259" s="99" t="str">
        <f t="shared" si="172"/>
        <v/>
      </c>
      <c r="BA259" s="99" t="str">
        <f t="shared" si="206"/>
        <v/>
      </c>
      <c r="BB259" s="99" t="str">
        <f t="shared" si="207"/>
        <v/>
      </c>
      <c r="BD259" s="99" t="str">
        <f t="shared" si="173"/>
        <v/>
      </c>
      <c r="BE259" s="99" t="str">
        <f t="shared" si="174"/>
        <v/>
      </c>
      <c r="BF259" s="99" t="str">
        <f t="shared" si="175"/>
        <v/>
      </c>
      <c r="BG259" s="99" t="str">
        <f t="shared" si="176"/>
        <v/>
      </c>
      <c r="BH259" s="121" t="str">
        <f t="shared" si="177"/>
        <v/>
      </c>
      <c r="BI259" s="121" t="str">
        <f t="shared" si="178"/>
        <v/>
      </c>
      <c r="BJ259" s="122" t="str">
        <f t="shared" si="179"/>
        <v/>
      </c>
      <c r="BK259" s="122"/>
      <c r="BL259" s="99" t="str">
        <f t="shared" si="180"/>
        <v/>
      </c>
      <c r="BM259" s="99" t="str">
        <f t="shared" si="181"/>
        <v/>
      </c>
      <c r="BN259" s="122" t="str">
        <f t="shared" si="186"/>
        <v/>
      </c>
      <c r="BO259" s="121" t="str">
        <f t="shared" si="182"/>
        <v/>
      </c>
      <c r="BP259" s="122" t="str">
        <f t="shared" si="187"/>
        <v/>
      </c>
      <c r="BQ259" s="122"/>
    </row>
    <row r="260" spans="2:69" x14ac:dyDescent="0.3">
      <c r="B260" s="89"/>
      <c r="C260" s="98">
        <f t="shared" si="183"/>
        <v>50</v>
      </c>
      <c r="D260" s="120">
        <v>250</v>
      </c>
      <c r="E260" s="161" t="str">
        <f t="shared" si="188"/>
        <v/>
      </c>
      <c r="F260" s="90" t="str">
        <f t="shared" si="164"/>
        <v/>
      </c>
      <c r="G260" s="120">
        <v>250</v>
      </c>
      <c r="H260" s="161" t="str">
        <f t="shared" si="189"/>
        <v/>
      </c>
      <c r="I260" s="90" t="str">
        <f t="array" ref="I260">IF(D$2=1,IF(F260="","",ABS(F259-F260)),IF(D$2&lt;10,IF(AND(F260="",F261=""),"",MAX(IF(C$11:C$1510=G260,B$11:B$1510))-MIN(IF(C$11:C$1510=G260,B$11:B$1510))),IF(AND(F260="",F261=""),"",_xlfn.STDEV.S(IF(C$11:C$1510=G260,B$11:B$1510)))))</f>
        <v/>
      </c>
      <c r="J260" s="102"/>
      <c r="K260" s="156"/>
      <c r="L260" s="157"/>
      <c r="M260" s="158"/>
      <c r="N260" s="147"/>
      <c r="O260" s="147"/>
      <c r="AA260" s="99" t="str">
        <f t="shared" si="165"/>
        <v/>
      </c>
      <c r="AB260" s="99" t="str">
        <f t="shared" si="166"/>
        <v/>
      </c>
      <c r="AC260" s="99" t="str">
        <f t="shared" si="194"/>
        <v/>
      </c>
      <c r="AD260" s="99" t="str">
        <f t="shared" si="195"/>
        <v/>
      </c>
      <c r="AE260" s="99" t="str">
        <f t="shared" si="167"/>
        <v/>
      </c>
      <c r="AF260" s="99" t="str">
        <f t="shared" si="168"/>
        <v/>
      </c>
      <c r="AG260" s="99" t="str">
        <f t="shared" si="210"/>
        <v/>
      </c>
      <c r="AH260" s="99" t="str">
        <f t="shared" si="211"/>
        <v/>
      </c>
      <c r="AI260" s="99" t="str">
        <f t="shared" si="184"/>
        <v/>
      </c>
      <c r="AJ260" s="99" t="str">
        <f t="shared" si="190"/>
        <v/>
      </c>
      <c r="AK260" s="99" t="str">
        <f t="shared" si="208"/>
        <v/>
      </c>
      <c r="AL260" s="99" t="str">
        <f t="shared" si="209"/>
        <v/>
      </c>
      <c r="AM260" s="99" t="str">
        <f t="shared" si="185"/>
        <v/>
      </c>
      <c r="AN260" s="99" t="str">
        <f t="shared" si="191"/>
        <v/>
      </c>
      <c r="AO260" s="99" t="str">
        <f t="shared" si="200"/>
        <v/>
      </c>
      <c r="AP260" s="99" t="str">
        <f t="shared" si="201"/>
        <v/>
      </c>
      <c r="AQ260" s="99" t="str">
        <f t="shared" si="192"/>
        <v/>
      </c>
      <c r="AR260" s="99" t="str">
        <f t="shared" si="193"/>
        <v/>
      </c>
      <c r="AS260" s="99" t="str">
        <f t="shared" si="202"/>
        <v/>
      </c>
      <c r="AT260" s="99" t="str">
        <f t="shared" si="203"/>
        <v/>
      </c>
      <c r="AU260" s="99" t="str">
        <f t="shared" si="169"/>
        <v/>
      </c>
      <c r="AV260" s="99" t="str">
        <f t="shared" si="170"/>
        <v/>
      </c>
      <c r="AW260" s="99" t="str">
        <f t="shared" si="204"/>
        <v/>
      </c>
      <c r="AX260" s="99" t="str">
        <f t="shared" si="205"/>
        <v/>
      </c>
      <c r="AY260" s="99" t="str">
        <f t="shared" si="171"/>
        <v/>
      </c>
      <c r="AZ260" s="99" t="str">
        <f t="shared" si="172"/>
        <v/>
      </c>
      <c r="BA260" s="99" t="str">
        <f t="shared" si="206"/>
        <v/>
      </c>
      <c r="BB260" s="99" t="str">
        <f t="shared" si="207"/>
        <v/>
      </c>
      <c r="BD260" s="99" t="str">
        <f t="shared" si="173"/>
        <v/>
      </c>
      <c r="BE260" s="99" t="str">
        <f t="shared" si="174"/>
        <v/>
      </c>
      <c r="BF260" s="99" t="str">
        <f t="shared" si="175"/>
        <v/>
      </c>
      <c r="BG260" s="99" t="str">
        <f t="shared" si="176"/>
        <v/>
      </c>
      <c r="BH260" s="121" t="str">
        <f t="shared" si="177"/>
        <v/>
      </c>
      <c r="BI260" s="121" t="str">
        <f t="shared" si="178"/>
        <v/>
      </c>
      <c r="BJ260" s="122" t="str">
        <f t="shared" si="179"/>
        <v/>
      </c>
      <c r="BK260" s="122"/>
      <c r="BL260" s="99" t="str">
        <f t="shared" si="180"/>
        <v/>
      </c>
      <c r="BM260" s="99" t="str">
        <f t="shared" si="181"/>
        <v/>
      </c>
      <c r="BN260" s="122" t="str">
        <f t="shared" si="186"/>
        <v/>
      </c>
      <c r="BO260" s="121" t="str">
        <f t="shared" si="182"/>
        <v/>
      </c>
      <c r="BP260" s="122" t="str">
        <f t="shared" si="187"/>
        <v/>
      </c>
      <c r="BQ260" s="122"/>
    </row>
    <row r="261" spans="2:69" x14ac:dyDescent="0.3">
      <c r="B261" s="89"/>
      <c r="C261" s="98">
        <f t="shared" si="183"/>
        <v>51</v>
      </c>
      <c r="D261" s="120">
        <v>251</v>
      </c>
      <c r="E261" s="161" t="str">
        <f t="shared" si="188"/>
        <v/>
      </c>
      <c r="F261" s="90" t="str">
        <f t="shared" si="164"/>
        <v/>
      </c>
      <c r="G261" s="120">
        <v>251</v>
      </c>
      <c r="H261" s="161" t="str">
        <f t="shared" si="189"/>
        <v/>
      </c>
      <c r="I261" s="90" t="str">
        <f t="array" ref="I261">IF(D$2=1,IF(F261="","",ABS(F260-F261)),IF(D$2&lt;10,IF(AND(F261="",F262=""),"",MAX(IF(C$11:C$1510=G261,B$11:B$1510))-MIN(IF(C$11:C$1510=G261,B$11:B$1510))),IF(AND(F261="",F262=""),"",_xlfn.STDEV.S(IF(C$11:C$1510=G261,B$11:B$1510)))))</f>
        <v/>
      </c>
      <c r="J261" s="102"/>
      <c r="K261" s="156"/>
      <c r="L261" s="157"/>
      <c r="M261" s="158"/>
      <c r="N261" s="147"/>
      <c r="O261" s="147"/>
      <c r="AA261" s="99" t="str">
        <f t="shared" si="165"/>
        <v/>
      </c>
      <c r="AB261" s="99" t="str">
        <f t="shared" si="166"/>
        <v/>
      </c>
      <c r="AC261" s="99" t="str">
        <f t="shared" si="194"/>
        <v/>
      </c>
      <c r="AD261" s="99" t="str">
        <f t="shared" si="195"/>
        <v/>
      </c>
      <c r="AE261" s="99" t="str">
        <f t="shared" si="167"/>
        <v/>
      </c>
      <c r="AF261" s="99" t="str">
        <f t="shared" si="168"/>
        <v/>
      </c>
      <c r="AG261" s="99" t="str">
        <f t="shared" si="210"/>
        <v/>
      </c>
      <c r="AH261" s="99" t="str">
        <f t="shared" si="211"/>
        <v/>
      </c>
      <c r="AI261" s="99" t="str">
        <f t="shared" si="184"/>
        <v/>
      </c>
      <c r="AJ261" s="99" t="str">
        <f t="shared" si="190"/>
        <v/>
      </c>
      <c r="AK261" s="99" t="str">
        <f t="shared" si="208"/>
        <v/>
      </c>
      <c r="AL261" s="99" t="str">
        <f t="shared" si="209"/>
        <v/>
      </c>
      <c r="AM261" s="99" t="str">
        <f t="shared" si="185"/>
        <v/>
      </c>
      <c r="AN261" s="99" t="str">
        <f t="shared" si="191"/>
        <v/>
      </c>
      <c r="AO261" s="99" t="str">
        <f t="shared" si="200"/>
        <v/>
      </c>
      <c r="AP261" s="99" t="str">
        <f t="shared" si="201"/>
        <v/>
      </c>
      <c r="AQ261" s="99" t="str">
        <f t="shared" si="192"/>
        <v/>
      </c>
      <c r="AR261" s="99" t="str">
        <f t="shared" si="193"/>
        <v/>
      </c>
      <c r="AS261" s="99" t="str">
        <f t="shared" si="202"/>
        <v/>
      </c>
      <c r="AT261" s="99" t="str">
        <f t="shared" si="203"/>
        <v/>
      </c>
      <c r="AU261" s="99" t="str">
        <f t="shared" si="169"/>
        <v/>
      </c>
      <c r="AV261" s="99" t="str">
        <f t="shared" si="170"/>
        <v/>
      </c>
      <c r="AW261" s="99" t="str">
        <f t="shared" si="204"/>
        <v/>
      </c>
      <c r="AX261" s="99" t="str">
        <f t="shared" si="205"/>
        <v/>
      </c>
      <c r="AY261" s="99" t="str">
        <f t="shared" si="171"/>
        <v/>
      </c>
      <c r="AZ261" s="99" t="str">
        <f t="shared" si="172"/>
        <v/>
      </c>
      <c r="BA261" s="99" t="str">
        <f t="shared" si="206"/>
        <v/>
      </c>
      <c r="BB261" s="99" t="str">
        <f t="shared" si="207"/>
        <v/>
      </c>
      <c r="BD261" s="99" t="str">
        <f t="shared" si="173"/>
        <v/>
      </c>
      <c r="BE261" s="99" t="str">
        <f t="shared" si="174"/>
        <v/>
      </c>
      <c r="BF261" s="99" t="str">
        <f t="shared" si="175"/>
        <v/>
      </c>
      <c r="BG261" s="99" t="str">
        <f t="shared" si="176"/>
        <v/>
      </c>
      <c r="BH261" s="121" t="str">
        <f t="shared" si="177"/>
        <v/>
      </c>
      <c r="BI261" s="121" t="str">
        <f t="shared" si="178"/>
        <v/>
      </c>
      <c r="BJ261" s="122" t="str">
        <f t="shared" si="179"/>
        <v/>
      </c>
      <c r="BK261" s="122"/>
      <c r="BL261" s="99" t="str">
        <f t="shared" si="180"/>
        <v/>
      </c>
      <c r="BM261" s="99" t="str">
        <f t="shared" si="181"/>
        <v/>
      </c>
      <c r="BN261" s="122" t="str">
        <f t="shared" si="186"/>
        <v/>
      </c>
      <c r="BO261" s="121" t="str">
        <f t="shared" si="182"/>
        <v/>
      </c>
      <c r="BP261" s="122" t="str">
        <f t="shared" si="187"/>
        <v/>
      </c>
      <c r="BQ261" s="122"/>
    </row>
    <row r="262" spans="2:69" x14ac:dyDescent="0.3">
      <c r="B262" s="89"/>
      <c r="C262" s="98">
        <f t="shared" si="183"/>
        <v>51</v>
      </c>
      <c r="D262" s="120">
        <v>252</v>
      </c>
      <c r="E262" s="161" t="str">
        <f t="shared" si="188"/>
        <v/>
      </c>
      <c r="F262" s="90" t="str">
        <f t="shared" si="164"/>
        <v/>
      </c>
      <c r="G262" s="120">
        <v>252</v>
      </c>
      <c r="H262" s="161" t="str">
        <f t="shared" si="189"/>
        <v/>
      </c>
      <c r="I262" s="90" t="str">
        <f t="array" ref="I262">IF(D$2=1,IF(F262="","",ABS(F261-F262)),IF(D$2&lt;10,IF(AND(F262="",F263=""),"",MAX(IF(C$11:C$1510=G262,B$11:B$1510))-MIN(IF(C$11:C$1510=G262,B$11:B$1510))),IF(AND(F262="",F263=""),"",_xlfn.STDEV.S(IF(C$11:C$1510=G262,B$11:B$1510)))))</f>
        <v/>
      </c>
      <c r="J262" s="102"/>
      <c r="K262" s="156"/>
      <c r="L262" s="157"/>
      <c r="M262" s="158"/>
      <c r="N262" s="147"/>
      <c r="O262" s="147"/>
      <c r="AA262" s="99" t="str">
        <f t="shared" si="165"/>
        <v/>
      </c>
      <c r="AB262" s="99" t="str">
        <f t="shared" si="166"/>
        <v/>
      </c>
      <c r="AC262" s="99" t="str">
        <f t="shared" si="194"/>
        <v/>
      </c>
      <c r="AD262" s="99" t="str">
        <f t="shared" si="195"/>
        <v/>
      </c>
      <c r="AE262" s="99" t="str">
        <f t="shared" si="167"/>
        <v/>
      </c>
      <c r="AF262" s="99" t="str">
        <f t="shared" si="168"/>
        <v/>
      </c>
      <c r="AG262" s="99" t="str">
        <f t="shared" si="210"/>
        <v/>
      </c>
      <c r="AH262" s="99" t="str">
        <f t="shared" si="211"/>
        <v/>
      </c>
      <c r="AI262" s="99" t="str">
        <f t="shared" si="184"/>
        <v/>
      </c>
      <c r="AJ262" s="99" t="str">
        <f t="shared" si="190"/>
        <v/>
      </c>
      <c r="AK262" s="99" t="str">
        <f t="shared" si="208"/>
        <v/>
      </c>
      <c r="AL262" s="99" t="str">
        <f t="shared" si="209"/>
        <v/>
      </c>
      <c r="AM262" s="99" t="str">
        <f t="shared" si="185"/>
        <v/>
      </c>
      <c r="AN262" s="99" t="str">
        <f t="shared" si="191"/>
        <v/>
      </c>
      <c r="AO262" s="99" t="str">
        <f t="shared" si="200"/>
        <v/>
      </c>
      <c r="AP262" s="99" t="str">
        <f t="shared" si="201"/>
        <v/>
      </c>
      <c r="AQ262" s="99" t="str">
        <f t="shared" si="192"/>
        <v/>
      </c>
      <c r="AR262" s="99" t="str">
        <f t="shared" si="193"/>
        <v/>
      </c>
      <c r="AS262" s="99" t="str">
        <f t="shared" si="202"/>
        <v/>
      </c>
      <c r="AT262" s="99" t="str">
        <f t="shared" si="203"/>
        <v/>
      </c>
      <c r="AU262" s="99" t="str">
        <f t="shared" si="169"/>
        <v/>
      </c>
      <c r="AV262" s="99" t="str">
        <f t="shared" si="170"/>
        <v/>
      </c>
      <c r="AW262" s="99" t="str">
        <f t="shared" si="204"/>
        <v/>
      </c>
      <c r="AX262" s="99" t="str">
        <f t="shared" si="205"/>
        <v/>
      </c>
      <c r="AY262" s="99" t="str">
        <f t="shared" si="171"/>
        <v/>
      </c>
      <c r="AZ262" s="99" t="str">
        <f t="shared" si="172"/>
        <v/>
      </c>
      <c r="BA262" s="99" t="str">
        <f t="shared" si="206"/>
        <v/>
      </c>
      <c r="BB262" s="99" t="str">
        <f t="shared" si="207"/>
        <v/>
      </c>
      <c r="BD262" s="99" t="str">
        <f t="shared" si="173"/>
        <v/>
      </c>
      <c r="BE262" s="99" t="str">
        <f t="shared" si="174"/>
        <v/>
      </c>
      <c r="BF262" s="99" t="str">
        <f t="shared" si="175"/>
        <v/>
      </c>
      <c r="BG262" s="99" t="str">
        <f t="shared" si="176"/>
        <v/>
      </c>
      <c r="BH262" s="121" t="str">
        <f t="shared" si="177"/>
        <v/>
      </c>
      <c r="BI262" s="121" t="str">
        <f t="shared" si="178"/>
        <v/>
      </c>
      <c r="BJ262" s="122" t="str">
        <f t="shared" si="179"/>
        <v/>
      </c>
      <c r="BK262" s="122"/>
      <c r="BL262" s="99" t="str">
        <f t="shared" si="180"/>
        <v/>
      </c>
      <c r="BM262" s="99" t="str">
        <f t="shared" si="181"/>
        <v/>
      </c>
      <c r="BN262" s="122" t="str">
        <f t="shared" si="186"/>
        <v/>
      </c>
      <c r="BO262" s="121" t="str">
        <f t="shared" si="182"/>
        <v/>
      </c>
      <c r="BP262" s="122" t="str">
        <f t="shared" si="187"/>
        <v/>
      </c>
      <c r="BQ262" s="122"/>
    </row>
    <row r="263" spans="2:69" x14ac:dyDescent="0.3">
      <c r="B263" s="89"/>
      <c r="C263" s="98">
        <f t="shared" si="183"/>
        <v>51</v>
      </c>
      <c r="D263" s="120">
        <v>253</v>
      </c>
      <c r="E263" s="161" t="str">
        <f t="shared" si="188"/>
        <v/>
      </c>
      <c r="F263" s="90" t="str">
        <f t="shared" si="164"/>
        <v/>
      </c>
      <c r="G263" s="120">
        <v>253</v>
      </c>
      <c r="H263" s="161" t="str">
        <f t="shared" si="189"/>
        <v/>
      </c>
      <c r="I263" s="90" t="str">
        <f t="array" ref="I263">IF(D$2=1,IF(F263="","",ABS(F262-F263)),IF(D$2&lt;10,IF(AND(F263="",F264=""),"",MAX(IF(C$11:C$1510=G263,B$11:B$1510))-MIN(IF(C$11:C$1510=G263,B$11:B$1510))),IF(AND(F263="",F264=""),"",_xlfn.STDEV.S(IF(C$11:C$1510=G263,B$11:B$1510)))))</f>
        <v/>
      </c>
      <c r="J263" s="102"/>
      <c r="K263" s="156"/>
      <c r="L263" s="157"/>
      <c r="M263" s="158"/>
      <c r="N263" s="147"/>
      <c r="O263" s="147"/>
      <c r="AA263" s="99" t="str">
        <f t="shared" si="165"/>
        <v/>
      </c>
      <c r="AB263" s="99" t="str">
        <f t="shared" si="166"/>
        <v/>
      </c>
      <c r="AC263" s="99" t="str">
        <f t="shared" si="194"/>
        <v/>
      </c>
      <c r="AD263" s="99" t="str">
        <f t="shared" si="195"/>
        <v/>
      </c>
      <c r="AE263" s="99" t="str">
        <f t="shared" si="167"/>
        <v/>
      </c>
      <c r="AF263" s="99" t="str">
        <f t="shared" si="168"/>
        <v/>
      </c>
      <c r="AG263" s="99" t="str">
        <f t="shared" si="210"/>
        <v/>
      </c>
      <c r="AH263" s="99" t="str">
        <f t="shared" si="211"/>
        <v/>
      </c>
      <c r="AI263" s="99" t="str">
        <f t="shared" si="184"/>
        <v/>
      </c>
      <c r="AJ263" s="99" t="str">
        <f t="shared" si="190"/>
        <v/>
      </c>
      <c r="AK263" s="99" t="str">
        <f t="shared" si="208"/>
        <v/>
      </c>
      <c r="AL263" s="99" t="str">
        <f t="shared" si="209"/>
        <v/>
      </c>
      <c r="AM263" s="99" t="str">
        <f t="shared" si="185"/>
        <v/>
      </c>
      <c r="AN263" s="99" t="str">
        <f t="shared" si="191"/>
        <v/>
      </c>
      <c r="AO263" s="99" t="str">
        <f t="shared" si="200"/>
        <v/>
      </c>
      <c r="AP263" s="99" t="str">
        <f t="shared" si="201"/>
        <v/>
      </c>
      <c r="AQ263" s="99" t="str">
        <f t="shared" si="192"/>
        <v/>
      </c>
      <c r="AR263" s="99" t="str">
        <f t="shared" si="193"/>
        <v/>
      </c>
      <c r="AS263" s="99" t="str">
        <f t="shared" si="202"/>
        <v/>
      </c>
      <c r="AT263" s="99" t="str">
        <f t="shared" si="203"/>
        <v/>
      </c>
      <c r="AU263" s="99" t="str">
        <f t="shared" si="169"/>
        <v/>
      </c>
      <c r="AV263" s="99" t="str">
        <f t="shared" si="170"/>
        <v/>
      </c>
      <c r="AW263" s="99" t="str">
        <f t="shared" si="204"/>
        <v/>
      </c>
      <c r="AX263" s="99" t="str">
        <f t="shared" si="205"/>
        <v/>
      </c>
      <c r="AY263" s="99" t="str">
        <f t="shared" si="171"/>
        <v/>
      </c>
      <c r="AZ263" s="99" t="str">
        <f t="shared" si="172"/>
        <v/>
      </c>
      <c r="BA263" s="99" t="str">
        <f t="shared" si="206"/>
        <v/>
      </c>
      <c r="BB263" s="99" t="str">
        <f t="shared" si="207"/>
        <v/>
      </c>
      <c r="BD263" s="99" t="str">
        <f t="shared" si="173"/>
        <v/>
      </c>
      <c r="BE263" s="99" t="str">
        <f t="shared" si="174"/>
        <v/>
      </c>
      <c r="BF263" s="99" t="str">
        <f t="shared" si="175"/>
        <v/>
      </c>
      <c r="BG263" s="99" t="str">
        <f t="shared" si="176"/>
        <v/>
      </c>
      <c r="BH263" s="121" t="str">
        <f t="shared" si="177"/>
        <v/>
      </c>
      <c r="BI263" s="121" t="str">
        <f t="shared" si="178"/>
        <v/>
      </c>
      <c r="BJ263" s="122" t="str">
        <f t="shared" si="179"/>
        <v/>
      </c>
      <c r="BK263" s="122"/>
      <c r="BL263" s="99" t="str">
        <f t="shared" si="180"/>
        <v/>
      </c>
      <c r="BM263" s="99" t="str">
        <f t="shared" si="181"/>
        <v/>
      </c>
      <c r="BN263" s="122" t="str">
        <f t="shared" si="186"/>
        <v/>
      </c>
      <c r="BO263" s="121" t="str">
        <f t="shared" si="182"/>
        <v/>
      </c>
      <c r="BP263" s="122" t="str">
        <f t="shared" si="187"/>
        <v/>
      </c>
      <c r="BQ263" s="122"/>
    </row>
    <row r="264" spans="2:69" x14ac:dyDescent="0.3">
      <c r="B264" s="89"/>
      <c r="C264" s="98">
        <f t="shared" si="183"/>
        <v>51</v>
      </c>
      <c r="D264" s="120">
        <v>254</v>
      </c>
      <c r="E264" s="161" t="str">
        <f t="shared" si="188"/>
        <v/>
      </c>
      <c r="F264" s="90" t="str">
        <f t="shared" si="164"/>
        <v/>
      </c>
      <c r="G264" s="120">
        <v>254</v>
      </c>
      <c r="H264" s="161" t="str">
        <f t="shared" si="189"/>
        <v/>
      </c>
      <c r="I264" s="90" t="str">
        <f t="array" ref="I264">IF(D$2=1,IF(F264="","",ABS(F263-F264)),IF(D$2&lt;10,IF(AND(F264="",F265=""),"",MAX(IF(C$11:C$1510=G264,B$11:B$1510))-MIN(IF(C$11:C$1510=G264,B$11:B$1510))),IF(AND(F264="",F265=""),"",_xlfn.STDEV.S(IF(C$11:C$1510=G264,B$11:B$1510)))))</f>
        <v/>
      </c>
      <c r="J264" s="102"/>
      <c r="K264" s="156"/>
      <c r="L264" s="157"/>
      <c r="M264" s="158"/>
      <c r="N264" s="147"/>
      <c r="O264" s="147"/>
      <c r="AA264" s="99" t="str">
        <f t="shared" si="165"/>
        <v/>
      </c>
      <c r="AB264" s="99" t="str">
        <f t="shared" si="166"/>
        <v/>
      </c>
      <c r="AC264" s="99" t="str">
        <f t="shared" si="194"/>
        <v/>
      </c>
      <c r="AD264" s="99" t="str">
        <f t="shared" si="195"/>
        <v/>
      </c>
      <c r="AE264" s="99" t="str">
        <f t="shared" si="167"/>
        <v/>
      </c>
      <c r="AF264" s="99" t="str">
        <f t="shared" si="168"/>
        <v/>
      </c>
      <c r="AG264" s="99" t="str">
        <f t="shared" si="210"/>
        <v/>
      </c>
      <c r="AH264" s="99" t="str">
        <f t="shared" si="211"/>
        <v/>
      </c>
      <c r="AI264" s="99" t="str">
        <f t="shared" si="184"/>
        <v/>
      </c>
      <c r="AJ264" s="99" t="str">
        <f t="shared" si="190"/>
        <v/>
      </c>
      <c r="AK264" s="99" t="str">
        <f t="shared" si="208"/>
        <v/>
      </c>
      <c r="AL264" s="99" t="str">
        <f t="shared" si="209"/>
        <v/>
      </c>
      <c r="AM264" s="99" t="str">
        <f t="shared" si="185"/>
        <v/>
      </c>
      <c r="AN264" s="99" t="str">
        <f t="shared" si="191"/>
        <v/>
      </c>
      <c r="AO264" s="99" t="str">
        <f t="shared" si="200"/>
        <v/>
      </c>
      <c r="AP264" s="99" t="str">
        <f t="shared" si="201"/>
        <v/>
      </c>
      <c r="AQ264" s="99" t="str">
        <f t="shared" si="192"/>
        <v/>
      </c>
      <c r="AR264" s="99" t="str">
        <f t="shared" si="193"/>
        <v/>
      </c>
      <c r="AS264" s="99" t="str">
        <f t="shared" si="202"/>
        <v/>
      </c>
      <c r="AT264" s="99" t="str">
        <f t="shared" si="203"/>
        <v/>
      </c>
      <c r="AU264" s="99" t="str">
        <f t="shared" si="169"/>
        <v/>
      </c>
      <c r="AV264" s="99" t="str">
        <f t="shared" si="170"/>
        <v/>
      </c>
      <c r="AW264" s="99" t="str">
        <f t="shared" si="204"/>
        <v/>
      </c>
      <c r="AX264" s="99" t="str">
        <f t="shared" si="205"/>
        <v/>
      </c>
      <c r="AY264" s="99" t="str">
        <f t="shared" si="171"/>
        <v/>
      </c>
      <c r="AZ264" s="99" t="str">
        <f t="shared" si="172"/>
        <v/>
      </c>
      <c r="BA264" s="99" t="str">
        <f t="shared" si="206"/>
        <v/>
      </c>
      <c r="BB264" s="99" t="str">
        <f t="shared" si="207"/>
        <v/>
      </c>
      <c r="BD264" s="99" t="str">
        <f t="shared" si="173"/>
        <v/>
      </c>
      <c r="BE264" s="99" t="str">
        <f t="shared" si="174"/>
        <v/>
      </c>
      <c r="BF264" s="99" t="str">
        <f t="shared" si="175"/>
        <v/>
      </c>
      <c r="BG264" s="99" t="str">
        <f t="shared" si="176"/>
        <v/>
      </c>
      <c r="BH264" s="121" t="str">
        <f t="shared" si="177"/>
        <v/>
      </c>
      <c r="BI264" s="121" t="str">
        <f t="shared" si="178"/>
        <v/>
      </c>
      <c r="BJ264" s="122" t="str">
        <f t="shared" si="179"/>
        <v/>
      </c>
      <c r="BK264" s="122"/>
      <c r="BL264" s="99" t="str">
        <f t="shared" si="180"/>
        <v/>
      </c>
      <c r="BM264" s="99" t="str">
        <f t="shared" si="181"/>
        <v/>
      </c>
      <c r="BN264" s="122" t="str">
        <f t="shared" si="186"/>
        <v/>
      </c>
      <c r="BO264" s="121" t="str">
        <f t="shared" si="182"/>
        <v/>
      </c>
      <c r="BP264" s="122" t="str">
        <f t="shared" si="187"/>
        <v/>
      </c>
      <c r="BQ264" s="122"/>
    </row>
    <row r="265" spans="2:69" x14ac:dyDescent="0.3">
      <c r="B265" s="89"/>
      <c r="C265" s="98">
        <f t="shared" si="183"/>
        <v>51</v>
      </c>
      <c r="D265" s="120">
        <v>255</v>
      </c>
      <c r="E265" s="161" t="str">
        <f t="shared" si="188"/>
        <v/>
      </c>
      <c r="F265" s="90" t="str">
        <f t="shared" si="164"/>
        <v/>
      </c>
      <c r="G265" s="120">
        <v>255</v>
      </c>
      <c r="H265" s="161" t="str">
        <f t="shared" si="189"/>
        <v/>
      </c>
      <c r="I265" s="90" t="str">
        <f t="array" ref="I265">IF(D$2=1,IF(F265="","",ABS(F264-F265)),IF(D$2&lt;10,IF(AND(F265="",F266=""),"",MAX(IF(C$11:C$1510=G265,B$11:B$1510))-MIN(IF(C$11:C$1510=G265,B$11:B$1510))),IF(AND(F265="",F266=""),"",_xlfn.STDEV.S(IF(C$11:C$1510=G265,B$11:B$1510)))))</f>
        <v/>
      </c>
      <c r="J265" s="102"/>
      <c r="K265" s="156"/>
      <c r="L265" s="157"/>
      <c r="M265" s="158"/>
      <c r="N265" s="147"/>
      <c r="O265" s="147"/>
      <c r="AA265" s="99" t="str">
        <f t="shared" si="165"/>
        <v/>
      </c>
      <c r="AB265" s="99" t="str">
        <f t="shared" si="166"/>
        <v/>
      </c>
      <c r="AC265" s="99" t="str">
        <f t="shared" si="194"/>
        <v/>
      </c>
      <c r="AD265" s="99" t="str">
        <f t="shared" si="195"/>
        <v/>
      </c>
      <c r="AE265" s="99" t="str">
        <f t="shared" si="167"/>
        <v/>
      </c>
      <c r="AF265" s="99" t="str">
        <f t="shared" si="168"/>
        <v/>
      </c>
      <c r="AG265" s="99" t="str">
        <f t="shared" si="210"/>
        <v/>
      </c>
      <c r="AH265" s="99" t="str">
        <f t="shared" si="211"/>
        <v/>
      </c>
      <c r="AI265" s="99" t="str">
        <f t="shared" si="184"/>
        <v/>
      </c>
      <c r="AJ265" s="99" t="str">
        <f t="shared" si="190"/>
        <v/>
      </c>
      <c r="AK265" s="99" t="str">
        <f t="shared" si="208"/>
        <v/>
      </c>
      <c r="AL265" s="99" t="str">
        <f t="shared" si="209"/>
        <v/>
      </c>
      <c r="AM265" s="99" t="str">
        <f t="shared" si="185"/>
        <v/>
      </c>
      <c r="AN265" s="99" t="str">
        <f t="shared" si="191"/>
        <v/>
      </c>
      <c r="AO265" s="99" t="str">
        <f t="shared" si="200"/>
        <v/>
      </c>
      <c r="AP265" s="99" t="str">
        <f t="shared" si="201"/>
        <v/>
      </c>
      <c r="AQ265" s="99" t="str">
        <f t="shared" si="192"/>
        <v/>
      </c>
      <c r="AR265" s="99" t="str">
        <f t="shared" si="193"/>
        <v/>
      </c>
      <c r="AS265" s="99" t="str">
        <f t="shared" si="202"/>
        <v/>
      </c>
      <c r="AT265" s="99" t="str">
        <f t="shared" si="203"/>
        <v/>
      </c>
      <c r="AU265" s="99" t="str">
        <f t="shared" si="169"/>
        <v/>
      </c>
      <c r="AV265" s="99" t="str">
        <f t="shared" si="170"/>
        <v/>
      </c>
      <c r="AW265" s="99" t="str">
        <f t="shared" si="204"/>
        <v/>
      </c>
      <c r="AX265" s="99" t="str">
        <f t="shared" si="205"/>
        <v/>
      </c>
      <c r="AY265" s="99" t="str">
        <f t="shared" si="171"/>
        <v/>
      </c>
      <c r="AZ265" s="99" t="str">
        <f t="shared" si="172"/>
        <v/>
      </c>
      <c r="BA265" s="99" t="str">
        <f t="shared" si="206"/>
        <v/>
      </c>
      <c r="BB265" s="99" t="str">
        <f t="shared" si="207"/>
        <v/>
      </c>
      <c r="BD265" s="99" t="str">
        <f t="shared" si="173"/>
        <v/>
      </c>
      <c r="BE265" s="99" t="str">
        <f t="shared" si="174"/>
        <v/>
      </c>
      <c r="BF265" s="99" t="str">
        <f t="shared" si="175"/>
        <v/>
      </c>
      <c r="BG265" s="99" t="str">
        <f t="shared" si="176"/>
        <v/>
      </c>
      <c r="BH265" s="121" t="str">
        <f t="shared" si="177"/>
        <v/>
      </c>
      <c r="BI265" s="121" t="str">
        <f t="shared" si="178"/>
        <v/>
      </c>
      <c r="BJ265" s="122" t="str">
        <f t="shared" si="179"/>
        <v/>
      </c>
      <c r="BK265" s="122"/>
      <c r="BL265" s="99" t="str">
        <f t="shared" si="180"/>
        <v/>
      </c>
      <c r="BM265" s="99" t="str">
        <f t="shared" si="181"/>
        <v/>
      </c>
      <c r="BN265" s="122" t="str">
        <f t="shared" si="186"/>
        <v/>
      </c>
      <c r="BO265" s="121" t="str">
        <f t="shared" si="182"/>
        <v/>
      </c>
      <c r="BP265" s="122" t="str">
        <f t="shared" si="187"/>
        <v/>
      </c>
      <c r="BQ265" s="122"/>
    </row>
    <row r="266" spans="2:69" x14ac:dyDescent="0.3">
      <c r="B266" s="89"/>
      <c r="C266" s="98">
        <f t="shared" si="183"/>
        <v>52</v>
      </c>
      <c r="D266" s="120">
        <v>256</v>
      </c>
      <c r="E266" s="161" t="str">
        <f t="shared" si="188"/>
        <v/>
      </c>
      <c r="F266" s="90" t="str">
        <f t="shared" si="164"/>
        <v/>
      </c>
      <c r="G266" s="120">
        <v>256</v>
      </c>
      <c r="H266" s="161" t="str">
        <f t="shared" si="189"/>
        <v/>
      </c>
      <c r="I266" s="90" t="str">
        <f t="array" ref="I266">IF(D$2=1,IF(F266="","",ABS(F265-F266)),IF(D$2&lt;10,IF(AND(F266="",F267=""),"",MAX(IF(C$11:C$1510=G266,B$11:B$1510))-MIN(IF(C$11:C$1510=G266,B$11:B$1510))),IF(AND(F266="",F267=""),"",_xlfn.STDEV.S(IF(C$11:C$1510=G266,B$11:B$1510)))))</f>
        <v/>
      </c>
      <c r="J266" s="102"/>
      <c r="K266" s="156"/>
      <c r="L266" s="157"/>
      <c r="M266" s="158"/>
      <c r="N266" s="147"/>
      <c r="O266" s="147"/>
      <c r="AA266" s="99" t="str">
        <f t="shared" si="165"/>
        <v/>
      </c>
      <c r="AB266" s="99" t="str">
        <f t="shared" si="166"/>
        <v/>
      </c>
      <c r="AC266" s="99" t="str">
        <f t="shared" si="194"/>
        <v/>
      </c>
      <c r="AD266" s="99" t="str">
        <f t="shared" si="195"/>
        <v/>
      </c>
      <c r="AE266" s="99" t="str">
        <f t="shared" si="167"/>
        <v/>
      </c>
      <c r="AF266" s="99" t="str">
        <f t="shared" si="168"/>
        <v/>
      </c>
      <c r="AG266" s="99" t="str">
        <f t="shared" si="210"/>
        <v/>
      </c>
      <c r="AH266" s="99" t="str">
        <f t="shared" si="211"/>
        <v/>
      </c>
      <c r="AI266" s="99" t="str">
        <f t="shared" si="184"/>
        <v/>
      </c>
      <c r="AJ266" s="99" t="str">
        <f t="shared" si="190"/>
        <v/>
      </c>
      <c r="AK266" s="99" t="str">
        <f t="shared" si="208"/>
        <v/>
      </c>
      <c r="AL266" s="99" t="str">
        <f t="shared" si="209"/>
        <v/>
      </c>
      <c r="AM266" s="99" t="str">
        <f t="shared" si="185"/>
        <v/>
      </c>
      <c r="AN266" s="99" t="str">
        <f t="shared" si="191"/>
        <v/>
      </c>
      <c r="AO266" s="99" t="str">
        <f t="shared" si="200"/>
        <v/>
      </c>
      <c r="AP266" s="99" t="str">
        <f t="shared" si="201"/>
        <v/>
      </c>
      <c r="AQ266" s="99" t="str">
        <f t="shared" si="192"/>
        <v/>
      </c>
      <c r="AR266" s="99" t="str">
        <f t="shared" si="193"/>
        <v/>
      </c>
      <c r="AS266" s="99" t="str">
        <f t="shared" si="202"/>
        <v/>
      </c>
      <c r="AT266" s="99" t="str">
        <f t="shared" si="203"/>
        <v/>
      </c>
      <c r="AU266" s="99" t="str">
        <f t="shared" si="169"/>
        <v/>
      </c>
      <c r="AV266" s="99" t="str">
        <f t="shared" si="170"/>
        <v/>
      </c>
      <c r="AW266" s="99" t="str">
        <f t="shared" si="204"/>
        <v/>
      </c>
      <c r="AX266" s="99" t="str">
        <f t="shared" si="205"/>
        <v/>
      </c>
      <c r="AY266" s="99" t="str">
        <f t="shared" si="171"/>
        <v/>
      </c>
      <c r="AZ266" s="99" t="str">
        <f t="shared" si="172"/>
        <v/>
      </c>
      <c r="BA266" s="99" t="str">
        <f t="shared" si="206"/>
        <v/>
      </c>
      <c r="BB266" s="99" t="str">
        <f t="shared" si="207"/>
        <v/>
      </c>
      <c r="BD266" s="99" t="str">
        <f t="shared" si="173"/>
        <v/>
      </c>
      <c r="BE266" s="99" t="str">
        <f t="shared" si="174"/>
        <v/>
      </c>
      <c r="BF266" s="99" t="str">
        <f t="shared" si="175"/>
        <v/>
      </c>
      <c r="BG266" s="99" t="str">
        <f t="shared" si="176"/>
        <v/>
      </c>
      <c r="BH266" s="121" t="str">
        <f t="shared" si="177"/>
        <v/>
      </c>
      <c r="BI266" s="121" t="str">
        <f t="shared" si="178"/>
        <v/>
      </c>
      <c r="BJ266" s="122" t="str">
        <f t="shared" si="179"/>
        <v/>
      </c>
      <c r="BK266" s="122"/>
      <c r="BL266" s="99" t="str">
        <f t="shared" si="180"/>
        <v/>
      </c>
      <c r="BM266" s="99" t="str">
        <f t="shared" si="181"/>
        <v/>
      </c>
      <c r="BN266" s="122" t="str">
        <f t="shared" si="186"/>
        <v/>
      </c>
      <c r="BO266" s="121" t="str">
        <f t="shared" si="182"/>
        <v/>
      </c>
      <c r="BP266" s="122" t="str">
        <f t="shared" si="187"/>
        <v/>
      </c>
      <c r="BQ266" s="122"/>
    </row>
    <row r="267" spans="2:69" x14ac:dyDescent="0.3">
      <c r="B267" s="89"/>
      <c r="C267" s="98">
        <f t="shared" si="183"/>
        <v>52</v>
      </c>
      <c r="D267" s="120">
        <v>257</v>
      </c>
      <c r="E267" s="161" t="str">
        <f t="shared" si="188"/>
        <v/>
      </c>
      <c r="F267" s="90" t="str">
        <f t="shared" ref="F267:F330" si="212">IF(ISERROR(AVERAGEIF(C$11:C$1510,D267,B$11:B$1510)),"",AVERAGEIF(C$11:C$1510,D267,B$11:B$1510))</f>
        <v/>
      </c>
      <c r="G267" s="120">
        <v>257</v>
      </c>
      <c r="H267" s="161" t="str">
        <f t="shared" si="189"/>
        <v/>
      </c>
      <c r="I267" s="90" t="str">
        <f t="array" ref="I267">IF(D$2=1,IF(F267="","",ABS(F266-F267)),IF(D$2&lt;10,IF(AND(F267="",F268=""),"",MAX(IF(C$11:C$1510=G267,B$11:B$1510))-MIN(IF(C$11:C$1510=G267,B$11:B$1510))),IF(AND(F267="",F268=""),"",_xlfn.STDEV.S(IF(C$11:C$1510=G267,B$11:B$1510)))))</f>
        <v/>
      </c>
      <c r="J267" s="102"/>
      <c r="K267" s="156"/>
      <c r="L267" s="157"/>
      <c r="M267" s="158"/>
      <c r="N267" s="147"/>
      <c r="O267" s="147"/>
      <c r="AA267" s="99" t="str">
        <f t="shared" ref="AA267:AA330" si="213">IF(F267="","",IF(F267&gt;U$53,1,0))</f>
        <v/>
      </c>
      <c r="AB267" s="99" t="str">
        <f t="shared" ref="AB267:AB330" si="214">IF(I267="","",IF(I267&gt;U$54,1,0))</f>
        <v/>
      </c>
      <c r="AC267" s="99" t="str">
        <f t="shared" si="194"/>
        <v/>
      </c>
      <c r="AD267" s="99" t="str">
        <f t="shared" si="195"/>
        <v/>
      </c>
      <c r="AE267" s="99" t="str">
        <f t="shared" ref="AE267:AE330" si="215">IF(F267="","",IF(F267&lt;U$53,1,0))</f>
        <v/>
      </c>
      <c r="AF267" s="99" t="str">
        <f t="shared" ref="AF267:AF330" si="216">IF(I267="","",IF(I267&lt;U$54,1,0))</f>
        <v/>
      </c>
      <c r="AG267" s="99" t="str">
        <f t="shared" si="210"/>
        <v/>
      </c>
      <c r="AH267" s="99" t="str">
        <f t="shared" si="211"/>
        <v/>
      </c>
      <c r="AI267" s="99" t="str">
        <f t="shared" si="184"/>
        <v/>
      </c>
      <c r="AJ267" s="99" t="str">
        <f t="shared" si="190"/>
        <v/>
      </c>
      <c r="AK267" s="99" t="str">
        <f t="shared" si="208"/>
        <v/>
      </c>
      <c r="AL267" s="99" t="str">
        <f t="shared" si="209"/>
        <v/>
      </c>
      <c r="AM267" s="99" t="str">
        <f t="shared" si="185"/>
        <v/>
      </c>
      <c r="AN267" s="99" t="str">
        <f t="shared" si="191"/>
        <v/>
      </c>
      <c r="AO267" s="99" t="str">
        <f t="shared" si="200"/>
        <v/>
      </c>
      <c r="AP267" s="99" t="str">
        <f t="shared" si="201"/>
        <v/>
      </c>
      <c r="AQ267" s="99" t="str">
        <f t="shared" si="192"/>
        <v/>
      </c>
      <c r="AR267" s="99" t="str">
        <f t="shared" si="193"/>
        <v/>
      </c>
      <c r="AS267" s="99" t="str">
        <f t="shared" si="202"/>
        <v/>
      </c>
      <c r="AT267" s="99" t="str">
        <f t="shared" si="203"/>
        <v/>
      </c>
      <c r="AU267" s="99" t="str">
        <f t="shared" ref="AU267:AU330" si="217">IF(F267="","",IF(AND(F267&lt;(U$53+((1/3)*(U$57-U$53))),F267&gt;(U$53-((1/3)*(U$53-U$58)))),1,0))</f>
        <v/>
      </c>
      <c r="AV267" s="99" t="str">
        <f t="shared" ref="AV267:AV330" si="218">IF(I267="","",IF(AND(I267&lt;(U$54+((1/3)*(Y$62-U$54))),I267&gt;(U$54-((1/3)*(Y$62-U$54)))),1,0))</f>
        <v/>
      </c>
      <c r="AW267" s="99" t="str">
        <f t="shared" si="204"/>
        <v/>
      </c>
      <c r="AX267" s="99" t="str">
        <f t="shared" si="205"/>
        <v/>
      </c>
      <c r="AY267" s="99" t="str">
        <f t="shared" ref="AY267:AY330" si="219">IF(F267="","",IF(OR(F267&gt;(U$53+((1/3)*(U$57-U$53))),F267&lt;(U$53-((1/3)*(U$53-U$58)))),1,0))</f>
        <v/>
      </c>
      <c r="AZ267" s="99" t="str">
        <f t="shared" ref="AZ267:AZ330" si="220">IF(I267="","",IF(OR(I267&gt;(U$54+((1/3)*(Y$62-U$54))),I267&lt;(U$54-((1/3)*(Y$62-U$54)))),1,0))</f>
        <v/>
      </c>
      <c r="BA267" s="99" t="str">
        <f t="shared" si="206"/>
        <v/>
      </c>
      <c r="BB267" s="99" t="str">
        <f t="shared" si="207"/>
        <v/>
      </c>
      <c r="BD267" s="99" t="str">
        <f t="shared" ref="BD267:BD330" si="221">IF(E267="","",E267)</f>
        <v/>
      </c>
      <c r="BE267" s="99" t="str">
        <f t="shared" ref="BE267:BE330" si="222">IF(F267="","",F267)</f>
        <v/>
      </c>
      <c r="BF267" s="99" t="str">
        <f t="shared" ref="BF267:BF330" si="223">IF(D$2=1,IF(F267="","",U$45),"")</f>
        <v/>
      </c>
      <c r="BG267" s="99" t="str">
        <f t="shared" ref="BG267:BG330" si="224">IF(D$2=1,IF(F267="","",U$46),"")</f>
        <v/>
      </c>
      <c r="BH267" s="121" t="str">
        <f t="shared" ref="BH267:BH330" si="225">IF(F267="","",U$58)</f>
        <v/>
      </c>
      <c r="BI267" s="121" t="str">
        <f t="shared" ref="BI267:BI330" si="226">IF(F267="","",U$57)</f>
        <v/>
      </c>
      <c r="BJ267" s="122" t="str">
        <f t="shared" ref="BJ267:BJ330" si="227">IF(F267="","",U$53)</f>
        <v/>
      </c>
      <c r="BK267" s="122"/>
      <c r="BL267" s="99" t="str">
        <f t="shared" ref="BL267:BL330" si="228">IF(H267="","",H267)</f>
        <v/>
      </c>
      <c r="BM267" s="99" t="str">
        <f t="shared" ref="BM267:BM330" si="229">IF(I267="","",I267)</f>
        <v/>
      </c>
      <c r="BN267" s="122" t="str">
        <f t="shared" si="186"/>
        <v/>
      </c>
      <c r="BO267" s="121" t="str">
        <f t="shared" ref="BO267:BO330" si="230">IF(I267="","",Y$63)</f>
        <v/>
      </c>
      <c r="BP267" s="122" t="str">
        <f t="shared" si="187"/>
        <v/>
      </c>
      <c r="BQ267" s="122"/>
    </row>
    <row r="268" spans="2:69" x14ac:dyDescent="0.3">
      <c r="B268" s="89"/>
      <c r="C268" s="98">
        <f t="shared" ref="C268:C331" si="231">IF(D$2=0,"",IF(D267/D$2=C267,C267+1,C267))</f>
        <v>52</v>
      </c>
      <c r="D268" s="120">
        <v>258</v>
      </c>
      <c r="E268" s="161" t="str">
        <f t="shared" si="188"/>
        <v/>
      </c>
      <c r="F268" s="90" t="str">
        <f t="shared" si="212"/>
        <v/>
      </c>
      <c r="G268" s="120">
        <v>258</v>
      </c>
      <c r="H268" s="161" t="str">
        <f t="shared" si="189"/>
        <v/>
      </c>
      <c r="I268" s="90" t="str">
        <f t="array" ref="I268">IF(D$2=1,IF(F268="","",ABS(F267-F268)),IF(D$2&lt;10,IF(AND(F268="",F269=""),"",MAX(IF(C$11:C$1510=G268,B$11:B$1510))-MIN(IF(C$11:C$1510=G268,B$11:B$1510))),IF(AND(F268="",F269=""),"",_xlfn.STDEV.S(IF(C$11:C$1510=G268,B$11:B$1510)))))</f>
        <v/>
      </c>
      <c r="J268" s="102"/>
      <c r="K268" s="156"/>
      <c r="L268" s="157"/>
      <c r="M268" s="158"/>
      <c r="N268" s="147"/>
      <c r="O268" s="147"/>
      <c r="AA268" s="99" t="str">
        <f t="shared" si="213"/>
        <v/>
      </c>
      <c r="AB268" s="99" t="str">
        <f t="shared" si="214"/>
        <v/>
      </c>
      <c r="AC268" s="99" t="str">
        <f t="shared" si="194"/>
        <v/>
      </c>
      <c r="AD268" s="99" t="str">
        <f t="shared" si="195"/>
        <v/>
      </c>
      <c r="AE268" s="99" t="str">
        <f t="shared" si="215"/>
        <v/>
      </c>
      <c r="AF268" s="99" t="str">
        <f t="shared" si="216"/>
        <v/>
      </c>
      <c r="AG268" s="99" t="str">
        <f t="shared" si="210"/>
        <v/>
      </c>
      <c r="AH268" s="99" t="str">
        <f t="shared" si="211"/>
        <v/>
      </c>
      <c r="AI268" s="99" t="str">
        <f t="shared" ref="AI268:AI331" si="232">IF(F268="","",IF(F268&gt;F267,1,0))</f>
        <v/>
      </c>
      <c r="AJ268" s="99" t="str">
        <f t="shared" si="190"/>
        <v/>
      </c>
      <c r="AK268" s="99" t="str">
        <f t="shared" si="208"/>
        <v/>
      </c>
      <c r="AL268" s="99" t="str">
        <f t="shared" si="209"/>
        <v/>
      </c>
      <c r="AM268" s="99" t="str">
        <f t="shared" ref="AM268:AM331" si="233">IF(F268="","",IF(F268&lt;F267,1,0))</f>
        <v/>
      </c>
      <c r="AN268" s="99" t="str">
        <f t="shared" si="191"/>
        <v/>
      </c>
      <c r="AO268" s="99" t="str">
        <f t="shared" si="200"/>
        <v/>
      </c>
      <c r="AP268" s="99" t="str">
        <f t="shared" si="201"/>
        <v/>
      </c>
      <c r="AQ268" s="99" t="str">
        <f t="shared" si="192"/>
        <v/>
      </c>
      <c r="AR268" s="99" t="str">
        <f t="shared" si="193"/>
        <v/>
      </c>
      <c r="AS268" s="99" t="str">
        <f t="shared" si="202"/>
        <v/>
      </c>
      <c r="AT268" s="99" t="str">
        <f t="shared" si="203"/>
        <v/>
      </c>
      <c r="AU268" s="99" t="str">
        <f t="shared" si="217"/>
        <v/>
      </c>
      <c r="AV268" s="99" t="str">
        <f t="shared" si="218"/>
        <v/>
      </c>
      <c r="AW268" s="99" t="str">
        <f t="shared" si="204"/>
        <v/>
      </c>
      <c r="AX268" s="99" t="str">
        <f t="shared" si="205"/>
        <v/>
      </c>
      <c r="AY268" s="99" t="str">
        <f t="shared" si="219"/>
        <v/>
      </c>
      <c r="AZ268" s="99" t="str">
        <f t="shared" si="220"/>
        <v/>
      </c>
      <c r="BA268" s="99" t="str">
        <f t="shared" si="206"/>
        <v/>
      </c>
      <c r="BB268" s="99" t="str">
        <f t="shared" si="207"/>
        <v/>
      </c>
      <c r="BD268" s="99" t="str">
        <f t="shared" si="221"/>
        <v/>
      </c>
      <c r="BE268" s="99" t="str">
        <f t="shared" si="222"/>
        <v/>
      </c>
      <c r="BF268" s="99" t="str">
        <f t="shared" si="223"/>
        <v/>
      </c>
      <c r="BG268" s="99" t="str">
        <f t="shared" si="224"/>
        <v/>
      </c>
      <c r="BH268" s="121" t="str">
        <f t="shared" si="225"/>
        <v/>
      </c>
      <c r="BI268" s="121" t="str">
        <f t="shared" si="226"/>
        <v/>
      </c>
      <c r="BJ268" s="122" t="str">
        <f t="shared" si="227"/>
        <v/>
      </c>
      <c r="BK268" s="122"/>
      <c r="BL268" s="99" t="str">
        <f t="shared" si="228"/>
        <v/>
      </c>
      <c r="BM268" s="99" t="str">
        <f t="shared" si="229"/>
        <v/>
      </c>
      <c r="BN268" s="122" t="str">
        <f t="shared" ref="BN268:BN331" si="234">IF(F268="","",Y$62)</f>
        <v/>
      </c>
      <c r="BO268" s="121" t="str">
        <f t="shared" si="230"/>
        <v/>
      </c>
      <c r="BP268" s="122" t="str">
        <f t="shared" ref="BP268:BP331" si="235">IF(F268="","",U$54)</f>
        <v/>
      </c>
      <c r="BQ268" s="122"/>
    </row>
    <row r="269" spans="2:69" x14ac:dyDescent="0.3">
      <c r="B269" s="89"/>
      <c r="C269" s="98">
        <f t="shared" si="231"/>
        <v>52</v>
      </c>
      <c r="D269" s="120">
        <v>259</v>
      </c>
      <c r="E269" s="161" t="str">
        <f t="shared" ref="E269:E332" si="236">IF(F269="","",E268+1)</f>
        <v/>
      </c>
      <c r="F269" s="90" t="str">
        <f t="shared" si="212"/>
        <v/>
      </c>
      <c r="G269" s="120">
        <v>259</v>
      </c>
      <c r="H269" s="161" t="str">
        <f t="shared" ref="H269:H332" si="237">IF(I269="","",H268+1)</f>
        <v/>
      </c>
      <c r="I269" s="90" t="str">
        <f t="array" ref="I269">IF(D$2=1,IF(F269="","",ABS(F268-F269)),IF(D$2&lt;10,IF(AND(F269="",F270=""),"",MAX(IF(C$11:C$1510=G269,B$11:B$1510))-MIN(IF(C$11:C$1510=G269,B$11:B$1510))),IF(AND(F269="",F270=""),"",_xlfn.STDEV.S(IF(C$11:C$1510=G269,B$11:B$1510)))))</f>
        <v/>
      </c>
      <c r="J269" s="102"/>
      <c r="K269" s="156"/>
      <c r="L269" s="157"/>
      <c r="M269" s="158"/>
      <c r="N269" s="147"/>
      <c r="O269" s="147"/>
      <c r="AA269" s="99" t="str">
        <f t="shared" si="213"/>
        <v/>
      </c>
      <c r="AB269" s="99" t="str">
        <f t="shared" si="214"/>
        <v/>
      </c>
      <c r="AC269" s="99" t="str">
        <f t="shared" si="194"/>
        <v/>
      </c>
      <c r="AD269" s="99" t="str">
        <f t="shared" si="195"/>
        <v/>
      </c>
      <c r="AE269" s="99" t="str">
        <f t="shared" si="215"/>
        <v/>
      </c>
      <c r="AF269" s="99" t="str">
        <f t="shared" si="216"/>
        <v/>
      </c>
      <c r="AG269" s="99" t="str">
        <f t="shared" si="210"/>
        <v/>
      </c>
      <c r="AH269" s="99" t="str">
        <f t="shared" si="211"/>
        <v/>
      </c>
      <c r="AI269" s="99" t="str">
        <f t="shared" si="232"/>
        <v/>
      </c>
      <c r="AJ269" s="99" t="str">
        <f t="shared" ref="AJ269:AJ332" si="238">IF(I269="","",IF(I269&gt;I268,1,0))</f>
        <v/>
      </c>
      <c r="AK269" s="99" t="str">
        <f t="shared" si="208"/>
        <v/>
      </c>
      <c r="AL269" s="99" t="str">
        <f t="shared" si="209"/>
        <v/>
      </c>
      <c r="AM269" s="99" t="str">
        <f t="shared" si="233"/>
        <v/>
      </c>
      <c r="AN269" s="99" t="str">
        <f t="shared" ref="AN269:AN332" si="239">IF(I269="","",IF(I269&lt;I268,1,0))</f>
        <v/>
      </c>
      <c r="AO269" s="99" t="str">
        <f t="shared" si="200"/>
        <v/>
      </c>
      <c r="AP269" s="99" t="str">
        <f t="shared" si="201"/>
        <v/>
      </c>
      <c r="AQ269" s="99" t="str">
        <f t="shared" ref="AQ269:AQ332" si="240">IF(F269="","",IF(OR(AND(F268&gt;F267,F269&lt;F268),AND(F268&lt;F267,F269&gt;F268)),1,0))</f>
        <v/>
      </c>
      <c r="AR269" s="99" t="str">
        <f t="shared" ref="AR269:AR332" si="241">IF(I269="","",IF(I267="",IF(OR(I269&lt;I268,I269&gt;I268),1,0),IF(OR(AND(I268&gt;I267,I269&lt;I268),AND(I268&lt;I267,I269&gt;I268)),1,0)))</f>
        <v/>
      </c>
      <c r="AS269" s="99" t="str">
        <f t="shared" si="202"/>
        <v/>
      </c>
      <c r="AT269" s="99" t="str">
        <f t="shared" si="203"/>
        <v/>
      </c>
      <c r="AU269" s="99" t="str">
        <f t="shared" si="217"/>
        <v/>
      </c>
      <c r="AV269" s="99" t="str">
        <f t="shared" si="218"/>
        <v/>
      </c>
      <c r="AW269" s="99" t="str">
        <f t="shared" si="204"/>
        <v/>
      </c>
      <c r="AX269" s="99" t="str">
        <f t="shared" si="205"/>
        <v/>
      </c>
      <c r="AY269" s="99" t="str">
        <f t="shared" si="219"/>
        <v/>
      </c>
      <c r="AZ269" s="99" t="str">
        <f t="shared" si="220"/>
        <v/>
      </c>
      <c r="BA269" s="99" t="str">
        <f t="shared" si="206"/>
        <v/>
      </c>
      <c r="BB269" s="99" t="str">
        <f t="shared" si="207"/>
        <v/>
      </c>
      <c r="BD269" s="99" t="str">
        <f t="shared" si="221"/>
        <v/>
      </c>
      <c r="BE269" s="99" t="str">
        <f t="shared" si="222"/>
        <v/>
      </c>
      <c r="BF269" s="99" t="str">
        <f t="shared" si="223"/>
        <v/>
      </c>
      <c r="BG269" s="99" t="str">
        <f t="shared" si="224"/>
        <v/>
      </c>
      <c r="BH269" s="121" t="str">
        <f t="shared" si="225"/>
        <v/>
      </c>
      <c r="BI269" s="121" t="str">
        <f t="shared" si="226"/>
        <v/>
      </c>
      <c r="BJ269" s="122" t="str">
        <f t="shared" si="227"/>
        <v/>
      </c>
      <c r="BK269" s="122"/>
      <c r="BL269" s="99" t="str">
        <f t="shared" si="228"/>
        <v/>
      </c>
      <c r="BM269" s="99" t="str">
        <f t="shared" si="229"/>
        <v/>
      </c>
      <c r="BN269" s="122" t="str">
        <f t="shared" si="234"/>
        <v/>
      </c>
      <c r="BO269" s="121" t="str">
        <f t="shared" si="230"/>
        <v/>
      </c>
      <c r="BP269" s="122" t="str">
        <f t="shared" si="235"/>
        <v/>
      </c>
      <c r="BQ269" s="122"/>
    </row>
    <row r="270" spans="2:69" x14ac:dyDescent="0.3">
      <c r="B270" s="89"/>
      <c r="C270" s="98">
        <f t="shared" si="231"/>
        <v>52</v>
      </c>
      <c r="D270" s="120">
        <v>260</v>
      </c>
      <c r="E270" s="161" t="str">
        <f t="shared" si="236"/>
        <v/>
      </c>
      <c r="F270" s="90" t="str">
        <f t="shared" si="212"/>
        <v/>
      </c>
      <c r="G270" s="120">
        <v>260</v>
      </c>
      <c r="H270" s="161" t="str">
        <f t="shared" si="237"/>
        <v/>
      </c>
      <c r="I270" s="90" t="str">
        <f t="array" ref="I270">IF(D$2=1,IF(F270="","",ABS(F269-F270)),IF(D$2&lt;10,IF(AND(F270="",F271=""),"",MAX(IF(C$11:C$1510=G270,B$11:B$1510))-MIN(IF(C$11:C$1510=G270,B$11:B$1510))),IF(AND(F270="",F271=""),"",_xlfn.STDEV.S(IF(C$11:C$1510=G270,B$11:B$1510)))))</f>
        <v/>
      </c>
      <c r="J270" s="102"/>
      <c r="K270" s="156"/>
      <c r="L270" s="157"/>
      <c r="M270" s="158"/>
      <c r="N270" s="147"/>
      <c r="O270" s="147"/>
      <c r="AA270" s="99" t="str">
        <f t="shared" si="213"/>
        <v/>
      </c>
      <c r="AB270" s="99" t="str">
        <f t="shared" si="214"/>
        <v/>
      </c>
      <c r="AC270" s="99" t="str">
        <f t="shared" si="194"/>
        <v/>
      </c>
      <c r="AD270" s="99" t="str">
        <f t="shared" si="195"/>
        <v/>
      </c>
      <c r="AE270" s="99" t="str">
        <f t="shared" si="215"/>
        <v/>
      </c>
      <c r="AF270" s="99" t="str">
        <f t="shared" si="216"/>
        <v/>
      </c>
      <c r="AG270" s="99" t="str">
        <f t="shared" si="210"/>
        <v/>
      </c>
      <c r="AH270" s="99" t="str">
        <f t="shared" si="211"/>
        <v/>
      </c>
      <c r="AI270" s="99" t="str">
        <f t="shared" si="232"/>
        <v/>
      </c>
      <c r="AJ270" s="99" t="str">
        <f t="shared" si="238"/>
        <v/>
      </c>
      <c r="AK270" s="99" t="str">
        <f t="shared" si="208"/>
        <v/>
      </c>
      <c r="AL270" s="99" t="str">
        <f t="shared" si="209"/>
        <v/>
      </c>
      <c r="AM270" s="99" t="str">
        <f t="shared" si="233"/>
        <v/>
      </c>
      <c r="AN270" s="99" t="str">
        <f t="shared" si="239"/>
        <v/>
      </c>
      <c r="AO270" s="99" t="str">
        <f t="shared" si="200"/>
        <v/>
      </c>
      <c r="AP270" s="99" t="str">
        <f t="shared" si="201"/>
        <v/>
      </c>
      <c r="AQ270" s="99" t="str">
        <f t="shared" si="240"/>
        <v/>
      </c>
      <c r="AR270" s="99" t="str">
        <f t="shared" si="241"/>
        <v/>
      </c>
      <c r="AS270" s="99" t="str">
        <f t="shared" si="202"/>
        <v/>
      </c>
      <c r="AT270" s="99" t="str">
        <f t="shared" si="203"/>
        <v/>
      </c>
      <c r="AU270" s="99" t="str">
        <f t="shared" si="217"/>
        <v/>
      </c>
      <c r="AV270" s="99" t="str">
        <f t="shared" si="218"/>
        <v/>
      </c>
      <c r="AW270" s="99" t="str">
        <f t="shared" si="204"/>
        <v/>
      </c>
      <c r="AX270" s="99" t="str">
        <f t="shared" si="205"/>
        <v/>
      </c>
      <c r="AY270" s="99" t="str">
        <f t="shared" si="219"/>
        <v/>
      </c>
      <c r="AZ270" s="99" t="str">
        <f t="shared" si="220"/>
        <v/>
      </c>
      <c r="BA270" s="99" t="str">
        <f t="shared" si="206"/>
        <v/>
      </c>
      <c r="BB270" s="99" t="str">
        <f t="shared" si="207"/>
        <v/>
      </c>
      <c r="BD270" s="99" t="str">
        <f t="shared" si="221"/>
        <v/>
      </c>
      <c r="BE270" s="99" t="str">
        <f t="shared" si="222"/>
        <v/>
      </c>
      <c r="BF270" s="99" t="str">
        <f t="shared" si="223"/>
        <v/>
      </c>
      <c r="BG270" s="99" t="str">
        <f t="shared" si="224"/>
        <v/>
      </c>
      <c r="BH270" s="121" t="str">
        <f t="shared" si="225"/>
        <v/>
      </c>
      <c r="BI270" s="121" t="str">
        <f t="shared" si="226"/>
        <v/>
      </c>
      <c r="BJ270" s="122" t="str">
        <f t="shared" si="227"/>
        <v/>
      </c>
      <c r="BK270" s="122"/>
      <c r="BL270" s="99" t="str">
        <f t="shared" si="228"/>
        <v/>
      </c>
      <c r="BM270" s="99" t="str">
        <f t="shared" si="229"/>
        <v/>
      </c>
      <c r="BN270" s="122" t="str">
        <f t="shared" si="234"/>
        <v/>
      </c>
      <c r="BO270" s="121" t="str">
        <f t="shared" si="230"/>
        <v/>
      </c>
      <c r="BP270" s="122" t="str">
        <f t="shared" si="235"/>
        <v/>
      </c>
      <c r="BQ270" s="122"/>
    </row>
    <row r="271" spans="2:69" x14ac:dyDescent="0.3">
      <c r="B271" s="89"/>
      <c r="C271" s="98">
        <f t="shared" si="231"/>
        <v>53</v>
      </c>
      <c r="D271" s="120">
        <v>261</v>
      </c>
      <c r="E271" s="161" t="str">
        <f t="shared" si="236"/>
        <v/>
      </c>
      <c r="F271" s="90" t="str">
        <f t="shared" si="212"/>
        <v/>
      </c>
      <c r="G271" s="120">
        <v>261</v>
      </c>
      <c r="H271" s="161" t="str">
        <f t="shared" si="237"/>
        <v/>
      </c>
      <c r="I271" s="90" t="str">
        <f t="array" ref="I271">IF(D$2=1,IF(F271="","",ABS(F270-F271)),IF(D$2&lt;10,IF(AND(F271="",F272=""),"",MAX(IF(C$11:C$1510=G271,B$11:B$1510))-MIN(IF(C$11:C$1510=G271,B$11:B$1510))),IF(AND(F271="",F272=""),"",_xlfn.STDEV.S(IF(C$11:C$1510=G271,B$11:B$1510)))))</f>
        <v/>
      </c>
      <c r="J271" s="102"/>
      <c r="K271" s="156"/>
      <c r="L271" s="157"/>
      <c r="M271" s="158"/>
      <c r="N271" s="147"/>
      <c r="O271" s="147"/>
      <c r="AA271" s="99" t="str">
        <f t="shared" si="213"/>
        <v/>
      </c>
      <c r="AB271" s="99" t="str">
        <f t="shared" si="214"/>
        <v/>
      </c>
      <c r="AC271" s="99" t="str">
        <f t="shared" si="194"/>
        <v/>
      </c>
      <c r="AD271" s="99" t="str">
        <f t="shared" si="195"/>
        <v/>
      </c>
      <c r="AE271" s="99" t="str">
        <f t="shared" si="215"/>
        <v/>
      </c>
      <c r="AF271" s="99" t="str">
        <f t="shared" si="216"/>
        <v/>
      </c>
      <c r="AG271" s="99" t="str">
        <f t="shared" si="210"/>
        <v/>
      </c>
      <c r="AH271" s="99" t="str">
        <f t="shared" si="211"/>
        <v/>
      </c>
      <c r="AI271" s="99" t="str">
        <f t="shared" si="232"/>
        <v/>
      </c>
      <c r="AJ271" s="99" t="str">
        <f t="shared" si="238"/>
        <v/>
      </c>
      <c r="AK271" s="99" t="str">
        <f t="shared" si="208"/>
        <v/>
      </c>
      <c r="AL271" s="99" t="str">
        <f t="shared" si="209"/>
        <v/>
      </c>
      <c r="AM271" s="99" t="str">
        <f t="shared" si="233"/>
        <v/>
      </c>
      <c r="AN271" s="99" t="str">
        <f t="shared" si="239"/>
        <v/>
      </c>
      <c r="AO271" s="99" t="str">
        <f t="shared" si="200"/>
        <v/>
      </c>
      <c r="AP271" s="99" t="str">
        <f t="shared" si="201"/>
        <v/>
      </c>
      <c r="AQ271" s="99" t="str">
        <f t="shared" si="240"/>
        <v/>
      </c>
      <c r="AR271" s="99" t="str">
        <f t="shared" si="241"/>
        <v/>
      </c>
      <c r="AS271" s="99" t="str">
        <f t="shared" si="202"/>
        <v/>
      </c>
      <c r="AT271" s="99" t="str">
        <f t="shared" si="203"/>
        <v/>
      </c>
      <c r="AU271" s="99" t="str">
        <f t="shared" si="217"/>
        <v/>
      </c>
      <c r="AV271" s="99" t="str">
        <f t="shared" si="218"/>
        <v/>
      </c>
      <c r="AW271" s="99" t="str">
        <f t="shared" si="204"/>
        <v/>
      </c>
      <c r="AX271" s="99" t="str">
        <f t="shared" si="205"/>
        <v/>
      </c>
      <c r="AY271" s="99" t="str">
        <f t="shared" si="219"/>
        <v/>
      </c>
      <c r="AZ271" s="99" t="str">
        <f t="shared" si="220"/>
        <v/>
      </c>
      <c r="BA271" s="99" t="str">
        <f t="shared" si="206"/>
        <v/>
      </c>
      <c r="BB271" s="99" t="str">
        <f t="shared" si="207"/>
        <v/>
      </c>
      <c r="BD271" s="99" t="str">
        <f t="shared" si="221"/>
        <v/>
      </c>
      <c r="BE271" s="99" t="str">
        <f t="shared" si="222"/>
        <v/>
      </c>
      <c r="BF271" s="99" t="str">
        <f t="shared" si="223"/>
        <v/>
      </c>
      <c r="BG271" s="99" t="str">
        <f t="shared" si="224"/>
        <v/>
      </c>
      <c r="BH271" s="121" t="str">
        <f t="shared" si="225"/>
        <v/>
      </c>
      <c r="BI271" s="121" t="str">
        <f t="shared" si="226"/>
        <v/>
      </c>
      <c r="BJ271" s="122" t="str">
        <f t="shared" si="227"/>
        <v/>
      </c>
      <c r="BK271" s="122"/>
      <c r="BL271" s="99" t="str">
        <f t="shared" si="228"/>
        <v/>
      </c>
      <c r="BM271" s="99" t="str">
        <f t="shared" si="229"/>
        <v/>
      </c>
      <c r="BN271" s="122" t="str">
        <f t="shared" si="234"/>
        <v/>
      </c>
      <c r="BO271" s="121" t="str">
        <f t="shared" si="230"/>
        <v/>
      </c>
      <c r="BP271" s="122" t="str">
        <f t="shared" si="235"/>
        <v/>
      </c>
      <c r="BQ271" s="122"/>
    </row>
    <row r="272" spans="2:69" x14ac:dyDescent="0.3">
      <c r="B272" s="89"/>
      <c r="C272" s="98">
        <f t="shared" si="231"/>
        <v>53</v>
      </c>
      <c r="D272" s="120">
        <v>262</v>
      </c>
      <c r="E272" s="161" t="str">
        <f t="shared" si="236"/>
        <v/>
      </c>
      <c r="F272" s="90" t="str">
        <f t="shared" si="212"/>
        <v/>
      </c>
      <c r="G272" s="120">
        <v>262</v>
      </c>
      <c r="H272" s="161" t="str">
        <f t="shared" si="237"/>
        <v/>
      </c>
      <c r="I272" s="90" t="str">
        <f t="array" ref="I272">IF(D$2=1,IF(F272="","",ABS(F271-F272)),IF(D$2&lt;10,IF(AND(F272="",F273=""),"",MAX(IF(C$11:C$1510=G272,B$11:B$1510))-MIN(IF(C$11:C$1510=G272,B$11:B$1510))),IF(AND(F272="",F273=""),"",_xlfn.STDEV.S(IF(C$11:C$1510=G272,B$11:B$1510)))))</f>
        <v/>
      </c>
      <c r="J272" s="102"/>
      <c r="K272" s="156"/>
      <c r="L272" s="157"/>
      <c r="M272" s="158"/>
      <c r="N272" s="147"/>
      <c r="O272" s="147"/>
      <c r="AA272" s="99" t="str">
        <f t="shared" si="213"/>
        <v/>
      </c>
      <c r="AB272" s="99" t="str">
        <f t="shared" si="214"/>
        <v/>
      </c>
      <c r="AC272" s="99" t="str">
        <f t="shared" si="194"/>
        <v/>
      </c>
      <c r="AD272" s="99" t="str">
        <f t="shared" si="195"/>
        <v/>
      </c>
      <c r="AE272" s="99" t="str">
        <f t="shared" si="215"/>
        <v/>
      </c>
      <c r="AF272" s="99" t="str">
        <f t="shared" si="216"/>
        <v/>
      </c>
      <c r="AG272" s="99" t="str">
        <f t="shared" si="210"/>
        <v/>
      </c>
      <c r="AH272" s="99" t="str">
        <f t="shared" si="211"/>
        <v/>
      </c>
      <c r="AI272" s="99" t="str">
        <f t="shared" si="232"/>
        <v/>
      </c>
      <c r="AJ272" s="99" t="str">
        <f t="shared" si="238"/>
        <v/>
      </c>
      <c r="AK272" s="99" t="str">
        <f t="shared" si="208"/>
        <v/>
      </c>
      <c r="AL272" s="99" t="str">
        <f t="shared" si="209"/>
        <v/>
      </c>
      <c r="AM272" s="99" t="str">
        <f t="shared" si="233"/>
        <v/>
      </c>
      <c r="AN272" s="99" t="str">
        <f t="shared" si="239"/>
        <v/>
      </c>
      <c r="AO272" s="99" t="str">
        <f t="shared" si="200"/>
        <v/>
      </c>
      <c r="AP272" s="99" t="str">
        <f t="shared" si="201"/>
        <v/>
      </c>
      <c r="AQ272" s="99" t="str">
        <f t="shared" si="240"/>
        <v/>
      </c>
      <c r="AR272" s="99" t="str">
        <f t="shared" si="241"/>
        <v/>
      </c>
      <c r="AS272" s="99" t="str">
        <f t="shared" si="202"/>
        <v/>
      </c>
      <c r="AT272" s="99" t="str">
        <f t="shared" si="203"/>
        <v/>
      </c>
      <c r="AU272" s="99" t="str">
        <f t="shared" si="217"/>
        <v/>
      </c>
      <c r="AV272" s="99" t="str">
        <f t="shared" si="218"/>
        <v/>
      </c>
      <c r="AW272" s="99" t="str">
        <f t="shared" si="204"/>
        <v/>
      </c>
      <c r="AX272" s="99" t="str">
        <f t="shared" si="205"/>
        <v/>
      </c>
      <c r="AY272" s="99" t="str">
        <f t="shared" si="219"/>
        <v/>
      </c>
      <c r="AZ272" s="99" t="str">
        <f t="shared" si="220"/>
        <v/>
      </c>
      <c r="BA272" s="99" t="str">
        <f t="shared" si="206"/>
        <v/>
      </c>
      <c r="BB272" s="99" t="str">
        <f t="shared" si="207"/>
        <v/>
      </c>
      <c r="BD272" s="99" t="str">
        <f t="shared" si="221"/>
        <v/>
      </c>
      <c r="BE272" s="99" t="str">
        <f t="shared" si="222"/>
        <v/>
      </c>
      <c r="BF272" s="99" t="str">
        <f t="shared" si="223"/>
        <v/>
      </c>
      <c r="BG272" s="99" t="str">
        <f t="shared" si="224"/>
        <v/>
      </c>
      <c r="BH272" s="121" t="str">
        <f t="shared" si="225"/>
        <v/>
      </c>
      <c r="BI272" s="121" t="str">
        <f t="shared" si="226"/>
        <v/>
      </c>
      <c r="BJ272" s="122" t="str">
        <f t="shared" si="227"/>
        <v/>
      </c>
      <c r="BK272" s="122"/>
      <c r="BL272" s="99" t="str">
        <f t="shared" si="228"/>
        <v/>
      </c>
      <c r="BM272" s="99" t="str">
        <f t="shared" si="229"/>
        <v/>
      </c>
      <c r="BN272" s="122" t="str">
        <f t="shared" si="234"/>
        <v/>
      </c>
      <c r="BO272" s="121" t="str">
        <f t="shared" si="230"/>
        <v/>
      </c>
      <c r="BP272" s="122" t="str">
        <f t="shared" si="235"/>
        <v/>
      </c>
      <c r="BQ272" s="122"/>
    </row>
    <row r="273" spans="2:69" x14ac:dyDescent="0.3">
      <c r="B273" s="89"/>
      <c r="C273" s="98">
        <f t="shared" si="231"/>
        <v>53</v>
      </c>
      <c r="D273" s="120">
        <v>263</v>
      </c>
      <c r="E273" s="161" t="str">
        <f t="shared" si="236"/>
        <v/>
      </c>
      <c r="F273" s="90" t="str">
        <f t="shared" si="212"/>
        <v/>
      </c>
      <c r="G273" s="120">
        <v>263</v>
      </c>
      <c r="H273" s="161" t="str">
        <f t="shared" si="237"/>
        <v/>
      </c>
      <c r="I273" s="90" t="str">
        <f t="array" ref="I273">IF(D$2=1,IF(F273="","",ABS(F272-F273)),IF(D$2&lt;10,IF(AND(F273="",F274=""),"",MAX(IF(C$11:C$1510=G273,B$11:B$1510))-MIN(IF(C$11:C$1510=G273,B$11:B$1510))),IF(AND(F273="",F274=""),"",_xlfn.STDEV.S(IF(C$11:C$1510=G273,B$11:B$1510)))))</f>
        <v/>
      </c>
      <c r="J273" s="102"/>
      <c r="K273" s="156"/>
      <c r="L273" s="157"/>
      <c r="M273" s="158"/>
      <c r="N273" s="147"/>
      <c r="O273" s="147"/>
      <c r="AA273" s="99" t="str">
        <f t="shared" si="213"/>
        <v/>
      </c>
      <c r="AB273" s="99" t="str">
        <f t="shared" si="214"/>
        <v/>
      </c>
      <c r="AC273" s="99" t="str">
        <f t="shared" si="194"/>
        <v/>
      </c>
      <c r="AD273" s="99" t="str">
        <f t="shared" si="195"/>
        <v/>
      </c>
      <c r="AE273" s="99" t="str">
        <f t="shared" si="215"/>
        <v/>
      </c>
      <c r="AF273" s="99" t="str">
        <f t="shared" si="216"/>
        <v/>
      </c>
      <c r="AG273" s="99" t="str">
        <f t="shared" si="210"/>
        <v/>
      </c>
      <c r="AH273" s="99" t="str">
        <f t="shared" si="211"/>
        <v/>
      </c>
      <c r="AI273" s="99" t="str">
        <f t="shared" si="232"/>
        <v/>
      </c>
      <c r="AJ273" s="99" t="str">
        <f t="shared" si="238"/>
        <v/>
      </c>
      <c r="AK273" s="99" t="str">
        <f t="shared" si="208"/>
        <v/>
      </c>
      <c r="AL273" s="99" t="str">
        <f t="shared" si="209"/>
        <v/>
      </c>
      <c r="AM273" s="99" t="str">
        <f t="shared" si="233"/>
        <v/>
      </c>
      <c r="AN273" s="99" t="str">
        <f t="shared" si="239"/>
        <v/>
      </c>
      <c r="AO273" s="99" t="str">
        <f t="shared" si="200"/>
        <v/>
      </c>
      <c r="AP273" s="99" t="str">
        <f t="shared" si="201"/>
        <v/>
      </c>
      <c r="AQ273" s="99" t="str">
        <f t="shared" si="240"/>
        <v/>
      </c>
      <c r="AR273" s="99" t="str">
        <f t="shared" si="241"/>
        <v/>
      </c>
      <c r="AS273" s="99" t="str">
        <f t="shared" si="202"/>
        <v/>
      </c>
      <c r="AT273" s="99" t="str">
        <f t="shared" si="203"/>
        <v/>
      </c>
      <c r="AU273" s="99" t="str">
        <f t="shared" si="217"/>
        <v/>
      </c>
      <c r="AV273" s="99" t="str">
        <f t="shared" si="218"/>
        <v/>
      </c>
      <c r="AW273" s="99" t="str">
        <f t="shared" si="204"/>
        <v/>
      </c>
      <c r="AX273" s="99" t="str">
        <f t="shared" si="205"/>
        <v/>
      </c>
      <c r="AY273" s="99" t="str">
        <f t="shared" si="219"/>
        <v/>
      </c>
      <c r="AZ273" s="99" t="str">
        <f t="shared" si="220"/>
        <v/>
      </c>
      <c r="BA273" s="99" t="str">
        <f t="shared" si="206"/>
        <v/>
      </c>
      <c r="BB273" s="99" t="str">
        <f t="shared" si="207"/>
        <v/>
      </c>
      <c r="BD273" s="99" t="str">
        <f t="shared" si="221"/>
        <v/>
      </c>
      <c r="BE273" s="99" t="str">
        <f t="shared" si="222"/>
        <v/>
      </c>
      <c r="BF273" s="99" t="str">
        <f t="shared" si="223"/>
        <v/>
      </c>
      <c r="BG273" s="99" t="str">
        <f t="shared" si="224"/>
        <v/>
      </c>
      <c r="BH273" s="121" t="str">
        <f t="shared" si="225"/>
        <v/>
      </c>
      <c r="BI273" s="121" t="str">
        <f t="shared" si="226"/>
        <v/>
      </c>
      <c r="BJ273" s="122" t="str">
        <f t="shared" si="227"/>
        <v/>
      </c>
      <c r="BK273" s="122"/>
      <c r="BL273" s="99" t="str">
        <f t="shared" si="228"/>
        <v/>
      </c>
      <c r="BM273" s="99" t="str">
        <f t="shared" si="229"/>
        <v/>
      </c>
      <c r="BN273" s="122" t="str">
        <f t="shared" si="234"/>
        <v/>
      </c>
      <c r="BO273" s="121" t="str">
        <f t="shared" si="230"/>
        <v/>
      </c>
      <c r="BP273" s="122" t="str">
        <f t="shared" si="235"/>
        <v/>
      </c>
      <c r="BQ273" s="122"/>
    </row>
    <row r="274" spans="2:69" x14ac:dyDescent="0.3">
      <c r="B274" s="89"/>
      <c r="C274" s="98">
        <f t="shared" si="231"/>
        <v>53</v>
      </c>
      <c r="D274" s="120">
        <v>264</v>
      </c>
      <c r="E274" s="161" t="str">
        <f t="shared" si="236"/>
        <v/>
      </c>
      <c r="F274" s="90" t="str">
        <f t="shared" si="212"/>
        <v/>
      </c>
      <c r="G274" s="120">
        <v>264</v>
      </c>
      <c r="H274" s="161" t="str">
        <f t="shared" si="237"/>
        <v/>
      </c>
      <c r="I274" s="90" t="str">
        <f t="array" ref="I274">IF(D$2=1,IF(F274="","",ABS(F273-F274)),IF(D$2&lt;10,IF(AND(F274="",F275=""),"",MAX(IF(C$11:C$1510=G274,B$11:B$1510))-MIN(IF(C$11:C$1510=G274,B$11:B$1510))),IF(AND(F274="",F275=""),"",_xlfn.STDEV.S(IF(C$11:C$1510=G274,B$11:B$1510)))))</f>
        <v/>
      </c>
      <c r="J274" s="102"/>
      <c r="K274" s="156"/>
      <c r="L274" s="157"/>
      <c r="M274" s="158"/>
      <c r="N274" s="147"/>
      <c r="O274" s="147"/>
      <c r="AA274" s="99" t="str">
        <f t="shared" si="213"/>
        <v/>
      </c>
      <c r="AB274" s="99" t="str">
        <f t="shared" si="214"/>
        <v/>
      </c>
      <c r="AC274" s="99" t="str">
        <f t="shared" si="194"/>
        <v/>
      </c>
      <c r="AD274" s="99" t="str">
        <f t="shared" si="195"/>
        <v/>
      </c>
      <c r="AE274" s="99" t="str">
        <f t="shared" si="215"/>
        <v/>
      </c>
      <c r="AF274" s="99" t="str">
        <f t="shared" si="216"/>
        <v/>
      </c>
      <c r="AG274" s="99" t="str">
        <f t="shared" si="210"/>
        <v/>
      </c>
      <c r="AH274" s="99" t="str">
        <f t="shared" si="211"/>
        <v/>
      </c>
      <c r="AI274" s="99" t="str">
        <f t="shared" si="232"/>
        <v/>
      </c>
      <c r="AJ274" s="99" t="str">
        <f t="shared" si="238"/>
        <v/>
      </c>
      <c r="AK274" s="99" t="str">
        <f t="shared" si="208"/>
        <v/>
      </c>
      <c r="AL274" s="99" t="str">
        <f t="shared" si="209"/>
        <v/>
      </c>
      <c r="AM274" s="99" t="str">
        <f t="shared" si="233"/>
        <v/>
      </c>
      <c r="AN274" s="99" t="str">
        <f t="shared" si="239"/>
        <v/>
      </c>
      <c r="AO274" s="99" t="str">
        <f t="shared" si="200"/>
        <v/>
      </c>
      <c r="AP274" s="99" t="str">
        <f t="shared" si="201"/>
        <v/>
      </c>
      <c r="AQ274" s="99" t="str">
        <f t="shared" si="240"/>
        <v/>
      </c>
      <c r="AR274" s="99" t="str">
        <f t="shared" si="241"/>
        <v/>
      </c>
      <c r="AS274" s="99" t="str">
        <f t="shared" si="202"/>
        <v/>
      </c>
      <c r="AT274" s="99" t="str">
        <f t="shared" si="203"/>
        <v/>
      </c>
      <c r="AU274" s="99" t="str">
        <f t="shared" si="217"/>
        <v/>
      </c>
      <c r="AV274" s="99" t="str">
        <f t="shared" si="218"/>
        <v/>
      </c>
      <c r="AW274" s="99" t="str">
        <f t="shared" si="204"/>
        <v/>
      </c>
      <c r="AX274" s="99" t="str">
        <f t="shared" si="205"/>
        <v/>
      </c>
      <c r="AY274" s="99" t="str">
        <f t="shared" si="219"/>
        <v/>
      </c>
      <c r="AZ274" s="99" t="str">
        <f t="shared" si="220"/>
        <v/>
      </c>
      <c r="BA274" s="99" t="str">
        <f t="shared" si="206"/>
        <v/>
      </c>
      <c r="BB274" s="99" t="str">
        <f t="shared" si="207"/>
        <v/>
      </c>
      <c r="BD274" s="99" t="str">
        <f t="shared" si="221"/>
        <v/>
      </c>
      <c r="BE274" s="99" t="str">
        <f t="shared" si="222"/>
        <v/>
      </c>
      <c r="BF274" s="99" t="str">
        <f t="shared" si="223"/>
        <v/>
      </c>
      <c r="BG274" s="99" t="str">
        <f t="shared" si="224"/>
        <v/>
      </c>
      <c r="BH274" s="121" t="str">
        <f t="shared" si="225"/>
        <v/>
      </c>
      <c r="BI274" s="121" t="str">
        <f t="shared" si="226"/>
        <v/>
      </c>
      <c r="BJ274" s="122" t="str">
        <f t="shared" si="227"/>
        <v/>
      </c>
      <c r="BK274" s="122"/>
      <c r="BL274" s="99" t="str">
        <f t="shared" si="228"/>
        <v/>
      </c>
      <c r="BM274" s="99" t="str">
        <f t="shared" si="229"/>
        <v/>
      </c>
      <c r="BN274" s="122" t="str">
        <f t="shared" si="234"/>
        <v/>
      </c>
      <c r="BO274" s="121" t="str">
        <f t="shared" si="230"/>
        <v/>
      </c>
      <c r="BP274" s="122" t="str">
        <f t="shared" si="235"/>
        <v/>
      </c>
      <c r="BQ274" s="122"/>
    </row>
    <row r="275" spans="2:69" x14ac:dyDescent="0.3">
      <c r="B275" s="89"/>
      <c r="C275" s="98">
        <f t="shared" si="231"/>
        <v>53</v>
      </c>
      <c r="D275" s="120">
        <v>265</v>
      </c>
      <c r="E275" s="161" t="str">
        <f t="shared" si="236"/>
        <v/>
      </c>
      <c r="F275" s="90" t="str">
        <f t="shared" si="212"/>
        <v/>
      </c>
      <c r="G275" s="120">
        <v>265</v>
      </c>
      <c r="H275" s="161" t="str">
        <f t="shared" si="237"/>
        <v/>
      </c>
      <c r="I275" s="90" t="str">
        <f t="array" ref="I275">IF(D$2=1,IF(F275="","",ABS(F274-F275)),IF(D$2&lt;10,IF(AND(F275="",F276=""),"",MAX(IF(C$11:C$1510=G275,B$11:B$1510))-MIN(IF(C$11:C$1510=G275,B$11:B$1510))),IF(AND(F275="",F276=""),"",_xlfn.STDEV.S(IF(C$11:C$1510=G275,B$11:B$1510)))))</f>
        <v/>
      </c>
      <c r="J275" s="102"/>
      <c r="K275" s="156"/>
      <c r="L275" s="157"/>
      <c r="M275" s="158"/>
      <c r="N275" s="147"/>
      <c r="O275" s="147"/>
      <c r="AA275" s="99" t="str">
        <f t="shared" si="213"/>
        <v/>
      </c>
      <c r="AB275" s="99" t="str">
        <f t="shared" si="214"/>
        <v/>
      </c>
      <c r="AC275" s="99" t="str">
        <f t="shared" si="194"/>
        <v/>
      </c>
      <c r="AD275" s="99" t="str">
        <f t="shared" si="195"/>
        <v/>
      </c>
      <c r="AE275" s="99" t="str">
        <f t="shared" si="215"/>
        <v/>
      </c>
      <c r="AF275" s="99" t="str">
        <f t="shared" si="216"/>
        <v/>
      </c>
      <c r="AG275" s="99" t="str">
        <f t="shared" si="210"/>
        <v/>
      </c>
      <c r="AH275" s="99" t="str">
        <f t="shared" si="211"/>
        <v/>
      </c>
      <c r="AI275" s="99" t="str">
        <f t="shared" si="232"/>
        <v/>
      </c>
      <c r="AJ275" s="99" t="str">
        <f t="shared" si="238"/>
        <v/>
      </c>
      <c r="AK275" s="99" t="str">
        <f t="shared" si="208"/>
        <v/>
      </c>
      <c r="AL275" s="99" t="str">
        <f t="shared" si="209"/>
        <v/>
      </c>
      <c r="AM275" s="99" t="str">
        <f t="shared" si="233"/>
        <v/>
      </c>
      <c r="AN275" s="99" t="str">
        <f t="shared" si="239"/>
        <v/>
      </c>
      <c r="AO275" s="99" t="str">
        <f t="shared" si="200"/>
        <v/>
      </c>
      <c r="AP275" s="99" t="str">
        <f t="shared" si="201"/>
        <v/>
      </c>
      <c r="AQ275" s="99" t="str">
        <f t="shared" si="240"/>
        <v/>
      </c>
      <c r="AR275" s="99" t="str">
        <f t="shared" si="241"/>
        <v/>
      </c>
      <c r="AS275" s="99" t="str">
        <f t="shared" si="202"/>
        <v/>
      </c>
      <c r="AT275" s="99" t="str">
        <f t="shared" si="203"/>
        <v/>
      </c>
      <c r="AU275" s="99" t="str">
        <f t="shared" si="217"/>
        <v/>
      </c>
      <c r="AV275" s="99" t="str">
        <f t="shared" si="218"/>
        <v/>
      </c>
      <c r="AW275" s="99" t="str">
        <f t="shared" si="204"/>
        <v/>
      </c>
      <c r="AX275" s="99" t="str">
        <f t="shared" si="205"/>
        <v/>
      </c>
      <c r="AY275" s="99" t="str">
        <f t="shared" si="219"/>
        <v/>
      </c>
      <c r="AZ275" s="99" t="str">
        <f t="shared" si="220"/>
        <v/>
      </c>
      <c r="BA275" s="99" t="str">
        <f t="shared" si="206"/>
        <v/>
      </c>
      <c r="BB275" s="99" t="str">
        <f t="shared" si="207"/>
        <v/>
      </c>
      <c r="BD275" s="99" t="str">
        <f t="shared" si="221"/>
        <v/>
      </c>
      <c r="BE275" s="99" t="str">
        <f t="shared" si="222"/>
        <v/>
      </c>
      <c r="BF275" s="99" t="str">
        <f t="shared" si="223"/>
        <v/>
      </c>
      <c r="BG275" s="99" t="str">
        <f t="shared" si="224"/>
        <v/>
      </c>
      <c r="BH275" s="121" t="str">
        <f t="shared" si="225"/>
        <v/>
      </c>
      <c r="BI275" s="121" t="str">
        <f t="shared" si="226"/>
        <v/>
      </c>
      <c r="BJ275" s="122" t="str">
        <f t="shared" si="227"/>
        <v/>
      </c>
      <c r="BK275" s="122"/>
      <c r="BL275" s="99" t="str">
        <f t="shared" si="228"/>
        <v/>
      </c>
      <c r="BM275" s="99" t="str">
        <f t="shared" si="229"/>
        <v/>
      </c>
      <c r="BN275" s="122" t="str">
        <f t="shared" si="234"/>
        <v/>
      </c>
      <c r="BO275" s="121" t="str">
        <f t="shared" si="230"/>
        <v/>
      </c>
      <c r="BP275" s="122" t="str">
        <f t="shared" si="235"/>
        <v/>
      </c>
      <c r="BQ275" s="122"/>
    </row>
    <row r="276" spans="2:69" x14ac:dyDescent="0.3">
      <c r="B276" s="89"/>
      <c r="C276" s="98">
        <f t="shared" si="231"/>
        <v>54</v>
      </c>
      <c r="D276" s="120">
        <v>266</v>
      </c>
      <c r="E276" s="161" t="str">
        <f t="shared" si="236"/>
        <v/>
      </c>
      <c r="F276" s="90" t="str">
        <f t="shared" si="212"/>
        <v/>
      </c>
      <c r="G276" s="120">
        <v>266</v>
      </c>
      <c r="H276" s="161" t="str">
        <f t="shared" si="237"/>
        <v/>
      </c>
      <c r="I276" s="90" t="str">
        <f t="array" ref="I276">IF(D$2=1,IF(F276="","",ABS(F275-F276)),IF(D$2&lt;10,IF(AND(F276="",F277=""),"",MAX(IF(C$11:C$1510=G276,B$11:B$1510))-MIN(IF(C$11:C$1510=G276,B$11:B$1510))),IF(AND(F276="",F277=""),"",_xlfn.STDEV.S(IF(C$11:C$1510=G276,B$11:B$1510)))))</f>
        <v/>
      </c>
      <c r="J276" s="102"/>
      <c r="K276" s="156"/>
      <c r="L276" s="157"/>
      <c r="M276" s="158"/>
      <c r="N276" s="147"/>
      <c r="O276" s="147"/>
      <c r="AA276" s="99" t="str">
        <f t="shared" si="213"/>
        <v/>
      </c>
      <c r="AB276" s="99" t="str">
        <f t="shared" si="214"/>
        <v/>
      </c>
      <c r="AC276" s="99" t="str">
        <f t="shared" si="194"/>
        <v/>
      </c>
      <c r="AD276" s="99" t="str">
        <f t="shared" si="195"/>
        <v/>
      </c>
      <c r="AE276" s="99" t="str">
        <f t="shared" si="215"/>
        <v/>
      </c>
      <c r="AF276" s="99" t="str">
        <f t="shared" si="216"/>
        <v/>
      </c>
      <c r="AG276" s="99" t="str">
        <f t="shared" si="210"/>
        <v/>
      </c>
      <c r="AH276" s="99" t="str">
        <f t="shared" si="211"/>
        <v/>
      </c>
      <c r="AI276" s="99" t="str">
        <f t="shared" si="232"/>
        <v/>
      </c>
      <c r="AJ276" s="99" t="str">
        <f t="shared" si="238"/>
        <v/>
      </c>
      <c r="AK276" s="99" t="str">
        <f t="shared" si="208"/>
        <v/>
      </c>
      <c r="AL276" s="99" t="str">
        <f t="shared" si="209"/>
        <v/>
      </c>
      <c r="AM276" s="99" t="str">
        <f t="shared" si="233"/>
        <v/>
      </c>
      <c r="AN276" s="99" t="str">
        <f t="shared" si="239"/>
        <v/>
      </c>
      <c r="AO276" s="99" t="str">
        <f t="shared" si="200"/>
        <v/>
      </c>
      <c r="AP276" s="99" t="str">
        <f t="shared" si="201"/>
        <v/>
      </c>
      <c r="AQ276" s="99" t="str">
        <f t="shared" si="240"/>
        <v/>
      </c>
      <c r="AR276" s="99" t="str">
        <f t="shared" si="241"/>
        <v/>
      </c>
      <c r="AS276" s="99" t="str">
        <f t="shared" si="202"/>
        <v/>
      </c>
      <c r="AT276" s="99" t="str">
        <f t="shared" si="203"/>
        <v/>
      </c>
      <c r="AU276" s="99" t="str">
        <f t="shared" si="217"/>
        <v/>
      </c>
      <c r="AV276" s="99" t="str">
        <f t="shared" si="218"/>
        <v/>
      </c>
      <c r="AW276" s="99" t="str">
        <f t="shared" si="204"/>
        <v/>
      </c>
      <c r="AX276" s="99" t="str">
        <f t="shared" si="205"/>
        <v/>
      </c>
      <c r="AY276" s="99" t="str">
        <f t="shared" si="219"/>
        <v/>
      </c>
      <c r="AZ276" s="99" t="str">
        <f t="shared" si="220"/>
        <v/>
      </c>
      <c r="BA276" s="99" t="str">
        <f t="shared" si="206"/>
        <v/>
      </c>
      <c r="BB276" s="99" t="str">
        <f t="shared" si="207"/>
        <v/>
      </c>
      <c r="BD276" s="99" t="str">
        <f t="shared" si="221"/>
        <v/>
      </c>
      <c r="BE276" s="99" t="str">
        <f t="shared" si="222"/>
        <v/>
      </c>
      <c r="BF276" s="99" t="str">
        <f t="shared" si="223"/>
        <v/>
      </c>
      <c r="BG276" s="99" t="str">
        <f t="shared" si="224"/>
        <v/>
      </c>
      <c r="BH276" s="121" t="str">
        <f t="shared" si="225"/>
        <v/>
      </c>
      <c r="BI276" s="121" t="str">
        <f t="shared" si="226"/>
        <v/>
      </c>
      <c r="BJ276" s="122" t="str">
        <f t="shared" si="227"/>
        <v/>
      </c>
      <c r="BK276" s="122"/>
      <c r="BL276" s="99" t="str">
        <f t="shared" si="228"/>
        <v/>
      </c>
      <c r="BM276" s="99" t="str">
        <f t="shared" si="229"/>
        <v/>
      </c>
      <c r="BN276" s="122" t="str">
        <f t="shared" si="234"/>
        <v/>
      </c>
      <c r="BO276" s="121" t="str">
        <f t="shared" si="230"/>
        <v/>
      </c>
      <c r="BP276" s="122" t="str">
        <f t="shared" si="235"/>
        <v/>
      </c>
      <c r="BQ276" s="122"/>
    </row>
    <row r="277" spans="2:69" x14ac:dyDescent="0.3">
      <c r="B277" s="89"/>
      <c r="C277" s="98">
        <f t="shared" si="231"/>
        <v>54</v>
      </c>
      <c r="D277" s="120">
        <v>267</v>
      </c>
      <c r="E277" s="161" t="str">
        <f t="shared" si="236"/>
        <v/>
      </c>
      <c r="F277" s="90" t="str">
        <f t="shared" si="212"/>
        <v/>
      </c>
      <c r="G277" s="120">
        <v>267</v>
      </c>
      <c r="H277" s="161" t="str">
        <f t="shared" si="237"/>
        <v/>
      </c>
      <c r="I277" s="90" t="str">
        <f t="array" ref="I277">IF(D$2=1,IF(F277="","",ABS(F276-F277)),IF(D$2&lt;10,IF(AND(F277="",F278=""),"",MAX(IF(C$11:C$1510=G277,B$11:B$1510))-MIN(IF(C$11:C$1510=G277,B$11:B$1510))),IF(AND(F277="",F278=""),"",_xlfn.STDEV.S(IF(C$11:C$1510=G277,B$11:B$1510)))))</f>
        <v/>
      </c>
      <c r="J277" s="102"/>
      <c r="K277" s="156"/>
      <c r="L277" s="157"/>
      <c r="M277" s="158"/>
      <c r="N277" s="147"/>
      <c r="O277" s="147"/>
      <c r="AA277" s="99" t="str">
        <f t="shared" si="213"/>
        <v/>
      </c>
      <c r="AB277" s="99" t="str">
        <f t="shared" si="214"/>
        <v/>
      </c>
      <c r="AC277" s="99" t="str">
        <f t="shared" ref="AC277:AC340" si="242">IF(SUM(AA268:AA277)&gt;9,"x","")</f>
        <v/>
      </c>
      <c r="AD277" s="99" t="str">
        <f t="shared" ref="AD277:AD340" si="243">IF(IF(AB$11="",SUM(AB269:AB278),SUM(AB268:AB277))&gt;9,"x","")</f>
        <v/>
      </c>
      <c r="AE277" s="99" t="str">
        <f t="shared" si="215"/>
        <v/>
      </c>
      <c r="AF277" s="99" t="str">
        <f t="shared" si="216"/>
        <v/>
      </c>
      <c r="AG277" s="99" t="str">
        <f t="shared" si="210"/>
        <v/>
      </c>
      <c r="AH277" s="99" t="str">
        <f t="shared" si="211"/>
        <v/>
      </c>
      <c r="AI277" s="99" t="str">
        <f t="shared" si="232"/>
        <v/>
      </c>
      <c r="AJ277" s="99" t="str">
        <f t="shared" si="238"/>
        <v/>
      </c>
      <c r="AK277" s="99" t="str">
        <f t="shared" si="208"/>
        <v/>
      </c>
      <c r="AL277" s="99" t="str">
        <f t="shared" si="209"/>
        <v/>
      </c>
      <c r="AM277" s="99" t="str">
        <f t="shared" si="233"/>
        <v/>
      </c>
      <c r="AN277" s="99" t="str">
        <f t="shared" si="239"/>
        <v/>
      </c>
      <c r="AO277" s="99" t="str">
        <f t="shared" si="200"/>
        <v/>
      </c>
      <c r="AP277" s="99" t="str">
        <f t="shared" si="201"/>
        <v/>
      </c>
      <c r="AQ277" s="99" t="str">
        <f t="shared" si="240"/>
        <v/>
      </c>
      <c r="AR277" s="99" t="str">
        <f t="shared" si="241"/>
        <v/>
      </c>
      <c r="AS277" s="99" t="str">
        <f t="shared" si="202"/>
        <v/>
      </c>
      <c r="AT277" s="99" t="str">
        <f t="shared" si="203"/>
        <v/>
      </c>
      <c r="AU277" s="99" t="str">
        <f t="shared" si="217"/>
        <v/>
      </c>
      <c r="AV277" s="99" t="str">
        <f t="shared" si="218"/>
        <v/>
      </c>
      <c r="AW277" s="99" t="str">
        <f t="shared" si="204"/>
        <v/>
      </c>
      <c r="AX277" s="99" t="str">
        <f t="shared" si="205"/>
        <v/>
      </c>
      <c r="AY277" s="99" t="str">
        <f t="shared" si="219"/>
        <v/>
      </c>
      <c r="AZ277" s="99" t="str">
        <f t="shared" si="220"/>
        <v/>
      </c>
      <c r="BA277" s="99" t="str">
        <f t="shared" si="206"/>
        <v/>
      </c>
      <c r="BB277" s="99" t="str">
        <f t="shared" si="207"/>
        <v/>
      </c>
      <c r="BD277" s="99" t="str">
        <f t="shared" si="221"/>
        <v/>
      </c>
      <c r="BE277" s="99" t="str">
        <f t="shared" si="222"/>
        <v/>
      </c>
      <c r="BF277" s="99" t="str">
        <f t="shared" si="223"/>
        <v/>
      </c>
      <c r="BG277" s="99" t="str">
        <f t="shared" si="224"/>
        <v/>
      </c>
      <c r="BH277" s="121" t="str">
        <f t="shared" si="225"/>
        <v/>
      </c>
      <c r="BI277" s="121" t="str">
        <f t="shared" si="226"/>
        <v/>
      </c>
      <c r="BJ277" s="122" t="str">
        <f t="shared" si="227"/>
        <v/>
      </c>
      <c r="BK277" s="122"/>
      <c r="BL277" s="99" t="str">
        <f t="shared" si="228"/>
        <v/>
      </c>
      <c r="BM277" s="99" t="str">
        <f t="shared" si="229"/>
        <v/>
      </c>
      <c r="BN277" s="122" t="str">
        <f t="shared" si="234"/>
        <v/>
      </c>
      <c r="BO277" s="121" t="str">
        <f t="shared" si="230"/>
        <v/>
      </c>
      <c r="BP277" s="122" t="str">
        <f t="shared" si="235"/>
        <v/>
      </c>
      <c r="BQ277" s="122"/>
    </row>
    <row r="278" spans="2:69" x14ac:dyDescent="0.3">
      <c r="B278" s="89"/>
      <c r="C278" s="98">
        <f t="shared" si="231"/>
        <v>54</v>
      </c>
      <c r="D278" s="120">
        <v>268</v>
      </c>
      <c r="E278" s="161" t="str">
        <f t="shared" si="236"/>
        <v/>
      </c>
      <c r="F278" s="90" t="str">
        <f t="shared" si="212"/>
        <v/>
      </c>
      <c r="G278" s="120">
        <v>268</v>
      </c>
      <c r="H278" s="161" t="str">
        <f t="shared" si="237"/>
        <v/>
      </c>
      <c r="I278" s="90" t="str">
        <f t="array" ref="I278">IF(D$2=1,IF(F278="","",ABS(F277-F278)),IF(D$2&lt;10,IF(AND(F278="",F279=""),"",MAX(IF(C$11:C$1510=G278,B$11:B$1510))-MIN(IF(C$11:C$1510=G278,B$11:B$1510))),IF(AND(F278="",F279=""),"",_xlfn.STDEV.S(IF(C$11:C$1510=G278,B$11:B$1510)))))</f>
        <v/>
      </c>
      <c r="J278" s="102"/>
      <c r="K278" s="156"/>
      <c r="L278" s="157"/>
      <c r="M278" s="158"/>
      <c r="N278" s="147"/>
      <c r="O278" s="147"/>
      <c r="AA278" s="99" t="str">
        <f t="shared" si="213"/>
        <v/>
      </c>
      <c r="AB278" s="99" t="str">
        <f t="shared" si="214"/>
        <v/>
      </c>
      <c r="AC278" s="99" t="str">
        <f t="shared" si="242"/>
        <v/>
      </c>
      <c r="AD278" s="99" t="str">
        <f t="shared" si="243"/>
        <v/>
      </c>
      <c r="AE278" s="99" t="str">
        <f t="shared" si="215"/>
        <v/>
      </c>
      <c r="AF278" s="99" t="str">
        <f t="shared" si="216"/>
        <v/>
      </c>
      <c r="AG278" s="99" t="str">
        <f t="shared" si="210"/>
        <v/>
      </c>
      <c r="AH278" s="99" t="str">
        <f t="shared" si="211"/>
        <v/>
      </c>
      <c r="AI278" s="99" t="str">
        <f t="shared" si="232"/>
        <v/>
      </c>
      <c r="AJ278" s="99" t="str">
        <f t="shared" si="238"/>
        <v/>
      </c>
      <c r="AK278" s="99" t="str">
        <f t="shared" si="208"/>
        <v/>
      </c>
      <c r="AL278" s="99" t="str">
        <f t="shared" si="209"/>
        <v/>
      </c>
      <c r="AM278" s="99" t="str">
        <f t="shared" si="233"/>
        <v/>
      </c>
      <c r="AN278" s="99" t="str">
        <f t="shared" si="239"/>
        <v/>
      </c>
      <c r="AO278" s="99" t="str">
        <f t="shared" si="200"/>
        <v/>
      </c>
      <c r="AP278" s="99" t="str">
        <f t="shared" si="201"/>
        <v/>
      </c>
      <c r="AQ278" s="99" t="str">
        <f t="shared" si="240"/>
        <v/>
      </c>
      <c r="AR278" s="99" t="str">
        <f t="shared" si="241"/>
        <v/>
      </c>
      <c r="AS278" s="99" t="str">
        <f t="shared" si="202"/>
        <v/>
      </c>
      <c r="AT278" s="99" t="str">
        <f t="shared" si="203"/>
        <v/>
      </c>
      <c r="AU278" s="99" t="str">
        <f t="shared" si="217"/>
        <v/>
      </c>
      <c r="AV278" s="99" t="str">
        <f t="shared" si="218"/>
        <v/>
      </c>
      <c r="AW278" s="99" t="str">
        <f t="shared" si="204"/>
        <v/>
      </c>
      <c r="AX278" s="99" t="str">
        <f t="shared" si="205"/>
        <v/>
      </c>
      <c r="AY278" s="99" t="str">
        <f t="shared" si="219"/>
        <v/>
      </c>
      <c r="AZ278" s="99" t="str">
        <f t="shared" si="220"/>
        <v/>
      </c>
      <c r="BA278" s="99" t="str">
        <f t="shared" si="206"/>
        <v/>
      </c>
      <c r="BB278" s="99" t="str">
        <f t="shared" si="207"/>
        <v/>
      </c>
      <c r="BD278" s="99" t="str">
        <f t="shared" si="221"/>
        <v/>
      </c>
      <c r="BE278" s="99" t="str">
        <f t="shared" si="222"/>
        <v/>
      </c>
      <c r="BF278" s="99" t="str">
        <f t="shared" si="223"/>
        <v/>
      </c>
      <c r="BG278" s="99" t="str">
        <f t="shared" si="224"/>
        <v/>
      </c>
      <c r="BH278" s="121" t="str">
        <f t="shared" si="225"/>
        <v/>
      </c>
      <c r="BI278" s="121" t="str">
        <f t="shared" si="226"/>
        <v/>
      </c>
      <c r="BJ278" s="122" t="str">
        <f t="shared" si="227"/>
        <v/>
      </c>
      <c r="BK278" s="122"/>
      <c r="BL278" s="99" t="str">
        <f t="shared" si="228"/>
        <v/>
      </c>
      <c r="BM278" s="99" t="str">
        <f t="shared" si="229"/>
        <v/>
      </c>
      <c r="BN278" s="122" t="str">
        <f t="shared" si="234"/>
        <v/>
      </c>
      <c r="BO278" s="121" t="str">
        <f t="shared" si="230"/>
        <v/>
      </c>
      <c r="BP278" s="122" t="str">
        <f t="shared" si="235"/>
        <v/>
      </c>
      <c r="BQ278" s="122"/>
    </row>
    <row r="279" spans="2:69" x14ac:dyDescent="0.3">
      <c r="B279" s="89"/>
      <c r="C279" s="98">
        <f t="shared" si="231"/>
        <v>54</v>
      </c>
      <c r="D279" s="120">
        <v>269</v>
      </c>
      <c r="E279" s="161" t="str">
        <f t="shared" si="236"/>
        <v/>
      </c>
      <c r="F279" s="90" t="str">
        <f t="shared" si="212"/>
        <v/>
      </c>
      <c r="G279" s="120">
        <v>269</v>
      </c>
      <c r="H279" s="161" t="str">
        <f t="shared" si="237"/>
        <v/>
      </c>
      <c r="I279" s="90" t="str">
        <f t="array" ref="I279">IF(D$2=1,IF(F279="","",ABS(F278-F279)),IF(D$2&lt;10,IF(AND(F279="",F280=""),"",MAX(IF(C$11:C$1510=G279,B$11:B$1510))-MIN(IF(C$11:C$1510=G279,B$11:B$1510))),IF(AND(F279="",F280=""),"",_xlfn.STDEV.S(IF(C$11:C$1510=G279,B$11:B$1510)))))</f>
        <v/>
      </c>
      <c r="J279" s="102"/>
      <c r="K279" s="156"/>
      <c r="L279" s="157"/>
      <c r="M279" s="158"/>
      <c r="N279" s="147"/>
      <c r="O279" s="147"/>
      <c r="AA279" s="99" t="str">
        <f t="shared" si="213"/>
        <v/>
      </c>
      <c r="AB279" s="99" t="str">
        <f t="shared" si="214"/>
        <v/>
      </c>
      <c r="AC279" s="99" t="str">
        <f t="shared" si="242"/>
        <v/>
      </c>
      <c r="AD279" s="99" t="str">
        <f t="shared" si="243"/>
        <v/>
      </c>
      <c r="AE279" s="99" t="str">
        <f t="shared" si="215"/>
        <v/>
      </c>
      <c r="AF279" s="99" t="str">
        <f t="shared" si="216"/>
        <v/>
      </c>
      <c r="AG279" s="99" t="str">
        <f t="shared" si="210"/>
        <v/>
      </c>
      <c r="AH279" s="99" t="str">
        <f t="shared" si="211"/>
        <v/>
      </c>
      <c r="AI279" s="99" t="str">
        <f t="shared" si="232"/>
        <v/>
      </c>
      <c r="AJ279" s="99" t="str">
        <f t="shared" si="238"/>
        <v/>
      </c>
      <c r="AK279" s="99" t="str">
        <f t="shared" si="208"/>
        <v/>
      </c>
      <c r="AL279" s="99" t="str">
        <f t="shared" si="209"/>
        <v/>
      </c>
      <c r="AM279" s="99" t="str">
        <f t="shared" si="233"/>
        <v/>
      </c>
      <c r="AN279" s="99" t="str">
        <f t="shared" si="239"/>
        <v/>
      </c>
      <c r="AO279" s="99" t="str">
        <f t="shared" si="200"/>
        <v/>
      </c>
      <c r="AP279" s="99" t="str">
        <f t="shared" si="201"/>
        <v/>
      </c>
      <c r="AQ279" s="99" t="str">
        <f t="shared" si="240"/>
        <v/>
      </c>
      <c r="AR279" s="99" t="str">
        <f t="shared" si="241"/>
        <v/>
      </c>
      <c r="AS279" s="99" t="str">
        <f t="shared" si="202"/>
        <v/>
      </c>
      <c r="AT279" s="99" t="str">
        <f t="shared" si="203"/>
        <v/>
      </c>
      <c r="AU279" s="99" t="str">
        <f t="shared" si="217"/>
        <v/>
      </c>
      <c r="AV279" s="99" t="str">
        <f t="shared" si="218"/>
        <v/>
      </c>
      <c r="AW279" s="99" t="str">
        <f t="shared" si="204"/>
        <v/>
      </c>
      <c r="AX279" s="99" t="str">
        <f t="shared" si="205"/>
        <v/>
      </c>
      <c r="AY279" s="99" t="str">
        <f t="shared" si="219"/>
        <v/>
      </c>
      <c r="AZ279" s="99" t="str">
        <f t="shared" si="220"/>
        <v/>
      </c>
      <c r="BA279" s="99" t="str">
        <f t="shared" si="206"/>
        <v/>
      </c>
      <c r="BB279" s="99" t="str">
        <f t="shared" si="207"/>
        <v/>
      </c>
      <c r="BD279" s="99" t="str">
        <f t="shared" si="221"/>
        <v/>
      </c>
      <c r="BE279" s="99" t="str">
        <f t="shared" si="222"/>
        <v/>
      </c>
      <c r="BF279" s="99" t="str">
        <f t="shared" si="223"/>
        <v/>
      </c>
      <c r="BG279" s="99" t="str">
        <f t="shared" si="224"/>
        <v/>
      </c>
      <c r="BH279" s="121" t="str">
        <f t="shared" si="225"/>
        <v/>
      </c>
      <c r="BI279" s="121" t="str">
        <f t="shared" si="226"/>
        <v/>
      </c>
      <c r="BJ279" s="122" t="str">
        <f t="shared" si="227"/>
        <v/>
      </c>
      <c r="BK279" s="122"/>
      <c r="BL279" s="99" t="str">
        <f t="shared" si="228"/>
        <v/>
      </c>
      <c r="BM279" s="99" t="str">
        <f t="shared" si="229"/>
        <v/>
      </c>
      <c r="BN279" s="122" t="str">
        <f t="shared" si="234"/>
        <v/>
      </c>
      <c r="BO279" s="121" t="str">
        <f t="shared" si="230"/>
        <v/>
      </c>
      <c r="BP279" s="122" t="str">
        <f t="shared" si="235"/>
        <v/>
      </c>
      <c r="BQ279" s="122"/>
    </row>
    <row r="280" spans="2:69" x14ac:dyDescent="0.3">
      <c r="B280" s="89"/>
      <c r="C280" s="98">
        <f t="shared" si="231"/>
        <v>54</v>
      </c>
      <c r="D280" s="120">
        <v>270</v>
      </c>
      <c r="E280" s="161" t="str">
        <f t="shared" si="236"/>
        <v/>
      </c>
      <c r="F280" s="90" t="str">
        <f t="shared" si="212"/>
        <v/>
      </c>
      <c r="G280" s="120">
        <v>270</v>
      </c>
      <c r="H280" s="161" t="str">
        <f t="shared" si="237"/>
        <v/>
      </c>
      <c r="I280" s="90" t="str">
        <f t="array" ref="I280">IF(D$2=1,IF(F280="","",ABS(F279-F280)),IF(D$2&lt;10,IF(AND(F280="",F281=""),"",MAX(IF(C$11:C$1510=G280,B$11:B$1510))-MIN(IF(C$11:C$1510=G280,B$11:B$1510))),IF(AND(F280="",F281=""),"",_xlfn.STDEV.S(IF(C$11:C$1510=G280,B$11:B$1510)))))</f>
        <v/>
      </c>
      <c r="J280" s="102"/>
      <c r="K280" s="156"/>
      <c r="L280" s="157"/>
      <c r="M280" s="158"/>
      <c r="N280" s="147"/>
      <c r="O280" s="147"/>
      <c r="AA280" s="99" t="str">
        <f t="shared" si="213"/>
        <v/>
      </c>
      <c r="AB280" s="99" t="str">
        <f t="shared" si="214"/>
        <v/>
      </c>
      <c r="AC280" s="99" t="str">
        <f t="shared" si="242"/>
        <v/>
      </c>
      <c r="AD280" s="99" t="str">
        <f t="shared" si="243"/>
        <v/>
      </c>
      <c r="AE280" s="99" t="str">
        <f t="shared" si="215"/>
        <v/>
      </c>
      <c r="AF280" s="99" t="str">
        <f t="shared" si="216"/>
        <v/>
      </c>
      <c r="AG280" s="99" t="str">
        <f t="shared" si="210"/>
        <v/>
      </c>
      <c r="AH280" s="99" t="str">
        <f t="shared" si="211"/>
        <v/>
      </c>
      <c r="AI280" s="99" t="str">
        <f t="shared" si="232"/>
        <v/>
      </c>
      <c r="AJ280" s="99" t="str">
        <f t="shared" si="238"/>
        <v/>
      </c>
      <c r="AK280" s="99" t="str">
        <f t="shared" si="208"/>
        <v/>
      </c>
      <c r="AL280" s="99" t="str">
        <f t="shared" si="209"/>
        <v/>
      </c>
      <c r="AM280" s="99" t="str">
        <f t="shared" si="233"/>
        <v/>
      </c>
      <c r="AN280" s="99" t="str">
        <f t="shared" si="239"/>
        <v/>
      </c>
      <c r="AO280" s="99" t="str">
        <f t="shared" si="200"/>
        <v/>
      </c>
      <c r="AP280" s="99" t="str">
        <f t="shared" si="201"/>
        <v/>
      </c>
      <c r="AQ280" s="99" t="str">
        <f t="shared" si="240"/>
        <v/>
      </c>
      <c r="AR280" s="99" t="str">
        <f t="shared" si="241"/>
        <v/>
      </c>
      <c r="AS280" s="99" t="str">
        <f t="shared" si="202"/>
        <v/>
      </c>
      <c r="AT280" s="99" t="str">
        <f t="shared" si="203"/>
        <v/>
      </c>
      <c r="AU280" s="99" t="str">
        <f t="shared" si="217"/>
        <v/>
      </c>
      <c r="AV280" s="99" t="str">
        <f t="shared" si="218"/>
        <v/>
      </c>
      <c r="AW280" s="99" t="str">
        <f t="shared" si="204"/>
        <v/>
      </c>
      <c r="AX280" s="99" t="str">
        <f t="shared" si="205"/>
        <v/>
      </c>
      <c r="AY280" s="99" t="str">
        <f t="shared" si="219"/>
        <v/>
      </c>
      <c r="AZ280" s="99" t="str">
        <f t="shared" si="220"/>
        <v/>
      </c>
      <c r="BA280" s="99" t="str">
        <f t="shared" si="206"/>
        <v/>
      </c>
      <c r="BB280" s="99" t="str">
        <f t="shared" si="207"/>
        <v/>
      </c>
      <c r="BD280" s="99" t="str">
        <f t="shared" si="221"/>
        <v/>
      </c>
      <c r="BE280" s="99" t="str">
        <f t="shared" si="222"/>
        <v/>
      </c>
      <c r="BF280" s="99" t="str">
        <f t="shared" si="223"/>
        <v/>
      </c>
      <c r="BG280" s="99" t="str">
        <f t="shared" si="224"/>
        <v/>
      </c>
      <c r="BH280" s="121" t="str">
        <f t="shared" si="225"/>
        <v/>
      </c>
      <c r="BI280" s="121" t="str">
        <f t="shared" si="226"/>
        <v/>
      </c>
      <c r="BJ280" s="122" t="str">
        <f t="shared" si="227"/>
        <v/>
      </c>
      <c r="BK280" s="122"/>
      <c r="BL280" s="99" t="str">
        <f t="shared" si="228"/>
        <v/>
      </c>
      <c r="BM280" s="99" t="str">
        <f t="shared" si="229"/>
        <v/>
      </c>
      <c r="BN280" s="122" t="str">
        <f t="shared" si="234"/>
        <v/>
      </c>
      <c r="BO280" s="121" t="str">
        <f t="shared" si="230"/>
        <v/>
      </c>
      <c r="BP280" s="122" t="str">
        <f t="shared" si="235"/>
        <v/>
      </c>
      <c r="BQ280" s="122"/>
    </row>
    <row r="281" spans="2:69" x14ac:dyDescent="0.3">
      <c r="B281" s="89"/>
      <c r="C281" s="98">
        <f t="shared" si="231"/>
        <v>55</v>
      </c>
      <c r="D281" s="120">
        <v>271</v>
      </c>
      <c r="E281" s="161" t="str">
        <f t="shared" si="236"/>
        <v/>
      </c>
      <c r="F281" s="90" t="str">
        <f t="shared" si="212"/>
        <v/>
      </c>
      <c r="G281" s="120">
        <v>271</v>
      </c>
      <c r="H281" s="161" t="str">
        <f t="shared" si="237"/>
        <v/>
      </c>
      <c r="I281" s="90" t="str">
        <f t="array" ref="I281">IF(D$2=1,IF(F281="","",ABS(F280-F281)),IF(D$2&lt;10,IF(AND(F281="",F282=""),"",MAX(IF(C$11:C$1510=G281,B$11:B$1510))-MIN(IF(C$11:C$1510=G281,B$11:B$1510))),IF(AND(F281="",F282=""),"",_xlfn.STDEV.S(IF(C$11:C$1510=G281,B$11:B$1510)))))</f>
        <v/>
      </c>
      <c r="J281" s="102"/>
      <c r="K281" s="156"/>
      <c r="L281" s="157"/>
      <c r="M281" s="158"/>
      <c r="N281" s="147"/>
      <c r="O281" s="147"/>
      <c r="AA281" s="99" t="str">
        <f t="shared" si="213"/>
        <v/>
      </c>
      <c r="AB281" s="99" t="str">
        <f t="shared" si="214"/>
        <v/>
      </c>
      <c r="AC281" s="99" t="str">
        <f t="shared" si="242"/>
        <v/>
      </c>
      <c r="AD281" s="99" t="str">
        <f t="shared" si="243"/>
        <v/>
      </c>
      <c r="AE281" s="99" t="str">
        <f t="shared" si="215"/>
        <v/>
      </c>
      <c r="AF281" s="99" t="str">
        <f t="shared" si="216"/>
        <v/>
      </c>
      <c r="AG281" s="99" t="str">
        <f t="shared" si="210"/>
        <v/>
      </c>
      <c r="AH281" s="99" t="str">
        <f t="shared" si="211"/>
        <v/>
      </c>
      <c r="AI281" s="99" t="str">
        <f t="shared" si="232"/>
        <v/>
      </c>
      <c r="AJ281" s="99" t="str">
        <f t="shared" si="238"/>
        <v/>
      </c>
      <c r="AK281" s="99" t="str">
        <f t="shared" si="208"/>
        <v/>
      </c>
      <c r="AL281" s="99" t="str">
        <f t="shared" si="209"/>
        <v/>
      </c>
      <c r="AM281" s="99" t="str">
        <f t="shared" si="233"/>
        <v/>
      </c>
      <c r="AN281" s="99" t="str">
        <f t="shared" si="239"/>
        <v/>
      </c>
      <c r="AO281" s="99" t="str">
        <f t="shared" si="200"/>
        <v/>
      </c>
      <c r="AP281" s="99" t="str">
        <f t="shared" si="201"/>
        <v/>
      </c>
      <c r="AQ281" s="99" t="str">
        <f t="shared" si="240"/>
        <v/>
      </c>
      <c r="AR281" s="99" t="str">
        <f t="shared" si="241"/>
        <v/>
      </c>
      <c r="AS281" s="99" t="str">
        <f t="shared" si="202"/>
        <v/>
      </c>
      <c r="AT281" s="99" t="str">
        <f t="shared" si="203"/>
        <v/>
      </c>
      <c r="AU281" s="99" t="str">
        <f t="shared" si="217"/>
        <v/>
      </c>
      <c r="AV281" s="99" t="str">
        <f t="shared" si="218"/>
        <v/>
      </c>
      <c r="AW281" s="99" t="str">
        <f t="shared" si="204"/>
        <v/>
      </c>
      <c r="AX281" s="99" t="str">
        <f t="shared" si="205"/>
        <v/>
      </c>
      <c r="AY281" s="99" t="str">
        <f t="shared" si="219"/>
        <v/>
      </c>
      <c r="AZ281" s="99" t="str">
        <f t="shared" si="220"/>
        <v/>
      </c>
      <c r="BA281" s="99" t="str">
        <f t="shared" si="206"/>
        <v/>
      </c>
      <c r="BB281" s="99" t="str">
        <f t="shared" si="207"/>
        <v/>
      </c>
      <c r="BD281" s="99" t="str">
        <f t="shared" si="221"/>
        <v/>
      </c>
      <c r="BE281" s="99" t="str">
        <f t="shared" si="222"/>
        <v/>
      </c>
      <c r="BF281" s="99" t="str">
        <f t="shared" si="223"/>
        <v/>
      </c>
      <c r="BG281" s="99" t="str">
        <f t="shared" si="224"/>
        <v/>
      </c>
      <c r="BH281" s="121" t="str">
        <f t="shared" si="225"/>
        <v/>
      </c>
      <c r="BI281" s="121" t="str">
        <f t="shared" si="226"/>
        <v/>
      </c>
      <c r="BJ281" s="122" t="str">
        <f t="shared" si="227"/>
        <v/>
      </c>
      <c r="BK281" s="122"/>
      <c r="BL281" s="99" t="str">
        <f t="shared" si="228"/>
        <v/>
      </c>
      <c r="BM281" s="99" t="str">
        <f t="shared" si="229"/>
        <v/>
      </c>
      <c r="BN281" s="122" t="str">
        <f t="shared" si="234"/>
        <v/>
      </c>
      <c r="BO281" s="121" t="str">
        <f t="shared" si="230"/>
        <v/>
      </c>
      <c r="BP281" s="122" t="str">
        <f t="shared" si="235"/>
        <v/>
      </c>
      <c r="BQ281" s="122"/>
    </row>
    <row r="282" spans="2:69" x14ac:dyDescent="0.3">
      <c r="B282" s="89"/>
      <c r="C282" s="98">
        <f t="shared" si="231"/>
        <v>55</v>
      </c>
      <c r="D282" s="120">
        <v>272</v>
      </c>
      <c r="E282" s="161" t="str">
        <f t="shared" si="236"/>
        <v/>
      </c>
      <c r="F282" s="90" t="str">
        <f t="shared" si="212"/>
        <v/>
      </c>
      <c r="G282" s="120">
        <v>272</v>
      </c>
      <c r="H282" s="161" t="str">
        <f t="shared" si="237"/>
        <v/>
      </c>
      <c r="I282" s="90" t="str">
        <f t="array" ref="I282">IF(D$2=1,IF(F282="","",ABS(F281-F282)),IF(D$2&lt;10,IF(AND(F282="",F283=""),"",MAX(IF(C$11:C$1510=G282,B$11:B$1510))-MIN(IF(C$11:C$1510=G282,B$11:B$1510))),IF(AND(F282="",F283=""),"",_xlfn.STDEV.S(IF(C$11:C$1510=G282,B$11:B$1510)))))</f>
        <v/>
      </c>
      <c r="J282" s="102"/>
      <c r="K282" s="156"/>
      <c r="L282" s="157"/>
      <c r="M282" s="158"/>
      <c r="N282" s="147"/>
      <c r="O282" s="147"/>
      <c r="AA282" s="99" t="str">
        <f t="shared" si="213"/>
        <v/>
      </c>
      <c r="AB282" s="99" t="str">
        <f t="shared" si="214"/>
        <v/>
      </c>
      <c r="AC282" s="99" t="str">
        <f t="shared" si="242"/>
        <v/>
      </c>
      <c r="AD282" s="99" t="str">
        <f t="shared" si="243"/>
        <v/>
      </c>
      <c r="AE282" s="99" t="str">
        <f t="shared" si="215"/>
        <v/>
      </c>
      <c r="AF282" s="99" t="str">
        <f t="shared" si="216"/>
        <v/>
      </c>
      <c r="AG282" s="99" t="str">
        <f t="shared" si="210"/>
        <v/>
      </c>
      <c r="AH282" s="99" t="str">
        <f t="shared" si="211"/>
        <v/>
      </c>
      <c r="AI282" s="99" t="str">
        <f t="shared" si="232"/>
        <v/>
      </c>
      <c r="AJ282" s="99" t="str">
        <f t="shared" si="238"/>
        <v/>
      </c>
      <c r="AK282" s="99" t="str">
        <f t="shared" si="208"/>
        <v/>
      </c>
      <c r="AL282" s="99" t="str">
        <f t="shared" si="209"/>
        <v/>
      </c>
      <c r="AM282" s="99" t="str">
        <f t="shared" si="233"/>
        <v/>
      </c>
      <c r="AN282" s="99" t="str">
        <f t="shared" si="239"/>
        <v/>
      </c>
      <c r="AO282" s="99" t="str">
        <f t="shared" ref="AO282:AO345" si="244">IF(SUM(AM277:AM282)&gt;5,"x","")</f>
        <v/>
      </c>
      <c r="AP282" s="99" t="str">
        <f t="shared" ref="AP282:AP345" si="245">IF(IF(AN$12="",SUM(AN278:AN283),SUM(AN277:AN282))&gt;5,"x","")</f>
        <v/>
      </c>
      <c r="AQ282" s="99" t="str">
        <f t="shared" si="240"/>
        <v/>
      </c>
      <c r="AR282" s="99" t="str">
        <f t="shared" si="241"/>
        <v/>
      </c>
      <c r="AS282" s="99" t="str">
        <f t="shared" ref="AS282:AS345" si="246">IF(SUM(AQ269:AQ282)&gt;13,"x","")</f>
        <v/>
      </c>
      <c r="AT282" s="99" t="str">
        <f t="shared" ref="AT282:AT345" si="247">IF(IF(AR$12="",SUM(AR270:AR283),SUM(AR269:AR282))&gt;13,"x","")</f>
        <v/>
      </c>
      <c r="AU282" s="99" t="str">
        <f t="shared" si="217"/>
        <v/>
      </c>
      <c r="AV282" s="99" t="str">
        <f t="shared" si="218"/>
        <v/>
      </c>
      <c r="AW282" s="99" t="str">
        <f t="shared" ref="AW282:AW345" si="248">IF(SUM(AU268:AU282)&gt;14,"x","")</f>
        <v/>
      </c>
      <c r="AX282" s="99" t="str">
        <f t="shared" ref="AX282:AX345" si="249">IF(IF(AV$11="",SUM(AV269:AV283),SUM(AV268:AV282))&gt;14,"x","")</f>
        <v/>
      </c>
      <c r="AY282" s="99" t="str">
        <f t="shared" si="219"/>
        <v/>
      </c>
      <c r="AZ282" s="99" t="str">
        <f t="shared" si="220"/>
        <v/>
      </c>
      <c r="BA282" s="99" t="str">
        <f t="shared" ref="BA282:BA345" si="250">IF(SUM(AY275:AY282)&gt;7,"x","")</f>
        <v/>
      </c>
      <c r="BB282" s="99" t="str">
        <f t="shared" ref="BB282:BB345" si="251">IF(IF(AZ$11="",SUM(AZ276:AZ283),SUM(AZ275:AZ282))&gt;7,"x","")</f>
        <v/>
      </c>
      <c r="BD282" s="99" t="str">
        <f t="shared" si="221"/>
        <v/>
      </c>
      <c r="BE282" s="99" t="str">
        <f t="shared" si="222"/>
        <v/>
      </c>
      <c r="BF282" s="99" t="str">
        <f t="shared" si="223"/>
        <v/>
      </c>
      <c r="BG282" s="99" t="str">
        <f t="shared" si="224"/>
        <v/>
      </c>
      <c r="BH282" s="121" t="str">
        <f t="shared" si="225"/>
        <v/>
      </c>
      <c r="BI282" s="121" t="str">
        <f t="shared" si="226"/>
        <v/>
      </c>
      <c r="BJ282" s="122" t="str">
        <f t="shared" si="227"/>
        <v/>
      </c>
      <c r="BK282" s="122"/>
      <c r="BL282" s="99" t="str">
        <f t="shared" si="228"/>
        <v/>
      </c>
      <c r="BM282" s="99" t="str">
        <f t="shared" si="229"/>
        <v/>
      </c>
      <c r="BN282" s="122" t="str">
        <f t="shared" si="234"/>
        <v/>
      </c>
      <c r="BO282" s="121" t="str">
        <f t="shared" si="230"/>
        <v/>
      </c>
      <c r="BP282" s="122" t="str">
        <f t="shared" si="235"/>
        <v/>
      </c>
      <c r="BQ282" s="122"/>
    </row>
    <row r="283" spans="2:69" x14ac:dyDescent="0.3">
      <c r="B283" s="89"/>
      <c r="C283" s="98">
        <f t="shared" si="231"/>
        <v>55</v>
      </c>
      <c r="D283" s="120">
        <v>273</v>
      </c>
      <c r="E283" s="161" t="str">
        <f t="shared" si="236"/>
        <v/>
      </c>
      <c r="F283" s="90" t="str">
        <f t="shared" si="212"/>
        <v/>
      </c>
      <c r="G283" s="120">
        <v>273</v>
      </c>
      <c r="H283" s="161" t="str">
        <f t="shared" si="237"/>
        <v/>
      </c>
      <c r="I283" s="90" t="str">
        <f t="array" ref="I283">IF(D$2=1,IF(F283="","",ABS(F282-F283)),IF(D$2&lt;10,IF(AND(F283="",F284=""),"",MAX(IF(C$11:C$1510=G283,B$11:B$1510))-MIN(IF(C$11:C$1510=G283,B$11:B$1510))),IF(AND(F283="",F284=""),"",_xlfn.STDEV.S(IF(C$11:C$1510=G283,B$11:B$1510)))))</f>
        <v/>
      </c>
      <c r="J283" s="102"/>
      <c r="K283" s="156"/>
      <c r="L283" s="157"/>
      <c r="M283" s="158"/>
      <c r="N283" s="147"/>
      <c r="O283" s="147"/>
      <c r="AA283" s="99" t="str">
        <f t="shared" si="213"/>
        <v/>
      </c>
      <c r="AB283" s="99" t="str">
        <f t="shared" si="214"/>
        <v/>
      </c>
      <c r="AC283" s="99" t="str">
        <f t="shared" si="242"/>
        <v/>
      </c>
      <c r="AD283" s="99" t="str">
        <f t="shared" si="243"/>
        <v/>
      </c>
      <c r="AE283" s="99" t="str">
        <f t="shared" si="215"/>
        <v/>
      </c>
      <c r="AF283" s="99" t="str">
        <f t="shared" si="216"/>
        <v/>
      </c>
      <c r="AG283" s="99" t="str">
        <f t="shared" si="210"/>
        <v/>
      </c>
      <c r="AH283" s="99" t="str">
        <f t="shared" si="211"/>
        <v/>
      </c>
      <c r="AI283" s="99" t="str">
        <f t="shared" si="232"/>
        <v/>
      </c>
      <c r="AJ283" s="99" t="str">
        <f t="shared" si="238"/>
        <v/>
      </c>
      <c r="AK283" s="99" t="str">
        <f t="shared" ref="AK283:AK346" si="252">IF(SUM(AI278:AI283)&gt;5,"x","")</f>
        <v/>
      </c>
      <c r="AL283" s="99" t="str">
        <f t="shared" ref="AL283:AL346" si="253">IF(IF(AJ$12="",SUM(AJ279:AJ284),SUM(AJ278:AJ283))&gt;5,"x","")</f>
        <v/>
      </c>
      <c r="AM283" s="99" t="str">
        <f t="shared" si="233"/>
        <v/>
      </c>
      <c r="AN283" s="99" t="str">
        <f t="shared" si="239"/>
        <v/>
      </c>
      <c r="AO283" s="99" t="str">
        <f t="shared" si="244"/>
        <v/>
      </c>
      <c r="AP283" s="99" t="str">
        <f t="shared" si="245"/>
        <v/>
      </c>
      <c r="AQ283" s="99" t="str">
        <f t="shared" si="240"/>
        <v/>
      </c>
      <c r="AR283" s="99" t="str">
        <f t="shared" si="241"/>
        <v/>
      </c>
      <c r="AS283" s="99" t="str">
        <f t="shared" si="246"/>
        <v/>
      </c>
      <c r="AT283" s="99" t="str">
        <f t="shared" si="247"/>
        <v/>
      </c>
      <c r="AU283" s="99" t="str">
        <f t="shared" si="217"/>
        <v/>
      </c>
      <c r="AV283" s="99" t="str">
        <f t="shared" si="218"/>
        <v/>
      </c>
      <c r="AW283" s="99" t="str">
        <f t="shared" si="248"/>
        <v/>
      </c>
      <c r="AX283" s="99" t="str">
        <f t="shared" si="249"/>
        <v/>
      </c>
      <c r="AY283" s="99" t="str">
        <f t="shared" si="219"/>
        <v/>
      </c>
      <c r="AZ283" s="99" t="str">
        <f t="shared" si="220"/>
        <v/>
      </c>
      <c r="BA283" s="99" t="str">
        <f t="shared" si="250"/>
        <v/>
      </c>
      <c r="BB283" s="99" t="str">
        <f t="shared" si="251"/>
        <v/>
      </c>
      <c r="BD283" s="99" t="str">
        <f t="shared" si="221"/>
        <v/>
      </c>
      <c r="BE283" s="99" t="str">
        <f t="shared" si="222"/>
        <v/>
      </c>
      <c r="BF283" s="99" t="str">
        <f t="shared" si="223"/>
        <v/>
      </c>
      <c r="BG283" s="99" t="str">
        <f t="shared" si="224"/>
        <v/>
      </c>
      <c r="BH283" s="121" t="str">
        <f t="shared" si="225"/>
        <v/>
      </c>
      <c r="BI283" s="121" t="str">
        <f t="shared" si="226"/>
        <v/>
      </c>
      <c r="BJ283" s="122" t="str">
        <f t="shared" si="227"/>
        <v/>
      </c>
      <c r="BK283" s="122"/>
      <c r="BL283" s="99" t="str">
        <f t="shared" si="228"/>
        <v/>
      </c>
      <c r="BM283" s="99" t="str">
        <f t="shared" si="229"/>
        <v/>
      </c>
      <c r="BN283" s="122" t="str">
        <f t="shared" si="234"/>
        <v/>
      </c>
      <c r="BO283" s="121" t="str">
        <f t="shared" si="230"/>
        <v/>
      </c>
      <c r="BP283" s="122" t="str">
        <f t="shared" si="235"/>
        <v/>
      </c>
      <c r="BQ283" s="122"/>
    </row>
    <row r="284" spans="2:69" x14ac:dyDescent="0.3">
      <c r="B284" s="89"/>
      <c r="C284" s="98">
        <f t="shared" si="231"/>
        <v>55</v>
      </c>
      <c r="D284" s="120">
        <v>274</v>
      </c>
      <c r="E284" s="161" t="str">
        <f t="shared" si="236"/>
        <v/>
      </c>
      <c r="F284" s="90" t="str">
        <f t="shared" si="212"/>
        <v/>
      </c>
      <c r="G284" s="120">
        <v>274</v>
      </c>
      <c r="H284" s="161" t="str">
        <f t="shared" si="237"/>
        <v/>
      </c>
      <c r="I284" s="90" t="str">
        <f t="array" ref="I284">IF(D$2=1,IF(F284="","",ABS(F283-F284)),IF(D$2&lt;10,IF(AND(F284="",F285=""),"",MAX(IF(C$11:C$1510=G284,B$11:B$1510))-MIN(IF(C$11:C$1510=G284,B$11:B$1510))),IF(AND(F284="",F285=""),"",_xlfn.STDEV.S(IF(C$11:C$1510=G284,B$11:B$1510)))))</f>
        <v/>
      </c>
      <c r="J284" s="102"/>
      <c r="K284" s="156"/>
      <c r="L284" s="157"/>
      <c r="M284" s="158"/>
      <c r="N284" s="147"/>
      <c r="O284" s="147"/>
      <c r="AA284" s="99" t="str">
        <f t="shared" si="213"/>
        <v/>
      </c>
      <c r="AB284" s="99" t="str">
        <f t="shared" si="214"/>
        <v/>
      </c>
      <c r="AC284" s="99" t="str">
        <f t="shared" si="242"/>
        <v/>
      </c>
      <c r="AD284" s="99" t="str">
        <f t="shared" si="243"/>
        <v/>
      </c>
      <c r="AE284" s="99" t="str">
        <f t="shared" si="215"/>
        <v/>
      </c>
      <c r="AF284" s="99" t="str">
        <f t="shared" si="216"/>
        <v/>
      </c>
      <c r="AG284" s="99" t="str">
        <f t="shared" si="210"/>
        <v/>
      </c>
      <c r="AH284" s="99" t="str">
        <f t="shared" si="211"/>
        <v/>
      </c>
      <c r="AI284" s="99" t="str">
        <f t="shared" si="232"/>
        <v/>
      </c>
      <c r="AJ284" s="99" t="str">
        <f t="shared" si="238"/>
        <v/>
      </c>
      <c r="AK284" s="99" t="str">
        <f t="shared" si="252"/>
        <v/>
      </c>
      <c r="AL284" s="99" t="str">
        <f t="shared" si="253"/>
        <v/>
      </c>
      <c r="AM284" s="99" t="str">
        <f t="shared" si="233"/>
        <v/>
      </c>
      <c r="AN284" s="99" t="str">
        <f t="shared" si="239"/>
        <v/>
      </c>
      <c r="AO284" s="99" t="str">
        <f t="shared" si="244"/>
        <v/>
      </c>
      <c r="AP284" s="99" t="str">
        <f t="shared" si="245"/>
        <v/>
      </c>
      <c r="AQ284" s="99" t="str">
        <f t="shared" si="240"/>
        <v/>
      </c>
      <c r="AR284" s="99" t="str">
        <f t="shared" si="241"/>
        <v/>
      </c>
      <c r="AS284" s="99" t="str">
        <f t="shared" si="246"/>
        <v/>
      </c>
      <c r="AT284" s="99" t="str">
        <f t="shared" si="247"/>
        <v/>
      </c>
      <c r="AU284" s="99" t="str">
        <f t="shared" si="217"/>
        <v/>
      </c>
      <c r="AV284" s="99" t="str">
        <f t="shared" si="218"/>
        <v/>
      </c>
      <c r="AW284" s="99" t="str">
        <f t="shared" si="248"/>
        <v/>
      </c>
      <c r="AX284" s="99" t="str">
        <f t="shared" si="249"/>
        <v/>
      </c>
      <c r="AY284" s="99" t="str">
        <f t="shared" si="219"/>
        <v/>
      </c>
      <c r="AZ284" s="99" t="str">
        <f t="shared" si="220"/>
        <v/>
      </c>
      <c r="BA284" s="99" t="str">
        <f t="shared" si="250"/>
        <v/>
      </c>
      <c r="BB284" s="99" t="str">
        <f t="shared" si="251"/>
        <v/>
      </c>
      <c r="BD284" s="99" t="str">
        <f t="shared" si="221"/>
        <v/>
      </c>
      <c r="BE284" s="99" t="str">
        <f t="shared" si="222"/>
        <v/>
      </c>
      <c r="BF284" s="99" t="str">
        <f t="shared" si="223"/>
        <v/>
      </c>
      <c r="BG284" s="99" t="str">
        <f t="shared" si="224"/>
        <v/>
      </c>
      <c r="BH284" s="121" t="str">
        <f t="shared" si="225"/>
        <v/>
      </c>
      <c r="BI284" s="121" t="str">
        <f t="shared" si="226"/>
        <v/>
      </c>
      <c r="BJ284" s="122" t="str">
        <f t="shared" si="227"/>
        <v/>
      </c>
      <c r="BK284" s="122"/>
      <c r="BL284" s="99" t="str">
        <f t="shared" si="228"/>
        <v/>
      </c>
      <c r="BM284" s="99" t="str">
        <f t="shared" si="229"/>
        <v/>
      </c>
      <c r="BN284" s="122" t="str">
        <f t="shared" si="234"/>
        <v/>
      </c>
      <c r="BO284" s="121" t="str">
        <f t="shared" si="230"/>
        <v/>
      </c>
      <c r="BP284" s="122" t="str">
        <f t="shared" si="235"/>
        <v/>
      </c>
      <c r="BQ284" s="122"/>
    </row>
    <row r="285" spans="2:69" x14ac:dyDescent="0.3">
      <c r="B285" s="89"/>
      <c r="C285" s="98">
        <f t="shared" si="231"/>
        <v>55</v>
      </c>
      <c r="D285" s="120">
        <v>275</v>
      </c>
      <c r="E285" s="161" t="str">
        <f t="shared" si="236"/>
        <v/>
      </c>
      <c r="F285" s="90" t="str">
        <f t="shared" si="212"/>
        <v/>
      </c>
      <c r="G285" s="120">
        <v>275</v>
      </c>
      <c r="H285" s="161" t="str">
        <f t="shared" si="237"/>
        <v/>
      </c>
      <c r="I285" s="90" t="str">
        <f t="array" ref="I285">IF(D$2=1,IF(F285="","",ABS(F284-F285)),IF(D$2&lt;10,IF(AND(F285="",F286=""),"",MAX(IF(C$11:C$1510=G285,B$11:B$1510))-MIN(IF(C$11:C$1510=G285,B$11:B$1510))),IF(AND(F285="",F286=""),"",_xlfn.STDEV.S(IF(C$11:C$1510=G285,B$11:B$1510)))))</f>
        <v/>
      </c>
      <c r="J285" s="102"/>
      <c r="K285" s="156"/>
      <c r="L285" s="157"/>
      <c r="M285" s="158"/>
      <c r="N285" s="147"/>
      <c r="O285" s="147"/>
      <c r="AA285" s="99" t="str">
        <f t="shared" si="213"/>
        <v/>
      </c>
      <c r="AB285" s="99" t="str">
        <f t="shared" si="214"/>
        <v/>
      </c>
      <c r="AC285" s="99" t="str">
        <f t="shared" si="242"/>
        <v/>
      </c>
      <c r="AD285" s="99" t="str">
        <f t="shared" si="243"/>
        <v/>
      </c>
      <c r="AE285" s="99" t="str">
        <f t="shared" si="215"/>
        <v/>
      </c>
      <c r="AF285" s="99" t="str">
        <f t="shared" si="216"/>
        <v/>
      </c>
      <c r="AG285" s="99" t="str">
        <f t="shared" ref="AG285:AG348" si="254">IF(SUM(AE276:AE285)&gt;9,"x","")</f>
        <v/>
      </c>
      <c r="AH285" s="99" t="str">
        <f t="shared" ref="AH285:AH348" si="255">IF(IF(AF$11="",SUM(AF277:AF286),SUM(AF276:AF285))&gt;9,"x","")</f>
        <v/>
      </c>
      <c r="AI285" s="99" t="str">
        <f t="shared" si="232"/>
        <v/>
      </c>
      <c r="AJ285" s="99" t="str">
        <f t="shared" si="238"/>
        <v/>
      </c>
      <c r="AK285" s="99" t="str">
        <f t="shared" si="252"/>
        <v/>
      </c>
      <c r="AL285" s="99" t="str">
        <f t="shared" si="253"/>
        <v/>
      </c>
      <c r="AM285" s="99" t="str">
        <f t="shared" si="233"/>
        <v/>
      </c>
      <c r="AN285" s="99" t="str">
        <f t="shared" si="239"/>
        <v/>
      </c>
      <c r="AO285" s="99" t="str">
        <f t="shared" si="244"/>
        <v/>
      </c>
      <c r="AP285" s="99" t="str">
        <f t="shared" si="245"/>
        <v/>
      </c>
      <c r="AQ285" s="99" t="str">
        <f t="shared" si="240"/>
        <v/>
      </c>
      <c r="AR285" s="99" t="str">
        <f t="shared" si="241"/>
        <v/>
      </c>
      <c r="AS285" s="99" t="str">
        <f t="shared" si="246"/>
        <v/>
      </c>
      <c r="AT285" s="99" t="str">
        <f t="shared" si="247"/>
        <v/>
      </c>
      <c r="AU285" s="99" t="str">
        <f t="shared" si="217"/>
        <v/>
      </c>
      <c r="AV285" s="99" t="str">
        <f t="shared" si="218"/>
        <v/>
      </c>
      <c r="AW285" s="99" t="str">
        <f t="shared" si="248"/>
        <v/>
      </c>
      <c r="AX285" s="99" t="str">
        <f t="shared" si="249"/>
        <v/>
      </c>
      <c r="AY285" s="99" t="str">
        <f t="shared" si="219"/>
        <v/>
      </c>
      <c r="AZ285" s="99" t="str">
        <f t="shared" si="220"/>
        <v/>
      </c>
      <c r="BA285" s="99" t="str">
        <f t="shared" si="250"/>
        <v/>
      </c>
      <c r="BB285" s="99" t="str">
        <f t="shared" si="251"/>
        <v/>
      </c>
      <c r="BD285" s="99" t="str">
        <f t="shared" si="221"/>
        <v/>
      </c>
      <c r="BE285" s="99" t="str">
        <f t="shared" si="222"/>
        <v/>
      </c>
      <c r="BF285" s="99" t="str">
        <f t="shared" si="223"/>
        <v/>
      </c>
      <c r="BG285" s="99" t="str">
        <f t="shared" si="224"/>
        <v/>
      </c>
      <c r="BH285" s="121" t="str">
        <f t="shared" si="225"/>
        <v/>
      </c>
      <c r="BI285" s="121" t="str">
        <f t="shared" si="226"/>
        <v/>
      </c>
      <c r="BJ285" s="122" t="str">
        <f t="shared" si="227"/>
        <v/>
      </c>
      <c r="BK285" s="122"/>
      <c r="BL285" s="99" t="str">
        <f t="shared" si="228"/>
        <v/>
      </c>
      <c r="BM285" s="99" t="str">
        <f t="shared" si="229"/>
        <v/>
      </c>
      <c r="BN285" s="122" t="str">
        <f t="shared" si="234"/>
        <v/>
      </c>
      <c r="BO285" s="121" t="str">
        <f t="shared" si="230"/>
        <v/>
      </c>
      <c r="BP285" s="122" t="str">
        <f t="shared" si="235"/>
        <v/>
      </c>
      <c r="BQ285" s="122"/>
    </row>
    <row r="286" spans="2:69" x14ac:dyDescent="0.3">
      <c r="B286" s="89"/>
      <c r="C286" s="98">
        <f t="shared" si="231"/>
        <v>56</v>
      </c>
      <c r="D286" s="120">
        <v>276</v>
      </c>
      <c r="E286" s="161" t="str">
        <f t="shared" si="236"/>
        <v/>
      </c>
      <c r="F286" s="90" t="str">
        <f t="shared" si="212"/>
        <v/>
      </c>
      <c r="G286" s="120">
        <v>276</v>
      </c>
      <c r="H286" s="161" t="str">
        <f t="shared" si="237"/>
        <v/>
      </c>
      <c r="I286" s="90" t="str">
        <f t="array" ref="I286">IF(D$2=1,IF(F286="","",ABS(F285-F286)),IF(D$2&lt;10,IF(AND(F286="",F287=""),"",MAX(IF(C$11:C$1510=G286,B$11:B$1510))-MIN(IF(C$11:C$1510=G286,B$11:B$1510))),IF(AND(F286="",F287=""),"",_xlfn.STDEV.S(IF(C$11:C$1510=G286,B$11:B$1510)))))</f>
        <v/>
      </c>
      <c r="J286" s="102"/>
      <c r="K286" s="156"/>
      <c r="L286" s="157"/>
      <c r="M286" s="158"/>
      <c r="N286" s="147"/>
      <c r="O286" s="147"/>
      <c r="AA286" s="99" t="str">
        <f t="shared" si="213"/>
        <v/>
      </c>
      <c r="AB286" s="99" t="str">
        <f t="shared" si="214"/>
        <v/>
      </c>
      <c r="AC286" s="99" t="str">
        <f t="shared" si="242"/>
        <v/>
      </c>
      <c r="AD286" s="99" t="str">
        <f t="shared" si="243"/>
        <v/>
      </c>
      <c r="AE286" s="99" t="str">
        <f t="shared" si="215"/>
        <v/>
      </c>
      <c r="AF286" s="99" t="str">
        <f t="shared" si="216"/>
        <v/>
      </c>
      <c r="AG286" s="99" t="str">
        <f t="shared" si="254"/>
        <v/>
      </c>
      <c r="AH286" s="99" t="str">
        <f t="shared" si="255"/>
        <v/>
      </c>
      <c r="AI286" s="99" t="str">
        <f t="shared" si="232"/>
        <v/>
      </c>
      <c r="AJ286" s="99" t="str">
        <f t="shared" si="238"/>
        <v/>
      </c>
      <c r="AK286" s="99" t="str">
        <f t="shared" si="252"/>
        <v/>
      </c>
      <c r="AL286" s="99" t="str">
        <f t="shared" si="253"/>
        <v/>
      </c>
      <c r="AM286" s="99" t="str">
        <f t="shared" si="233"/>
        <v/>
      </c>
      <c r="AN286" s="99" t="str">
        <f t="shared" si="239"/>
        <v/>
      </c>
      <c r="AO286" s="99" t="str">
        <f t="shared" si="244"/>
        <v/>
      </c>
      <c r="AP286" s="99" t="str">
        <f t="shared" si="245"/>
        <v/>
      </c>
      <c r="AQ286" s="99" t="str">
        <f t="shared" si="240"/>
        <v/>
      </c>
      <c r="AR286" s="99" t="str">
        <f t="shared" si="241"/>
        <v/>
      </c>
      <c r="AS286" s="99" t="str">
        <f t="shared" si="246"/>
        <v/>
      </c>
      <c r="AT286" s="99" t="str">
        <f t="shared" si="247"/>
        <v/>
      </c>
      <c r="AU286" s="99" t="str">
        <f t="shared" si="217"/>
        <v/>
      </c>
      <c r="AV286" s="99" t="str">
        <f t="shared" si="218"/>
        <v/>
      </c>
      <c r="AW286" s="99" t="str">
        <f t="shared" si="248"/>
        <v/>
      </c>
      <c r="AX286" s="99" t="str">
        <f t="shared" si="249"/>
        <v/>
      </c>
      <c r="AY286" s="99" t="str">
        <f t="shared" si="219"/>
        <v/>
      </c>
      <c r="AZ286" s="99" t="str">
        <f t="shared" si="220"/>
        <v/>
      </c>
      <c r="BA286" s="99" t="str">
        <f t="shared" si="250"/>
        <v/>
      </c>
      <c r="BB286" s="99" t="str">
        <f t="shared" si="251"/>
        <v/>
      </c>
      <c r="BD286" s="99" t="str">
        <f t="shared" si="221"/>
        <v/>
      </c>
      <c r="BE286" s="99" t="str">
        <f t="shared" si="222"/>
        <v/>
      </c>
      <c r="BF286" s="99" t="str">
        <f t="shared" si="223"/>
        <v/>
      </c>
      <c r="BG286" s="99" t="str">
        <f t="shared" si="224"/>
        <v/>
      </c>
      <c r="BH286" s="121" t="str">
        <f t="shared" si="225"/>
        <v/>
      </c>
      <c r="BI286" s="121" t="str">
        <f t="shared" si="226"/>
        <v/>
      </c>
      <c r="BJ286" s="122" t="str">
        <f t="shared" si="227"/>
        <v/>
      </c>
      <c r="BK286" s="122"/>
      <c r="BL286" s="99" t="str">
        <f t="shared" si="228"/>
        <v/>
      </c>
      <c r="BM286" s="99" t="str">
        <f t="shared" si="229"/>
        <v/>
      </c>
      <c r="BN286" s="122" t="str">
        <f t="shared" si="234"/>
        <v/>
      </c>
      <c r="BO286" s="121" t="str">
        <f t="shared" si="230"/>
        <v/>
      </c>
      <c r="BP286" s="122" t="str">
        <f t="shared" si="235"/>
        <v/>
      </c>
      <c r="BQ286" s="122"/>
    </row>
    <row r="287" spans="2:69" x14ac:dyDescent="0.3">
      <c r="B287" s="89"/>
      <c r="C287" s="98">
        <f t="shared" si="231"/>
        <v>56</v>
      </c>
      <c r="D287" s="120">
        <v>277</v>
      </c>
      <c r="E287" s="161" t="str">
        <f t="shared" si="236"/>
        <v/>
      </c>
      <c r="F287" s="90" t="str">
        <f t="shared" si="212"/>
        <v/>
      </c>
      <c r="G287" s="120">
        <v>277</v>
      </c>
      <c r="H287" s="161" t="str">
        <f t="shared" si="237"/>
        <v/>
      </c>
      <c r="I287" s="90" t="str">
        <f t="array" ref="I287">IF(D$2=1,IF(F287="","",ABS(F286-F287)),IF(D$2&lt;10,IF(AND(F287="",F288=""),"",MAX(IF(C$11:C$1510=G287,B$11:B$1510))-MIN(IF(C$11:C$1510=G287,B$11:B$1510))),IF(AND(F287="",F288=""),"",_xlfn.STDEV.S(IF(C$11:C$1510=G287,B$11:B$1510)))))</f>
        <v/>
      </c>
      <c r="J287" s="102"/>
      <c r="K287" s="156"/>
      <c r="L287" s="157"/>
      <c r="M287" s="158"/>
      <c r="N287" s="147"/>
      <c r="O287" s="147"/>
      <c r="AA287" s="99" t="str">
        <f t="shared" si="213"/>
        <v/>
      </c>
      <c r="AB287" s="99" t="str">
        <f t="shared" si="214"/>
        <v/>
      </c>
      <c r="AC287" s="99" t="str">
        <f t="shared" si="242"/>
        <v/>
      </c>
      <c r="AD287" s="99" t="str">
        <f t="shared" si="243"/>
        <v/>
      </c>
      <c r="AE287" s="99" t="str">
        <f t="shared" si="215"/>
        <v/>
      </c>
      <c r="AF287" s="99" t="str">
        <f t="shared" si="216"/>
        <v/>
      </c>
      <c r="AG287" s="99" t="str">
        <f t="shared" si="254"/>
        <v/>
      </c>
      <c r="AH287" s="99" t="str">
        <f t="shared" si="255"/>
        <v/>
      </c>
      <c r="AI287" s="99" t="str">
        <f t="shared" si="232"/>
        <v/>
      </c>
      <c r="AJ287" s="99" t="str">
        <f t="shared" si="238"/>
        <v/>
      </c>
      <c r="AK287" s="99" t="str">
        <f t="shared" si="252"/>
        <v/>
      </c>
      <c r="AL287" s="99" t="str">
        <f t="shared" si="253"/>
        <v/>
      </c>
      <c r="AM287" s="99" t="str">
        <f t="shared" si="233"/>
        <v/>
      </c>
      <c r="AN287" s="99" t="str">
        <f t="shared" si="239"/>
        <v/>
      </c>
      <c r="AO287" s="99" t="str">
        <f t="shared" si="244"/>
        <v/>
      </c>
      <c r="AP287" s="99" t="str">
        <f t="shared" si="245"/>
        <v/>
      </c>
      <c r="AQ287" s="99" t="str">
        <f t="shared" si="240"/>
        <v/>
      </c>
      <c r="AR287" s="99" t="str">
        <f t="shared" si="241"/>
        <v/>
      </c>
      <c r="AS287" s="99" t="str">
        <f t="shared" si="246"/>
        <v/>
      </c>
      <c r="AT287" s="99" t="str">
        <f t="shared" si="247"/>
        <v/>
      </c>
      <c r="AU287" s="99" t="str">
        <f t="shared" si="217"/>
        <v/>
      </c>
      <c r="AV287" s="99" t="str">
        <f t="shared" si="218"/>
        <v/>
      </c>
      <c r="AW287" s="99" t="str">
        <f t="shared" si="248"/>
        <v/>
      </c>
      <c r="AX287" s="99" t="str">
        <f t="shared" si="249"/>
        <v/>
      </c>
      <c r="AY287" s="99" t="str">
        <f t="shared" si="219"/>
        <v/>
      </c>
      <c r="AZ287" s="99" t="str">
        <f t="shared" si="220"/>
        <v/>
      </c>
      <c r="BA287" s="99" t="str">
        <f t="shared" si="250"/>
        <v/>
      </c>
      <c r="BB287" s="99" t="str">
        <f t="shared" si="251"/>
        <v/>
      </c>
      <c r="BD287" s="99" t="str">
        <f t="shared" si="221"/>
        <v/>
      </c>
      <c r="BE287" s="99" t="str">
        <f t="shared" si="222"/>
        <v/>
      </c>
      <c r="BF287" s="99" t="str">
        <f t="shared" si="223"/>
        <v/>
      </c>
      <c r="BG287" s="99" t="str">
        <f t="shared" si="224"/>
        <v/>
      </c>
      <c r="BH287" s="121" t="str">
        <f t="shared" si="225"/>
        <v/>
      </c>
      <c r="BI287" s="121" t="str">
        <f t="shared" si="226"/>
        <v/>
      </c>
      <c r="BJ287" s="122" t="str">
        <f t="shared" si="227"/>
        <v/>
      </c>
      <c r="BK287" s="122"/>
      <c r="BL287" s="99" t="str">
        <f t="shared" si="228"/>
        <v/>
      </c>
      <c r="BM287" s="99" t="str">
        <f t="shared" si="229"/>
        <v/>
      </c>
      <c r="BN287" s="122" t="str">
        <f t="shared" si="234"/>
        <v/>
      </c>
      <c r="BO287" s="121" t="str">
        <f t="shared" si="230"/>
        <v/>
      </c>
      <c r="BP287" s="122" t="str">
        <f t="shared" si="235"/>
        <v/>
      </c>
      <c r="BQ287" s="122"/>
    </row>
    <row r="288" spans="2:69" x14ac:dyDescent="0.3">
      <c r="B288" s="89"/>
      <c r="C288" s="98">
        <f t="shared" si="231"/>
        <v>56</v>
      </c>
      <c r="D288" s="120">
        <v>278</v>
      </c>
      <c r="E288" s="161" t="str">
        <f t="shared" si="236"/>
        <v/>
      </c>
      <c r="F288" s="90" t="str">
        <f t="shared" si="212"/>
        <v/>
      </c>
      <c r="G288" s="120">
        <v>278</v>
      </c>
      <c r="H288" s="161" t="str">
        <f t="shared" si="237"/>
        <v/>
      </c>
      <c r="I288" s="90" t="str">
        <f t="array" ref="I288">IF(D$2=1,IF(F288="","",ABS(F287-F288)),IF(D$2&lt;10,IF(AND(F288="",F289=""),"",MAX(IF(C$11:C$1510=G288,B$11:B$1510))-MIN(IF(C$11:C$1510=G288,B$11:B$1510))),IF(AND(F288="",F289=""),"",_xlfn.STDEV.S(IF(C$11:C$1510=G288,B$11:B$1510)))))</f>
        <v/>
      </c>
      <c r="J288" s="102"/>
      <c r="K288" s="156"/>
      <c r="L288" s="157"/>
      <c r="M288" s="158"/>
      <c r="N288" s="147"/>
      <c r="O288" s="147"/>
      <c r="AA288" s="99" t="str">
        <f t="shared" si="213"/>
        <v/>
      </c>
      <c r="AB288" s="99" t="str">
        <f t="shared" si="214"/>
        <v/>
      </c>
      <c r="AC288" s="99" t="str">
        <f t="shared" si="242"/>
        <v/>
      </c>
      <c r="AD288" s="99" t="str">
        <f t="shared" si="243"/>
        <v/>
      </c>
      <c r="AE288" s="99" t="str">
        <f t="shared" si="215"/>
        <v/>
      </c>
      <c r="AF288" s="99" t="str">
        <f t="shared" si="216"/>
        <v/>
      </c>
      <c r="AG288" s="99" t="str">
        <f t="shared" si="254"/>
        <v/>
      </c>
      <c r="AH288" s="99" t="str">
        <f t="shared" si="255"/>
        <v/>
      </c>
      <c r="AI288" s="99" t="str">
        <f t="shared" si="232"/>
        <v/>
      </c>
      <c r="AJ288" s="99" t="str">
        <f t="shared" si="238"/>
        <v/>
      </c>
      <c r="AK288" s="99" t="str">
        <f t="shared" si="252"/>
        <v/>
      </c>
      <c r="AL288" s="99" t="str">
        <f t="shared" si="253"/>
        <v/>
      </c>
      <c r="AM288" s="99" t="str">
        <f t="shared" si="233"/>
        <v/>
      </c>
      <c r="AN288" s="99" t="str">
        <f t="shared" si="239"/>
        <v/>
      </c>
      <c r="AO288" s="99" t="str">
        <f t="shared" si="244"/>
        <v/>
      </c>
      <c r="AP288" s="99" t="str">
        <f t="shared" si="245"/>
        <v/>
      </c>
      <c r="AQ288" s="99" t="str">
        <f t="shared" si="240"/>
        <v/>
      </c>
      <c r="AR288" s="99" t="str">
        <f t="shared" si="241"/>
        <v/>
      </c>
      <c r="AS288" s="99" t="str">
        <f t="shared" si="246"/>
        <v/>
      </c>
      <c r="AT288" s="99" t="str">
        <f t="shared" si="247"/>
        <v/>
      </c>
      <c r="AU288" s="99" t="str">
        <f t="shared" si="217"/>
        <v/>
      </c>
      <c r="AV288" s="99" t="str">
        <f t="shared" si="218"/>
        <v/>
      </c>
      <c r="AW288" s="99" t="str">
        <f t="shared" si="248"/>
        <v/>
      </c>
      <c r="AX288" s="99" t="str">
        <f t="shared" si="249"/>
        <v/>
      </c>
      <c r="AY288" s="99" t="str">
        <f t="shared" si="219"/>
        <v/>
      </c>
      <c r="AZ288" s="99" t="str">
        <f t="shared" si="220"/>
        <v/>
      </c>
      <c r="BA288" s="99" t="str">
        <f t="shared" si="250"/>
        <v/>
      </c>
      <c r="BB288" s="99" t="str">
        <f t="shared" si="251"/>
        <v/>
      </c>
      <c r="BD288" s="99" t="str">
        <f t="shared" si="221"/>
        <v/>
      </c>
      <c r="BE288" s="99" t="str">
        <f t="shared" si="222"/>
        <v/>
      </c>
      <c r="BF288" s="99" t="str">
        <f t="shared" si="223"/>
        <v/>
      </c>
      <c r="BG288" s="99" t="str">
        <f t="shared" si="224"/>
        <v/>
      </c>
      <c r="BH288" s="121" t="str">
        <f t="shared" si="225"/>
        <v/>
      </c>
      <c r="BI288" s="121" t="str">
        <f t="shared" si="226"/>
        <v/>
      </c>
      <c r="BJ288" s="122" t="str">
        <f t="shared" si="227"/>
        <v/>
      </c>
      <c r="BK288" s="122"/>
      <c r="BL288" s="99" t="str">
        <f t="shared" si="228"/>
        <v/>
      </c>
      <c r="BM288" s="99" t="str">
        <f t="shared" si="229"/>
        <v/>
      </c>
      <c r="BN288" s="122" t="str">
        <f t="shared" si="234"/>
        <v/>
      </c>
      <c r="BO288" s="121" t="str">
        <f t="shared" si="230"/>
        <v/>
      </c>
      <c r="BP288" s="122" t="str">
        <f t="shared" si="235"/>
        <v/>
      </c>
      <c r="BQ288" s="122"/>
    </row>
    <row r="289" spans="2:69" x14ac:dyDescent="0.3">
      <c r="B289" s="89"/>
      <c r="C289" s="98">
        <f t="shared" si="231"/>
        <v>56</v>
      </c>
      <c r="D289" s="120">
        <v>279</v>
      </c>
      <c r="E289" s="161" t="str">
        <f t="shared" si="236"/>
        <v/>
      </c>
      <c r="F289" s="90" t="str">
        <f t="shared" si="212"/>
        <v/>
      </c>
      <c r="G289" s="120">
        <v>279</v>
      </c>
      <c r="H289" s="161" t="str">
        <f t="shared" si="237"/>
        <v/>
      </c>
      <c r="I289" s="90" t="str">
        <f t="array" ref="I289">IF(D$2=1,IF(F289="","",ABS(F288-F289)),IF(D$2&lt;10,IF(AND(F289="",F290=""),"",MAX(IF(C$11:C$1510=G289,B$11:B$1510))-MIN(IF(C$11:C$1510=G289,B$11:B$1510))),IF(AND(F289="",F290=""),"",_xlfn.STDEV.S(IF(C$11:C$1510=G289,B$11:B$1510)))))</f>
        <v/>
      </c>
      <c r="J289" s="102"/>
      <c r="K289" s="156"/>
      <c r="L289" s="157"/>
      <c r="M289" s="158"/>
      <c r="N289" s="147"/>
      <c r="O289" s="147"/>
      <c r="AA289" s="99" t="str">
        <f t="shared" si="213"/>
        <v/>
      </c>
      <c r="AB289" s="99" t="str">
        <f t="shared" si="214"/>
        <v/>
      </c>
      <c r="AC289" s="99" t="str">
        <f t="shared" si="242"/>
        <v/>
      </c>
      <c r="AD289" s="99" t="str">
        <f t="shared" si="243"/>
        <v/>
      </c>
      <c r="AE289" s="99" t="str">
        <f t="shared" si="215"/>
        <v/>
      </c>
      <c r="AF289" s="99" t="str">
        <f t="shared" si="216"/>
        <v/>
      </c>
      <c r="AG289" s="99" t="str">
        <f t="shared" si="254"/>
        <v/>
      </c>
      <c r="AH289" s="99" t="str">
        <f t="shared" si="255"/>
        <v/>
      </c>
      <c r="AI289" s="99" t="str">
        <f t="shared" si="232"/>
        <v/>
      </c>
      <c r="AJ289" s="99" t="str">
        <f t="shared" si="238"/>
        <v/>
      </c>
      <c r="AK289" s="99" t="str">
        <f t="shared" si="252"/>
        <v/>
      </c>
      <c r="AL289" s="99" t="str">
        <f t="shared" si="253"/>
        <v/>
      </c>
      <c r="AM289" s="99" t="str">
        <f t="shared" si="233"/>
        <v/>
      </c>
      <c r="AN289" s="99" t="str">
        <f t="shared" si="239"/>
        <v/>
      </c>
      <c r="AO289" s="99" t="str">
        <f t="shared" si="244"/>
        <v/>
      </c>
      <c r="AP289" s="99" t="str">
        <f t="shared" si="245"/>
        <v/>
      </c>
      <c r="AQ289" s="99" t="str">
        <f t="shared" si="240"/>
        <v/>
      </c>
      <c r="AR289" s="99" t="str">
        <f t="shared" si="241"/>
        <v/>
      </c>
      <c r="AS289" s="99" t="str">
        <f t="shared" si="246"/>
        <v/>
      </c>
      <c r="AT289" s="99" t="str">
        <f t="shared" si="247"/>
        <v/>
      </c>
      <c r="AU289" s="99" t="str">
        <f t="shared" si="217"/>
        <v/>
      </c>
      <c r="AV289" s="99" t="str">
        <f t="shared" si="218"/>
        <v/>
      </c>
      <c r="AW289" s="99" t="str">
        <f t="shared" si="248"/>
        <v/>
      </c>
      <c r="AX289" s="99" t="str">
        <f t="shared" si="249"/>
        <v/>
      </c>
      <c r="AY289" s="99" t="str">
        <f t="shared" si="219"/>
        <v/>
      </c>
      <c r="AZ289" s="99" t="str">
        <f t="shared" si="220"/>
        <v/>
      </c>
      <c r="BA289" s="99" t="str">
        <f t="shared" si="250"/>
        <v/>
      </c>
      <c r="BB289" s="99" t="str">
        <f t="shared" si="251"/>
        <v/>
      </c>
      <c r="BD289" s="99" t="str">
        <f t="shared" si="221"/>
        <v/>
      </c>
      <c r="BE289" s="99" t="str">
        <f t="shared" si="222"/>
        <v/>
      </c>
      <c r="BF289" s="99" t="str">
        <f t="shared" si="223"/>
        <v/>
      </c>
      <c r="BG289" s="99" t="str">
        <f t="shared" si="224"/>
        <v/>
      </c>
      <c r="BH289" s="121" t="str">
        <f t="shared" si="225"/>
        <v/>
      </c>
      <c r="BI289" s="121" t="str">
        <f t="shared" si="226"/>
        <v/>
      </c>
      <c r="BJ289" s="122" t="str">
        <f t="shared" si="227"/>
        <v/>
      </c>
      <c r="BK289" s="122"/>
      <c r="BL289" s="99" t="str">
        <f t="shared" si="228"/>
        <v/>
      </c>
      <c r="BM289" s="99" t="str">
        <f t="shared" si="229"/>
        <v/>
      </c>
      <c r="BN289" s="122" t="str">
        <f t="shared" si="234"/>
        <v/>
      </c>
      <c r="BO289" s="121" t="str">
        <f t="shared" si="230"/>
        <v/>
      </c>
      <c r="BP289" s="122" t="str">
        <f t="shared" si="235"/>
        <v/>
      </c>
      <c r="BQ289" s="122"/>
    </row>
    <row r="290" spans="2:69" x14ac:dyDescent="0.3">
      <c r="B290" s="89"/>
      <c r="C290" s="98">
        <f t="shared" si="231"/>
        <v>56</v>
      </c>
      <c r="D290" s="120">
        <v>280</v>
      </c>
      <c r="E290" s="161" t="str">
        <f t="shared" si="236"/>
        <v/>
      </c>
      <c r="F290" s="90" t="str">
        <f t="shared" si="212"/>
        <v/>
      </c>
      <c r="G290" s="120">
        <v>280</v>
      </c>
      <c r="H290" s="161" t="str">
        <f t="shared" si="237"/>
        <v/>
      </c>
      <c r="I290" s="90" t="str">
        <f t="array" ref="I290">IF(D$2=1,IF(F290="","",ABS(F289-F290)),IF(D$2&lt;10,IF(AND(F290="",F291=""),"",MAX(IF(C$11:C$1510=G290,B$11:B$1510))-MIN(IF(C$11:C$1510=G290,B$11:B$1510))),IF(AND(F290="",F291=""),"",_xlfn.STDEV.S(IF(C$11:C$1510=G290,B$11:B$1510)))))</f>
        <v/>
      </c>
      <c r="J290" s="102"/>
      <c r="K290" s="156"/>
      <c r="L290" s="157"/>
      <c r="M290" s="158"/>
      <c r="N290" s="147"/>
      <c r="O290" s="147"/>
      <c r="AA290" s="99" t="str">
        <f t="shared" si="213"/>
        <v/>
      </c>
      <c r="AB290" s="99" t="str">
        <f t="shared" si="214"/>
        <v/>
      </c>
      <c r="AC290" s="99" t="str">
        <f t="shared" si="242"/>
        <v/>
      </c>
      <c r="AD290" s="99" t="str">
        <f t="shared" si="243"/>
        <v/>
      </c>
      <c r="AE290" s="99" t="str">
        <f t="shared" si="215"/>
        <v/>
      </c>
      <c r="AF290" s="99" t="str">
        <f t="shared" si="216"/>
        <v/>
      </c>
      <c r="AG290" s="99" t="str">
        <f t="shared" si="254"/>
        <v/>
      </c>
      <c r="AH290" s="99" t="str">
        <f t="shared" si="255"/>
        <v/>
      </c>
      <c r="AI290" s="99" t="str">
        <f t="shared" si="232"/>
        <v/>
      </c>
      <c r="AJ290" s="99" t="str">
        <f t="shared" si="238"/>
        <v/>
      </c>
      <c r="AK290" s="99" t="str">
        <f t="shared" si="252"/>
        <v/>
      </c>
      <c r="AL290" s="99" t="str">
        <f t="shared" si="253"/>
        <v/>
      </c>
      <c r="AM290" s="99" t="str">
        <f t="shared" si="233"/>
        <v/>
      </c>
      <c r="AN290" s="99" t="str">
        <f t="shared" si="239"/>
        <v/>
      </c>
      <c r="AO290" s="99" t="str">
        <f t="shared" si="244"/>
        <v/>
      </c>
      <c r="AP290" s="99" t="str">
        <f t="shared" si="245"/>
        <v/>
      </c>
      <c r="AQ290" s="99" t="str">
        <f t="shared" si="240"/>
        <v/>
      </c>
      <c r="AR290" s="99" t="str">
        <f t="shared" si="241"/>
        <v/>
      </c>
      <c r="AS290" s="99" t="str">
        <f t="shared" si="246"/>
        <v/>
      </c>
      <c r="AT290" s="99" t="str">
        <f t="shared" si="247"/>
        <v/>
      </c>
      <c r="AU290" s="99" t="str">
        <f t="shared" si="217"/>
        <v/>
      </c>
      <c r="AV290" s="99" t="str">
        <f t="shared" si="218"/>
        <v/>
      </c>
      <c r="AW290" s="99" t="str">
        <f t="shared" si="248"/>
        <v/>
      </c>
      <c r="AX290" s="99" t="str">
        <f t="shared" si="249"/>
        <v/>
      </c>
      <c r="AY290" s="99" t="str">
        <f t="shared" si="219"/>
        <v/>
      </c>
      <c r="AZ290" s="99" t="str">
        <f t="shared" si="220"/>
        <v/>
      </c>
      <c r="BA290" s="99" t="str">
        <f t="shared" si="250"/>
        <v/>
      </c>
      <c r="BB290" s="99" t="str">
        <f t="shared" si="251"/>
        <v/>
      </c>
      <c r="BD290" s="99" t="str">
        <f t="shared" si="221"/>
        <v/>
      </c>
      <c r="BE290" s="99" t="str">
        <f t="shared" si="222"/>
        <v/>
      </c>
      <c r="BF290" s="99" t="str">
        <f t="shared" si="223"/>
        <v/>
      </c>
      <c r="BG290" s="99" t="str">
        <f t="shared" si="224"/>
        <v/>
      </c>
      <c r="BH290" s="121" t="str">
        <f t="shared" si="225"/>
        <v/>
      </c>
      <c r="BI290" s="121" t="str">
        <f t="shared" si="226"/>
        <v/>
      </c>
      <c r="BJ290" s="122" t="str">
        <f t="shared" si="227"/>
        <v/>
      </c>
      <c r="BK290" s="122"/>
      <c r="BL290" s="99" t="str">
        <f t="shared" si="228"/>
        <v/>
      </c>
      <c r="BM290" s="99" t="str">
        <f t="shared" si="229"/>
        <v/>
      </c>
      <c r="BN290" s="122" t="str">
        <f t="shared" si="234"/>
        <v/>
      </c>
      <c r="BO290" s="121" t="str">
        <f t="shared" si="230"/>
        <v/>
      </c>
      <c r="BP290" s="122" t="str">
        <f t="shared" si="235"/>
        <v/>
      </c>
      <c r="BQ290" s="122"/>
    </row>
    <row r="291" spans="2:69" x14ac:dyDescent="0.3">
      <c r="B291" s="89"/>
      <c r="C291" s="98">
        <f t="shared" si="231"/>
        <v>57</v>
      </c>
      <c r="D291" s="120">
        <v>281</v>
      </c>
      <c r="E291" s="161" t="str">
        <f t="shared" si="236"/>
        <v/>
      </c>
      <c r="F291" s="90" t="str">
        <f t="shared" si="212"/>
        <v/>
      </c>
      <c r="G291" s="120">
        <v>281</v>
      </c>
      <c r="H291" s="161" t="str">
        <f t="shared" si="237"/>
        <v/>
      </c>
      <c r="I291" s="90" t="str">
        <f t="array" ref="I291">IF(D$2=1,IF(F291="","",ABS(F290-F291)),IF(D$2&lt;10,IF(AND(F291="",F292=""),"",MAX(IF(C$11:C$1510=G291,B$11:B$1510))-MIN(IF(C$11:C$1510=G291,B$11:B$1510))),IF(AND(F291="",F292=""),"",_xlfn.STDEV.S(IF(C$11:C$1510=G291,B$11:B$1510)))))</f>
        <v/>
      </c>
      <c r="J291" s="102"/>
      <c r="K291" s="156"/>
      <c r="L291" s="157"/>
      <c r="M291" s="158"/>
      <c r="N291" s="147"/>
      <c r="O291" s="147"/>
      <c r="AA291" s="99" t="str">
        <f t="shared" si="213"/>
        <v/>
      </c>
      <c r="AB291" s="99" t="str">
        <f t="shared" si="214"/>
        <v/>
      </c>
      <c r="AC291" s="99" t="str">
        <f t="shared" si="242"/>
        <v/>
      </c>
      <c r="AD291" s="99" t="str">
        <f t="shared" si="243"/>
        <v/>
      </c>
      <c r="AE291" s="99" t="str">
        <f t="shared" si="215"/>
        <v/>
      </c>
      <c r="AF291" s="99" t="str">
        <f t="shared" si="216"/>
        <v/>
      </c>
      <c r="AG291" s="99" t="str">
        <f t="shared" si="254"/>
        <v/>
      </c>
      <c r="AH291" s="99" t="str">
        <f t="shared" si="255"/>
        <v/>
      </c>
      <c r="AI291" s="99" t="str">
        <f t="shared" si="232"/>
        <v/>
      </c>
      <c r="AJ291" s="99" t="str">
        <f t="shared" si="238"/>
        <v/>
      </c>
      <c r="AK291" s="99" t="str">
        <f t="shared" si="252"/>
        <v/>
      </c>
      <c r="AL291" s="99" t="str">
        <f t="shared" si="253"/>
        <v/>
      </c>
      <c r="AM291" s="99" t="str">
        <f t="shared" si="233"/>
        <v/>
      </c>
      <c r="AN291" s="99" t="str">
        <f t="shared" si="239"/>
        <v/>
      </c>
      <c r="AO291" s="99" t="str">
        <f t="shared" si="244"/>
        <v/>
      </c>
      <c r="AP291" s="99" t="str">
        <f t="shared" si="245"/>
        <v/>
      </c>
      <c r="AQ291" s="99" t="str">
        <f t="shared" si="240"/>
        <v/>
      </c>
      <c r="AR291" s="99" t="str">
        <f t="shared" si="241"/>
        <v/>
      </c>
      <c r="AS291" s="99" t="str">
        <f t="shared" si="246"/>
        <v/>
      </c>
      <c r="AT291" s="99" t="str">
        <f t="shared" si="247"/>
        <v/>
      </c>
      <c r="AU291" s="99" t="str">
        <f t="shared" si="217"/>
        <v/>
      </c>
      <c r="AV291" s="99" t="str">
        <f t="shared" si="218"/>
        <v/>
      </c>
      <c r="AW291" s="99" t="str">
        <f t="shared" si="248"/>
        <v/>
      </c>
      <c r="AX291" s="99" t="str">
        <f t="shared" si="249"/>
        <v/>
      </c>
      <c r="AY291" s="99" t="str">
        <f t="shared" si="219"/>
        <v/>
      </c>
      <c r="AZ291" s="99" t="str">
        <f t="shared" si="220"/>
        <v/>
      </c>
      <c r="BA291" s="99" t="str">
        <f t="shared" si="250"/>
        <v/>
      </c>
      <c r="BB291" s="99" t="str">
        <f t="shared" si="251"/>
        <v/>
      </c>
      <c r="BD291" s="99" t="str">
        <f t="shared" si="221"/>
        <v/>
      </c>
      <c r="BE291" s="99" t="str">
        <f t="shared" si="222"/>
        <v/>
      </c>
      <c r="BF291" s="99" t="str">
        <f t="shared" si="223"/>
        <v/>
      </c>
      <c r="BG291" s="99" t="str">
        <f t="shared" si="224"/>
        <v/>
      </c>
      <c r="BH291" s="121" t="str">
        <f t="shared" si="225"/>
        <v/>
      </c>
      <c r="BI291" s="121" t="str">
        <f t="shared" si="226"/>
        <v/>
      </c>
      <c r="BJ291" s="122" t="str">
        <f t="shared" si="227"/>
        <v/>
      </c>
      <c r="BK291" s="122"/>
      <c r="BL291" s="99" t="str">
        <f t="shared" si="228"/>
        <v/>
      </c>
      <c r="BM291" s="99" t="str">
        <f t="shared" si="229"/>
        <v/>
      </c>
      <c r="BN291" s="122" t="str">
        <f t="shared" si="234"/>
        <v/>
      </c>
      <c r="BO291" s="121" t="str">
        <f t="shared" si="230"/>
        <v/>
      </c>
      <c r="BP291" s="122" t="str">
        <f t="shared" si="235"/>
        <v/>
      </c>
      <c r="BQ291" s="122"/>
    </row>
    <row r="292" spans="2:69" x14ac:dyDescent="0.3">
      <c r="B292" s="89"/>
      <c r="C292" s="98">
        <f t="shared" si="231"/>
        <v>57</v>
      </c>
      <c r="D292" s="120">
        <v>282</v>
      </c>
      <c r="E292" s="161" t="str">
        <f t="shared" si="236"/>
        <v/>
      </c>
      <c r="F292" s="90" t="str">
        <f t="shared" si="212"/>
        <v/>
      </c>
      <c r="G292" s="120">
        <v>282</v>
      </c>
      <c r="H292" s="161" t="str">
        <f t="shared" si="237"/>
        <v/>
      </c>
      <c r="I292" s="90" t="str">
        <f t="array" ref="I292">IF(D$2=1,IF(F292="","",ABS(F291-F292)),IF(D$2&lt;10,IF(AND(F292="",F293=""),"",MAX(IF(C$11:C$1510=G292,B$11:B$1510))-MIN(IF(C$11:C$1510=G292,B$11:B$1510))),IF(AND(F292="",F293=""),"",_xlfn.STDEV.S(IF(C$11:C$1510=G292,B$11:B$1510)))))</f>
        <v/>
      </c>
      <c r="J292" s="102"/>
      <c r="K292" s="156"/>
      <c r="L292" s="157"/>
      <c r="M292" s="158"/>
      <c r="N292" s="147"/>
      <c r="O292" s="147"/>
      <c r="AA292" s="99" t="str">
        <f t="shared" si="213"/>
        <v/>
      </c>
      <c r="AB292" s="99" t="str">
        <f t="shared" si="214"/>
        <v/>
      </c>
      <c r="AC292" s="99" t="str">
        <f t="shared" si="242"/>
        <v/>
      </c>
      <c r="AD292" s="99" t="str">
        <f t="shared" si="243"/>
        <v/>
      </c>
      <c r="AE292" s="99" t="str">
        <f t="shared" si="215"/>
        <v/>
      </c>
      <c r="AF292" s="99" t="str">
        <f t="shared" si="216"/>
        <v/>
      </c>
      <c r="AG292" s="99" t="str">
        <f t="shared" si="254"/>
        <v/>
      </c>
      <c r="AH292" s="99" t="str">
        <f t="shared" si="255"/>
        <v/>
      </c>
      <c r="AI292" s="99" t="str">
        <f t="shared" si="232"/>
        <v/>
      </c>
      <c r="AJ292" s="99" t="str">
        <f t="shared" si="238"/>
        <v/>
      </c>
      <c r="AK292" s="99" t="str">
        <f t="shared" si="252"/>
        <v/>
      </c>
      <c r="AL292" s="99" t="str">
        <f t="shared" si="253"/>
        <v/>
      </c>
      <c r="AM292" s="99" t="str">
        <f t="shared" si="233"/>
        <v/>
      </c>
      <c r="AN292" s="99" t="str">
        <f t="shared" si="239"/>
        <v/>
      </c>
      <c r="AO292" s="99" t="str">
        <f t="shared" si="244"/>
        <v/>
      </c>
      <c r="AP292" s="99" t="str">
        <f t="shared" si="245"/>
        <v/>
      </c>
      <c r="AQ292" s="99" t="str">
        <f t="shared" si="240"/>
        <v/>
      </c>
      <c r="AR292" s="99" t="str">
        <f t="shared" si="241"/>
        <v/>
      </c>
      <c r="AS292" s="99" t="str">
        <f t="shared" si="246"/>
        <v/>
      </c>
      <c r="AT292" s="99" t="str">
        <f t="shared" si="247"/>
        <v/>
      </c>
      <c r="AU292" s="99" t="str">
        <f t="shared" si="217"/>
        <v/>
      </c>
      <c r="AV292" s="99" t="str">
        <f t="shared" si="218"/>
        <v/>
      </c>
      <c r="AW292" s="99" t="str">
        <f t="shared" si="248"/>
        <v/>
      </c>
      <c r="AX292" s="99" t="str">
        <f t="shared" si="249"/>
        <v/>
      </c>
      <c r="AY292" s="99" t="str">
        <f t="shared" si="219"/>
        <v/>
      </c>
      <c r="AZ292" s="99" t="str">
        <f t="shared" si="220"/>
        <v/>
      </c>
      <c r="BA292" s="99" t="str">
        <f t="shared" si="250"/>
        <v/>
      </c>
      <c r="BB292" s="99" t="str">
        <f t="shared" si="251"/>
        <v/>
      </c>
      <c r="BD292" s="99" t="str">
        <f t="shared" si="221"/>
        <v/>
      </c>
      <c r="BE292" s="99" t="str">
        <f t="shared" si="222"/>
        <v/>
      </c>
      <c r="BF292" s="99" t="str">
        <f t="shared" si="223"/>
        <v/>
      </c>
      <c r="BG292" s="99" t="str">
        <f t="shared" si="224"/>
        <v/>
      </c>
      <c r="BH292" s="121" t="str">
        <f t="shared" si="225"/>
        <v/>
      </c>
      <c r="BI292" s="121" t="str">
        <f t="shared" si="226"/>
        <v/>
      </c>
      <c r="BJ292" s="122" t="str">
        <f t="shared" si="227"/>
        <v/>
      </c>
      <c r="BK292" s="122"/>
      <c r="BL292" s="99" t="str">
        <f t="shared" si="228"/>
        <v/>
      </c>
      <c r="BM292" s="99" t="str">
        <f t="shared" si="229"/>
        <v/>
      </c>
      <c r="BN292" s="122" t="str">
        <f t="shared" si="234"/>
        <v/>
      </c>
      <c r="BO292" s="121" t="str">
        <f t="shared" si="230"/>
        <v/>
      </c>
      <c r="BP292" s="122" t="str">
        <f t="shared" si="235"/>
        <v/>
      </c>
      <c r="BQ292" s="122"/>
    </row>
    <row r="293" spans="2:69" x14ac:dyDescent="0.3">
      <c r="B293" s="89"/>
      <c r="C293" s="98">
        <f t="shared" si="231"/>
        <v>57</v>
      </c>
      <c r="D293" s="120">
        <v>283</v>
      </c>
      <c r="E293" s="161" t="str">
        <f t="shared" si="236"/>
        <v/>
      </c>
      <c r="F293" s="90" t="str">
        <f t="shared" si="212"/>
        <v/>
      </c>
      <c r="G293" s="120">
        <v>283</v>
      </c>
      <c r="H293" s="161" t="str">
        <f t="shared" si="237"/>
        <v/>
      </c>
      <c r="I293" s="90" t="str">
        <f t="array" ref="I293">IF(D$2=1,IF(F293="","",ABS(F292-F293)),IF(D$2&lt;10,IF(AND(F293="",F294=""),"",MAX(IF(C$11:C$1510=G293,B$11:B$1510))-MIN(IF(C$11:C$1510=G293,B$11:B$1510))),IF(AND(F293="",F294=""),"",_xlfn.STDEV.S(IF(C$11:C$1510=G293,B$11:B$1510)))))</f>
        <v/>
      </c>
      <c r="J293" s="102"/>
      <c r="K293" s="156"/>
      <c r="L293" s="157"/>
      <c r="M293" s="158"/>
      <c r="N293" s="147"/>
      <c r="O293" s="147"/>
      <c r="AA293" s="99" t="str">
        <f t="shared" si="213"/>
        <v/>
      </c>
      <c r="AB293" s="99" t="str">
        <f t="shared" si="214"/>
        <v/>
      </c>
      <c r="AC293" s="99" t="str">
        <f t="shared" si="242"/>
        <v/>
      </c>
      <c r="AD293" s="99" t="str">
        <f t="shared" si="243"/>
        <v/>
      </c>
      <c r="AE293" s="99" t="str">
        <f t="shared" si="215"/>
        <v/>
      </c>
      <c r="AF293" s="99" t="str">
        <f t="shared" si="216"/>
        <v/>
      </c>
      <c r="AG293" s="99" t="str">
        <f t="shared" si="254"/>
        <v/>
      </c>
      <c r="AH293" s="99" t="str">
        <f t="shared" si="255"/>
        <v/>
      </c>
      <c r="AI293" s="99" t="str">
        <f t="shared" si="232"/>
        <v/>
      </c>
      <c r="AJ293" s="99" t="str">
        <f t="shared" si="238"/>
        <v/>
      </c>
      <c r="AK293" s="99" t="str">
        <f t="shared" si="252"/>
        <v/>
      </c>
      <c r="AL293" s="99" t="str">
        <f t="shared" si="253"/>
        <v/>
      </c>
      <c r="AM293" s="99" t="str">
        <f t="shared" si="233"/>
        <v/>
      </c>
      <c r="AN293" s="99" t="str">
        <f t="shared" si="239"/>
        <v/>
      </c>
      <c r="AO293" s="99" t="str">
        <f t="shared" si="244"/>
        <v/>
      </c>
      <c r="AP293" s="99" t="str">
        <f t="shared" si="245"/>
        <v/>
      </c>
      <c r="AQ293" s="99" t="str">
        <f t="shared" si="240"/>
        <v/>
      </c>
      <c r="AR293" s="99" t="str">
        <f t="shared" si="241"/>
        <v/>
      </c>
      <c r="AS293" s="99" t="str">
        <f t="shared" si="246"/>
        <v/>
      </c>
      <c r="AT293" s="99" t="str">
        <f t="shared" si="247"/>
        <v/>
      </c>
      <c r="AU293" s="99" t="str">
        <f t="shared" si="217"/>
        <v/>
      </c>
      <c r="AV293" s="99" t="str">
        <f t="shared" si="218"/>
        <v/>
      </c>
      <c r="AW293" s="99" t="str">
        <f t="shared" si="248"/>
        <v/>
      </c>
      <c r="AX293" s="99" t="str">
        <f t="shared" si="249"/>
        <v/>
      </c>
      <c r="AY293" s="99" t="str">
        <f t="shared" si="219"/>
        <v/>
      </c>
      <c r="AZ293" s="99" t="str">
        <f t="shared" si="220"/>
        <v/>
      </c>
      <c r="BA293" s="99" t="str">
        <f t="shared" si="250"/>
        <v/>
      </c>
      <c r="BB293" s="99" t="str">
        <f t="shared" si="251"/>
        <v/>
      </c>
      <c r="BD293" s="99" t="str">
        <f t="shared" si="221"/>
        <v/>
      </c>
      <c r="BE293" s="99" t="str">
        <f t="shared" si="222"/>
        <v/>
      </c>
      <c r="BF293" s="99" t="str">
        <f t="shared" si="223"/>
        <v/>
      </c>
      <c r="BG293" s="99" t="str">
        <f t="shared" si="224"/>
        <v/>
      </c>
      <c r="BH293" s="121" t="str">
        <f t="shared" si="225"/>
        <v/>
      </c>
      <c r="BI293" s="121" t="str">
        <f t="shared" si="226"/>
        <v/>
      </c>
      <c r="BJ293" s="122" t="str">
        <f t="shared" si="227"/>
        <v/>
      </c>
      <c r="BK293" s="122"/>
      <c r="BL293" s="99" t="str">
        <f t="shared" si="228"/>
        <v/>
      </c>
      <c r="BM293" s="99" t="str">
        <f t="shared" si="229"/>
        <v/>
      </c>
      <c r="BN293" s="122" t="str">
        <f t="shared" si="234"/>
        <v/>
      </c>
      <c r="BO293" s="121" t="str">
        <f t="shared" si="230"/>
        <v/>
      </c>
      <c r="BP293" s="122" t="str">
        <f t="shared" si="235"/>
        <v/>
      </c>
      <c r="BQ293" s="122"/>
    </row>
    <row r="294" spans="2:69" x14ac:dyDescent="0.3">
      <c r="B294" s="89"/>
      <c r="C294" s="98">
        <f t="shared" si="231"/>
        <v>57</v>
      </c>
      <c r="D294" s="120">
        <v>284</v>
      </c>
      <c r="E294" s="161" t="str">
        <f t="shared" si="236"/>
        <v/>
      </c>
      <c r="F294" s="90" t="str">
        <f t="shared" si="212"/>
        <v/>
      </c>
      <c r="G294" s="120">
        <v>284</v>
      </c>
      <c r="H294" s="161" t="str">
        <f t="shared" si="237"/>
        <v/>
      </c>
      <c r="I294" s="90" t="str">
        <f t="array" ref="I294">IF(D$2=1,IF(F294="","",ABS(F293-F294)),IF(D$2&lt;10,IF(AND(F294="",F295=""),"",MAX(IF(C$11:C$1510=G294,B$11:B$1510))-MIN(IF(C$11:C$1510=G294,B$11:B$1510))),IF(AND(F294="",F295=""),"",_xlfn.STDEV.S(IF(C$11:C$1510=G294,B$11:B$1510)))))</f>
        <v/>
      </c>
      <c r="J294" s="102"/>
      <c r="K294" s="156"/>
      <c r="L294" s="157"/>
      <c r="M294" s="158"/>
      <c r="N294" s="147"/>
      <c r="O294" s="147"/>
      <c r="AA294" s="99" t="str">
        <f t="shared" si="213"/>
        <v/>
      </c>
      <c r="AB294" s="99" t="str">
        <f t="shared" si="214"/>
        <v/>
      </c>
      <c r="AC294" s="99" t="str">
        <f t="shared" si="242"/>
        <v/>
      </c>
      <c r="AD294" s="99" t="str">
        <f t="shared" si="243"/>
        <v/>
      </c>
      <c r="AE294" s="99" t="str">
        <f t="shared" si="215"/>
        <v/>
      </c>
      <c r="AF294" s="99" t="str">
        <f t="shared" si="216"/>
        <v/>
      </c>
      <c r="AG294" s="99" t="str">
        <f t="shared" si="254"/>
        <v/>
      </c>
      <c r="AH294" s="99" t="str">
        <f t="shared" si="255"/>
        <v/>
      </c>
      <c r="AI294" s="99" t="str">
        <f t="shared" si="232"/>
        <v/>
      </c>
      <c r="AJ294" s="99" t="str">
        <f t="shared" si="238"/>
        <v/>
      </c>
      <c r="AK294" s="99" t="str">
        <f t="shared" si="252"/>
        <v/>
      </c>
      <c r="AL294" s="99" t="str">
        <f t="shared" si="253"/>
        <v/>
      </c>
      <c r="AM294" s="99" t="str">
        <f t="shared" si="233"/>
        <v/>
      </c>
      <c r="AN294" s="99" t="str">
        <f t="shared" si="239"/>
        <v/>
      </c>
      <c r="AO294" s="99" t="str">
        <f t="shared" si="244"/>
        <v/>
      </c>
      <c r="AP294" s="99" t="str">
        <f t="shared" si="245"/>
        <v/>
      </c>
      <c r="AQ294" s="99" t="str">
        <f t="shared" si="240"/>
        <v/>
      </c>
      <c r="AR294" s="99" t="str">
        <f t="shared" si="241"/>
        <v/>
      </c>
      <c r="AS294" s="99" t="str">
        <f t="shared" si="246"/>
        <v/>
      </c>
      <c r="AT294" s="99" t="str">
        <f t="shared" si="247"/>
        <v/>
      </c>
      <c r="AU294" s="99" t="str">
        <f t="shared" si="217"/>
        <v/>
      </c>
      <c r="AV294" s="99" t="str">
        <f t="shared" si="218"/>
        <v/>
      </c>
      <c r="AW294" s="99" t="str">
        <f t="shared" si="248"/>
        <v/>
      </c>
      <c r="AX294" s="99" t="str">
        <f t="shared" si="249"/>
        <v/>
      </c>
      <c r="AY294" s="99" t="str">
        <f t="shared" si="219"/>
        <v/>
      </c>
      <c r="AZ294" s="99" t="str">
        <f t="shared" si="220"/>
        <v/>
      </c>
      <c r="BA294" s="99" t="str">
        <f t="shared" si="250"/>
        <v/>
      </c>
      <c r="BB294" s="99" t="str">
        <f t="shared" si="251"/>
        <v/>
      </c>
      <c r="BD294" s="99" t="str">
        <f t="shared" si="221"/>
        <v/>
      </c>
      <c r="BE294" s="99" t="str">
        <f t="shared" si="222"/>
        <v/>
      </c>
      <c r="BF294" s="99" t="str">
        <f t="shared" si="223"/>
        <v/>
      </c>
      <c r="BG294" s="99" t="str">
        <f t="shared" si="224"/>
        <v/>
      </c>
      <c r="BH294" s="121" t="str">
        <f t="shared" si="225"/>
        <v/>
      </c>
      <c r="BI294" s="121" t="str">
        <f t="shared" si="226"/>
        <v/>
      </c>
      <c r="BJ294" s="122" t="str">
        <f t="shared" si="227"/>
        <v/>
      </c>
      <c r="BK294" s="122"/>
      <c r="BL294" s="99" t="str">
        <f t="shared" si="228"/>
        <v/>
      </c>
      <c r="BM294" s="99" t="str">
        <f t="shared" si="229"/>
        <v/>
      </c>
      <c r="BN294" s="122" t="str">
        <f t="shared" si="234"/>
        <v/>
      </c>
      <c r="BO294" s="121" t="str">
        <f t="shared" si="230"/>
        <v/>
      </c>
      <c r="BP294" s="122" t="str">
        <f t="shared" si="235"/>
        <v/>
      </c>
      <c r="BQ294" s="122"/>
    </row>
    <row r="295" spans="2:69" x14ac:dyDescent="0.3">
      <c r="B295" s="89"/>
      <c r="C295" s="98">
        <f t="shared" si="231"/>
        <v>57</v>
      </c>
      <c r="D295" s="120">
        <v>285</v>
      </c>
      <c r="E295" s="161" t="str">
        <f t="shared" si="236"/>
        <v/>
      </c>
      <c r="F295" s="90" t="str">
        <f t="shared" si="212"/>
        <v/>
      </c>
      <c r="G295" s="120">
        <v>285</v>
      </c>
      <c r="H295" s="161" t="str">
        <f t="shared" si="237"/>
        <v/>
      </c>
      <c r="I295" s="90" t="str">
        <f t="array" ref="I295">IF(D$2=1,IF(F295="","",ABS(F294-F295)),IF(D$2&lt;10,IF(AND(F295="",F296=""),"",MAX(IF(C$11:C$1510=G295,B$11:B$1510))-MIN(IF(C$11:C$1510=G295,B$11:B$1510))),IF(AND(F295="",F296=""),"",_xlfn.STDEV.S(IF(C$11:C$1510=G295,B$11:B$1510)))))</f>
        <v/>
      </c>
      <c r="J295" s="102"/>
      <c r="K295" s="156"/>
      <c r="L295" s="157"/>
      <c r="M295" s="158"/>
      <c r="N295" s="147"/>
      <c r="O295" s="147"/>
      <c r="AA295" s="99" t="str">
        <f t="shared" si="213"/>
        <v/>
      </c>
      <c r="AB295" s="99" t="str">
        <f t="shared" si="214"/>
        <v/>
      </c>
      <c r="AC295" s="99" t="str">
        <f t="shared" si="242"/>
        <v/>
      </c>
      <c r="AD295" s="99" t="str">
        <f t="shared" si="243"/>
        <v/>
      </c>
      <c r="AE295" s="99" t="str">
        <f t="shared" si="215"/>
        <v/>
      </c>
      <c r="AF295" s="99" t="str">
        <f t="shared" si="216"/>
        <v/>
      </c>
      <c r="AG295" s="99" t="str">
        <f t="shared" si="254"/>
        <v/>
      </c>
      <c r="AH295" s="99" t="str">
        <f t="shared" si="255"/>
        <v/>
      </c>
      <c r="AI295" s="99" t="str">
        <f t="shared" si="232"/>
        <v/>
      </c>
      <c r="AJ295" s="99" t="str">
        <f t="shared" si="238"/>
        <v/>
      </c>
      <c r="AK295" s="99" t="str">
        <f t="shared" si="252"/>
        <v/>
      </c>
      <c r="AL295" s="99" t="str">
        <f t="shared" si="253"/>
        <v/>
      </c>
      <c r="AM295" s="99" t="str">
        <f t="shared" si="233"/>
        <v/>
      </c>
      <c r="AN295" s="99" t="str">
        <f t="shared" si="239"/>
        <v/>
      </c>
      <c r="AO295" s="99" t="str">
        <f t="shared" si="244"/>
        <v/>
      </c>
      <c r="AP295" s="99" t="str">
        <f t="shared" si="245"/>
        <v/>
      </c>
      <c r="AQ295" s="99" t="str">
        <f t="shared" si="240"/>
        <v/>
      </c>
      <c r="AR295" s="99" t="str">
        <f t="shared" si="241"/>
        <v/>
      </c>
      <c r="AS295" s="99" t="str">
        <f t="shared" si="246"/>
        <v/>
      </c>
      <c r="AT295" s="99" t="str">
        <f t="shared" si="247"/>
        <v/>
      </c>
      <c r="AU295" s="99" t="str">
        <f t="shared" si="217"/>
        <v/>
      </c>
      <c r="AV295" s="99" t="str">
        <f t="shared" si="218"/>
        <v/>
      </c>
      <c r="AW295" s="99" t="str">
        <f t="shared" si="248"/>
        <v/>
      </c>
      <c r="AX295" s="99" t="str">
        <f t="shared" si="249"/>
        <v/>
      </c>
      <c r="AY295" s="99" t="str">
        <f t="shared" si="219"/>
        <v/>
      </c>
      <c r="AZ295" s="99" t="str">
        <f t="shared" si="220"/>
        <v/>
      </c>
      <c r="BA295" s="99" t="str">
        <f t="shared" si="250"/>
        <v/>
      </c>
      <c r="BB295" s="99" t="str">
        <f t="shared" si="251"/>
        <v/>
      </c>
      <c r="BD295" s="99" t="str">
        <f t="shared" si="221"/>
        <v/>
      </c>
      <c r="BE295" s="99" t="str">
        <f t="shared" si="222"/>
        <v/>
      </c>
      <c r="BF295" s="99" t="str">
        <f t="shared" si="223"/>
        <v/>
      </c>
      <c r="BG295" s="99" t="str">
        <f t="shared" si="224"/>
        <v/>
      </c>
      <c r="BH295" s="121" t="str">
        <f t="shared" si="225"/>
        <v/>
      </c>
      <c r="BI295" s="121" t="str">
        <f t="shared" si="226"/>
        <v/>
      </c>
      <c r="BJ295" s="122" t="str">
        <f t="shared" si="227"/>
        <v/>
      </c>
      <c r="BK295" s="122"/>
      <c r="BL295" s="99" t="str">
        <f t="shared" si="228"/>
        <v/>
      </c>
      <c r="BM295" s="99" t="str">
        <f t="shared" si="229"/>
        <v/>
      </c>
      <c r="BN295" s="122" t="str">
        <f t="shared" si="234"/>
        <v/>
      </c>
      <c r="BO295" s="121" t="str">
        <f t="shared" si="230"/>
        <v/>
      </c>
      <c r="BP295" s="122" t="str">
        <f t="shared" si="235"/>
        <v/>
      </c>
      <c r="BQ295" s="122"/>
    </row>
    <row r="296" spans="2:69" x14ac:dyDescent="0.3">
      <c r="B296" s="89"/>
      <c r="C296" s="98">
        <f t="shared" si="231"/>
        <v>58</v>
      </c>
      <c r="D296" s="120">
        <v>286</v>
      </c>
      <c r="E296" s="161" t="str">
        <f t="shared" si="236"/>
        <v/>
      </c>
      <c r="F296" s="90" t="str">
        <f t="shared" si="212"/>
        <v/>
      </c>
      <c r="G296" s="120">
        <v>286</v>
      </c>
      <c r="H296" s="161" t="str">
        <f t="shared" si="237"/>
        <v/>
      </c>
      <c r="I296" s="90" t="str">
        <f t="array" ref="I296">IF(D$2=1,IF(F296="","",ABS(F295-F296)),IF(D$2&lt;10,IF(AND(F296="",F297=""),"",MAX(IF(C$11:C$1510=G296,B$11:B$1510))-MIN(IF(C$11:C$1510=G296,B$11:B$1510))),IF(AND(F296="",F297=""),"",_xlfn.STDEV.S(IF(C$11:C$1510=G296,B$11:B$1510)))))</f>
        <v/>
      </c>
      <c r="J296" s="102"/>
      <c r="K296" s="156"/>
      <c r="L296" s="157"/>
      <c r="M296" s="158"/>
      <c r="N296" s="147"/>
      <c r="O296" s="147"/>
      <c r="AA296" s="99" t="str">
        <f t="shared" si="213"/>
        <v/>
      </c>
      <c r="AB296" s="99" t="str">
        <f t="shared" si="214"/>
        <v/>
      </c>
      <c r="AC296" s="99" t="str">
        <f t="shared" si="242"/>
        <v/>
      </c>
      <c r="AD296" s="99" t="str">
        <f t="shared" si="243"/>
        <v/>
      </c>
      <c r="AE296" s="99" t="str">
        <f t="shared" si="215"/>
        <v/>
      </c>
      <c r="AF296" s="99" t="str">
        <f t="shared" si="216"/>
        <v/>
      </c>
      <c r="AG296" s="99" t="str">
        <f t="shared" si="254"/>
        <v/>
      </c>
      <c r="AH296" s="99" t="str">
        <f t="shared" si="255"/>
        <v/>
      </c>
      <c r="AI296" s="99" t="str">
        <f t="shared" si="232"/>
        <v/>
      </c>
      <c r="AJ296" s="99" t="str">
        <f t="shared" si="238"/>
        <v/>
      </c>
      <c r="AK296" s="99" t="str">
        <f t="shared" si="252"/>
        <v/>
      </c>
      <c r="AL296" s="99" t="str">
        <f t="shared" si="253"/>
        <v/>
      </c>
      <c r="AM296" s="99" t="str">
        <f t="shared" si="233"/>
        <v/>
      </c>
      <c r="AN296" s="99" t="str">
        <f t="shared" si="239"/>
        <v/>
      </c>
      <c r="AO296" s="99" t="str">
        <f t="shared" si="244"/>
        <v/>
      </c>
      <c r="AP296" s="99" t="str">
        <f t="shared" si="245"/>
        <v/>
      </c>
      <c r="AQ296" s="99" t="str">
        <f t="shared" si="240"/>
        <v/>
      </c>
      <c r="AR296" s="99" t="str">
        <f t="shared" si="241"/>
        <v/>
      </c>
      <c r="AS296" s="99" t="str">
        <f t="shared" si="246"/>
        <v/>
      </c>
      <c r="AT296" s="99" t="str">
        <f t="shared" si="247"/>
        <v/>
      </c>
      <c r="AU296" s="99" t="str">
        <f t="shared" si="217"/>
        <v/>
      </c>
      <c r="AV296" s="99" t="str">
        <f t="shared" si="218"/>
        <v/>
      </c>
      <c r="AW296" s="99" t="str">
        <f t="shared" si="248"/>
        <v/>
      </c>
      <c r="AX296" s="99" t="str">
        <f t="shared" si="249"/>
        <v/>
      </c>
      <c r="AY296" s="99" t="str">
        <f t="shared" si="219"/>
        <v/>
      </c>
      <c r="AZ296" s="99" t="str">
        <f t="shared" si="220"/>
        <v/>
      </c>
      <c r="BA296" s="99" t="str">
        <f t="shared" si="250"/>
        <v/>
      </c>
      <c r="BB296" s="99" t="str">
        <f t="shared" si="251"/>
        <v/>
      </c>
      <c r="BD296" s="99" t="str">
        <f t="shared" si="221"/>
        <v/>
      </c>
      <c r="BE296" s="99" t="str">
        <f t="shared" si="222"/>
        <v/>
      </c>
      <c r="BF296" s="99" t="str">
        <f t="shared" si="223"/>
        <v/>
      </c>
      <c r="BG296" s="99" t="str">
        <f t="shared" si="224"/>
        <v/>
      </c>
      <c r="BH296" s="121" t="str">
        <f t="shared" si="225"/>
        <v/>
      </c>
      <c r="BI296" s="121" t="str">
        <f t="shared" si="226"/>
        <v/>
      </c>
      <c r="BJ296" s="122" t="str">
        <f t="shared" si="227"/>
        <v/>
      </c>
      <c r="BK296" s="122"/>
      <c r="BL296" s="99" t="str">
        <f t="shared" si="228"/>
        <v/>
      </c>
      <c r="BM296" s="99" t="str">
        <f t="shared" si="229"/>
        <v/>
      </c>
      <c r="BN296" s="122" t="str">
        <f t="shared" si="234"/>
        <v/>
      </c>
      <c r="BO296" s="121" t="str">
        <f t="shared" si="230"/>
        <v/>
      </c>
      <c r="BP296" s="122" t="str">
        <f t="shared" si="235"/>
        <v/>
      </c>
      <c r="BQ296" s="122"/>
    </row>
    <row r="297" spans="2:69" x14ac:dyDescent="0.3">
      <c r="B297" s="89"/>
      <c r="C297" s="98">
        <f t="shared" si="231"/>
        <v>58</v>
      </c>
      <c r="D297" s="120">
        <v>287</v>
      </c>
      <c r="E297" s="161" t="str">
        <f t="shared" si="236"/>
        <v/>
      </c>
      <c r="F297" s="90" t="str">
        <f t="shared" si="212"/>
        <v/>
      </c>
      <c r="G297" s="120">
        <v>287</v>
      </c>
      <c r="H297" s="161" t="str">
        <f t="shared" si="237"/>
        <v/>
      </c>
      <c r="I297" s="90" t="str">
        <f t="array" ref="I297">IF(D$2=1,IF(F297="","",ABS(F296-F297)),IF(D$2&lt;10,IF(AND(F297="",F298=""),"",MAX(IF(C$11:C$1510=G297,B$11:B$1510))-MIN(IF(C$11:C$1510=G297,B$11:B$1510))),IF(AND(F297="",F298=""),"",_xlfn.STDEV.S(IF(C$11:C$1510=G297,B$11:B$1510)))))</f>
        <v/>
      </c>
      <c r="J297" s="102"/>
      <c r="K297" s="156"/>
      <c r="L297" s="157"/>
      <c r="M297" s="158"/>
      <c r="N297" s="147"/>
      <c r="O297" s="147"/>
      <c r="AA297" s="99" t="str">
        <f t="shared" si="213"/>
        <v/>
      </c>
      <c r="AB297" s="99" t="str">
        <f t="shared" si="214"/>
        <v/>
      </c>
      <c r="AC297" s="99" t="str">
        <f t="shared" si="242"/>
        <v/>
      </c>
      <c r="AD297" s="99" t="str">
        <f t="shared" si="243"/>
        <v/>
      </c>
      <c r="AE297" s="99" t="str">
        <f t="shared" si="215"/>
        <v/>
      </c>
      <c r="AF297" s="99" t="str">
        <f t="shared" si="216"/>
        <v/>
      </c>
      <c r="AG297" s="99" t="str">
        <f t="shared" si="254"/>
        <v/>
      </c>
      <c r="AH297" s="99" t="str">
        <f t="shared" si="255"/>
        <v/>
      </c>
      <c r="AI297" s="99" t="str">
        <f t="shared" si="232"/>
        <v/>
      </c>
      <c r="AJ297" s="99" t="str">
        <f t="shared" si="238"/>
        <v/>
      </c>
      <c r="AK297" s="99" t="str">
        <f t="shared" si="252"/>
        <v/>
      </c>
      <c r="AL297" s="99" t="str">
        <f t="shared" si="253"/>
        <v/>
      </c>
      <c r="AM297" s="99" t="str">
        <f t="shared" si="233"/>
        <v/>
      </c>
      <c r="AN297" s="99" t="str">
        <f t="shared" si="239"/>
        <v/>
      </c>
      <c r="AO297" s="99" t="str">
        <f t="shared" si="244"/>
        <v/>
      </c>
      <c r="AP297" s="99" t="str">
        <f t="shared" si="245"/>
        <v/>
      </c>
      <c r="AQ297" s="99" t="str">
        <f t="shared" si="240"/>
        <v/>
      </c>
      <c r="AR297" s="99" t="str">
        <f t="shared" si="241"/>
        <v/>
      </c>
      <c r="AS297" s="99" t="str">
        <f t="shared" si="246"/>
        <v/>
      </c>
      <c r="AT297" s="99" t="str">
        <f t="shared" si="247"/>
        <v/>
      </c>
      <c r="AU297" s="99" t="str">
        <f t="shared" si="217"/>
        <v/>
      </c>
      <c r="AV297" s="99" t="str">
        <f t="shared" si="218"/>
        <v/>
      </c>
      <c r="AW297" s="99" t="str">
        <f t="shared" si="248"/>
        <v/>
      </c>
      <c r="AX297" s="99" t="str">
        <f t="shared" si="249"/>
        <v/>
      </c>
      <c r="AY297" s="99" t="str">
        <f t="shared" si="219"/>
        <v/>
      </c>
      <c r="AZ297" s="99" t="str">
        <f t="shared" si="220"/>
        <v/>
      </c>
      <c r="BA297" s="99" t="str">
        <f t="shared" si="250"/>
        <v/>
      </c>
      <c r="BB297" s="99" t="str">
        <f t="shared" si="251"/>
        <v/>
      </c>
      <c r="BD297" s="99" t="str">
        <f t="shared" si="221"/>
        <v/>
      </c>
      <c r="BE297" s="99" t="str">
        <f t="shared" si="222"/>
        <v/>
      </c>
      <c r="BF297" s="99" t="str">
        <f t="shared" si="223"/>
        <v/>
      </c>
      <c r="BG297" s="99" t="str">
        <f t="shared" si="224"/>
        <v/>
      </c>
      <c r="BH297" s="121" t="str">
        <f t="shared" si="225"/>
        <v/>
      </c>
      <c r="BI297" s="121" t="str">
        <f t="shared" si="226"/>
        <v/>
      </c>
      <c r="BJ297" s="122" t="str">
        <f t="shared" si="227"/>
        <v/>
      </c>
      <c r="BK297" s="122"/>
      <c r="BL297" s="99" t="str">
        <f t="shared" si="228"/>
        <v/>
      </c>
      <c r="BM297" s="99" t="str">
        <f t="shared" si="229"/>
        <v/>
      </c>
      <c r="BN297" s="122" t="str">
        <f t="shared" si="234"/>
        <v/>
      </c>
      <c r="BO297" s="121" t="str">
        <f t="shared" si="230"/>
        <v/>
      </c>
      <c r="BP297" s="122" t="str">
        <f t="shared" si="235"/>
        <v/>
      </c>
      <c r="BQ297" s="122"/>
    </row>
    <row r="298" spans="2:69" x14ac:dyDescent="0.3">
      <c r="B298" s="89"/>
      <c r="C298" s="98">
        <f t="shared" si="231"/>
        <v>58</v>
      </c>
      <c r="D298" s="120">
        <v>288</v>
      </c>
      <c r="E298" s="161" t="str">
        <f t="shared" si="236"/>
        <v/>
      </c>
      <c r="F298" s="90" t="str">
        <f t="shared" si="212"/>
        <v/>
      </c>
      <c r="G298" s="120">
        <v>288</v>
      </c>
      <c r="H298" s="161" t="str">
        <f t="shared" si="237"/>
        <v/>
      </c>
      <c r="I298" s="90" t="str">
        <f t="array" ref="I298">IF(D$2=1,IF(F298="","",ABS(F297-F298)),IF(D$2&lt;10,IF(AND(F298="",F299=""),"",MAX(IF(C$11:C$1510=G298,B$11:B$1510))-MIN(IF(C$11:C$1510=G298,B$11:B$1510))),IF(AND(F298="",F299=""),"",_xlfn.STDEV.S(IF(C$11:C$1510=G298,B$11:B$1510)))))</f>
        <v/>
      </c>
      <c r="J298" s="102"/>
      <c r="K298" s="156"/>
      <c r="L298" s="157"/>
      <c r="M298" s="158"/>
      <c r="N298" s="147"/>
      <c r="O298" s="147"/>
      <c r="AA298" s="99" t="str">
        <f t="shared" si="213"/>
        <v/>
      </c>
      <c r="AB298" s="99" t="str">
        <f t="shared" si="214"/>
        <v/>
      </c>
      <c r="AC298" s="99" t="str">
        <f t="shared" si="242"/>
        <v/>
      </c>
      <c r="AD298" s="99" t="str">
        <f t="shared" si="243"/>
        <v/>
      </c>
      <c r="AE298" s="99" t="str">
        <f t="shared" si="215"/>
        <v/>
      </c>
      <c r="AF298" s="99" t="str">
        <f t="shared" si="216"/>
        <v/>
      </c>
      <c r="AG298" s="99" t="str">
        <f t="shared" si="254"/>
        <v/>
      </c>
      <c r="AH298" s="99" t="str">
        <f t="shared" si="255"/>
        <v/>
      </c>
      <c r="AI298" s="99" t="str">
        <f t="shared" si="232"/>
        <v/>
      </c>
      <c r="AJ298" s="99" t="str">
        <f t="shared" si="238"/>
        <v/>
      </c>
      <c r="AK298" s="99" t="str">
        <f t="shared" si="252"/>
        <v/>
      </c>
      <c r="AL298" s="99" t="str">
        <f t="shared" si="253"/>
        <v/>
      </c>
      <c r="AM298" s="99" t="str">
        <f t="shared" si="233"/>
        <v/>
      </c>
      <c r="AN298" s="99" t="str">
        <f t="shared" si="239"/>
        <v/>
      </c>
      <c r="AO298" s="99" t="str">
        <f t="shared" si="244"/>
        <v/>
      </c>
      <c r="AP298" s="99" t="str">
        <f t="shared" si="245"/>
        <v/>
      </c>
      <c r="AQ298" s="99" t="str">
        <f t="shared" si="240"/>
        <v/>
      </c>
      <c r="AR298" s="99" t="str">
        <f t="shared" si="241"/>
        <v/>
      </c>
      <c r="AS298" s="99" t="str">
        <f t="shared" si="246"/>
        <v/>
      </c>
      <c r="AT298" s="99" t="str">
        <f t="shared" si="247"/>
        <v/>
      </c>
      <c r="AU298" s="99" t="str">
        <f t="shared" si="217"/>
        <v/>
      </c>
      <c r="AV298" s="99" t="str">
        <f t="shared" si="218"/>
        <v/>
      </c>
      <c r="AW298" s="99" t="str">
        <f t="shared" si="248"/>
        <v/>
      </c>
      <c r="AX298" s="99" t="str">
        <f t="shared" si="249"/>
        <v/>
      </c>
      <c r="AY298" s="99" t="str">
        <f t="shared" si="219"/>
        <v/>
      </c>
      <c r="AZ298" s="99" t="str">
        <f t="shared" si="220"/>
        <v/>
      </c>
      <c r="BA298" s="99" t="str">
        <f t="shared" si="250"/>
        <v/>
      </c>
      <c r="BB298" s="99" t="str">
        <f t="shared" si="251"/>
        <v/>
      </c>
      <c r="BD298" s="99" t="str">
        <f t="shared" si="221"/>
        <v/>
      </c>
      <c r="BE298" s="99" t="str">
        <f t="shared" si="222"/>
        <v/>
      </c>
      <c r="BF298" s="99" t="str">
        <f t="shared" si="223"/>
        <v/>
      </c>
      <c r="BG298" s="99" t="str">
        <f t="shared" si="224"/>
        <v/>
      </c>
      <c r="BH298" s="121" t="str">
        <f t="shared" si="225"/>
        <v/>
      </c>
      <c r="BI298" s="121" t="str">
        <f t="shared" si="226"/>
        <v/>
      </c>
      <c r="BJ298" s="122" t="str">
        <f t="shared" si="227"/>
        <v/>
      </c>
      <c r="BK298" s="122"/>
      <c r="BL298" s="99" t="str">
        <f t="shared" si="228"/>
        <v/>
      </c>
      <c r="BM298" s="99" t="str">
        <f t="shared" si="229"/>
        <v/>
      </c>
      <c r="BN298" s="122" t="str">
        <f t="shared" si="234"/>
        <v/>
      </c>
      <c r="BO298" s="121" t="str">
        <f t="shared" si="230"/>
        <v/>
      </c>
      <c r="BP298" s="122" t="str">
        <f t="shared" si="235"/>
        <v/>
      </c>
      <c r="BQ298" s="122"/>
    </row>
    <row r="299" spans="2:69" x14ac:dyDescent="0.3">
      <c r="B299" s="89"/>
      <c r="C299" s="98">
        <f t="shared" si="231"/>
        <v>58</v>
      </c>
      <c r="D299" s="120">
        <v>289</v>
      </c>
      <c r="E299" s="161" t="str">
        <f t="shared" si="236"/>
        <v/>
      </c>
      <c r="F299" s="90" t="str">
        <f t="shared" si="212"/>
        <v/>
      </c>
      <c r="G299" s="120">
        <v>289</v>
      </c>
      <c r="H299" s="161" t="str">
        <f t="shared" si="237"/>
        <v/>
      </c>
      <c r="I299" s="90" t="str">
        <f t="array" ref="I299">IF(D$2=1,IF(F299="","",ABS(F298-F299)),IF(D$2&lt;10,IF(AND(F299="",F300=""),"",MAX(IF(C$11:C$1510=G299,B$11:B$1510))-MIN(IF(C$11:C$1510=G299,B$11:B$1510))),IF(AND(F299="",F300=""),"",_xlfn.STDEV.S(IF(C$11:C$1510=G299,B$11:B$1510)))))</f>
        <v/>
      </c>
      <c r="J299" s="102"/>
      <c r="K299" s="156"/>
      <c r="L299" s="157"/>
      <c r="M299" s="158"/>
      <c r="N299" s="147"/>
      <c r="O299" s="147"/>
      <c r="AA299" s="99" t="str">
        <f t="shared" si="213"/>
        <v/>
      </c>
      <c r="AB299" s="99" t="str">
        <f t="shared" si="214"/>
        <v/>
      </c>
      <c r="AC299" s="99" t="str">
        <f t="shared" si="242"/>
        <v/>
      </c>
      <c r="AD299" s="99" t="str">
        <f t="shared" si="243"/>
        <v/>
      </c>
      <c r="AE299" s="99" t="str">
        <f t="shared" si="215"/>
        <v/>
      </c>
      <c r="AF299" s="99" t="str">
        <f t="shared" si="216"/>
        <v/>
      </c>
      <c r="AG299" s="99" t="str">
        <f t="shared" si="254"/>
        <v/>
      </c>
      <c r="AH299" s="99" t="str">
        <f t="shared" si="255"/>
        <v/>
      </c>
      <c r="AI299" s="99" t="str">
        <f t="shared" si="232"/>
        <v/>
      </c>
      <c r="AJ299" s="99" t="str">
        <f t="shared" si="238"/>
        <v/>
      </c>
      <c r="AK299" s="99" t="str">
        <f t="shared" si="252"/>
        <v/>
      </c>
      <c r="AL299" s="99" t="str">
        <f t="shared" si="253"/>
        <v/>
      </c>
      <c r="AM299" s="99" t="str">
        <f t="shared" si="233"/>
        <v/>
      </c>
      <c r="AN299" s="99" t="str">
        <f t="shared" si="239"/>
        <v/>
      </c>
      <c r="AO299" s="99" t="str">
        <f t="shared" si="244"/>
        <v/>
      </c>
      <c r="AP299" s="99" t="str">
        <f t="shared" si="245"/>
        <v/>
      </c>
      <c r="AQ299" s="99" t="str">
        <f t="shared" si="240"/>
        <v/>
      </c>
      <c r="AR299" s="99" t="str">
        <f t="shared" si="241"/>
        <v/>
      </c>
      <c r="AS299" s="99" t="str">
        <f t="shared" si="246"/>
        <v/>
      </c>
      <c r="AT299" s="99" t="str">
        <f t="shared" si="247"/>
        <v/>
      </c>
      <c r="AU299" s="99" t="str">
        <f t="shared" si="217"/>
        <v/>
      </c>
      <c r="AV299" s="99" t="str">
        <f t="shared" si="218"/>
        <v/>
      </c>
      <c r="AW299" s="99" t="str">
        <f t="shared" si="248"/>
        <v/>
      </c>
      <c r="AX299" s="99" t="str">
        <f t="shared" si="249"/>
        <v/>
      </c>
      <c r="AY299" s="99" t="str">
        <f t="shared" si="219"/>
        <v/>
      </c>
      <c r="AZ299" s="99" t="str">
        <f t="shared" si="220"/>
        <v/>
      </c>
      <c r="BA299" s="99" t="str">
        <f t="shared" si="250"/>
        <v/>
      </c>
      <c r="BB299" s="99" t="str">
        <f t="shared" si="251"/>
        <v/>
      </c>
      <c r="BD299" s="99" t="str">
        <f t="shared" si="221"/>
        <v/>
      </c>
      <c r="BE299" s="99" t="str">
        <f t="shared" si="222"/>
        <v/>
      </c>
      <c r="BF299" s="99" t="str">
        <f t="shared" si="223"/>
        <v/>
      </c>
      <c r="BG299" s="99" t="str">
        <f t="shared" si="224"/>
        <v/>
      </c>
      <c r="BH299" s="121" t="str">
        <f t="shared" si="225"/>
        <v/>
      </c>
      <c r="BI299" s="121" t="str">
        <f t="shared" si="226"/>
        <v/>
      </c>
      <c r="BJ299" s="122" t="str">
        <f t="shared" si="227"/>
        <v/>
      </c>
      <c r="BK299" s="122"/>
      <c r="BL299" s="99" t="str">
        <f t="shared" si="228"/>
        <v/>
      </c>
      <c r="BM299" s="99" t="str">
        <f t="shared" si="229"/>
        <v/>
      </c>
      <c r="BN299" s="122" t="str">
        <f t="shared" si="234"/>
        <v/>
      </c>
      <c r="BO299" s="121" t="str">
        <f t="shared" si="230"/>
        <v/>
      </c>
      <c r="BP299" s="122" t="str">
        <f t="shared" si="235"/>
        <v/>
      </c>
      <c r="BQ299" s="122"/>
    </row>
    <row r="300" spans="2:69" x14ac:dyDescent="0.3">
      <c r="B300" s="89"/>
      <c r="C300" s="98">
        <f t="shared" si="231"/>
        <v>58</v>
      </c>
      <c r="D300" s="120">
        <v>290</v>
      </c>
      <c r="E300" s="161" t="str">
        <f t="shared" si="236"/>
        <v/>
      </c>
      <c r="F300" s="90" t="str">
        <f t="shared" si="212"/>
        <v/>
      </c>
      <c r="G300" s="120">
        <v>290</v>
      </c>
      <c r="H300" s="161" t="str">
        <f t="shared" si="237"/>
        <v/>
      </c>
      <c r="I300" s="90" t="str">
        <f t="array" ref="I300">IF(D$2=1,IF(F300="","",ABS(F299-F300)),IF(D$2&lt;10,IF(AND(F300="",F301=""),"",MAX(IF(C$11:C$1510=G300,B$11:B$1510))-MIN(IF(C$11:C$1510=G300,B$11:B$1510))),IF(AND(F300="",F301=""),"",_xlfn.STDEV.S(IF(C$11:C$1510=G300,B$11:B$1510)))))</f>
        <v/>
      </c>
      <c r="J300" s="102"/>
      <c r="K300" s="156"/>
      <c r="L300" s="157"/>
      <c r="M300" s="158"/>
      <c r="N300" s="147"/>
      <c r="O300" s="147"/>
      <c r="AA300" s="99" t="str">
        <f t="shared" si="213"/>
        <v/>
      </c>
      <c r="AB300" s="99" t="str">
        <f t="shared" si="214"/>
        <v/>
      </c>
      <c r="AC300" s="99" t="str">
        <f t="shared" si="242"/>
        <v/>
      </c>
      <c r="AD300" s="99" t="str">
        <f t="shared" si="243"/>
        <v/>
      </c>
      <c r="AE300" s="99" t="str">
        <f t="shared" si="215"/>
        <v/>
      </c>
      <c r="AF300" s="99" t="str">
        <f t="shared" si="216"/>
        <v/>
      </c>
      <c r="AG300" s="99" t="str">
        <f t="shared" si="254"/>
        <v/>
      </c>
      <c r="AH300" s="99" t="str">
        <f t="shared" si="255"/>
        <v/>
      </c>
      <c r="AI300" s="99" t="str">
        <f t="shared" si="232"/>
        <v/>
      </c>
      <c r="AJ300" s="99" t="str">
        <f t="shared" si="238"/>
        <v/>
      </c>
      <c r="AK300" s="99" t="str">
        <f t="shared" si="252"/>
        <v/>
      </c>
      <c r="AL300" s="99" t="str">
        <f t="shared" si="253"/>
        <v/>
      </c>
      <c r="AM300" s="99" t="str">
        <f t="shared" si="233"/>
        <v/>
      </c>
      <c r="AN300" s="99" t="str">
        <f t="shared" si="239"/>
        <v/>
      </c>
      <c r="AO300" s="99" t="str">
        <f t="shared" si="244"/>
        <v/>
      </c>
      <c r="AP300" s="99" t="str">
        <f t="shared" si="245"/>
        <v/>
      </c>
      <c r="AQ300" s="99" t="str">
        <f t="shared" si="240"/>
        <v/>
      </c>
      <c r="AR300" s="99" t="str">
        <f t="shared" si="241"/>
        <v/>
      </c>
      <c r="AS300" s="99" t="str">
        <f t="shared" si="246"/>
        <v/>
      </c>
      <c r="AT300" s="99" t="str">
        <f t="shared" si="247"/>
        <v/>
      </c>
      <c r="AU300" s="99" t="str">
        <f t="shared" si="217"/>
        <v/>
      </c>
      <c r="AV300" s="99" t="str">
        <f t="shared" si="218"/>
        <v/>
      </c>
      <c r="AW300" s="99" t="str">
        <f t="shared" si="248"/>
        <v/>
      </c>
      <c r="AX300" s="99" t="str">
        <f t="shared" si="249"/>
        <v/>
      </c>
      <c r="AY300" s="99" t="str">
        <f t="shared" si="219"/>
        <v/>
      </c>
      <c r="AZ300" s="99" t="str">
        <f t="shared" si="220"/>
        <v/>
      </c>
      <c r="BA300" s="99" t="str">
        <f t="shared" si="250"/>
        <v/>
      </c>
      <c r="BB300" s="99" t="str">
        <f t="shared" si="251"/>
        <v/>
      </c>
      <c r="BD300" s="99" t="str">
        <f t="shared" si="221"/>
        <v/>
      </c>
      <c r="BE300" s="99" t="str">
        <f t="shared" si="222"/>
        <v/>
      </c>
      <c r="BF300" s="99" t="str">
        <f t="shared" si="223"/>
        <v/>
      </c>
      <c r="BG300" s="99" t="str">
        <f t="shared" si="224"/>
        <v/>
      </c>
      <c r="BH300" s="121" t="str">
        <f t="shared" si="225"/>
        <v/>
      </c>
      <c r="BI300" s="121" t="str">
        <f t="shared" si="226"/>
        <v/>
      </c>
      <c r="BJ300" s="122" t="str">
        <f t="shared" si="227"/>
        <v/>
      </c>
      <c r="BK300" s="122"/>
      <c r="BL300" s="99" t="str">
        <f t="shared" si="228"/>
        <v/>
      </c>
      <c r="BM300" s="99" t="str">
        <f t="shared" si="229"/>
        <v/>
      </c>
      <c r="BN300" s="122" t="str">
        <f t="shared" si="234"/>
        <v/>
      </c>
      <c r="BO300" s="121" t="str">
        <f t="shared" si="230"/>
        <v/>
      </c>
      <c r="BP300" s="122" t="str">
        <f t="shared" si="235"/>
        <v/>
      </c>
      <c r="BQ300" s="122"/>
    </row>
    <row r="301" spans="2:69" x14ac:dyDescent="0.3">
      <c r="B301" s="89"/>
      <c r="C301" s="98">
        <f t="shared" si="231"/>
        <v>59</v>
      </c>
      <c r="D301" s="120">
        <v>291</v>
      </c>
      <c r="E301" s="161" t="str">
        <f t="shared" si="236"/>
        <v/>
      </c>
      <c r="F301" s="90" t="str">
        <f t="shared" si="212"/>
        <v/>
      </c>
      <c r="G301" s="120">
        <v>291</v>
      </c>
      <c r="H301" s="161" t="str">
        <f t="shared" si="237"/>
        <v/>
      </c>
      <c r="I301" s="90" t="str">
        <f t="array" ref="I301">IF(D$2=1,IF(F301="","",ABS(F300-F301)),IF(D$2&lt;10,IF(AND(F301="",F302=""),"",MAX(IF(C$11:C$1510=G301,B$11:B$1510))-MIN(IF(C$11:C$1510=G301,B$11:B$1510))),IF(AND(F301="",F302=""),"",_xlfn.STDEV.S(IF(C$11:C$1510=G301,B$11:B$1510)))))</f>
        <v/>
      </c>
      <c r="J301" s="102"/>
      <c r="K301" s="156"/>
      <c r="L301" s="157"/>
      <c r="M301" s="158"/>
      <c r="N301" s="147"/>
      <c r="O301" s="147"/>
      <c r="AA301" s="99" t="str">
        <f t="shared" si="213"/>
        <v/>
      </c>
      <c r="AB301" s="99" t="str">
        <f t="shared" si="214"/>
        <v/>
      </c>
      <c r="AC301" s="99" t="str">
        <f t="shared" si="242"/>
        <v/>
      </c>
      <c r="AD301" s="99" t="str">
        <f t="shared" si="243"/>
        <v/>
      </c>
      <c r="AE301" s="99" t="str">
        <f t="shared" si="215"/>
        <v/>
      </c>
      <c r="AF301" s="99" t="str">
        <f t="shared" si="216"/>
        <v/>
      </c>
      <c r="AG301" s="99" t="str">
        <f t="shared" si="254"/>
        <v/>
      </c>
      <c r="AH301" s="99" t="str">
        <f t="shared" si="255"/>
        <v/>
      </c>
      <c r="AI301" s="99" t="str">
        <f t="shared" si="232"/>
        <v/>
      </c>
      <c r="AJ301" s="99" t="str">
        <f t="shared" si="238"/>
        <v/>
      </c>
      <c r="AK301" s="99" t="str">
        <f t="shared" si="252"/>
        <v/>
      </c>
      <c r="AL301" s="99" t="str">
        <f t="shared" si="253"/>
        <v/>
      </c>
      <c r="AM301" s="99" t="str">
        <f t="shared" si="233"/>
        <v/>
      </c>
      <c r="AN301" s="99" t="str">
        <f t="shared" si="239"/>
        <v/>
      </c>
      <c r="AO301" s="99" t="str">
        <f t="shared" si="244"/>
        <v/>
      </c>
      <c r="AP301" s="99" t="str">
        <f t="shared" si="245"/>
        <v/>
      </c>
      <c r="AQ301" s="99" t="str">
        <f t="shared" si="240"/>
        <v/>
      </c>
      <c r="AR301" s="99" t="str">
        <f t="shared" si="241"/>
        <v/>
      </c>
      <c r="AS301" s="99" t="str">
        <f t="shared" si="246"/>
        <v/>
      </c>
      <c r="AT301" s="99" t="str">
        <f t="shared" si="247"/>
        <v/>
      </c>
      <c r="AU301" s="99" t="str">
        <f t="shared" si="217"/>
        <v/>
      </c>
      <c r="AV301" s="99" t="str">
        <f t="shared" si="218"/>
        <v/>
      </c>
      <c r="AW301" s="99" t="str">
        <f t="shared" si="248"/>
        <v/>
      </c>
      <c r="AX301" s="99" t="str">
        <f t="shared" si="249"/>
        <v/>
      </c>
      <c r="AY301" s="99" t="str">
        <f t="shared" si="219"/>
        <v/>
      </c>
      <c r="AZ301" s="99" t="str">
        <f t="shared" si="220"/>
        <v/>
      </c>
      <c r="BA301" s="99" t="str">
        <f t="shared" si="250"/>
        <v/>
      </c>
      <c r="BB301" s="99" t="str">
        <f t="shared" si="251"/>
        <v/>
      </c>
      <c r="BD301" s="99" t="str">
        <f t="shared" si="221"/>
        <v/>
      </c>
      <c r="BE301" s="99" t="str">
        <f t="shared" si="222"/>
        <v/>
      </c>
      <c r="BF301" s="99" t="str">
        <f t="shared" si="223"/>
        <v/>
      </c>
      <c r="BG301" s="99" t="str">
        <f t="shared" si="224"/>
        <v/>
      </c>
      <c r="BH301" s="121" t="str">
        <f t="shared" si="225"/>
        <v/>
      </c>
      <c r="BI301" s="121" t="str">
        <f t="shared" si="226"/>
        <v/>
      </c>
      <c r="BJ301" s="122" t="str">
        <f t="shared" si="227"/>
        <v/>
      </c>
      <c r="BK301" s="122"/>
      <c r="BL301" s="99" t="str">
        <f t="shared" si="228"/>
        <v/>
      </c>
      <c r="BM301" s="99" t="str">
        <f t="shared" si="229"/>
        <v/>
      </c>
      <c r="BN301" s="122" t="str">
        <f t="shared" si="234"/>
        <v/>
      </c>
      <c r="BO301" s="121" t="str">
        <f t="shared" si="230"/>
        <v/>
      </c>
      <c r="BP301" s="122" t="str">
        <f t="shared" si="235"/>
        <v/>
      </c>
      <c r="BQ301" s="122"/>
    </row>
    <row r="302" spans="2:69" x14ac:dyDescent="0.3">
      <c r="B302" s="89"/>
      <c r="C302" s="98">
        <f t="shared" si="231"/>
        <v>59</v>
      </c>
      <c r="D302" s="120">
        <v>292</v>
      </c>
      <c r="E302" s="161" t="str">
        <f t="shared" si="236"/>
        <v/>
      </c>
      <c r="F302" s="90" t="str">
        <f t="shared" si="212"/>
        <v/>
      </c>
      <c r="G302" s="120">
        <v>292</v>
      </c>
      <c r="H302" s="161" t="str">
        <f t="shared" si="237"/>
        <v/>
      </c>
      <c r="I302" s="90" t="str">
        <f t="array" ref="I302">IF(D$2=1,IF(F302="","",ABS(F301-F302)),IF(D$2&lt;10,IF(AND(F302="",F303=""),"",MAX(IF(C$11:C$1510=G302,B$11:B$1510))-MIN(IF(C$11:C$1510=G302,B$11:B$1510))),IF(AND(F302="",F303=""),"",_xlfn.STDEV.S(IF(C$11:C$1510=G302,B$11:B$1510)))))</f>
        <v/>
      </c>
      <c r="J302" s="102"/>
      <c r="K302" s="156"/>
      <c r="L302" s="157"/>
      <c r="M302" s="158"/>
      <c r="N302" s="147"/>
      <c r="O302" s="147"/>
      <c r="AA302" s="99" t="str">
        <f t="shared" si="213"/>
        <v/>
      </c>
      <c r="AB302" s="99" t="str">
        <f t="shared" si="214"/>
        <v/>
      </c>
      <c r="AC302" s="99" t="str">
        <f t="shared" si="242"/>
        <v/>
      </c>
      <c r="AD302" s="99" t="str">
        <f t="shared" si="243"/>
        <v/>
      </c>
      <c r="AE302" s="99" t="str">
        <f t="shared" si="215"/>
        <v/>
      </c>
      <c r="AF302" s="99" t="str">
        <f t="shared" si="216"/>
        <v/>
      </c>
      <c r="AG302" s="99" t="str">
        <f t="shared" si="254"/>
        <v/>
      </c>
      <c r="AH302" s="99" t="str">
        <f t="shared" si="255"/>
        <v/>
      </c>
      <c r="AI302" s="99" t="str">
        <f t="shared" si="232"/>
        <v/>
      </c>
      <c r="AJ302" s="99" t="str">
        <f t="shared" si="238"/>
        <v/>
      </c>
      <c r="AK302" s="99" t="str">
        <f t="shared" si="252"/>
        <v/>
      </c>
      <c r="AL302" s="99" t="str">
        <f t="shared" si="253"/>
        <v/>
      </c>
      <c r="AM302" s="99" t="str">
        <f t="shared" si="233"/>
        <v/>
      </c>
      <c r="AN302" s="99" t="str">
        <f t="shared" si="239"/>
        <v/>
      </c>
      <c r="AO302" s="99" t="str">
        <f t="shared" si="244"/>
        <v/>
      </c>
      <c r="AP302" s="99" t="str">
        <f t="shared" si="245"/>
        <v/>
      </c>
      <c r="AQ302" s="99" t="str">
        <f t="shared" si="240"/>
        <v/>
      </c>
      <c r="AR302" s="99" t="str">
        <f t="shared" si="241"/>
        <v/>
      </c>
      <c r="AS302" s="99" t="str">
        <f t="shared" si="246"/>
        <v/>
      </c>
      <c r="AT302" s="99" t="str">
        <f t="shared" si="247"/>
        <v/>
      </c>
      <c r="AU302" s="99" t="str">
        <f t="shared" si="217"/>
        <v/>
      </c>
      <c r="AV302" s="99" t="str">
        <f t="shared" si="218"/>
        <v/>
      </c>
      <c r="AW302" s="99" t="str">
        <f t="shared" si="248"/>
        <v/>
      </c>
      <c r="AX302" s="99" t="str">
        <f t="shared" si="249"/>
        <v/>
      </c>
      <c r="AY302" s="99" t="str">
        <f t="shared" si="219"/>
        <v/>
      </c>
      <c r="AZ302" s="99" t="str">
        <f t="shared" si="220"/>
        <v/>
      </c>
      <c r="BA302" s="99" t="str">
        <f t="shared" si="250"/>
        <v/>
      </c>
      <c r="BB302" s="99" t="str">
        <f t="shared" si="251"/>
        <v/>
      </c>
      <c r="BD302" s="99" t="str">
        <f t="shared" si="221"/>
        <v/>
      </c>
      <c r="BE302" s="99" t="str">
        <f t="shared" si="222"/>
        <v/>
      </c>
      <c r="BF302" s="99" t="str">
        <f t="shared" si="223"/>
        <v/>
      </c>
      <c r="BG302" s="99" t="str">
        <f t="shared" si="224"/>
        <v/>
      </c>
      <c r="BH302" s="121" t="str">
        <f t="shared" si="225"/>
        <v/>
      </c>
      <c r="BI302" s="121" t="str">
        <f t="shared" si="226"/>
        <v/>
      </c>
      <c r="BJ302" s="122" t="str">
        <f t="shared" si="227"/>
        <v/>
      </c>
      <c r="BK302" s="122"/>
      <c r="BL302" s="99" t="str">
        <f t="shared" si="228"/>
        <v/>
      </c>
      <c r="BM302" s="99" t="str">
        <f t="shared" si="229"/>
        <v/>
      </c>
      <c r="BN302" s="122" t="str">
        <f t="shared" si="234"/>
        <v/>
      </c>
      <c r="BO302" s="121" t="str">
        <f t="shared" si="230"/>
        <v/>
      </c>
      <c r="BP302" s="122" t="str">
        <f t="shared" si="235"/>
        <v/>
      </c>
      <c r="BQ302" s="122"/>
    </row>
    <row r="303" spans="2:69" x14ac:dyDescent="0.3">
      <c r="B303" s="89"/>
      <c r="C303" s="98">
        <f t="shared" si="231"/>
        <v>59</v>
      </c>
      <c r="D303" s="120">
        <v>293</v>
      </c>
      <c r="E303" s="161" t="str">
        <f t="shared" si="236"/>
        <v/>
      </c>
      <c r="F303" s="90" t="str">
        <f t="shared" si="212"/>
        <v/>
      </c>
      <c r="G303" s="120">
        <v>293</v>
      </c>
      <c r="H303" s="161" t="str">
        <f t="shared" si="237"/>
        <v/>
      </c>
      <c r="I303" s="90" t="str">
        <f t="array" ref="I303">IF(D$2=1,IF(F303="","",ABS(F302-F303)),IF(D$2&lt;10,IF(AND(F303="",F304=""),"",MAX(IF(C$11:C$1510=G303,B$11:B$1510))-MIN(IF(C$11:C$1510=G303,B$11:B$1510))),IF(AND(F303="",F304=""),"",_xlfn.STDEV.S(IF(C$11:C$1510=G303,B$11:B$1510)))))</f>
        <v/>
      </c>
      <c r="J303" s="102"/>
      <c r="K303" s="156"/>
      <c r="L303" s="157"/>
      <c r="M303" s="158"/>
      <c r="N303" s="147"/>
      <c r="O303" s="147"/>
      <c r="AA303" s="99" t="str">
        <f t="shared" si="213"/>
        <v/>
      </c>
      <c r="AB303" s="99" t="str">
        <f t="shared" si="214"/>
        <v/>
      </c>
      <c r="AC303" s="99" t="str">
        <f t="shared" si="242"/>
        <v/>
      </c>
      <c r="AD303" s="99" t="str">
        <f t="shared" si="243"/>
        <v/>
      </c>
      <c r="AE303" s="99" t="str">
        <f t="shared" si="215"/>
        <v/>
      </c>
      <c r="AF303" s="99" t="str">
        <f t="shared" si="216"/>
        <v/>
      </c>
      <c r="AG303" s="99" t="str">
        <f t="shared" si="254"/>
        <v/>
      </c>
      <c r="AH303" s="99" t="str">
        <f t="shared" si="255"/>
        <v/>
      </c>
      <c r="AI303" s="99" t="str">
        <f t="shared" si="232"/>
        <v/>
      </c>
      <c r="AJ303" s="99" t="str">
        <f t="shared" si="238"/>
        <v/>
      </c>
      <c r="AK303" s="99" t="str">
        <f t="shared" si="252"/>
        <v/>
      </c>
      <c r="AL303" s="99" t="str">
        <f t="shared" si="253"/>
        <v/>
      </c>
      <c r="AM303" s="99" t="str">
        <f t="shared" si="233"/>
        <v/>
      </c>
      <c r="AN303" s="99" t="str">
        <f t="shared" si="239"/>
        <v/>
      </c>
      <c r="AO303" s="99" t="str">
        <f t="shared" si="244"/>
        <v/>
      </c>
      <c r="AP303" s="99" t="str">
        <f t="shared" si="245"/>
        <v/>
      </c>
      <c r="AQ303" s="99" t="str">
        <f t="shared" si="240"/>
        <v/>
      </c>
      <c r="AR303" s="99" t="str">
        <f t="shared" si="241"/>
        <v/>
      </c>
      <c r="AS303" s="99" t="str">
        <f t="shared" si="246"/>
        <v/>
      </c>
      <c r="AT303" s="99" t="str">
        <f t="shared" si="247"/>
        <v/>
      </c>
      <c r="AU303" s="99" t="str">
        <f t="shared" si="217"/>
        <v/>
      </c>
      <c r="AV303" s="99" t="str">
        <f t="shared" si="218"/>
        <v/>
      </c>
      <c r="AW303" s="99" t="str">
        <f t="shared" si="248"/>
        <v/>
      </c>
      <c r="AX303" s="99" t="str">
        <f t="shared" si="249"/>
        <v/>
      </c>
      <c r="AY303" s="99" t="str">
        <f t="shared" si="219"/>
        <v/>
      </c>
      <c r="AZ303" s="99" t="str">
        <f t="shared" si="220"/>
        <v/>
      </c>
      <c r="BA303" s="99" t="str">
        <f t="shared" si="250"/>
        <v/>
      </c>
      <c r="BB303" s="99" t="str">
        <f t="shared" si="251"/>
        <v/>
      </c>
      <c r="BD303" s="99" t="str">
        <f t="shared" si="221"/>
        <v/>
      </c>
      <c r="BE303" s="99" t="str">
        <f t="shared" si="222"/>
        <v/>
      </c>
      <c r="BF303" s="99" t="str">
        <f t="shared" si="223"/>
        <v/>
      </c>
      <c r="BG303" s="99" t="str">
        <f t="shared" si="224"/>
        <v/>
      </c>
      <c r="BH303" s="121" t="str">
        <f t="shared" si="225"/>
        <v/>
      </c>
      <c r="BI303" s="121" t="str">
        <f t="shared" si="226"/>
        <v/>
      </c>
      <c r="BJ303" s="122" t="str">
        <f t="shared" si="227"/>
        <v/>
      </c>
      <c r="BK303" s="122"/>
      <c r="BL303" s="99" t="str">
        <f t="shared" si="228"/>
        <v/>
      </c>
      <c r="BM303" s="99" t="str">
        <f t="shared" si="229"/>
        <v/>
      </c>
      <c r="BN303" s="122" t="str">
        <f t="shared" si="234"/>
        <v/>
      </c>
      <c r="BO303" s="121" t="str">
        <f t="shared" si="230"/>
        <v/>
      </c>
      <c r="BP303" s="122" t="str">
        <f t="shared" si="235"/>
        <v/>
      </c>
      <c r="BQ303" s="122"/>
    </row>
    <row r="304" spans="2:69" x14ac:dyDescent="0.3">
      <c r="B304" s="89"/>
      <c r="C304" s="98">
        <f t="shared" si="231"/>
        <v>59</v>
      </c>
      <c r="D304" s="120">
        <v>294</v>
      </c>
      <c r="E304" s="161" t="str">
        <f t="shared" si="236"/>
        <v/>
      </c>
      <c r="F304" s="90" t="str">
        <f t="shared" si="212"/>
        <v/>
      </c>
      <c r="G304" s="120">
        <v>294</v>
      </c>
      <c r="H304" s="161" t="str">
        <f t="shared" si="237"/>
        <v/>
      </c>
      <c r="I304" s="90" t="str">
        <f t="array" ref="I304">IF(D$2=1,IF(F304="","",ABS(F303-F304)),IF(D$2&lt;10,IF(AND(F304="",F305=""),"",MAX(IF(C$11:C$1510=G304,B$11:B$1510))-MIN(IF(C$11:C$1510=G304,B$11:B$1510))),IF(AND(F304="",F305=""),"",_xlfn.STDEV.S(IF(C$11:C$1510=G304,B$11:B$1510)))))</f>
        <v/>
      </c>
      <c r="J304" s="102"/>
      <c r="K304" s="156"/>
      <c r="L304" s="157"/>
      <c r="M304" s="158"/>
      <c r="N304" s="147"/>
      <c r="O304" s="147"/>
      <c r="AA304" s="99" t="str">
        <f t="shared" si="213"/>
        <v/>
      </c>
      <c r="AB304" s="99" t="str">
        <f t="shared" si="214"/>
        <v/>
      </c>
      <c r="AC304" s="99" t="str">
        <f t="shared" si="242"/>
        <v/>
      </c>
      <c r="AD304" s="99" t="str">
        <f t="shared" si="243"/>
        <v/>
      </c>
      <c r="AE304" s="99" t="str">
        <f t="shared" si="215"/>
        <v/>
      </c>
      <c r="AF304" s="99" t="str">
        <f t="shared" si="216"/>
        <v/>
      </c>
      <c r="AG304" s="99" t="str">
        <f t="shared" si="254"/>
        <v/>
      </c>
      <c r="AH304" s="99" t="str">
        <f t="shared" si="255"/>
        <v/>
      </c>
      <c r="AI304" s="99" t="str">
        <f t="shared" si="232"/>
        <v/>
      </c>
      <c r="AJ304" s="99" t="str">
        <f t="shared" si="238"/>
        <v/>
      </c>
      <c r="AK304" s="99" t="str">
        <f t="shared" si="252"/>
        <v/>
      </c>
      <c r="AL304" s="99" t="str">
        <f t="shared" si="253"/>
        <v/>
      </c>
      <c r="AM304" s="99" t="str">
        <f t="shared" si="233"/>
        <v/>
      </c>
      <c r="AN304" s="99" t="str">
        <f t="shared" si="239"/>
        <v/>
      </c>
      <c r="AO304" s="99" t="str">
        <f t="shared" si="244"/>
        <v/>
      </c>
      <c r="AP304" s="99" t="str">
        <f t="shared" si="245"/>
        <v/>
      </c>
      <c r="AQ304" s="99" t="str">
        <f t="shared" si="240"/>
        <v/>
      </c>
      <c r="AR304" s="99" t="str">
        <f t="shared" si="241"/>
        <v/>
      </c>
      <c r="AS304" s="99" t="str">
        <f t="shared" si="246"/>
        <v/>
      </c>
      <c r="AT304" s="99" t="str">
        <f t="shared" si="247"/>
        <v/>
      </c>
      <c r="AU304" s="99" t="str">
        <f t="shared" si="217"/>
        <v/>
      </c>
      <c r="AV304" s="99" t="str">
        <f t="shared" si="218"/>
        <v/>
      </c>
      <c r="AW304" s="99" t="str">
        <f t="shared" si="248"/>
        <v/>
      </c>
      <c r="AX304" s="99" t="str">
        <f t="shared" si="249"/>
        <v/>
      </c>
      <c r="AY304" s="99" t="str">
        <f t="shared" si="219"/>
        <v/>
      </c>
      <c r="AZ304" s="99" t="str">
        <f t="shared" si="220"/>
        <v/>
      </c>
      <c r="BA304" s="99" t="str">
        <f t="shared" si="250"/>
        <v/>
      </c>
      <c r="BB304" s="99" t="str">
        <f t="shared" si="251"/>
        <v/>
      </c>
      <c r="BD304" s="99" t="str">
        <f t="shared" si="221"/>
        <v/>
      </c>
      <c r="BE304" s="99" t="str">
        <f t="shared" si="222"/>
        <v/>
      </c>
      <c r="BF304" s="99" t="str">
        <f t="shared" si="223"/>
        <v/>
      </c>
      <c r="BG304" s="99" t="str">
        <f t="shared" si="224"/>
        <v/>
      </c>
      <c r="BH304" s="121" t="str">
        <f t="shared" si="225"/>
        <v/>
      </c>
      <c r="BI304" s="121" t="str">
        <f t="shared" si="226"/>
        <v/>
      </c>
      <c r="BJ304" s="122" t="str">
        <f t="shared" si="227"/>
        <v/>
      </c>
      <c r="BK304" s="122"/>
      <c r="BL304" s="99" t="str">
        <f t="shared" si="228"/>
        <v/>
      </c>
      <c r="BM304" s="99" t="str">
        <f t="shared" si="229"/>
        <v/>
      </c>
      <c r="BN304" s="122" t="str">
        <f t="shared" si="234"/>
        <v/>
      </c>
      <c r="BO304" s="121" t="str">
        <f t="shared" si="230"/>
        <v/>
      </c>
      <c r="BP304" s="122" t="str">
        <f t="shared" si="235"/>
        <v/>
      </c>
      <c r="BQ304" s="122"/>
    </row>
    <row r="305" spans="2:69" x14ac:dyDescent="0.3">
      <c r="B305" s="89"/>
      <c r="C305" s="98">
        <f t="shared" si="231"/>
        <v>59</v>
      </c>
      <c r="D305" s="120">
        <v>295</v>
      </c>
      <c r="E305" s="161" t="str">
        <f t="shared" si="236"/>
        <v/>
      </c>
      <c r="F305" s="90" t="str">
        <f t="shared" si="212"/>
        <v/>
      </c>
      <c r="G305" s="120">
        <v>295</v>
      </c>
      <c r="H305" s="161" t="str">
        <f t="shared" si="237"/>
        <v/>
      </c>
      <c r="I305" s="90" t="str">
        <f t="array" ref="I305">IF(D$2=1,IF(F305="","",ABS(F304-F305)),IF(D$2&lt;10,IF(AND(F305="",F306=""),"",MAX(IF(C$11:C$1510=G305,B$11:B$1510))-MIN(IF(C$11:C$1510=G305,B$11:B$1510))),IF(AND(F305="",F306=""),"",_xlfn.STDEV.S(IF(C$11:C$1510=G305,B$11:B$1510)))))</f>
        <v/>
      </c>
      <c r="J305" s="102"/>
      <c r="K305" s="156"/>
      <c r="L305" s="157"/>
      <c r="M305" s="158"/>
      <c r="N305" s="147"/>
      <c r="O305" s="147"/>
      <c r="AA305" s="99" t="str">
        <f t="shared" si="213"/>
        <v/>
      </c>
      <c r="AB305" s="99" t="str">
        <f t="shared" si="214"/>
        <v/>
      </c>
      <c r="AC305" s="99" t="str">
        <f t="shared" si="242"/>
        <v/>
      </c>
      <c r="AD305" s="99" t="str">
        <f t="shared" si="243"/>
        <v/>
      </c>
      <c r="AE305" s="99" t="str">
        <f t="shared" si="215"/>
        <v/>
      </c>
      <c r="AF305" s="99" t="str">
        <f t="shared" si="216"/>
        <v/>
      </c>
      <c r="AG305" s="99" t="str">
        <f t="shared" si="254"/>
        <v/>
      </c>
      <c r="AH305" s="99" t="str">
        <f t="shared" si="255"/>
        <v/>
      </c>
      <c r="AI305" s="99" t="str">
        <f t="shared" si="232"/>
        <v/>
      </c>
      <c r="AJ305" s="99" t="str">
        <f t="shared" si="238"/>
        <v/>
      </c>
      <c r="AK305" s="99" t="str">
        <f t="shared" si="252"/>
        <v/>
      </c>
      <c r="AL305" s="99" t="str">
        <f t="shared" si="253"/>
        <v/>
      </c>
      <c r="AM305" s="99" t="str">
        <f t="shared" si="233"/>
        <v/>
      </c>
      <c r="AN305" s="99" t="str">
        <f t="shared" si="239"/>
        <v/>
      </c>
      <c r="AO305" s="99" t="str">
        <f t="shared" si="244"/>
        <v/>
      </c>
      <c r="AP305" s="99" t="str">
        <f t="shared" si="245"/>
        <v/>
      </c>
      <c r="AQ305" s="99" t="str">
        <f t="shared" si="240"/>
        <v/>
      </c>
      <c r="AR305" s="99" t="str">
        <f t="shared" si="241"/>
        <v/>
      </c>
      <c r="AS305" s="99" t="str">
        <f t="shared" si="246"/>
        <v/>
      </c>
      <c r="AT305" s="99" t="str">
        <f t="shared" si="247"/>
        <v/>
      </c>
      <c r="AU305" s="99" t="str">
        <f t="shared" si="217"/>
        <v/>
      </c>
      <c r="AV305" s="99" t="str">
        <f t="shared" si="218"/>
        <v/>
      </c>
      <c r="AW305" s="99" t="str">
        <f t="shared" si="248"/>
        <v/>
      </c>
      <c r="AX305" s="99" t="str">
        <f t="shared" si="249"/>
        <v/>
      </c>
      <c r="AY305" s="99" t="str">
        <f t="shared" si="219"/>
        <v/>
      </c>
      <c r="AZ305" s="99" t="str">
        <f t="shared" si="220"/>
        <v/>
      </c>
      <c r="BA305" s="99" t="str">
        <f t="shared" si="250"/>
        <v/>
      </c>
      <c r="BB305" s="99" t="str">
        <f t="shared" si="251"/>
        <v/>
      </c>
      <c r="BD305" s="99" t="str">
        <f t="shared" si="221"/>
        <v/>
      </c>
      <c r="BE305" s="99" t="str">
        <f t="shared" si="222"/>
        <v/>
      </c>
      <c r="BF305" s="99" t="str">
        <f t="shared" si="223"/>
        <v/>
      </c>
      <c r="BG305" s="99" t="str">
        <f t="shared" si="224"/>
        <v/>
      </c>
      <c r="BH305" s="121" t="str">
        <f t="shared" si="225"/>
        <v/>
      </c>
      <c r="BI305" s="121" t="str">
        <f t="shared" si="226"/>
        <v/>
      </c>
      <c r="BJ305" s="122" t="str">
        <f t="shared" si="227"/>
        <v/>
      </c>
      <c r="BK305" s="122"/>
      <c r="BL305" s="99" t="str">
        <f t="shared" si="228"/>
        <v/>
      </c>
      <c r="BM305" s="99" t="str">
        <f t="shared" si="229"/>
        <v/>
      </c>
      <c r="BN305" s="122" t="str">
        <f t="shared" si="234"/>
        <v/>
      </c>
      <c r="BO305" s="121" t="str">
        <f t="shared" si="230"/>
        <v/>
      </c>
      <c r="BP305" s="122" t="str">
        <f t="shared" si="235"/>
        <v/>
      </c>
      <c r="BQ305" s="122"/>
    </row>
    <row r="306" spans="2:69" x14ac:dyDescent="0.3">
      <c r="B306" s="89"/>
      <c r="C306" s="98">
        <f t="shared" si="231"/>
        <v>60</v>
      </c>
      <c r="D306" s="120">
        <v>296</v>
      </c>
      <c r="E306" s="161" t="str">
        <f t="shared" si="236"/>
        <v/>
      </c>
      <c r="F306" s="90" t="str">
        <f t="shared" si="212"/>
        <v/>
      </c>
      <c r="G306" s="120">
        <v>296</v>
      </c>
      <c r="H306" s="161" t="str">
        <f t="shared" si="237"/>
        <v/>
      </c>
      <c r="I306" s="90" t="str">
        <f t="array" ref="I306">IF(D$2=1,IF(F306="","",ABS(F305-F306)),IF(D$2&lt;10,IF(AND(F306="",F307=""),"",MAX(IF(C$11:C$1510=G306,B$11:B$1510))-MIN(IF(C$11:C$1510=G306,B$11:B$1510))),IF(AND(F306="",F307=""),"",_xlfn.STDEV.S(IF(C$11:C$1510=G306,B$11:B$1510)))))</f>
        <v/>
      </c>
      <c r="J306" s="102"/>
      <c r="K306" s="156"/>
      <c r="L306" s="157"/>
      <c r="M306" s="158"/>
      <c r="N306" s="147"/>
      <c r="O306" s="147"/>
      <c r="AA306" s="99" t="str">
        <f t="shared" si="213"/>
        <v/>
      </c>
      <c r="AB306" s="99" t="str">
        <f t="shared" si="214"/>
        <v/>
      </c>
      <c r="AC306" s="99" t="str">
        <f t="shared" si="242"/>
        <v/>
      </c>
      <c r="AD306" s="99" t="str">
        <f t="shared" si="243"/>
        <v/>
      </c>
      <c r="AE306" s="99" t="str">
        <f t="shared" si="215"/>
        <v/>
      </c>
      <c r="AF306" s="99" t="str">
        <f t="shared" si="216"/>
        <v/>
      </c>
      <c r="AG306" s="99" t="str">
        <f t="shared" si="254"/>
        <v/>
      </c>
      <c r="AH306" s="99" t="str">
        <f t="shared" si="255"/>
        <v/>
      </c>
      <c r="AI306" s="99" t="str">
        <f t="shared" si="232"/>
        <v/>
      </c>
      <c r="AJ306" s="99" t="str">
        <f t="shared" si="238"/>
        <v/>
      </c>
      <c r="AK306" s="99" t="str">
        <f t="shared" si="252"/>
        <v/>
      </c>
      <c r="AL306" s="99" t="str">
        <f t="shared" si="253"/>
        <v/>
      </c>
      <c r="AM306" s="99" t="str">
        <f t="shared" si="233"/>
        <v/>
      </c>
      <c r="AN306" s="99" t="str">
        <f t="shared" si="239"/>
        <v/>
      </c>
      <c r="AO306" s="99" t="str">
        <f t="shared" si="244"/>
        <v/>
      </c>
      <c r="AP306" s="99" t="str">
        <f t="shared" si="245"/>
        <v/>
      </c>
      <c r="AQ306" s="99" t="str">
        <f t="shared" si="240"/>
        <v/>
      </c>
      <c r="AR306" s="99" t="str">
        <f t="shared" si="241"/>
        <v/>
      </c>
      <c r="AS306" s="99" t="str">
        <f t="shared" si="246"/>
        <v/>
      </c>
      <c r="AT306" s="99" t="str">
        <f t="shared" si="247"/>
        <v/>
      </c>
      <c r="AU306" s="99" t="str">
        <f t="shared" si="217"/>
        <v/>
      </c>
      <c r="AV306" s="99" t="str">
        <f t="shared" si="218"/>
        <v/>
      </c>
      <c r="AW306" s="99" t="str">
        <f t="shared" si="248"/>
        <v/>
      </c>
      <c r="AX306" s="99" t="str">
        <f t="shared" si="249"/>
        <v/>
      </c>
      <c r="AY306" s="99" t="str">
        <f t="shared" si="219"/>
        <v/>
      </c>
      <c r="AZ306" s="99" t="str">
        <f t="shared" si="220"/>
        <v/>
      </c>
      <c r="BA306" s="99" t="str">
        <f t="shared" si="250"/>
        <v/>
      </c>
      <c r="BB306" s="99" t="str">
        <f t="shared" si="251"/>
        <v/>
      </c>
      <c r="BD306" s="99" t="str">
        <f t="shared" si="221"/>
        <v/>
      </c>
      <c r="BE306" s="99" t="str">
        <f t="shared" si="222"/>
        <v/>
      </c>
      <c r="BF306" s="99" t="str">
        <f t="shared" si="223"/>
        <v/>
      </c>
      <c r="BG306" s="99" t="str">
        <f t="shared" si="224"/>
        <v/>
      </c>
      <c r="BH306" s="121" t="str">
        <f t="shared" si="225"/>
        <v/>
      </c>
      <c r="BI306" s="121" t="str">
        <f t="shared" si="226"/>
        <v/>
      </c>
      <c r="BJ306" s="122" t="str">
        <f t="shared" si="227"/>
        <v/>
      </c>
      <c r="BK306" s="122"/>
      <c r="BL306" s="99" t="str">
        <f t="shared" si="228"/>
        <v/>
      </c>
      <c r="BM306" s="99" t="str">
        <f t="shared" si="229"/>
        <v/>
      </c>
      <c r="BN306" s="122" t="str">
        <f t="shared" si="234"/>
        <v/>
      </c>
      <c r="BO306" s="121" t="str">
        <f t="shared" si="230"/>
        <v/>
      </c>
      <c r="BP306" s="122" t="str">
        <f t="shared" si="235"/>
        <v/>
      </c>
      <c r="BQ306" s="122"/>
    </row>
    <row r="307" spans="2:69" x14ac:dyDescent="0.3">
      <c r="B307" s="89"/>
      <c r="C307" s="98">
        <f t="shared" si="231"/>
        <v>60</v>
      </c>
      <c r="D307" s="120">
        <v>297</v>
      </c>
      <c r="E307" s="161" t="str">
        <f t="shared" si="236"/>
        <v/>
      </c>
      <c r="F307" s="90" t="str">
        <f t="shared" si="212"/>
        <v/>
      </c>
      <c r="G307" s="120">
        <v>297</v>
      </c>
      <c r="H307" s="161" t="str">
        <f t="shared" si="237"/>
        <v/>
      </c>
      <c r="I307" s="90" t="str">
        <f t="array" ref="I307">IF(D$2=1,IF(F307="","",ABS(F306-F307)),IF(D$2&lt;10,IF(AND(F307="",F308=""),"",MAX(IF(C$11:C$1510=G307,B$11:B$1510))-MIN(IF(C$11:C$1510=G307,B$11:B$1510))),IF(AND(F307="",F308=""),"",_xlfn.STDEV.S(IF(C$11:C$1510=G307,B$11:B$1510)))))</f>
        <v/>
      </c>
      <c r="J307" s="102"/>
      <c r="K307" s="156"/>
      <c r="L307" s="157"/>
      <c r="M307" s="158"/>
      <c r="N307" s="147"/>
      <c r="O307" s="147"/>
      <c r="AA307" s="99" t="str">
        <f t="shared" si="213"/>
        <v/>
      </c>
      <c r="AB307" s="99" t="str">
        <f t="shared" si="214"/>
        <v/>
      </c>
      <c r="AC307" s="99" t="str">
        <f t="shared" si="242"/>
        <v/>
      </c>
      <c r="AD307" s="99" t="str">
        <f t="shared" si="243"/>
        <v/>
      </c>
      <c r="AE307" s="99" t="str">
        <f t="shared" si="215"/>
        <v/>
      </c>
      <c r="AF307" s="99" t="str">
        <f t="shared" si="216"/>
        <v/>
      </c>
      <c r="AG307" s="99" t="str">
        <f t="shared" si="254"/>
        <v/>
      </c>
      <c r="AH307" s="99" t="str">
        <f t="shared" si="255"/>
        <v/>
      </c>
      <c r="AI307" s="99" t="str">
        <f t="shared" si="232"/>
        <v/>
      </c>
      <c r="AJ307" s="99" t="str">
        <f t="shared" si="238"/>
        <v/>
      </c>
      <c r="AK307" s="99" t="str">
        <f t="shared" si="252"/>
        <v/>
      </c>
      <c r="AL307" s="99" t="str">
        <f t="shared" si="253"/>
        <v/>
      </c>
      <c r="AM307" s="99" t="str">
        <f t="shared" si="233"/>
        <v/>
      </c>
      <c r="AN307" s="99" t="str">
        <f t="shared" si="239"/>
        <v/>
      </c>
      <c r="AO307" s="99" t="str">
        <f t="shared" si="244"/>
        <v/>
      </c>
      <c r="AP307" s="99" t="str">
        <f t="shared" si="245"/>
        <v/>
      </c>
      <c r="AQ307" s="99" t="str">
        <f t="shared" si="240"/>
        <v/>
      </c>
      <c r="AR307" s="99" t="str">
        <f t="shared" si="241"/>
        <v/>
      </c>
      <c r="AS307" s="99" t="str">
        <f t="shared" si="246"/>
        <v/>
      </c>
      <c r="AT307" s="99" t="str">
        <f t="shared" si="247"/>
        <v/>
      </c>
      <c r="AU307" s="99" t="str">
        <f t="shared" si="217"/>
        <v/>
      </c>
      <c r="AV307" s="99" t="str">
        <f t="shared" si="218"/>
        <v/>
      </c>
      <c r="AW307" s="99" t="str">
        <f t="shared" si="248"/>
        <v/>
      </c>
      <c r="AX307" s="99" t="str">
        <f t="shared" si="249"/>
        <v/>
      </c>
      <c r="AY307" s="99" t="str">
        <f t="shared" si="219"/>
        <v/>
      </c>
      <c r="AZ307" s="99" t="str">
        <f t="shared" si="220"/>
        <v/>
      </c>
      <c r="BA307" s="99" t="str">
        <f t="shared" si="250"/>
        <v/>
      </c>
      <c r="BB307" s="99" t="str">
        <f t="shared" si="251"/>
        <v/>
      </c>
      <c r="BD307" s="99" t="str">
        <f t="shared" si="221"/>
        <v/>
      </c>
      <c r="BE307" s="99" t="str">
        <f t="shared" si="222"/>
        <v/>
      </c>
      <c r="BF307" s="99" t="str">
        <f t="shared" si="223"/>
        <v/>
      </c>
      <c r="BG307" s="99" t="str">
        <f t="shared" si="224"/>
        <v/>
      </c>
      <c r="BH307" s="121" t="str">
        <f t="shared" si="225"/>
        <v/>
      </c>
      <c r="BI307" s="121" t="str">
        <f t="shared" si="226"/>
        <v/>
      </c>
      <c r="BJ307" s="122" t="str">
        <f t="shared" si="227"/>
        <v/>
      </c>
      <c r="BK307" s="122"/>
      <c r="BL307" s="99" t="str">
        <f t="shared" si="228"/>
        <v/>
      </c>
      <c r="BM307" s="99" t="str">
        <f t="shared" si="229"/>
        <v/>
      </c>
      <c r="BN307" s="122" t="str">
        <f t="shared" si="234"/>
        <v/>
      </c>
      <c r="BO307" s="121" t="str">
        <f t="shared" si="230"/>
        <v/>
      </c>
      <c r="BP307" s="122" t="str">
        <f t="shared" si="235"/>
        <v/>
      </c>
      <c r="BQ307" s="122"/>
    </row>
    <row r="308" spans="2:69" x14ac:dyDescent="0.3">
      <c r="B308" s="89"/>
      <c r="C308" s="98">
        <f t="shared" si="231"/>
        <v>60</v>
      </c>
      <c r="D308" s="120">
        <v>298</v>
      </c>
      <c r="E308" s="161" t="str">
        <f t="shared" si="236"/>
        <v/>
      </c>
      <c r="F308" s="90" t="str">
        <f t="shared" si="212"/>
        <v/>
      </c>
      <c r="G308" s="120">
        <v>298</v>
      </c>
      <c r="H308" s="161" t="str">
        <f t="shared" si="237"/>
        <v/>
      </c>
      <c r="I308" s="90" t="str">
        <f t="array" ref="I308">IF(D$2=1,IF(F308="","",ABS(F307-F308)),IF(D$2&lt;10,IF(AND(F308="",F309=""),"",MAX(IF(C$11:C$1510=G308,B$11:B$1510))-MIN(IF(C$11:C$1510=G308,B$11:B$1510))),IF(AND(F308="",F309=""),"",_xlfn.STDEV.S(IF(C$11:C$1510=G308,B$11:B$1510)))))</f>
        <v/>
      </c>
      <c r="J308" s="102"/>
      <c r="K308" s="156"/>
      <c r="L308" s="157"/>
      <c r="M308" s="158"/>
      <c r="N308" s="147"/>
      <c r="O308" s="147"/>
      <c r="AA308" s="99" t="str">
        <f t="shared" si="213"/>
        <v/>
      </c>
      <c r="AB308" s="99" t="str">
        <f t="shared" si="214"/>
        <v/>
      </c>
      <c r="AC308" s="99" t="str">
        <f t="shared" si="242"/>
        <v/>
      </c>
      <c r="AD308" s="99" t="str">
        <f t="shared" si="243"/>
        <v/>
      </c>
      <c r="AE308" s="99" t="str">
        <f t="shared" si="215"/>
        <v/>
      </c>
      <c r="AF308" s="99" t="str">
        <f t="shared" si="216"/>
        <v/>
      </c>
      <c r="AG308" s="99" t="str">
        <f t="shared" si="254"/>
        <v/>
      </c>
      <c r="AH308" s="99" t="str">
        <f t="shared" si="255"/>
        <v/>
      </c>
      <c r="AI308" s="99" t="str">
        <f t="shared" si="232"/>
        <v/>
      </c>
      <c r="AJ308" s="99" t="str">
        <f t="shared" si="238"/>
        <v/>
      </c>
      <c r="AK308" s="99" t="str">
        <f t="shared" si="252"/>
        <v/>
      </c>
      <c r="AL308" s="99" t="str">
        <f t="shared" si="253"/>
        <v/>
      </c>
      <c r="AM308" s="99" t="str">
        <f t="shared" si="233"/>
        <v/>
      </c>
      <c r="AN308" s="99" t="str">
        <f t="shared" si="239"/>
        <v/>
      </c>
      <c r="AO308" s="99" t="str">
        <f t="shared" si="244"/>
        <v/>
      </c>
      <c r="AP308" s="99" t="str">
        <f t="shared" si="245"/>
        <v/>
      </c>
      <c r="AQ308" s="99" t="str">
        <f t="shared" si="240"/>
        <v/>
      </c>
      <c r="AR308" s="99" t="str">
        <f t="shared" si="241"/>
        <v/>
      </c>
      <c r="AS308" s="99" t="str">
        <f t="shared" si="246"/>
        <v/>
      </c>
      <c r="AT308" s="99" t="str">
        <f t="shared" si="247"/>
        <v/>
      </c>
      <c r="AU308" s="99" t="str">
        <f t="shared" si="217"/>
        <v/>
      </c>
      <c r="AV308" s="99" t="str">
        <f t="shared" si="218"/>
        <v/>
      </c>
      <c r="AW308" s="99" t="str">
        <f t="shared" si="248"/>
        <v/>
      </c>
      <c r="AX308" s="99" t="str">
        <f t="shared" si="249"/>
        <v/>
      </c>
      <c r="AY308" s="99" t="str">
        <f t="shared" si="219"/>
        <v/>
      </c>
      <c r="AZ308" s="99" t="str">
        <f t="shared" si="220"/>
        <v/>
      </c>
      <c r="BA308" s="99" t="str">
        <f t="shared" si="250"/>
        <v/>
      </c>
      <c r="BB308" s="99" t="str">
        <f t="shared" si="251"/>
        <v/>
      </c>
      <c r="BD308" s="99" t="str">
        <f t="shared" si="221"/>
        <v/>
      </c>
      <c r="BE308" s="99" t="str">
        <f t="shared" si="222"/>
        <v/>
      </c>
      <c r="BF308" s="99" t="str">
        <f t="shared" si="223"/>
        <v/>
      </c>
      <c r="BG308" s="99" t="str">
        <f t="shared" si="224"/>
        <v/>
      </c>
      <c r="BH308" s="121" t="str">
        <f t="shared" si="225"/>
        <v/>
      </c>
      <c r="BI308" s="121" t="str">
        <f t="shared" si="226"/>
        <v/>
      </c>
      <c r="BJ308" s="122" t="str">
        <f t="shared" si="227"/>
        <v/>
      </c>
      <c r="BK308" s="122"/>
      <c r="BL308" s="99" t="str">
        <f t="shared" si="228"/>
        <v/>
      </c>
      <c r="BM308" s="99" t="str">
        <f t="shared" si="229"/>
        <v/>
      </c>
      <c r="BN308" s="122" t="str">
        <f t="shared" si="234"/>
        <v/>
      </c>
      <c r="BO308" s="121" t="str">
        <f t="shared" si="230"/>
        <v/>
      </c>
      <c r="BP308" s="122" t="str">
        <f t="shared" si="235"/>
        <v/>
      </c>
      <c r="BQ308" s="122"/>
    </row>
    <row r="309" spans="2:69" x14ac:dyDescent="0.3">
      <c r="B309" s="89"/>
      <c r="C309" s="98">
        <f t="shared" si="231"/>
        <v>60</v>
      </c>
      <c r="D309" s="120">
        <v>299</v>
      </c>
      <c r="E309" s="161" t="str">
        <f t="shared" si="236"/>
        <v/>
      </c>
      <c r="F309" s="90" t="str">
        <f t="shared" si="212"/>
        <v/>
      </c>
      <c r="G309" s="120">
        <v>299</v>
      </c>
      <c r="H309" s="161" t="str">
        <f t="shared" si="237"/>
        <v/>
      </c>
      <c r="I309" s="90" t="str">
        <f t="array" ref="I309">IF(D$2=1,IF(F309="","",ABS(F308-F309)),IF(D$2&lt;10,IF(AND(F309="",F310=""),"",MAX(IF(C$11:C$1510=G309,B$11:B$1510))-MIN(IF(C$11:C$1510=G309,B$11:B$1510))),IF(AND(F309="",F310=""),"",_xlfn.STDEV.S(IF(C$11:C$1510=G309,B$11:B$1510)))))</f>
        <v/>
      </c>
      <c r="J309" s="102"/>
      <c r="K309" s="156"/>
      <c r="L309" s="157"/>
      <c r="M309" s="158"/>
      <c r="N309" s="147"/>
      <c r="O309" s="147"/>
      <c r="AA309" s="99" t="str">
        <f t="shared" si="213"/>
        <v/>
      </c>
      <c r="AB309" s="99" t="str">
        <f t="shared" si="214"/>
        <v/>
      </c>
      <c r="AC309" s="99" t="str">
        <f t="shared" si="242"/>
        <v/>
      </c>
      <c r="AD309" s="99" t="str">
        <f t="shared" si="243"/>
        <v/>
      </c>
      <c r="AE309" s="99" t="str">
        <f t="shared" si="215"/>
        <v/>
      </c>
      <c r="AF309" s="99" t="str">
        <f t="shared" si="216"/>
        <v/>
      </c>
      <c r="AG309" s="99" t="str">
        <f t="shared" si="254"/>
        <v/>
      </c>
      <c r="AH309" s="99" t="str">
        <f t="shared" si="255"/>
        <v/>
      </c>
      <c r="AI309" s="99" t="str">
        <f t="shared" si="232"/>
        <v/>
      </c>
      <c r="AJ309" s="99" t="str">
        <f t="shared" si="238"/>
        <v/>
      </c>
      <c r="AK309" s="99" t="str">
        <f t="shared" si="252"/>
        <v/>
      </c>
      <c r="AL309" s="99" t="str">
        <f t="shared" si="253"/>
        <v/>
      </c>
      <c r="AM309" s="99" t="str">
        <f t="shared" si="233"/>
        <v/>
      </c>
      <c r="AN309" s="99" t="str">
        <f t="shared" si="239"/>
        <v/>
      </c>
      <c r="AO309" s="99" t="str">
        <f t="shared" si="244"/>
        <v/>
      </c>
      <c r="AP309" s="99" t="str">
        <f t="shared" si="245"/>
        <v/>
      </c>
      <c r="AQ309" s="99" t="str">
        <f t="shared" si="240"/>
        <v/>
      </c>
      <c r="AR309" s="99" t="str">
        <f t="shared" si="241"/>
        <v/>
      </c>
      <c r="AS309" s="99" t="str">
        <f t="shared" si="246"/>
        <v/>
      </c>
      <c r="AT309" s="99" t="str">
        <f t="shared" si="247"/>
        <v/>
      </c>
      <c r="AU309" s="99" t="str">
        <f t="shared" si="217"/>
        <v/>
      </c>
      <c r="AV309" s="99" t="str">
        <f t="shared" si="218"/>
        <v/>
      </c>
      <c r="AW309" s="99" t="str">
        <f t="shared" si="248"/>
        <v/>
      </c>
      <c r="AX309" s="99" t="str">
        <f t="shared" si="249"/>
        <v/>
      </c>
      <c r="AY309" s="99" t="str">
        <f t="shared" si="219"/>
        <v/>
      </c>
      <c r="AZ309" s="99" t="str">
        <f t="shared" si="220"/>
        <v/>
      </c>
      <c r="BA309" s="99" t="str">
        <f t="shared" si="250"/>
        <v/>
      </c>
      <c r="BB309" s="99" t="str">
        <f t="shared" si="251"/>
        <v/>
      </c>
      <c r="BD309" s="99" t="str">
        <f t="shared" si="221"/>
        <v/>
      </c>
      <c r="BE309" s="99" t="str">
        <f t="shared" si="222"/>
        <v/>
      </c>
      <c r="BF309" s="99" t="str">
        <f t="shared" si="223"/>
        <v/>
      </c>
      <c r="BG309" s="99" t="str">
        <f t="shared" si="224"/>
        <v/>
      </c>
      <c r="BH309" s="121" t="str">
        <f t="shared" si="225"/>
        <v/>
      </c>
      <c r="BI309" s="121" t="str">
        <f t="shared" si="226"/>
        <v/>
      </c>
      <c r="BJ309" s="122" t="str">
        <f t="shared" si="227"/>
        <v/>
      </c>
      <c r="BK309" s="122"/>
      <c r="BL309" s="99" t="str">
        <f t="shared" si="228"/>
        <v/>
      </c>
      <c r="BM309" s="99" t="str">
        <f t="shared" si="229"/>
        <v/>
      </c>
      <c r="BN309" s="122" t="str">
        <f t="shared" si="234"/>
        <v/>
      </c>
      <c r="BO309" s="121" t="str">
        <f t="shared" si="230"/>
        <v/>
      </c>
      <c r="BP309" s="122" t="str">
        <f t="shared" si="235"/>
        <v/>
      </c>
      <c r="BQ309" s="122"/>
    </row>
    <row r="310" spans="2:69" x14ac:dyDescent="0.3">
      <c r="B310" s="89"/>
      <c r="C310" s="98">
        <f t="shared" si="231"/>
        <v>60</v>
      </c>
      <c r="D310" s="120">
        <v>300</v>
      </c>
      <c r="E310" s="161" t="str">
        <f t="shared" si="236"/>
        <v/>
      </c>
      <c r="F310" s="90" t="str">
        <f t="shared" si="212"/>
        <v/>
      </c>
      <c r="G310" s="120">
        <v>300</v>
      </c>
      <c r="H310" s="161" t="str">
        <f t="shared" si="237"/>
        <v/>
      </c>
      <c r="I310" s="90" t="str">
        <f t="array" ref="I310">IF(D$2=1,IF(F310="","",ABS(F309-F310)),IF(D$2&lt;10,IF(AND(F310="",F311=""),"",MAX(IF(C$11:C$1510=G310,B$11:B$1510))-MIN(IF(C$11:C$1510=G310,B$11:B$1510))),IF(AND(F310="",F311=""),"",_xlfn.STDEV.S(IF(C$11:C$1510=G310,B$11:B$1510)))))</f>
        <v/>
      </c>
      <c r="J310" s="102"/>
      <c r="K310" s="156"/>
      <c r="L310" s="157"/>
      <c r="M310" s="158"/>
      <c r="N310" s="147"/>
      <c r="O310" s="147"/>
      <c r="AA310" s="99" t="str">
        <f t="shared" si="213"/>
        <v/>
      </c>
      <c r="AB310" s="99" t="str">
        <f t="shared" si="214"/>
        <v/>
      </c>
      <c r="AC310" s="99" t="str">
        <f t="shared" si="242"/>
        <v/>
      </c>
      <c r="AD310" s="99" t="str">
        <f t="shared" si="243"/>
        <v/>
      </c>
      <c r="AE310" s="99" t="str">
        <f t="shared" si="215"/>
        <v/>
      </c>
      <c r="AF310" s="99" t="str">
        <f t="shared" si="216"/>
        <v/>
      </c>
      <c r="AG310" s="99" t="str">
        <f t="shared" si="254"/>
        <v/>
      </c>
      <c r="AH310" s="99" t="str">
        <f t="shared" si="255"/>
        <v/>
      </c>
      <c r="AI310" s="99" t="str">
        <f t="shared" si="232"/>
        <v/>
      </c>
      <c r="AJ310" s="99" t="str">
        <f t="shared" si="238"/>
        <v/>
      </c>
      <c r="AK310" s="99" t="str">
        <f t="shared" si="252"/>
        <v/>
      </c>
      <c r="AL310" s="99" t="str">
        <f t="shared" si="253"/>
        <v/>
      </c>
      <c r="AM310" s="99" t="str">
        <f t="shared" si="233"/>
        <v/>
      </c>
      <c r="AN310" s="99" t="str">
        <f t="shared" si="239"/>
        <v/>
      </c>
      <c r="AO310" s="99" t="str">
        <f t="shared" si="244"/>
        <v/>
      </c>
      <c r="AP310" s="99" t="str">
        <f t="shared" si="245"/>
        <v/>
      </c>
      <c r="AQ310" s="99" t="str">
        <f t="shared" si="240"/>
        <v/>
      </c>
      <c r="AR310" s="99" t="str">
        <f t="shared" si="241"/>
        <v/>
      </c>
      <c r="AS310" s="99" t="str">
        <f t="shared" si="246"/>
        <v/>
      </c>
      <c r="AT310" s="99" t="str">
        <f t="shared" si="247"/>
        <v/>
      </c>
      <c r="AU310" s="99" t="str">
        <f t="shared" si="217"/>
        <v/>
      </c>
      <c r="AV310" s="99" t="str">
        <f t="shared" si="218"/>
        <v/>
      </c>
      <c r="AW310" s="99" t="str">
        <f t="shared" si="248"/>
        <v/>
      </c>
      <c r="AX310" s="99" t="str">
        <f t="shared" si="249"/>
        <v/>
      </c>
      <c r="AY310" s="99" t="str">
        <f t="shared" si="219"/>
        <v/>
      </c>
      <c r="AZ310" s="99" t="str">
        <f t="shared" si="220"/>
        <v/>
      </c>
      <c r="BA310" s="99" t="str">
        <f t="shared" si="250"/>
        <v/>
      </c>
      <c r="BB310" s="99" t="str">
        <f t="shared" si="251"/>
        <v/>
      </c>
      <c r="BD310" s="99" t="str">
        <f t="shared" si="221"/>
        <v/>
      </c>
      <c r="BE310" s="99" t="str">
        <f t="shared" si="222"/>
        <v/>
      </c>
      <c r="BF310" s="99" t="str">
        <f t="shared" si="223"/>
        <v/>
      </c>
      <c r="BG310" s="99" t="str">
        <f t="shared" si="224"/>
        <v/>
      </c>
      <c r="BH310" s="121" t="str">
        <f t="shared" si="225"/>
        <v/>
      </c>
      <c r="BI310" s="121" t="str">
        <f t="shared" si="226"/>
        <v/>
      </c>
      <c r="BJ310" s="122" t="str">
        <f t="shared" si="227"/>
        <v/>
      </c>
      <c r="BK310" s="122"/>
      <c r="BL310" s="99" t="str">
        <f t="shared" si="228"/>
        <v/>
      </c>
      <c r="BM310" s="99" t="str">
        <f t="shared" si="229"/>
        <v/>
      </c>
      <c r="BN310" s="122" t="str">
        <f t="shared" si="234"/>
        <v/>
      </c>
      <c r="BO310" s="121" t="str">
        <f t="shared" si="230"/>
        <v/>
      </c>
      <c r="BP310" s="122" t="str">
        <f t="shared" si="235"/>
        <v/>
      </c>
      <c r="BQ310" s="122"/>
    </row>
    <row r="311" spans="2:69" x14ac:dyDescent="0.3">
      <c r="B311" s="89"/>
      <c r="C311" s="98">
        <f t="shared" si="231"/>
        <v>61</v>
      </c>
      <c r="D311" s="120">
        <v>301</v>
      </c>
      <c r="E311" s="161" t="str">
        <f t="shared" si="236"/>
        <v/>
      </c>
      <c r="F311" s="90" t="str">
        <f t="shared" si="212"/>
        <v/>
      </c>
      <c r="G311" s="120">
        <v>301</v>
      </c>
      <c r="H311" s="161" t="str">
        <f t="shared" si="237"/>
        <v/>
      </c>
      <c r="I311" s="90" t="str">
        <f t="array" ref="I311">IF(D$2=1,IF(F311="","",ABS(F310-F311)),IF(D$2&lt;10,IF(AND(F311="",F312=""),"",MAX(IF(C$11:C$1510=G311,B$11:B$1510))-MIN(IF(C$11:C$1510=G311,B$11:B$1510))),IF(AND(F311="",F312=""),"",_xlfn.STDEV.S(IF(C$11:C$1510=G311,B$11:B$1510)))))</f>
        <v/>
      </c>
      <c r="J311" s="102"/>
      <c r="K311" s="156"/>
      <c r="L311" s="157"/>
      <c r="M311" s="158"/>
      <c r="N311" s="147"/>
      <c r="O311" s="147"/>
      <c r="AA311" s="99" t="str">
        <f t="shared" si="213"/>
        <v/>
      </c>
      <c r="AB311" s="99" t="str">
        <f t="shared" si="214"/>
        <v/>
      </c>
      <c r="AC311" s="99" t="str">
        <f t="shared" si="242"/>
        <v/>
      </c>
      <c r="AD311" s="99" t="str">
        <f t="shared" si="243"/>
        <v/>
      </c>
      <c r="AE311" s="99" t="str">
        <f t="shared" si="215"/>
        <v/>
      </c>
      <c r="AF311" s="99" t="str">
        <f t="shared" si="216"/>
        <v/>
      </c>
      <c r="AG311" s="99" t="str">
        <f t="shared" si="254"/>
        <v/>
      </c>
      <c r="AH311" s="99" t="str">
        <f t="shared" si="255"/>
        <v/>
      </c>
      <c r="AI311" s="99" t="str">
        <f t="shared" si="232"/>
        <v/>
      </c>
      <c r="AJ311" s="99" t="str">
        <f t="shared" si="238"/>
        <v/>
      </c>
      <c r="AK311" s="99" t="str">
        <f t="shared" si="252"/>
        <v/>
      </c>
      <c r="AL311" s="99" t="str">
        <f t="shared" si="253"/>
        <v/>
      </c>
      <c r="AM311" s="99" t="str">
        <f t="shared" si="233"/>
        <v/>
      </c>
      <c r="AN311" s="99" t="str">
        <f t="shared" si="239"/>
        <v/>
      </c>
      <c r="AO311" s="99" t="str">
        <f t="shared" si="244"/>
        <v/>
      </c>
      <c r="AP311" s="99" t="str">
        <f t="shared" si="245"/>
        <v/>
      </c>
      <c r="AQ311" s="99" t="str">
        <f t="shared" si="240"/>
        <v/>
      </c>
      <c r="AR311" s="99" t="str">
        <f t="shared" si="241"/>
        <v/>
      </c>
      <c r="AS311" s="99" t="str">
        <f t="shared" si="246"/>
        <v/>
      </c>
      <c r="AT311" s="99" t="str">
        <f t="shared" si="247"/>
        <v/>
      </c>
      <c r="AU311" s="99" t="str">
        <f t="shared" si="217"/>
        <v/>
      </c>
      <c r="AV311" s="99" t="str">
        <f t="shared" si="218"/>
        <v/>
      </c>
      <c r="AW311" s="99" t="str">
        <f t="shared" si="248"/>
        <v/>
      </c>
      <c r="AX311" s="99" t="str">
        <f t="shared" si="249"/>
        <v/>
      </c>
      <c r="AY311" s="99" t="str">
        <f t="shared" si="219"/>
        <v/>
      </c>
      <c r="AZ311" s="99" t="str">
        <f t="shared" si="220"/>
        <v/>
      </c>
      <c r="BA311" s="99" t="str">
        <f t="shared" si="250"/>
        <v/>
      </c>
      <c r="BB311" s="99" t="str">
        <f t="shared" si="251"/>
        <v/>
      </c>
      <c r="BD311" s="99" t="str">
        <f t="shared" si="221"/>
        <v/>
      </c>
      <c r="BE311" s="99" t="str">
        <f t="shared" si="222"/>
        <v/>
      </c>
      <c r="BF311" s="99" t="str">
        <f t="shared" si="223"/>
        <v/>
      </c>
      <c r="BG311" s="99" t="str">
        <f t="shared" si="224"/>
        <v/>
      </c>
      <c r="BH311" s="121" t="str">
        <f t="shared" si="225"/>
        <v/>
      </c>
      <c r="BI311" s="121" t="str">
        <f t="shared" si="226"/>
        <v/>
      </c>
      <c r="BJ311" s="122" t="str">
        <f t="shared" si="227"/>
        <v/>
      </c>
      <c r="BK311" s="122"/>
      <c r="BL311" s="99" t="str">
        <f t="shared" si="228"/>
        <v/>
      </c>
      <c r="BM311" s="99" t="str">
        <f t="shared" si="229"/>
        <v/>
      </c>
      <c r="BN311" s="122" t="str">
        <f t="shared" si="234"/>
        <v/>
      </c>
      <c r="BO311" s="121" t="str">
        <f t="shared" si="230"/>
        <v/>
      </c>
      <c r="BP311" s="122" t="str">
        <f t="shared" si="235"/>
        <v/>
      </c>
      <c r="BQ311" s="122"/>
    </row>
    <row r="312" spans="2:69" x14ac:dyDescent="0.3">
      <c r="B312" s="89"/>
      <c r="C312" s="98">
        <f t="shared" si="231"/>
        <v>61</v>
      </c>
      <c r="D312" s="120">
        <v>302</v>
      </c>
      <c r="E312" s="161" t="str">
        <f t="shared" si="236"/>
        <v/>
      </c>
      <c r="F312" s="90" t="str">
        <f t="shared" si="212"/>
        <v/>
      </c>
      <c r="G312" s="120">
        <v>302</v>
      </c>
      <c r="H312" s="161" t="str">
        <f t="shared" si="237"/>
        <v/>
      </c>
      <c r="I312" s="90" t="str">
        <f t="array" ref="I312">IF(D$2=1,IF(F312="","",ABS(F311-F312)),IF(D$2&lt;10,IF(AND(F312="",F313=""),"",MAX(IF(C$11:C$1510=G312,B$11:B$1510))-MIN(IF(C$11:C$1510=G312,B$11:B$1510))),IF(AND(F312="",F313=""),"",_xlfn.STDEV.S(IF(C$11:C$1510=G312,B$11:B$1510)))))</f>
        <v/>
      </c>
      <c r="J312" s="102"/>
      <c r="K312" s="156"/>
      <c r="L312" s="157"/>
      <c r="M312" s="158"/>
      <c r="N312" s="147"/>
      <c r="O312" s="147"/>
      <c r="AA312" s="99" t="str">
        <f t="shared" si="213"/>
        <v/>
      </c>
      <c r="AB312" s="99" t="str">
        <f t="shared" si="214"/>
        <v/>
      </c>
      <c r="AC312" s="99" t="str">
        <f t="shared" si="242"/>
        <v/>
      </c>
      <c r="AD312" s="99" t="str">
        <f t="shared" si="243"/>
        <v/>
      </c>
      <c r="AE312" s="99" t="str">
        <f t="shared" si="215"/>
        <v/>
      </c>
      <c r="AF312" s="99" t="str">
        <f t="shared" si="216"/>
        <v/>
      </c>
      <c r="AG312" s="99" t="str">
        <f t="shared" si="254"/>
        <v/>
      </c>
      <c r="AH312" s="99" t="str">
        <f t="shared" si="255"/>
        <v/>
      </c>
      <c r="AI312" s="99" t="str">
        <f t="shared" si="232"/>
        <v/>
      </c>
      <c r="AJ312" s="99" t="str">
        <f t="shared" si="238"/>
        <v/>
      </c>
      <c r="AK312" s="99" t="str">
        <f t="shared" si="252"/>
        <v/>
      </c>
      <c r="AL312" s="99" t="str">
        <f t="shared" si="253"/>
        <v/>
      </c>
      <c r="AM312" s="99" t="str">
        <f t="shared" si="233"/>
        <v/>
      </c>
      <c r="AN312" s="99" t="str">
        <f t="shared" si="239"/>
        <v/>
      </c>
      <c r="AO312" s="99" t="str">
        <f t="shared" si="244"/>
        <v/>
      </c>
      <c r="AP312" s="99" t="str">
        <f t="shared" si="245"/>
        <v/>
      </c>
      <c r="AQ312" s="99" t="str">
        <f t="shared" si="240"/>
        <v/>
      </c>
      <c r="AR312" s="99" t="str">
        <f t="shared" si="241"/>
        <v/>
      </c>
      <c r="AS312" s="99" t="str">
        <f t="shared" si="246"/>
        <v/>
      </c>
      <c r="AT312" s="99" t="str">
        <f t="shared" si="247"/>
        <v/>
      </c>
      <c r="AU312" s="99" t="str">
        <f t="shared" si="217"/>
        <v/>
      </c>
      <c r="AV312" s="99" t="str">
        <f t="shared" si="218"/>
        <v/>
      </c>
      <c r="AW312" s="99" t="str">
        <f t="shared" si="248"/>
        <v/>
      </c>
      <c r="AX312" s="99" t="str">
        <f t="shared" si="249"/>
        <v/>
      </c>
      <c r="AY312" s="99" t="str">
        <f t="shared" si="219"/>
        <v/>
      </c>
      <c r="AZ312" s="99" t="str">
        <f t="shared" si="220"/>
        <v/>
      </c>
      <c r="BA312" s="99" t="str">
        <f t="shared" si="250"/>
        <v/>
      </c>
      <c r="BB312" s="99" t="str">
        <f t="shared" si="251"/>
        <v/>
      </c>
      <c r="BD312" s="99" t="str">
        <f t="shared" si="221"/>
        <v/>
      </c>
      <c r="BE312" s="99" t="str">
        <f t="shared" si="222"/>
        <v/>
      </c>
      <c r="BF312" s="99" t="str">
        <f t="shared" si="223"/>
        <v/>
      </c>
      <c r="BG312" s="99" t="str">
        <f t="shared" si="224"/>
        <v/>
      </c>
      <c r="BH312" s="121" t="str">
        <f t="shared" si="225"/>
        <v/>
      </c>
      <c r="BI312" s="121" t="str">
        <f t="shared" si="226"/>
        <v/>
      </c>
      <c r="BJ312" s="122" t="str">
        <f t="shared" si="227"/>
        <v/>
      </c>
      <c r="BK312" s="122"/>
      <c r="BL312" s="99" t="str">
        <f t="shared" si="228"/>
        <v/>
      </c>
      <c r="BM312" s="99" t="str">
        <f t="shared" si="229"/>
        <v/>
      </c>
      <c r="BN312" s="122" t="str">
        <f t="shared" si="234"/>
        <v/>
      </c>
      <c r="BO312" s="121" t="str">
        <f t="shared" si="230"/>
        <v/>
      </c>
      <c r="BP312" s="122" t="str">
        <f t="shared" si="235"/>
        <v/>
      </c>
      <c r="BQ312" s="122"/>
    </row>
    <row r="313" spans="2:69" x14ac:dyDescent="0.3">
      <c r="B313" s="89"/>
      <c r="C313" s="98">
        <f t="shared" si="231"/>
        <v>61</v>
      </c>
      <c r="D313" s="120">
        <v>303</v>
      </c>
      <c r="E313" s="161" t="str">
        <f t="shared" si="236"/>
        <v/>
      </c>
      <c r="F313" s="90" t="str">
        <f t="shared" si="212"/>
        <v/>
      </c>
      <c r="G313" s="120">
        <v>303</v>
      </c>
      <c r="H313" s="161" t="str">
        <f t="shared" si="237"/>
        <v/>
      </c>
      <c r="I313" s="90" t="str">
        <f t="array" ref="I313">IF(D$2=1,IF(F313="","",ABS(F312-F313)),IF(D$2&lt;10,IF(AND(F313="",F314=""),"",MAX(IF(C$11:C$1510=G313,B$11:B$1510))-MIN(IF(C$11:C$1510=G313,B$11:B$1510))),IF(AND(F313="",F314=""),"",_xlfn.STDEV.S(IF(C$11:C$1510=G313,B$11:B$1510)))))</f>
        <v/>
      </c>
      <c r="J313" s="102"/>
      <c r="K313" s="156"/>
      <c r="L313" s="157"/>
      <c r="M313" s="158"/>
      <c r="N313" s="147"/>
      <c r="O313" s="147"/>
      <c r="AA313" s="99" t="str">
        <f t="shared" si="213"/>
        <v/>
      </c>
      <c r="AB313" s="99" t="str">
        <f t="shared" si="214"/>
        <v/>
      </c>
      <c r="AC313" s="99" t="str">
        <f t="shared" si="242"/>
        <v/>
      </c>
      <c r="AD313" s="99" t="str">
        <f t="shared" si="243"/>
        <v/>
      </c>
      <c r="AE313" s="99" t="str">
        <f t="shared" si="215"/>
        <v/>
      </c>
      <c r="AF313" s="99" t="str">
        <f t="shared" si="216"/>
        <v/>
      </c>
      <c r="AG313" s="99" t="str">
        <f t="shared" si="254"/>
        <v/>
      </c>
      <c r="AH313" s="99" t="str">
        <f t="shared" si="255"/>
        <v/>
      </c>
      <c r="AI313" s="99" t="str">
        <f t="shared" si="232"/>
        <v/>
      </c>
      <c r="AJ313" s="99" t="str">
        <f t="shared" si="238"/>
        <v/>
      </c>
      <c r="AK313" s="99" t="str">
        <f t="shared" si="252"/>
        <v/>
      </c>
      <c r="AL313" s="99" t="str">
        <f t="shared" si="253"/>
        <v/>
      </c>
      <c r="AM313" s="99" t="str">
        <f t="shared" si="233"/>
        <v/>
      </c>
      <c r="AN313" s="99" t="str">
        <f t="shared" si="239"/>
        <v/>
      </c>
      <c r="AO313" s="99" t="str">
        <f t="shared" si="244"/>
        <v/>
      </c>
      <c r="AP313" s="99" t="str">
        <f t="shared" si="245"/>
        <v/>
      </c>
      <c r="AQ313" s="99" t="str">
        <f t="shared" si="240"/>
        <v/>
      </c>
      <c r="AR313" s="99" t="str">
        <f t="shared" si="241"/>
        <v/>
      </c>
      <c r="AS313" s="99" t="str">
        <f t="shared" si="246"/>
        <v/>
      </c>
      <c r="AT313" s="99" t="str">
        <f t="shared" si="247"/>
        <v/>
      </c>
      <c r="AU313" s="99" t="str">
        <f t="shared" si="217"/>
        <v/>
      </c>
      <c r="AV313" s="99" t="str">
        <f t="shared" si="218"/>
        <v/>
      </c>
      <c r="AW313" s="99" t="str">
        <f t="shared" si="248"/>
        <v/>
      </c>
      <c r="AX313" s="99" t="str">
        <f t="shared" si="249"/>
        <v/>
      </c>
      <c r="AY313" s="99" t="str">
        <f t="shared" si="219"/>
        <v/>
      </c>
      <c r="AZ313" s="99" t="str">
        <f t="shared" si="220"/>
        <v/>
      </c>
      <c r="BA313" s="99" t="str">
        <f t="shared" si="250"/>
        <v/>
      </c>
      <c r="BB313" s="99" t="str">
        <f t="shared" si="251"/>
        <v/>
      </c>
      <c r="BD313" s="99" t="str">
        <f t="shared" si="221"/>
        <v/>
      </c>
      <c r="BE313" s="99" t="str">
        <f t="shared" si="222"/>
        <v/>
      </c>
      <c r="BF313" s="99" t="str">
        <f t="shared" si="223"/>
        <v/>
      </c>
      <c r="BG313" s="99" t="str">
        <f t="shared" si="224"/>
        <v/>
      </c>
      <c r="BH313" s="121" t="str">
        <f t="shared" si="225"/>
        <v/>
      </c>
      <c r="BI313" s="121" t="str">
        <f t="shared" si="226"/>
        <v/>
      </c>
      <c r="BJ313" s="122" t="str">
        <f t="shared" si="227"/>
        <v/>
      </c>
      <c r="BK313" s="122"/>
      <c r="BL313" s="99" t="str">
        <f t="shared" si="228"/>
        <v/>
      </c>
      <c r="BM313" s="99" t="str">
        <f t="shared" si="229"/>
        <v/>
      </c>
      <c r="BN313" s="122" t="str">
        <f t="shared" si="234"/>
        <v/>
      </c>
      <c r="BO313" s="121" t="str">
        <f t="shared" si="230"/>
        <v/>
      </c>
      <c r="BP313" s="122" t="str">
        <f t="shared" si="235"/>
        <v/>
      </c>
      <c r="BQ313" s="122"/>
    </row>
    <row r="314" spans="2:69" x14ac:dyDescent="0.3">
      <c r="B314" s="89"/>
      <c r="C314" s="98">
        <f t="shared" si="231"/>
        <v>61</v>
      </c>
      <c r="D314" s="120">
        <v>304</v>
      </c>
      <c r="E314" s="161" t="str">
        <f t="shared" si="236"/>
        <v/>
      </c>
      <c r="F314" s="90" t="str">
        <f t="shared" si="212"/>
        <v/>
      </c>
      <c r="G314" s="120">
        <v>304</v>
      </c>
      <c r="H314" s="161" t="str">
        <f t="shared" si="237"/>
        <v/>
      </c>
      <c r="I314" s="90" t="str">
        <f t="array" ref="I314">IF(D$2=1,IF(F314="","",ABS(F313-F314)),IF(D$2&lt;10,IF(AND(F314="",F315=""),"",MAX(IF(C$11:C$1510=G314,B$11:B$1510))-MIN(IF(C$11:C$1510=G314,B$11:B$1510))),IF(AND(F314="",F315=""),"",_xlfn.STDEV.S(IF(C$11:C$1510=G314,B$11:B$1510)))))</f>
        <v/>
      </c>
      <c r="J314" s="102"/>
      <c r="K314" s="156"/>
      <c r="L314" s="157"/>
      <c r="M314" s="158"/>
      <c r="N314" s="147"/>
      <c r="O314" s="147"/>
      <c r="AA314" s="99" t="str">
        <f t="shared" si="213"/>
        <v/>
      </c>
      <c r="AB314" s="99" t="str">
        <f t="shared" si="214"/>
        <v/>
      </c>
      <c r="AC314" s="99" t="str">
        <f t="shared" si="242"/>
        <v/>
      </c>
      <c r="AD314" s="99" t="str">
        <f t="shared" si="243"/>
        <v/>
      </c>
      <c r="AE314" s="99" t="str">
        <f t="shared" si="215"/>
        <v/>
      </c>
      <c r="AF314" s="99" t="str">
        <f t="shared" si="216"/>
        <v/>
      </c>
      <c r="AG314" s="99" t="str">
        <f t="shared" si="254"/>
        <v/>
      </c>
      <c r="AH314" s="99" t="str">
        <f t="shared" si="255"/>
        <v/>
      </c>
      <c r="AI314" s="99" t="str">
        <f t="shared" si="232"/>
        <v/>
      </c>
      <c r="AJ314" s="99" t="str">
        <f t="shared" si="238"/>
        <v/>
      </c>
      <c r="AK314" s="99" t="str">
        <f t="shared" si="252"/>
        <v/>
      </c>
      <c r="AL314" s="99" t="str">
        <f t="shared" si="253"/>
        <v/>
      </c>
      <c r="AM314" s="99" t="str">
        <f t="shared" si="233"/>
        <v/>
      </c>
      <c r="AN314" s="99" t="str">
        <f t="shared" si="239"/>
        <v/>
      </c>
      <c r="AO314" s="99" t="str">
        <f t="shared" si="244"/>
        <v/>
      </c>
      <c r="AP314" s="99" t="str">
        <f t="shared" si="245"/>
        <v/>
      </c>
      <c r="AQ314" s="99" t="str">
        <f t="shared" si="240"/>
        <v/>
      </c>
      <c r="AR314" s="99" t="str">
        <f t="shared" si="241"/>
        <v/>
      </c>
      <c r="AS314" s="99" t="str">
        <f t="shared" si="246"/>
        <v/>
      </c>
      <c r="AT314" s="99" t="str">
        <f t="shared" si="247"/>
        <v/>
      </c>
      <c r="AU314" s="99" t="str">
        <f t="shared" si="217"/>
        <v/>
      </c>
      <c r="AV314" s="99" t="str">
        <f t="shared" si="218"/>
        <v/>
      </c>
      <c r="AW314" s="99" t="str">
        <f t="shared" si="248"/>
        <v/>
      </c>
      <c r="AX314" s="99" t="str">
        <f t="shared" si="249"/>
        <v/>
      </c>
      <c r="AY314" s="99" t="str">
        <f t="shared" si="219"/>
        <v/>
      </c>
      <c r="AZ314" s="99" t="str">
        <f t="shared" si="220"/>
        <v/>
      </c>
      <c r="BA314" s="99" t="str">
        <f t="shared" si="250"/>
        <v/>
      </c>
      <c r="BB314" s="99" t="str">
        <f t="shared" si="251"/>
        <v/>
      </c>
      <c r="BD314" s="99" t="str">
        <f t="shared" si="221"/>
        <v/>
      </c>
      <c r="BE314" s="99" t="str">
        <f t="shared" si="222"/>
        <v/>
      </c>
      <c r="BF314" s="99" t="str">
        <f t="shared" si="223"/>
        <v/>
      </c>
      <c r="BG314" s="99" t="str">
        <f t="shared" si="224"/>
        <v/>
      </c>
      <c r="BH314" s="121" t="str">
        <f t="shared" si="225"/>
        <v/>
      </c>
      <c r="BI314" s="121" t="str">
        <f t="shared" si="226"/>
        <v/>
      </c>
      <c r="BJ314" s="122" t="str">
        <f t="shared" si="227"/>
        <v/>
      </c>
      <c r="BK314" s="122"/>
      <c r="BL314" s="99" t="str">
        <f t="shared" si="228"/>
        <v/>
      </c>
      <c r="BM314" s="99" t="str">
        <f t="shared" si="229"/>
        <v/>
      </c>
      <c r="BN314" s="122" t="str">
        <f t="shared" si="234"/>
        <v/>
      </c>
      <c r="BO314" s="121" t="str">
        <f t="shared" si="230"/>
        <v/>
      </c>
      <c r="BP314" s="122" t="str">
        <f t="shared" si="235"/>
        <v/>
      </c>
      <c r="BQ314" s="122"/>
    </row>
    <row r="315" spans="2:69" x14ac:dyDescent="0.3">
      <c r="B315" s="89"/>
      <c r="C315" s="98">
        <f t="shared" si="231"/>
        <v>61</v>
      </c>
      <c r="D315" s="120">
        <v>305</v>
      </c>
      <c r="E315" s="161" t="str">
        <f t="shared" si="236"/>
        <v/>
      </c>
      <c r="F315" s="90" t="str">
        <f t="shared" si="212"/>
        <v/>
      </c>
      <c r="G315" s="120">
        <v>305</v>
      </c>
      <c r="H315" s="161" t="str">
        <f t="shared" si="237"/>
        <v/>
      </c>
      <c r="I315" s="90" t="str">
        <f t="array" ref="I315">IF(D$2=1,IF(F315="","",ABS(F314-F315)),IF(D$2&lt;10,IF(AND(F315="",F316=""),"",MAX(IF(C$11:C$1510=G315,B$11:B$1510))-MIN(IF(C$11:C$1510=G315,B$11:B$1510))),IF(AND(F315="",F316=""),"",_xlfn.STDEV.S(IF(C$11:C$1510=G315,B$11:B$1510)))))</f>
        <v/>
      </c>
      <c r="J315" s="102"/>
      <c r="K315" s="156"/>
      <c r="L315" s="157"/>
      <c r="M315" s="158"/>
      <c r="N315" s="147"/>
      <c r="O315" s="147"/>
      <c r="AA315" s="99" t="str">
        <f t="shared" si="213"/>
        <v/>
      </c>
      <c r="AB315" s="99" t="str">
        <f t="shared" si="214"/>
        <v/>
      </c>
      <c r="AC315" s="99" t="str">
        <f t="shared" si="242"/>
        <v/>
      </c>
      <c r="AD315" s="99" t="str">
        <f t="shared" si="243"/>
        <v/>
      </c>
      <c r="AE315" s="99" t="str">
        <f t="shared" si="215"/>
        <v/>
      </c>
      <c r="AF315" s="99" t="str">
        <f t="shared" si="216"/>
        <v/>
      </c>
      <c r="AG315" s="99" t="str">
        <f t="shared" si="254"/>
        <v/>
      </c>
      <c r="AH315" s="99" t="str">
        <f t="shared" si="255"/>
        <v/>
      </c>
      <c r="AI315" s="99" t="str">
        <f t="shared" si="232"/>
        <v/>
      </c>
      <c r="AJ315" s="99" t="str">
        <f t="shared" si="238"/>
        <v/>
      </c>
      <c r="AK315" s="99" t="str">
        <f t="shared" si="252"/>
        <v/>
      </c>
      <c r="AL315" s="99" t="str">
        <f t="shared" si="253"/>
        <v/>
      </c>
      <c r="AM315" s="99" t="str">
        <f t="shared" si="233"/>
        <v/>
      </c>
      <c r="AN315" s="99" t="str">
        <f t="shared" si="239"/>
        <v/>
      </c>
      <c r="AO315" s="99" t="str">
        <f t="shared" si="244"/>
        <v/>
      </c>
      <c r="AP315" s="99" t="str">
        <f t="shared" si="245"/>
        <v/>
      </c>
      <c r="AQ315" s="99" t="str">
        <f t="shared" si="240"/>
        <v/>
      </c>
      <c r="AR315" s="99" t="str">
        <f t="shared" si="241"/>
        <v/>
      </c>
      <c r="AS315" s="99" t="str">
        <f t="shared" si="246"/>
        <v/>
      </c>
      <c r="AT315" s="99" t="str">
        <f t="shared" si="247"/>
        <v/>
      </c>
      <c r="AU315" s="99" t="str">
        <f t="shared" si="217"/>
        <v/>
      </c>
      <c r="AV315" s="99" t="str">
        <f t="shared" si="218"/>
        <v/>
      </c>
      <c r="AW315" s="99" t="str">
        <f t="shared" si="248"/>
        <v/>
      </c>
      <c r="AX315" s="99" t="str">
        <f t="shared" si="249"/>
        <v/>
      </c>
      <c r="AY315" s="99" t="str">
        <f t="shared" si="219"/>
        <v/>
      </c>
      <c r="AZ315" s="99" t="str">
        <f t="shared" si="220"/>
        <v/>
      </c>
      <c r="BA315" s="99" t="str">
        <f t="shared" si="250"/>
        <v/>
      </c>
      <c r="BB315" s="99" t="str">
        <f t="shared" si="251"/>
        <v/>
      </c>
      <c r="BD315" s="99" t="str">
        <f t="shared" si="221"/>
        <v/>
      </c>
      <c r="BE315" s="99" t="str">
        <f t="shared" si="222"/>
        <v/>
      </c>
      <c r="BF315" s="99" t="str">
        <f t="shared" si="223"/>
        <v/>
      </c>
      <c r="BG315" s="99" t="str">
        <f t="shared" si="224"/>
        <v/>
      </c>
      <c r="BH315" s="121" t="str">
        <f t="shared" si="225"/>
        <v/>
      </c>
      <c r="BI315" s="121" t="str">
        <f t="shared" si="226"/>
        <v/>
      </c>
      <c r="BJ315" s="122" t="str">
        <f t="shared" si="227"/>
        <v/>
      </c>
      <c r="BK315" s="122"/>
      <c r="BL315" s="99" t="str">
        <f t="shared" si="228"/>
        <v/>
      </c>
      <c r="BM315" s="99" t="str">
        <f t="shared" si="229"/>
        <v/>
      </c>
      <c r="BN315" s="122" t="str">
        <f t="shared" si="234"/>
        <v/>
      </c>
      <c r="BO315" s="121" t="str">
        <f t="shared" si="230"/>
        <v/>
      </c>
      <c r="BP315" s="122" t="str">
        <f t="shared" si="235"/>
        <v/>
      </c>
      <c r="BQ315" s="122"/>
    </row>
    <row r="316" spans="2:69" x14ac:dyDescent="0.3">
      <c r="B316" s="89"/>
      <c r="C316" s="98">
        <f t="shared" si="231"/>
        <v>62</v>
      </c>
      <c r="D316" s="120">
        <v>306</v>
      </c>
      <c r="E316" s="161" t="str">
        <f t="shared" si="236"/>
        <v/>
      </c>
      <c r="F316" s="90" t="str">
        <f t="shared" si="212"/>
        <v/>
      </c>
      <c r="G316" s="120">
        <v>306</v>
      </c>
      <c r="H316" s="161" t="str">
        <f t="shared" si="237"/>
        <v/>
      </c>
      <c r="I316" s="90" t="str">
        <f t="array" ref="I316">IF(D$2=1,IF(F316="","",ABS(F315-F316)),IF(D$2&lt;10,IF(AND(F316="",F317=""),"",MAX(IF(C$11:C$1510=G316,B$11:B$1510))-MIN(IF(C$11:C$1510=G316,B$11:B$1510))),IF(AND(F316="",F317=""),"",_xlfn.STDEV.S(IF(C$11:C$1510=G316,B$11:B$1510)))))</f>
        <v/>
      </c>
      <c r="J316" s="102"/>
      <c r="K316" s="156"/>
      <c r="L316" s="157"/>
      <c r="M316" s="158"/>
      <c r="N316" s="147"/>
      <c r="O316" s="147"/>
      <c r="AA316" s="99" t="str">
        <f t="shared" si="213"/>
        <v/>
      </c>
      <c r="AB316" s="99" t="str">
        <f t="shared" si="214"/>
        <v/>
      </c>
      <c r="AC316" s="99" t="str">
        <f t="shared" si="242"/>
        <v/>
      </c>
      <c r="AD316" s="99" t="str">
        <f t="shared" si="243"/>
        <v/>
      </c>
      <c r="AE316" s="99" t="str">
        <f t="shared" si="215"/>
        <v/>
      </c>
      <c r="AF316" s="99" t="str">
        <f t="shared" si="216"/>
        <v/>
      </c>
      <c r="AG316" s="99" t="str">
        <f t="shared" si="254"/>
        <v/>
      </c>
      <c r="AH316" s="99" t="str">
        <f t="shared" si="255"/>
        <v/>
      </c>
      <c r="AI316" s="99" t="str">
        <f t="shared" si="232"/>
        <v/>
      </c>
      <c r="AJ316" s="99" t="str">
        <f t="shared" si="238"/>
        <v/>
      </c>
      <c r="AK316" s="99" t="str">
        <f t="shared" si="252"/>
        <v/>
      </c>
      <c r="AL316" s="99" t="str">
        <f t="shared" si="253"/>
        <v/>
      </c>
      <c r="AM316" s="99" t="str">
        <f t="shared" si="233"/>
        <v/>
      </c>
      <c r="AN316" s="99" t="str">
        <f t="shared" si="239"/>
        <v/>
      </c>
      <c r="AO316" s="99" t="str">
        <f t="shared" si="244"/>
        <v/>
      </c>
      <c r="AP316" s="99" t="str">
        <f t="shared" si="245"/>
        <v/>
      </c>
      <c r="AQ316" s="99" t="str">
        <f t="shared" si="240"/>
        <v/>
      </c>
      <c r="AR316" s="99" t="str">
        <f t="shared" si="241"/>
        <v/>
      </c>
      <c r="AS316" s="99" t="str">
        <f t="shared" si="246"/>
        <v/>
      </c>
      <c r="AT316" s="99" t="str">
        <f t="shared" si="247"/>
        <v/>
      </c>
      <c r="AU316" s="99" t="str">
        <f t="shared" si="217"/>
        <v/>
      </c>
      <c r="AV316" s="99" t="str">
        <f t="shared" si="218"/>
        <v/>
      </c>
      <c r="AW316" s="99" t="str">
        <f t="shared" si="248"/>
        <v/>
      </c>
      <c r="AX316" s="99" t="str">
        <f t="shared" si="249"/>
        <v/>
      </c>
      <c r="AY316" s="99" t="str">
        <f t="shared" si="219"/>
        <v/>
      </c>
      <c r="AZ316" s="99" t="str">
        <f t="shared" si="220"/>
        <v/>
      </c>
      <c r="BA316" s="99" t="str">
        <f t="shared" si="250"/>
        <v/>
      </c>
      <c r="BB316" s="99" t="str">
        <f t="shared" si="251"/>
        <v/>
      </c>
      <c r="BD316" s="99" t="str">
        <f t="shared" si="221"/>
        <v/>
      </c>
      <c r="BE316" s="99" t="str">
        <f t="shared" si="222"/>
        <v/>
      </c>
      <c r="BF316" s="99" t="str">
        <f t="shared" si="223"/>
        <v/>
      </c>
      <c r="BG316" s="99" t="str">
        <f t="shared" si="224"/>
        <v/>
      </c>
      <c r="BH316" s="121" t="str">
        <f t="shared" si="225"/>
        <v/>
      </c>
      <c r="BI316" s="121" t="str">
        <f t="shared" si="226"/>
        <v/>
      </c>
      <c r="BJ316" s="122" t="str">
        <f t="shared" si="227"/>
        <v/>
      </c>
      <c r="BK316" s="122"/>
      <c r="BL316" s="99" t="str">
        <f t="shared" si="228"/>
        <v/>
      </c>
      <c r="BM316" s="99" t="str">
        <f t="shared" si="229"/>
        <v/>
      </c>
      <c r="BN316" s="122" t="str">
        <f t="shared" si="234"/>
        <v/>
      </c>
      <c r="BO316" s="121" t="str">
        <f t="shared" si="230"/>
        <v/>
      </c>
      <c r="BP316" s="122" t="str">
        <f t="shared" si="235"/>
        <v/>
      </c>
      <c r="BQ316" s="122"/>
    </row>
    <row r="317" spans="2:69" x14ac:dyDescent="0.3">
      <c r="B317" s="89"/>
      <c r="C317" s="98">
        <f t="shared" si="231"/>
        <v>62</v>
      </c>
      <c r="D317" s="120">
        <v>307</v>
      </c>
      <c r="E317" s="161" t="str">
        <f t="shared" si="236"/>
        <v/>
      </c>
      <c r="F317" s="90" t="str">
        <f t="shared" si="212"/>
        <v/>
      </c>
      <c r="G317" s="120">
        <v>307</v>
      </c>
      <c r="H317" s="161" t="str">
        <f t="shared" si="237"/>
        <v/>
      </c>
      <c r="I317" s="90" t="str">
        <f t="array" ref="I317">IF(D$2=1,IF(F317="","",ABS(F316-F317)),IF(D$2&lt;10,IF(AND(F317="",F318=""),"",MAX(IF(C$11:C$1510=G317,B$11:B$1510))-MIN(IF(C$11:C$1510=G317,B$11:B$1510))),IF(AND(F317="",F318=""),"",_xlfn.STDEV.S(IF(C$11:C$1510=G317,B$11:B$1510)))))</f>
        <v/>
      </c>
      <c r="J317" s="102"/>
      <c r="K317" s="156"/>
      <c r="L317" s="157"/>
      <c r="M317" s="158"/>
      <c r="N317" s="147"/>
      <c r="O317" s="147"/>
      <c r="AA317" s="99" t="str">
        <f t="shared" si="213"/>
        <v/>
      </c>
      <c r="AB317" s="99" t="str">
        <f t="shared" si="214"/>
        <v/>
      </c>
      <c r="AC317" s="99" t="str">
        <f t="shared" si="242"/>
        <v/>
      </c>
      <c r="AD317" s="99" t="str">
        <f t="shared" si="243"/>
        <v/>
      </c>
      <c r="AE317" s="99" t="str">
        <f t="shared" si="215"/>
        <v/>
      </c>
      <c r="AF317" s="99" t="str">
        <f t="shared" si="216"/>
        <v/>
      </c>
      <c r="AG317" s="99" t="str">
        <f t="shared" si="254"/>
        <v/>
      </c>
      <c r="AH317" s="99" t="str">
        <f t="shared" si="255"/>
        <v/>
      </c>
      <c r="AI317" s="99" t="str">
        <f t="shared" si="232"/>
        <v/>
      </c>
      <c r="AJ317" s="99" t="str">
        <f t="shared" si="238"/>
        <v/>
      </c>
      <c r="AK317" s="99" t="str">
        <f t="shared" si="252"/>
        <v/>
      </c>
      <c r="AL317" s="99" t="str">
        <f t="shared" si="253"/>
        <v/>
      </c>
      <c r="AM317" s="99" t="str">
        <f t="shared" si="233"/>
        <v/>
      </c>
      <c r="AN317" s="99" t="str">
        <f t="shared" si="239"/>
        <v/>
      </c>
      <c r="AO317" s="99" t="str">
        <f t="shared" si="244"/>
        <v/>
      </c>
      <c r="AP317" s="99" t="str">
        <f t="shared" si="245"/>
        <v/>
      </c>
      <c r="AQ317" s="99" t="str">
        <f t="shared" si="240"/>
        <v/>
      </c>
      <c r="AR317" s="99" t="str">
        <f t="shared" si="241"/>
        <v/>
      </c>
      <c r="AS317" s="99" t="str">
        <f t="shared" si="246"/>
        <v/>
      </c>
      <c r="AT317" s="99" t="str">
        <f t="shared" si="247"/>
        <v/>
      </c>
      <c r="AU317" s="99" t="str">
        <f t="shared" si="217"/>
        <v/>
      </c>
      <c r="AV317" s="99" t="str">
        <f t="shared" si="218"/>
        <v/>
      </c>
      <c r="AW317" s="99" t="str">
        <f t="shared" si="248"/>
        <v/>
      </c>
      <c r="AX317" s="99" t="str">
        <f t="shared" si="249"/>
        <v/>
      </c>
      <c r="AY317" s="99" t="str">
        <f t="shared" si="219"/>
        <v/>
      </c>
      <c r="AZ317" s="99" t="str">
        <f t="shared" si="220"/>
        <v/>
      </c>
      <c r="BA317" s="99" t="str">
        <f t="shared" si="250"/>
        <v/>
      </c>
      <c r="BB317" s="99" t="str">
        <f t="shared" si="251"/>
        <v/>
      </c>
      <c r="BD317" s="99" t="str">
        <f t="shared" si="221"/>
        <v/>
      </c>
      <c r="BE317" s="99" t="str">
        <f t="shared" si="222"/>
        <v/>
      </c>
      <c r="BF317" s="99" t="str">
        <f t="shared" si="223"/>
        <v/>
      </c>
      <c r="BG317" s="99" t="str">
        <f t="shared" si="224"/>
        <v/>
      </c>
      <c r="BH317" s="121" t="str">
        <f t="shared" si="225"/>
        <v/>
      </c>
      <c r="BI317" s="121" t="str">
        <f t="shared" si="226"/>
        <v/>
      </c>
      <c r="BJ317" s="122" t="str">
        <f t="shared" si="227"/>
        <v/>
      </c>
      <c r="BK317" s="122"/>
      <c r="BL317" s="99" t="str">
        <f t="shared" si="228"/>
        <v/>
      </c>
      <c r="BM317" s="99" t="str">
        <f t="shared" si="229"/>
        <v/>
      </c>
      <c r="BN317" s="122" t="str">
        <f t="shared" si="234"/>
        <v/>
      </c>
      <c r="BO317" s="121" t="str">
        <f t="shared" si="230"/>
        <v/>
      </c>
      <c r="BP317" s="122" t="str">
        <f t="shared" si="235"/>
        <v/>
      </c>
      <c r="BQ317" s="122"/>
    </row>
    <row r="318" spans="2:69" x14ac:dyDescent="0.3">
      <c r="B318" s="89"/>
      <c r="C318" s="98">
        <f t="shared" si="231"/>
        <v>62</v>
      </c>
      <c r="D318" s="120">
        <v>308</v>
      </c>
      <c r="E318" s="161" t="str">
        <f t="shared" si="236"/>
        <v/>
      </c>
      <c r="F318" s="90" t="str">
        <f t="shared" si="212"/>
        <v/>
      </c>
      <c r="G318" s="120">
        <v>308</v>
      </c>
      <c r="H318" s="161" t="str">
        <f t="shared" si="237"/>
        <v/>
      </c>
      <c r="I318" s="90" t="str">
        <f t="array" ref="I318">IF(D$2=1,IF(F318="","",ABS(F317-F318)),IF(D$2&lt;10,IF(AND(F318="",F319=""),"",MAX(IF(C$11:C$1510=G318,B$11:B$1510))-MIN(IF(C$11:C$1510=G318,B$11:B$1510))),IF(AND(F318="",F319=""),"",_xlfn.STDEV.S(IF(C$11:C$1510=G318,B$11:B$1510)))))</f>
        <v/>
      </c>
      <c r="J318" s="102"/>
      <c r="K318" s="156"/>
      <c r="L318" s="157"/>
      <c r="M318" s="158"/>
      <c r="N318" s="147"/>
      <c r="O318" s="147"/>
      <c r="AA318" s="99" t="str">
        <f t="shared" si="213"/>
        <v/>
      </c>
      <c r="AB318" s="99" t="str">
        <f t="shared" si="214"/>
        <v/>
      </c>
      <c r="AC318" s="99" t="str">
        <f t="shared" si="242"/>
        <v/>
      </c>
      <c r="AD318" s="99" t="str">
        <f t="shared" si="243"/>
        <v/>
      </c>
      <c r="AE318" s="99" t="str">
        <f t="shared" si="215"/>
        <v/>
      </c>
      <c r="AF318" s="99" t="str">
        <f t="shared" si="216"/>
        <v/>
      </c>
      <c r="AG318" s="99" t="str">
        <f t="shared" si="254"/>
        <v/>
      </c>
      <c r="AH318" s="99" t="str">
        <f t="shared" si="255"/>
        <v/>
      </c>
      <c r="AI318" s="99" t="str">
        <f t="shared" si="232"/>
        <v/>
      </c>
      <c r="AJ318" s="99" t="str">
        <f t="shared" si="238"/>
        <v/>
      </c>
      <c r="AK318" s="99" t="str">
        <f t="shared" si="252"/>
        <v/>
      </c>
      <c r="AL318" s="99" t="str">
        <f t="shared" si="253"/>
        <v/>
      </c>
      <c r="AM318" s="99" t="str">
        <f t="shared" si="233"/>
        <v/>
      </c>
      <c r="AN318" s="99" t="str">
        <f t="shared" si="239"/>
        <v/>
      </c>
      <c r="AO318" s="99" t="str">
        <f t="shared" si="244"/>
        <v/>
      </c>
      <c r="AP318" s="99" t="str">
        <f t="shared" si="245"/>
        <v/>
      </c>
      <c r="AQ318" s="99" t="str">
        <f t="shared" si="240"/>
        <v/>
      </c>
      <c r="AR318" s="99" t="str">
        <f t="shared" si="241"/>
        <v/>
      </c>
      <c r="AS318" s="99" t="str">
        <f t="shared" si="246"/>
        <v/>
      </c>
      <c r="AT318" s="99" t="str">
        <f t="shared" si="247"/>
        <v/>
      </c>
      <c r="AU318" s="99" t="str">
        <f t="shared" si="217"/>
        <v/>
      </c>
      <c r="AV318" s="99" t="str">
        <f t="shared" si="218"/>
        <v/>
      </c>
      <c r="AW318" s="99" t="str">
        <f t="shared" si="248"/>
        <v/>
      </c>
      <c r="AX318" s="99" t="str">
        <f t="shared" si="249"/>
        <v/>
      </c>
      <c r="AY318" s="99" t="str">
        <f t="shared" si="219"/>
        <v/>
      </c>
      <c r="AZ318" s="99" t="str">
        <f t="shared" si="220"/>
        <v/>
      </c>
      <c r="BA318" s="99" t="str">
        <f t="shared" si="250"/>
        <v/>
      </c>
      <c r="BB318" s="99" t="str">
        <f t="shared" si="251"/>
        <v/>
      </c>
      <c r="BD318" s="99" t="str">
        <f t="shared" si="221"/>
        <v/>
      </c>
      <c r="BE318" s="99" t="str">
        <f t="shared" si="222"/>
        <v/>
      </c>
      <c r="BF318" s="99" t="str">
        <f t="shared" si="223"/>
        <v/>
      </c>
      <c r="BG318" s="99" t="str">
        <f t="shared" si="224"/>
        <v/>
      </c>
      <c r="BH318" s="121" t="str">
        <f t="shared" si="225"/>
        <v/>
      </c>
      <c r="BI318" s="121" t="str">
        <f t="shared" si="226"/>
        <v/>
      </c>
      <c r="BJ318" s="122" t="str">
        <f t="shared" si="227"/>
        <v/>
      </c>
      <c r="BK318" s="122"/>
      <c r="BL318" s="99" t="str">
        <f t="shared" si="228"/>
        <v/>
      </c>
      <c r="BM318" s="99" t="str">
        <f t="shared" si="229"/>
        <v/>
      </c>
      <c r="BN318" s="122" t="str">
        <f t="shared" si="234"/>
        <v/>
      </c>
      <c r="BO318" s="121" t="str">
        <f t="shared" si="230"/>
        <v/>
      </c>
      <c r="BP318" s="122" t="str">
        <f t="shared" si="235"/>
        <v/>
      </c>
      <c r="BQ318" s="122"/>
    </row>
    <row r="319" spans="2:69" x14ac:dyDescent="0.3">
      <c r="B319" s="89"/>
      <c r="C319" s="98">
        <f t="shared" si="231"/>
        <v>62</v>
      </c>
      <c r="D319" s="120">
        <v>309</v>
      </c>
      <c r="E319" s="161" t="str">
        <f t="shared" si="236"/>
        <v/>
      </c>
      <c r="F319" s="90" t="str">
        <f t="shared" si="212"/>
        <v/>
      </c>
      <c r="G319" s="120">
        <v>309</v>
      </c>
      <c r="H319" s="161" t="str">
        <f t="shared" si="237"/>
        <v/>
      </c>
      <c r="I319" s="90" t="str">
        <f t="array" ref="I319">IF(D$2=1,IF(F319="","",ABS(F318-F319)),IF(D$2&lt;10,IF(AND(F319="",F320=""),"",MAX(IF(C$11:C$1510=G319,B$11:B$1510))-MIN(IF(C$11:C$1510=G319,B$11:B$1510))),IF(AND(F319="",F320=""),"",_xlfn.STDEV.S(IF(C$11:C$1510=G319,B$11:B$1510)))))</f>
        <v/>
      </c>
      <c r="J319" s="102"/>
      <c r="K319" s="156"/>
      <c r="L319" s="157"/>
      <c r="M319" s="158"/>
      <c r="N319" s="147"/>
      <c r="O319" s="147"/>
      <c r="AA319" s="99" t="str">
        <f t="shared" si="213"/>
        <v/>
      </c>
      <c r="AB319" s="99" t="str">
        <f t="shared" si="214"/>
        <v/>
      </c>
      <c r="AC319" s="99" t="str">
        <f t="shared" si="242"/>
        <v/>
      </c>
      <c r="AD319" s="99" t="str">
        <f t="shared" si="243"/>
        <v/>
      </c>
      <c r="AE319" s="99" t="str">
        <f t="shared" si="215"/>
        <v/>
      </c>
      <c r="AF319" s="99" t="str">
        <f t="shared" si="216"/>
        <v/>
      </c>
      <c r="AG319" s="99" t="str">
        <f t="shared" si="254"/>
        <v/>
      </c>
      <c r="AH319" s="99" t="str">
        <f t="shared" si="255"/>
        <v/>
      </c>
      <c r="AI319" s="99" t="str">
        <f t="shared" si="232"/>
        <v/>
      </c>
      <c r="AJ319" s="99" t="str">
        <f t="shared" si="238"/>
        <v/>
      </c>
      <c r="AK319" s="99" t="str">
        <f t="shared" si="252"/>
        <v/>
      </c>
      <c r="AL319" s="99" t="str">
        <f t="shared" si="253"/>
        <v/>
      </c>
      <c r="AM319" s="99" t="str">
        <f t="shared" si="233"/>
        <v/>
      </c>
      <c r="AN319" s="99" t="str">
        <f t="shared" si="239"/>
        <v/>
      </c>
      <c r="AO319" s="99" t="str">
        <f t="shared" si="244"/>
        <v/>
      </c>
      <c r="AP319" s="99" t="str">
        <f t="shared" si="245"/>
        <v/>
      </c>
      <c r="AQ319" s="99" t="str">
        <f t="shared" si="240"/>
        <v/>
      </c>
      <c r="AR319" s="99" t="str">
        <f t="shared" si="241"/>
        <v/>
      </c>
      <c r="AS319" s="99" t="str">
        <f t="shared" si="246"/>
        <v/>
      </c>
      <c r="AT319" s="99" t="str">
        <f t="shared" si="247"/>
        <v/>
      </c>
      <c r="AU319" s="99" t="str">
        <f t="shared" si="217"/>
        <v/>
      </c>
      <c r="AV319" s="99" t="str">
        <f t="shared" si="218"/>
        <v/>
      </c>
      <c r="AW319" s="99" t="str">
        <f t="shared" si="248"/>
        <v/>
      </c>
      <c r="AX319" s="99" t="str">
        <f t="shared" si="249"/>
        <v/>
      </c>
      <c r="AY319" s="99" t="str">
        <f t="shared" si="219"/>
        <v/>
      </c>
      <c r="AZ319" s="99" t="str">
        <f t="shared" si="220"/>
        <v/>
      </c>
      <c r="BA319" s="99" t="str">
        <f t="shared" si="250"/>
        <v/>
      </c>
      <c r="BB319" s="99" t="str">
        <f t="shared" si="251"/>
        <v/>
      </c>
      <c r="BD319" s="99" t="str">
        <f t="shared" si="221"/>
        <v/>
      </c>
      <c r="BE319" s="99" t="str">
        <f t="shared" si="222"/>
        <v/>
      </c>
      <c r="BF319" s="99" t="str">
        <f t="shared" si="223"/>
        <v/>
      </c>
      <c r="BG319" s="99" t="str">
        <f t="shared" si="224"/>
        <v/>
      </c>
      <c r="BH319" s="121" t="str">
        <f t="shared" si="225"/>
        <v/>
      </c>
      <c r="BI319" s="121" t="str">
        <f t="shared" si="226"/>
        <v/>
      </c>
      <c r="BJ319" s="122" t="str">
        <f t="shared" si="227"/>
        <v/>
      </c>
      <c r="BK319" s="122"/>
      <c r="BL319" s="99" t="str">
        <f t="shared" si="228"/>
        <v/>
      </c>
      <c r="BM319" s="99" t="str">
        <f t="shared" si="229"/>
        <v/>
      </c>
      <c r="BN319" s="122" t="str">
        <f t="shared" si="234"/>
        <v/>
      </c>
      <c r="BO319" s="121" t="str">
        <f t="shared" si="230"/>
        <v/>
      </c>
      <c r="BP319" s="122" t="str">
        <f t="shared" si="235"/>
        <v/>
      </c>
      <c r="BQ319" s="122"/>
    </row>
    <row r="320" spans="2:69" x14ac:dyDescent="0.3">
      <c r="B320" s="89"/>
      <c r="C320" s="98">
        <f t="shared" si="231"/>
        <v>62</v>
      </c>
      <c r="D320" s="120">
        <v>310</v>
      </c>
      <c r="E320" s="161" t="str">
        <f t="shared" si="236"/>
        <v/>
      </c>
      <c r="F320" s="90" t="str">
        <f t="shared" si="212"/>
        <v/>
      </c>
      <c r="G320" s="120">
        <v>310</v>
      </c>
      <c r="H320" s="161" t="str">
        <f t="shared" si="237"/>
        <v/>
      </c>
      <c r="I320" s="90" t="str">
        <f t="array" ref="I320">IF(D$2=1,IF(F320="","",ABS(F319-F320)),IF(D$2&lt;10,IF(AND(F320="",F321=""),"",MAX(IF(C$11:C$1510=G320,B$11:B$1510))-MIN(IF(C$11:C$1510=G320,B$11:B$1510))),IF(AND(F320="",F321=""),"",_xlfn.STDEV.S(IF(C$11:C$1510=G320,B$11:B$1510)))))</f>
        <v/>
      </c>
      <c r="J320" s="102"/>
      <c r="K320" s="156"/>
      <c r="L320" s="157"/>
      <c r="M320" s="158"/>
      <c r="N320" s="147"/>
      <c r="O320" s="147"/>
      <c r="AA320" s="99" t="str">
        <f t="shared" si="213"/>
        <v/>
      </c>
      <c r="AB320" s="99" t="str">
        <f t="shared" si="214"/>
        <v/>
      </c>
      <c r="AC320" s="99" t="str">
        <f t="shared" si="242"/>
        <v/>
      </c>
      <c r="AD320" s="99" t="str">
        <f t="shared" si="243"/>
        <v/>
      </c>
      <c r="AE320" s="99" t="str">
        <f t="shared" si="215"/>
        <v/>
      </c>
      <c r="AF320" s="99" t="str">
        <f t="shared" si="216"/>
        <v/>
      </c>
      <c r="AG320" s="99" t="str">
        <f t="shared" si="254"/>
        <v/>
      </c>
      <c r="AH320" s="99" t="str">
        <f t="shared" si="255"/>
        <v/>
      </c>
      <c r="AI320" s="99" t="str">
        <f t="shared" si="232"/>
        <v/>
      </c>
      <c r="AJ320" s="99" t="str">
        <f t="shared" si="238"/>
        <v/>
      </c>
      <c r="AK320" s="99" t="str">
        <f t="shared" si="252"/>
        <v/>
      </c>
      <c r="AL320" s="99" t="str">
        <f t="shared" si="253"/>
        <v/>
      </c>
      <c r="AM320" s="99" t="str">
        <f t="shared" si="233"/>
        <v/>
      </c>
      <c r="AN320" s="99" t="str">
        <f t="shared" si="239"/>
        <v/>
      </c>
      <c r="AO320" s="99" t="str">
        <f t="shared" si="244"/>
        <v/>
      </c>
      <c r="AP320" s="99" t="str">
        <f t="shared" si="245"/>
        <v/>
      </c>
      <c r="AQ320" s="99" t="str">
        <f t="shared" si="240"/>
        <v/>
      </c>
      <c r="AR320" s="99" t="str">
        <f t="shared" si="241"/>
        <v/>
      </c>
      <c r="AS320" s="99" t="str">
        <f t="shared" si="246"/>
        <v/>
      </c>
      <c r="AT320" s="99" t="str">
        <f t="shared" si="247"/>
        <v/>
      </c>
      <c r="AU320" s="99" t="str">
        <f t="shared" si="217"/>
        <v/>
      </c>
      <c r="AV320" s="99" t="str">
        <f t="shared" si="218"/>
        <v/>
      </c>
      <c r="AW320" s="99" t="str">
        <f t="shared" si="248"/>
        <v/>
      </c>
      <c r="AX320" s="99" t="str">
        <f t="shared" si="249"/>
        <v/>
      </c>
      <c r="AY320" s="99" t="str">
        <f t="shared" si="219"/>
        <v/>
      </c>
      <c r="AZ320" s="99" t="str">
        <f t="shared" si="220"/>
        <v/>
      </c>
      <c r="BA320" s="99" t="str">
        <f t="shared" si="250"/>
        <v/>
      </c>
      <c r="BB320" s="99" t="str">
        <f t="shared" si="251"/>
        <v/>
      </c>
      <c r="BD320" s="99" t="str">
        <f t="shared" si="221"/>
        <v/>
      </c>
      <c r="BE320" s="99" t="str">
        <f t="shared" si="222"/>
        <v/>
      </c>
      <c r="BF320" s="99" t="str">
        <f t="shared" si="223"/>
        <v/>
      </c>
      <c r="BG320" s="99" t="str">
        <f t="shared" si="224"/>
        <v/>
      </c>
      <c r="BH320" s="121" t="str">
        <f t="shared" si="225"/>
        <v/>
      </c>
      <c r="BI320" s="121" t="str">
        <f t="shared" si="226"/>
        <v/>
      </c>
      <c r="BJ320" s="122" t="str">
        <f t="shared" si="227"/>
        <v/>
      </c>
      <c r="BK320" s="122"/>
      <c r="BL320" s="99" t="str">
        <f t="shared" si="228"/>
        <v/>
      </c>
      <c r="BM320" s="99" t="str">
        <f t="shared" si="229"/>
        <v/>
      </c>
      <c r="BN320" s="122" t="str">
        <f t="shared" si="234"/>
        <v/>
      </c>
      <c r="BO320" s="121" t="str">
        <f t="shared" si="230"/>
        <v/>
      </c>
      <c r="BP320" s="122" t="str">
        <f t="shared" si="235"/>
        <v/>
      </c>
      <c r="BQ320" s="122"/>
    </row>
    <row r="321" spans="2:69" x14ac:dyDescent="0.3">
      <c r="B321" s="89"/>
      <c r="C321" s="98">
        <f t="shared" si="231"/>
        <v>63</v>
      </c>
      <c r="D321" s="120">
        <v>311</v>
      </c>
      <c r="E321" s="161" t="str">
        <f t="shared" si="236"/>
        <v/>
      </c>
      <c r="F321" s="90" t="str">
        <f t="shared" si="212"/>
        <v/>
      </c>
      <c r="G321" s="120">
        <v>311</v>
      </c>
      <c r="H321" s="161" t="str">
        <f t="shared" si="237"/>
        <v/>
      </c>
      <c r="I321" s="90" t="str">
        <f t="array" ref="I321">IF(D$2=1,IF(F321="","",ABS(F320-F321)),IF(D$2&lt;10,IF(AND(F321="",F322=""),"",MAX(IF(C$11:C$1510=G321,B$11:B$1510))-MIN(IF(C$11:C$1510=G321,B$11:B$1510))),IF(AND(F321="",F322=""),"",_xlfn.STDEV.S(IF(C$11:C$1510=G321,B$11:B$1510)))))</f>
        <v/>
      </c>
      <c r="J321" s="102"/>
      <c r="K321" s="156"/>
      <c r="L321" s="157"/>
      <c r="M321" s="158"/>
      <c r="N321" s="147"/>
      <c r="O321" s="147"/>
      <c r="AA321" s="99" t="str">
        <f t="shared" si="213"/>
        <v/>
      </c>
      <c r="AB321" s="99" t="str">
        <f t="shared" si="214"/>
        <v/>
      </c>
      <c r="AC321" s="99" t="str">
        <f t="shared" si="242"/>
        <v/>
      </c>
      <c r="AD321" s="99" t="str">
        <f t="shared" si="243"/>
        <v/>
      </c>
      <c r="AE321" s="99" t="str">
        <f t="shared" si="215"/>
        <v/>
      </c>
      <c r="AF321" s="99" t="str">
        <f t="shared" si="216"/>
        <v/>
      </c>
      <c r="AG321" s="99" t="str">
        <f t="shared" si="254"/>
        <v/>
      </c>
      <c r="AH321" s="99" t="str">
        <f t="shared" si="255"/>
        <v/>
      </c>
      <c r="AI321" s="99" t="str">
        <f t="shared" si="232"/>
        <v/>
      </c>
      <c r="AJ321" s="99" t="str">
        <f t="shared" si="238"/>
        <v/>
      </c>
      <c r="AK321" s="99" t="str">
        <f t="shared" si="252"/>
        <v/>
      </c>
      <c r="AL321" s="99" t="str">
        <f t="shared" si="253"/>
        <v/>
      </c>
      <c r="AM321" s="99" t="str">
        <f t="shared" si="233"/>
        <v/>
      </c>
      <c r="AN321" s="99" t="str">
        <f t="shared" si="239"/>
        <v/>
      </c>
      <c r="AO321" s="99" t="str">
        <f t="shared" si="244"/>
        <v/>
      </c>
      <c r="AP321" s="99" t="str">
        <f t="shared" si="245"/>
        <v/>
      </c>
      <c r="AQ321" s="99" t="str">
        <f t="shared" si="240"/>
        <v/>
      </c>
      <c r="AR321" s="99" t="str">
        <f t="shared" si="241"/>
        <v/>
      </c>
      <c r="AS321" s="99" t="str">
        <f t="shared" si="246"/>
        <v/>
      </c>
      <c r="AT321" s="99" t="str">
        <f t="shared" si="247"/>
        <v/>
      </c>
      <c r="AU321" s="99" t="str">
        <f t="shared" si="217"/>
        <v/>
      </c>
      <c r="AV321" s="99" t="str">
        <f t="shared" si="218"/>
        <v/>
      </c>
      <c r="AW321" s="99" t="str">
        <f t="shared" si="248"/>
        <v/>
      </c>
      <c r="AX321" s="99" t="str">
        <f t="shared" si="249"/>
        <v/>
      </c>
      <c r="AY321" s="99" t="str">
        <f t="shared" si="219"/>
        <v/>
      </c>
      <c r="AZ321" s="99" t="str">
        <f t="shared" si="220"/>
        <v/>
      </c>
      <c r="BA321" s="99" t="str">
        <f t="shared" si="250"/>
        <v/>
      </c>
      <c r="BB321" s="99" t="str">
        <f t="shared" si="251"/>
        <v/>
      </c>
      <c r="BD321" s="99" t="str">
        <f t="shared" si="221"/>
        <v/>
      </c>
      <c r="BE321" s="99" t="str">
        <f t="shared" si="222"/>
        <v/>
      </c>
      <c r="BF321" s="99" t="str">
        <f t="shared" si="223"/>
        <v/>
      </c>
      <c r="BG321" s="99" t="str">
        <f t="shared" si="224"/>
        <v/>
      </c>
      <c r="BH321" s="121" t="str">
        <f t="shared" si="225"/>
        <v/>
      </c>
      <c r="BI321" s="121" t="str">
        <f t="shared" si="226"/>
        <v/>
      </c>
      <c r="BJ321" s="122" t="str">
        <f t="shared" si="227"/>
        <v/>
      </c>
      <c r="BK321" s="122"/>
      <c r="BL321" s="99" t="str">
        <f t="shared" si="228"/>
        <v/>
      </c>
      <c r="BM321" s="99" t="str">
        <f t="shared" si="229"/>
        <v/>
      </c>
      <c r="BN321" s="122" t="str">
        <f t="shared" si="234"/>
        <v/>
      </c>
      <c r="BO321" s="121" t="str">
        <f t="shared" si="230"/>
        <v/>
      </c>
      <c r="BP321" s="122" t="str">
        <f t="shared" si="235"/>
        <v/>
      </c>
      <c r="BQ321" s="122"/>
    </row>
    <row r="322" spans="2:69" x14ac:dyDescent="0.3">
      <c r="B322" s="89"/>
      <c r="C322" s="98">
        <f t="shared" si="231"/>
        <v>63</v>
      </c>
      <c r="D322" s="120">
        <v>312</v>
      </c>
      <c r="E322" s="161" t="str">
        <f t="shared" si="236"/>
        <v/>
      </c>
      <c r="F322" s="90" t="str">
        <f t="shared" si="212"/>
        <v/>
      </c>
      <c r="G322" s="120">
        <v>312</v>
      </c>
      <c r="H322" s="161" t="str">
        <f t="shared" si="237"/>
        <v/>
      </c>
      <c r="I322" s="90" t="str">
        <f t="array" ref="I322">IF(D$2=1,IF(F322="","",ABS(F321-F322)),IF(D$2&lt;10,IF(AND(F322="",F323=""),"",MAX(IF(C$11:C$1510=G322,B$11:B$1510))-MIN(IF(C$11:C$1510=G322,B$11:B$1510))),IF(AND(F322="",F323=""),"",_xlfn.STDEV.S(IF(C$11:C$1510=G322,B$11:B$1510)))))</f>
        <v/>
      </c>
      <c r="J322" s="102"/>
      <c r="K322" s="156"/>
      <c r="L322" s="157"/>
      <c r="M322" s="158"/>
      <c r="N322" s="147"/>
      <c r="O322" s="147"/>
      <c r="AA322" s="99" t="str">
        <f t="shared" si="213"/>
        <v/>
      </c>
      <c r="AB322" s="99" t="str">
        <f t="shared" si="214"/>
        <v/>
      </c>
      <c r="AC322" s="99" t="str">
        <f t="shared" si="242"/>
        <v/>
      </c>
      <c r="AD322" s="99" t="str">
        <f t="shared" si="243"/>
        <v/>
      </c>
      <c r="AE322" s="99" t="str">
        <f t="shared" si="215"/>
        <v/>
      </c>
      <c r="AF322" s="99" t="str">
        <f t="shared" si="216"/>
        <v/>
      </c>
      <c r="AG322" s="99" t="str">
        <f t="shared" si="254"/>
        <v/>
      </c>
      <c r="AH322" s="99" t="str">
        <f t="shared" si="255"/>
        <v/>
      </c>
      <c r="AI322" s="99" t="str">
        <f t="shared" si="232"/>
        <v/>
      </c>
      <c r="AJ322" s="99" t="str">
        <f t="shared" si="238"/>
        <v/>
      </c>
      <c r="AK322" s="99" t="str">
        <f t="shared" si="252"/>
        <v/>
      </c>
      <c r="AL322" s="99" t="str">
        <f t="shared" si="253"/>
        <v/>
      </c>
      <c r="AM322" s="99" t="str">
        <f t="shared" si="233"/>
        <v/>
      </c>
      <c r="AN322" s="99" t="str">
        <f t="shared" si="239"/>
        <v/>
      </c>
      <c r="AO322" s="99" t="str">
        <f t="shared" si="244"/>
        <v/>
      </c>
      <c r="AP322" s="99" t="str">
        <f t="shared" si="245"/>
        <v/>
      </c>
      <c r="AQ322" s="99" t="str">
        <f t="shared" si="240"/>
        <v/>
      </c>
      <c r="AR322" s="99" t="str">
        <f t="shared" si="241"/>
        <v/>
      </c>
      <c r="AS322" s="99" t="str">
        <f t="shared" si="246"/>
        <v/>
      </c>
      <c r="AT322" s="99" t="str">
        <f t="shared" si="247"/>
        <v/>
      </c>
      <c r="AU322" s="99" t="str">
        <f t="shared" si="217"/>
        <v/>
      </c>
      <c r="AV322" s="99" t="str">
        <f t="shared" si="218"/>
        <v/>
      </c>
      <c r="AW322" s="99" t="str">
        <f t="shared" si="248"/>
        <v/>
      </c>
      <c r="AX322" s="99" t="str">
        <f t="shared" si="249"/>
        <v/>
      </c>
      <c r="AY322" s="99" t="str">
        <f t="shared" si="219"/>
        <v/>
      </c>
      <c r="AZ322" s="99" t="str">
        <f t="shared" si="220"/>
        <v/>
      </c>
      <c r="BA322" s="99" t="str">
        <f t="shared" si="250"/>
        <v/>
      </c>
      <c r="BB322" s="99" t="str">
        <f t="shared" si="251"/>
        <v/>
      </c>
      <c r="BD322" s="99" t="str">
        <f t="shared" si="221"/>
        <v/>
      </c>
      <c r="BE322" s="99" t="str">
        <f t="shared" si="222"/>
        <v/>
      </c>
      <c r="BF322" s="99" t="str">
        <f t="shared" si="223"/>
        <v/>
      </c>
      <c r="BG322" s="99" t="str">
        <f t="shared" si="224"/>
        <v/>
      </c>
      <c r="BH322" s="121" t="str">
        <f t="shared" si="225"/>
        <v/>
      </c>
      <c r="BI322" s="121" t="str">
        <f t="shared" si="226"/>
        <v/>
      </c>
      <c r="BJ322" s="122" t="str">
        <f t="shared" si="227"/>
        <v/>
      </c>
      <c r="BK322" s="122"/>
      <c r="BL322" s="99" t="str">
        <f t="shared" si="228"/>
        <v/>
      </c>
      <c r="BM322" s="99" t="str">
        <f t="shared" si="229"/>
        <v/>
      </c>
      <c r="BN322" s="122" t="str">
        <f t="shared" si="234"/>
        <v/>
      </c>
      <c r="BO322" s="121" t="str">
        <f t="shared" si="230"/>
        <v/>
      </c>
      <c r="BP322" s="122" t="str">
        <f t="shared" si="235"/>
        <v/>
      </c>
      <c r="BQ322" s="122"/>
    </row>
    <row r="323" spans="2:69" x14ac:dyDescent="0.3">
      <c r="B323" s="89"/>
      <c r="C323" s="98">
        <f t="shared" si="231"/>
        <v>63</v>
      </c>
      <c r="D323" s="120">
        <v>313</v>
      </c>
      <c r="E323" s="161" t="str">
        <f t="shared" si="236"/>
        <v/>
      </c>
      <c r="F323" s="90" t="str">
        <f t="shared" si="212"/>
        <v/>
      </c>
      <c r="G323" s="120">
        <v>313</v>
      </c>
      <c r="H323" s="161" t="str">
        <f t="shared" si="237"/>
        <v/>
      </c>
      <c r="I323" s="90" t="str">
        <f t="array" ref="I323">IF(D$2=1,IF(F323="","",ABS(F322-F323)),IF(D$2&lt;10,IF(AND(F323="",F324=""),"",MAX(IF(C$11:C$1510=G323,B$11:B$1510))-MIN(IF(C$11:C$1510=G323,B$11:B$1510))),IF(AND(F323="",F324=""),"",_xlfn.STDEV.S(IF(C$11:C$1510=G323,B$11:B$1510)))))</f>
        <v/>
      </c>
      <c r="J323" s="102"/>
      <c r="K323" s="156"/>
      <c r="L323" s="157"/>
      <c r="M323" s="158"/>
      <c r="N323" s="147"/>
      <c r="O323" s="147"/>
      <c r="AA323" s="99" t="str">
        <f t="shared" si="213"/>
        <v/>
      </c>
      <c r="AB323" s="99" t="str">
        <f t="shared" si="214"/>
        <v/>
      </c>
      <c r="AC323" s="99" t="str">
        <f t="shared" si="242"/>
        <v/>
      </c>
      <c r="AD323" s="99" t="str">
        <f t="shared" si="243"/>
        <v/>
      </c>
      <c r="AE323" s="99" t="str">
        <f t="shared" si="215"/>
        <v/>
      </c>
      <c r="AF323" s="99" t="str">
        <f t="shared" si="216"/>
        <v/>
      </c>
      <c r="AG323" s="99" t="str">
        <f t="shared" si="254"/>
        <v/>
      </c>
      <c r="AH323" s="99" t="str">
        <f t="shared" si="255"/>
        <v/>
      </c>
      <c r="AI323" s="99" t="str">
        <f t="shared" si="232"/>
        <v/>
      </c>
      <c r="AJ323" s="99" t="str">
        <f t="shared" si="238"/>
        <v/>
      </c>
      <c r="AK323" s="99" t="str">
        <f t="shared" si="252"/>
        <v/>
      </c>
      <c r="AL323" s="99" t="str">
        <f t="shared" si="253"/>
        <v/>
      </c>
      <c r="AM323" s="99" t="str">
        <f t="shared" si="233"/>
        <v/>
      </c>
      <c r="AN323" s="99" t="str">
        <f t="shared" si="239"/>
        <v/>
      </c>
      <c r="AO323" s="99" t="str">
        <f t="shared" si="244"/>
        <v/>
      </c>
      <c r="AP323" s="99" t="str">
        <f t="shared" si="245"/>
        <v/>
      </c>
      <c r="AQ323" s="99" t="str">
        <f t="shared" si="240"/>
        <v/>
      </c>
      <c r="AR323" s="99" t="str">
        <f t="shared" si="241"/>
        <v/>
      </c>
      <c r="AS323" s="99" t="str">
        <f t="shared" si="246"/>
        <v/>
      </c>
      <c r="AT323" s="99" t="str">
        <f t="shared" si="247"/>
        <v/>
      </c>
      <c r="AU323" s="99" t="str">
        <f t="shared" si="217"/>
        <v/>
      </c>
      <c r="AV323" s="99" t="str">
        <f t="shared" si="218"/>
        <v/>
      </c>
      <c r="AW323" s="99" t="str">
        <f t="shared" si="248"/>
        <v/>
      </c>
      <c r="AX323" s="99" t="str">
        <f t="shared" si="249"/>
        <v/>
      </c>
      <c r="AY323" s="99" t="str">
        <f t="shared" si="219"/>
        <v/>
      </c>
      <c r="AZ323" s="99" t="str">
        <f t="shared" si="220"/>
        <v/>
      </c>
      <c r="BA323" s="99" t="str">
        <f t="shared" si="250"/>
        <v/>
      </c>
      <c r="BB323" s="99" t="str">
        <f t="shared" si="251"/>
        <v/>
      </c>
      <c r="BD323" s="99" t="str">
        <f t="shared" si="221"/>
        <v/>
      </c>
      <c r="BE323" s="99" t="str">
        <f t="shared" si="222"/>
        <v/>
      </c>
      <c r="BF323" s="99" t="str">
        <f t="shared" si="223"/>
        <v/>
      </c>
      <c r="BG323" s="99" t="str">
        <f t="shared" si="224"/>
        <v/>
      </c>
      <c r="BH323" s="121" t="str">
        <f t="shared" si="225"/>
        <v/>
      </c>
      <c r="BI323" s="121" t="str">
        <f t="shared" si="226"/>
        <v/>
      </c>
      <c r="BJ323" s="122" t="str">
        <f t="shared" si="227"/>
        <v/>
      </c>
      <c r="BK323" s="122"/>
      <c r="BL323" s="99" t="str">
        <f t="shared" si="228"/>
        <v/>
      </c>
      <c r="BM323" s="99" t="str">
        <f t="shared" si="229"/>
        <v/>
      </c>
      <c r="BN323" s="122" t="str">
        <f t="shared" si="234"/>
        <v/>
      </c>
      <c r="BO323" s="121" t="str">
        <f t="shared" si="230"/>
        <v/>
      </c>
      <c r="BP323" s="122" t="str">
        <f t="shared" si="235"/>
        <v/>
      </c>
      <c r="BQ323" s="122"/>
    </row>
    <row r="324" spans="2:69" x14ac:dyDescent="0.3">
      <c r="B324" s="89"/>
      <c r="C324" s="98">
        <f t="shared" si="231"/>
        <v>63</v>
      </c>
      <c r="D324" s="120">
        <v>314</v>
      </c>
      <c r="E324" s="161" t="str">
        <f t="shared" si="236"/>
        <v/>
      </c>
      <c r="F324" s="90" t="str">
        <f t="shared" si="212"/>
        <v/>
      </c>
      <c r="G324" s="120">
        <v>314</v>
      </c>
      <c r="H324" s="161" t="str">
        <f t="shared" si="237"/>
        <v/>
      </c>
      <c r="I324" s="90" t="str">
        <f t="array" ref="I324">IF(D$2=1,IF(F324="","",ABS(F323-F324)),IF(D$2&lt;10,IF(AND(F324="",F325=""),"",MAX(IF(C$11:C$1510=G324,B$11:B$1510))-MIN(IF(C$11:C$1510=G324,B$11:B$1510))),IF(AND(F324="",F325=""),"",_xlfn.STDEV.S(IF(C$11:C$1510=G324,B$11:B$1510)))))</f>
        <v/>
      </c>
      <c r="J324" s="102"/>
      <c r="K324" s="156"/>
      <c r="L324" s="157"/>
      <c r="M324" s="158"/>
      <c r="N324" s="147"/>
      <c r="O324" s="147"/>
      <c r="AA324" s="99" t="str">
        <f t="shared" si="213"/>
        <v/>
      </c>
      <c r="AB324" s="99" t="str">
        <f t="shared" si="214"/>
        <v/>
      </c>
      <c r="AC324" s="99" t="str">
        <f t="shared" si="242"/>
        <v/>
      </c>
      <c r="AD324" s="99" t="str">
        <f t="shared" si="243"/>
        <v/>
      </c>
      <c r="AE324" s="99" t="str">
        <f t="shared" si="215"/>
        <v/>
      </c>
      <c r="AF324" s="99" t="str">
        <f t="shared" si="216"/>
        <v/>
      </c>
      <c r="AG324" s="99" t="str">
        <f t="shared" si="254"/>
        <v/>
      </c>
      <c r="AH324" s="99" t="str">
        <f t="shared" si="255"/>
        <v/>
      </c>
      <c r="AI324" s="99" t="str">
        <f t="shared" si="232"/>
        <v/>
      </c>
      <c r="AJ324" s="99" t="str">
        <f t="shared" si="238"/>
        <v/>
      </c>
      <c r="AK324" s="99" t="str">
        <f t="shared" si="252"/>
        <v/>
      </c>
      <c r="AL324" s="99" t="str">
        <f t="shared" si="253"/>
        <v/>
      </c>
      <c r="AM324" s="99" t="str">
        <f t="shared" si="233"/>
        <v/>
      </c>
      <c r="AN324" s="99" t="str">
        <f t="shared" si="239"/>
        <v/>
      </c>
      <c r="AO324" s="99" t="str">
        <f t="shared" si="244"/>
        <v/>
      </c>
      <c r="AP324" s="99" t="str">
        <f t="shared" si="245"/>
        <v/>
      </c>
      <c r="AQ324" s="99" t="str">
        <f t="shared" si="240"/>
        <v/>
      </c>
      <c r="AR324" s="99" t="str">
        <f t="shared" si="241"/>
        <v/>
      </c>
      <c r="AS324" s="99" t="str">
        <f t="shared" si="246"/>
        <v/>
      </c>
      <c r="AT324" s="99" t="str">
        <f t="shared" si="247"/>
        <v/>
      </c>
      <c r="AU324" s="99" t="str">
        <f t="shared" si="217"/>
        <v/>
      </c>
      <c r="AV324" s="99" t="str">
        <f t="shared" si="218"/>
        <v/>
      </c>
      <c r="AW324" s="99" t="str">
        <f t="shared" si="248"/>
        <v/>
      </c>
      <c r="AX324" s="99" t="str">
        <f t="shared" si="249"/>
        <v/>
      </c>
      <c r="AY324" s="99" t="str">
        <f t="shared" si="219"/>
        <v/>
      </c>
      <c r="AZ324" s="99" t="str">
        <f t="shared" si="220"/>
        <v/>
      </c>
      <c r="BA324" s="99" t="str">
        <f t="shared" si="250"/>
        <v/>
      </c>
      <c r="BB324" s="99" t="str">
        <f t="shared" si="251"/>
        <v/>
      </c>
      <c r="BD324" s="99" t="str">
        <f t="shared" si="221"/>
        <v/>
      </c>
      <c r="BE324" s="99" t="str">
        <f t="shared" si="222"/>
        <v/>
      </c>
      <c r="BF324" s="99" t="str">
        <f t="shared" si="223"/>
        <v/>
      </c>
      <c r="BG324" s="99" t="str">
        <f t="shared" si="224"/>
        <v/>
      </c>
      <c r="BH324" s="121" t="str">
        <f t="shared" si="225"/>
        <v/>
      </c>
      <c r="BI324" s="121" t="str">
        <f t="shared" si="226"/>
        <v/>
      </c>
      <c r="BJ324" s="122" t="str">
        <f t="shared" si="227"/>
        <v/>
      </c>
      <c r="BK324" s="122"/>
      <c r="BL324" s="99" t="str">
        <f t="shared" si="228"/>
        <v/>
      </c>
      <c r="BM324" s="99" t="str">
        <f t="shared" si="229"/>
        <v/>
      </c>
      <c r="BN324" s="122" t="str">
        <f t="shared" si="234"/>
        <v/>
      </c>
      <c r="BO324" s="121" t="str">
        <f t="shared" si="230"/>
        <v/>
      </c>
      <c r="BP324" s="122" t="str">
        <f t="shared" si="235"/>
        <v/>
      </c>
      <c r="BQ324" s="122"/>
    </row>
    <row r="325" spans="2:69" x14ac:dyDescent="0.3">
      <c r="B325" s="89"/>
      <c r="C325" s="98">
        <f t="shared" si="231"/>
        <v>63</v>
      </c>
      <c r="D325" s="120">
        <v>315</v>
      </c>
      <c r="E325" s="161" t="str">
        <f t="shared" si="236"/>
        <v/>
      </c>
      <c r="F325" s="90" t="str">
        <f t="shared" si="212"/>
        <v/>
      </c>
      <c r="G325" s="120">
        <v>315</v>
      </c>
      <c r="H325" s="161" t="str">
        <f t="shared" si="237"/>
        <v/>
      </c>
      <c r="I325" s="90" t="str">
        <f t="array" ref="I325">IF(D$2=1,IF(F325="","",ABS(F324-F325)),IF(D$2&lt;10,IF(AND(F325="",F326=""),"",MAX(IF(C$11:C$1510=G325,B$11:B$1510))-MIN(IF(C$11:C$1510=G325,B$11:B$1510))),IF(AND(F325="",F326=""),"",_xlfn.STDEV.S(IF(C$11:C$1510=G325,B$11:B$1510)))))</f>
        <v/>
      </c>
      <c r="J325" s="102"/>
      <c r="K325" s="156"/>
      <c r="L325" s="157"/>
      <c r="M325" s="158"/>
      <c r="N325" s="147"/>
      <c r="O325" s="147"/>
      <c r="AA325" s="99" t="str">
        <f t="shared" si="213"/>
        <v/>
      </c>
      <c r="AB325" s="99" t="str">
        <f t="shared" si="214"/>
        <v/>
      </c>
      <c r="AC325" s="99" t="str">
        <f t="shared" si="242"/>
        <v/>
      </c>
      <c r="AD325" s="99" t="str">
        <f t="shared" si="243"/>
        <v/>
      </c>
      <c r="AE325" s="99" t="str">
        <f t="shared" si="215"/>
        <v/>
      </c>
      <c r="AF325" s="99" t="str">
        <f t="shared" si="216"/>
        <v/>
      </c>
      <c r="AG325" s="99" t="str">
        <f t="shared" si="254"/>
        <v/>
      </c>
      <c r="AH325" s="99" t="str">
        <f t="shared" si="255"/>
        <v/>
      </c>
      <c r="AI325" s="99" t="str">
        <f t="shared" si="232"/>
        <v/>
      </c>
      <c r="AJ325" s="99" t="str">
        <f t="shared" si="238"/>
        <v/>
      </c>
      <c r="AK325" s="99" t="str">
        <f t="shared" si="252"/>
        <v/>
      </c>
      <c r="AL325" s="99" t="str">
        <f t="shared" si="253"/>
        <v/>
      </c>
      <c r="AM325" s="99" t="str">
        <f t="shared" si="233"/>
        <v/>
      </c>
      <c r="AN325" s="99" t="str">
        <f t="shared" si="239"/>
        <v/>
      </c>
      <c r="AO325" s="99" t="str">
        <f t="shared" si="244"/>
        <v/>
      </c>
      <c r="AP325" s="99" t="str">
        <f t="shared" si="245"/>
        <v/>
      </c>
      <c r="AQ325" s="99" t="str">
        <f t="shared" si="240"/>
        <v/>
      </c>
      <c r="AR325" s="99" t="str">
        <f t="shared" si="241"/>
        <v/>
      </c>
      <c r="AS325" s="99" t="str">
        <f t="shared" si="246"/>
        <v/>
      </c>
      <c r="AT325" s="99" t="str">
        <f t="shared" si="247"/>
        <v/>
      </c>
      <c r="AU325" s="99" t="str">
        <f t="shared" si="217"/>
        <v/>
      </c>
      <c r="AV325" s="99" t="str">
        <f t="shared" si="218"/>
        <v/>
      </c>
      <c r="AW325" s="99" t="str">
        <f t="shared" si="248"/>
        <v/>
      </c>
      <c r="AX325" s="99" t="str">
        <f t="shared" si="249"/>
        <v/>
      </c>
      <c r="AY325" s="99" t="str">
        <f t="shared" si="219"/>
        <v/>
      </c>
      <c r="AZ325" s="99" t="str">
        <f t="shared" si="220"/>
        <v/>
      </c>
      <c r="BA325" s="99" t="str">
        <f t="shared" si="250"/>
        <v/>
      </c>
      <c r="BB325" s="99" t="str">
        <f t="shared" si="251"/>
        <v/>
      </c>
      <c r="BD325" s="99" t="str">
        <f t="shared" si="221"/>
        <v/>
      </c>
      <c r="BE325" s="99" t="str">
        <f t="shared" si="222"/>
        <v/>
      </c>
      <c r="BF325" s="99" t="str">
        <f t="shared" si="223"/>
        <v/>
      </c>
      <c r="BG325" s="99" t="str">
        <f t="shared" si="224"/>
        <v/>
      </c>
      <c r="BH325" s="121" t="str">
        <f t="shared" si="225"/>
        <v/>
      </c>
      <c r="BI325" s="121" t="str">
        <f t="shared" si="226"/>
        <v/>
      </c>
      <c r="BJ325" s="122" t="str">
        <f t="shared" si="227"/>
        <v/>
      </c>
      <c r="BK325" s="122"/>
      <c r="BL325" s="99" t="str">
        <f t="shared" si="228"/>
        <v/>
      </c>
      <c r="BM325" s="99" t="str">
        <f t="shared" si="229"/>
        <v/>
      </c>
      <c r="BN325" s="122" t="str">
        <f t="shared" si="234"/>
        <v/>
      </c>
      <c r="BO325" s="121" t="str">
        <f t="shared" si="230"/>
        <v/>
      </c>
      <c r="BP325" s="122" t="str">
        <f t="shared" si="235"/>
        <v/>
      </c>
      <c r="BQ325" s="122"/>
    </row>
    <row r="326" spans="2:69" x14ac:dyDescent="0.3">
      <c r="B326" s="89"/>
      <c r="C326" s="98">
        <f t="shared" si="231"/>
        <v>64</v>
      </c>
      <c r="D326" s="120">
        <v>316</v>
      </c>
      <c r="E326" s="161" t="str">
        <f t="shared" si="236"/>
        <v/>
      </c>
      <c r="F326" s="90" t="str">
        <f t="shared" si="212"/>
        <v/>
      </c>
      <c r="G326" s="120">
        <v>316</v>
      </c>
      <c r="H326" s="161" t="str">
        <f t="shared" si="237"/>
        <v/>
      </c>
      <c r="I326" s="90" t="str">
        <f t="array" ref="I326">IF(D$2=1,IF(F326="","",ABS(F325-F326)),IF(D$2&lt;10,IF(AND(F326="",F327=""),"",MAX(IF(C$11:C$1510=G326,B$11:B$1510))-MIN(IF(C$11:C$1510=G326,B$11:B$1510))),IF(AND(F326="",F327=""),"",_xlfn.STDEV.S(IF(C$11:C$1510=G326,B$11:B$1510)))))</f>
        <v/>
      </c>
      <c r="J326" s="102"/>
      <c r="K326" s="156"/>
      <c r="L326" s="157"/>
      <c r="M326" s="158"/>
      <c r="N326" s="147"/>
      <c r="O326" s="147"/>
      <c r="AA326" s="99" t="str">
        <f t="shared" si="213"/>
        <v/>
      </c>
      <c r="AB326" s="99" t="str">
        <f t="shared" si="214"/>
        <v/>
      </c>
      <c r="AC326" s="99" t="str">
        <f t="shared" si="242"/>
        <v/>
      </c>
      <c r="AD326" s="99" t="str">
        <f t="shared" si="243"/>
        <v/>
      </c>
      <c r="AE326" s="99" t="str">
        <f t="shared" si="215"/>
        <v/>
      </c>
      <c r="AF326" s="99" t="str">
        <f t="shared" si="216"/>
        <v/>
      </c>
      <c r="AG326" s="99" t="str">
        <f t="shared" si="254"/>
        <v/>
      </c>
      <c r="AH326" s="99" t="str">
        <f t="shared" si="255"/>
        <v/>
      </c>
      <c r="AI326" s="99" t="str">
        <f t="shared" si="232"/>
        <v/>
      </c>
      <c r="AJ326" s="99" t="str">
        <f t="shared" si="238"/>
        <v/>
      </c>
      <c r="AK326" s="99" t="str">
        <f t="shared" si="252"/>
        <v/>
      </c>
      <c r="AL326" s="99" t="str">
        <f t="shared" si="253"/>
        <v/>
      </c>
      <c r="AM326" s="99" t="str">
        <f t="shared" si="233"/>
        <v/>
      </c>
      <c r="AN326" s="99" t="str">
        <f t="shared" si="239"/>
        <v/>
      </c>
      <c r="AO326" s="99" t="str">
        <f t="shared" si="244"/>
        <v/>
      </c>
      <c r="AP326" s="99" t="str">
        <f t="shared" si="245"/>
        <v/>
      </c>
      <c r="AQ326" s="99" t="str">
        <f t="shared" si="240"/>
        <v/>
      </c>
      <c r="AR326" s="99" t="str">
        <f t="shared" si="241"/>
        <v/>
      </c>
      <c r="AS326" s="99" t="str">
        <f t="shared" si="246"/>
        <v/>
      </c>
      <c r="AT326" s="99" t="str">
        <f t="shared" si="247"/>
        <v/>
      </c>
      <c r="AU326" s="99" t="str">
        <f t="shared" si="217"/>
        <v/>
      </c>
      <c r="AV326" s="99" t="str">
        <f t="shared" si="218"/>
        <v/>
      </c>
      <c r="AW326" s="99" t="str">
        <f t="shared" si="248"/>
        <v/>
      </c>
      <c r="AX326" s="99" t="str">
        <f t="shared" si="249"/>
        <v/>
      </c>
      <c r="AY326" s="99" t="str">
        <f t="shared" si="219"/>
        <v/>
      </c>
      <c r="AZ326" s="99" t="str">
        <f t="shared" si="220"/>
        <v/>
      </c>
      <c r="BA326" s="99" t="str">
        <f t="shared" si="250"/>
        <v/>
      </c>
      <c r="BB326" s="99" t="str">
        <f t="shared" si="251"/>
        <v/>
      </c>
      <c r="BD326" s="99" t="str">
        <f t="shared" si="221"/>
        <v/>
      </c>
      <c r="BE326" s="99" t="str">
        <f t="shared" si="222"/>
        <v/>
      </c>
      <c r="BF326" s="99" t="str">
        <f t="shared" si="223"/>
        <v/>
      </c>
      <c r="BG326" s="99" t="str">
        <f t="shared" si="224"/>
        <v/>
      </c>
      <c r="BH326" s="121" t="str">
        <f t="shared" si="225"/>
        <v/>
      </c>
      <c r="BI326" s="121" t="str">
        <f t="shared" si="226"/>
        <v/>
      </c>
      <c r="BJ326" s="122" t="str">
        <f t="shared" si="227"/>
        <v/>
      </c>
      <c r="BK326" s="122"/>
      <c r="BL326" s="99" t="str">
        <f t="shared" si="228"/>
        <v/>
      </c>
      <c r="BM326" s="99" t="str">
        <f t="shared" si="229"/>
        <v/>
      </c>
      <c r="BN326" s="122" t="str">
        <f t="shared" si="234"/>
        <v/>
      </c>
      <c r="BO326" s="121" t="str">
        <f t="shared" si="230"/>
        <v/>
      </c>
      <c r="BP326" s="122" t="str">
        <f t="shared" si="235"/>
        <v/>
      </c>
      <c r="BQ326" s="122"/>
    </row>
    <row r="327" spans="2:69" x14ac:dyDescent="0.3">
      <c r="B327" s="89"/>
      <c r="C327" s="98">
        <f t="shared" si="231"/>
        <v>64</v>
      </c>
      <c r="D327" s="120">
        <v>317</v>
      </c>
      <c r="E327" s="161" t="str">
        <f t="shared" si="236"/>
        <v/>
      </c>
      <c r="F327" s="90" t="str">
        <f t="shared" si="212"/>
        <v/>
      </c>
      <c r="G327" s="120">
        <v>317</v>
      </c>
      <c r="H327" s="161" t="str">
        <f t="shared" si="237"/>
        <v/>
      </c>
      <c r="I327" s="90" t="str">
        <f t="array" ref="I327">IF(D$2=1,IF(F327="","",ABS(F326-F327)),IF(D$2&lt;10,IF(AND(F327="",F328=""),"",MAX(IF(C$11:C$1510=G327,B$11:B$1510))-MIN(IF(C$11:C$1510=G327,B$11:B$1510))),IF(AND(F327="",F328=""),"",_xlfn.STDEV.S(IF(C$11:C$1510=G327,B$11:B$1510)))))</f>
        <v/>
      </c>
      <c r="J327" s="102"/>
      <c r="K327" s="156"/>
      <c r="L327" s="157"/>
      <c r="M327" s="158"/>
      <c r="N327" s="147"/>
      <c r="O327" s="147"/>
      <c r="AA327" s="99" t="str">
        <f t="shared" si="213"/>
        <v/>
      </c>
      <c r="AB327" s="99" t="str">
        <f t="shared" si="214"/>
        <v/>
      </c>
      <c r="AC327" s="99" t="str">
        <f t="shared" si="242"/>
        <v/>
      </c>
      <c r="AD327" s="99" t="str">
        <f t="shared" si="243"/>
        <v/>
      </c>
      <c r="AE327" s="99" t="str">
        <f t="shared" si="215"/>
        <v/>
      </c>
      <c r="AF327" s="99" t="str">
        <f t="shared" si="216"/>
        <v/>
      </c>
      <c r="AG327" s="99" t="str">
        <f t="shared" si="254"/>
        <v/>
      </c>
      <c r="AH327" s="99" t="str">
        <f t="shared" si="255"/>
        <v/>
      </c>
      <c r="AI327" s="99" t="str">
        <f t="shared" si="232"/>
        <v/>
      </c>
      <c r="AJ327" s="99" t="str">
        <f t="shared" si="238"/>
        <v/>
      </c>
      <c r="AK327" s="99" t="str">
        <f t="shared" si="252"/>
        <v/>
      </c>
      <c r="AL327" s="99" t="str">
        <f t="shared" si="253"/>
        <v/>
      </c>
      <c r="AM327" s="99" t="str">
        <f t="shared" si="233"/>
        <v/>
      </c>
      <c r="AN327" s="99" t="str">
        <f t="shared" si="239"/>
        <v/>
      </c>
      <c r="AO327" s="99" t="str">
        <f t="shared" si="244"/>
        <v/>
      </c>
      <c r="AP327" s="99" t="str">
        <f t="shared" si="245"/>
        <v/>
      </c>
      <c r="AQ327" s="99" t="str">
        <f t="shared" si="240"/>
        <v/>
      </c>
      <c r="AR327" s="99" t="str">
        <f t="shared" si="241"/>
        <v/>
      </c>
      <c r="AS327" s="99" t="str">
        <f t="shared" si="246"/>
        <v/>
      </c>
      <c r="AT327" s="99" t="str">
        <f t="shared" si="247"/>
        <v/>
      </c>
      <c r="AU327" s="99" t="str">
        <f t="shared" si="217"/>
        <v/>
      </c>
      <c r="AV327" s="99" t="str">
        <f t="shared" si="218"/>
        <v/>
      </c>
      <c r="AW327" s="99" t="str">
        <f t="shared" si="248"/>
        <v/>
      </c>
      <c r="AX327" s="99" t="str">
        <f t="shared" si="249"/>
        <v/>
      </c>
      <c r="AY327" s="99" t="str">
        <f t="shared" si="219"/>
        <v/>
      </c>
      <c r="AZ327" s="99" t="str">
        <f t="shared" si="220"/>
        <v/>
      </c>
      <c r="BA327" s="99" t="str">
        <f t="shared" si="250"/>
        <v/>
      </c>
      <c r="BB327" s="99" t="str">
        <f t="shared" si="251"/>
        <v/>
      </c>
      <c r="BD327" s="99" t="str">
        <f t="shared" si="221"/>
        <v/>
      </c>
      <c r="BE327" s="99" t="str">
        <f t="shared" si="222"/>
        <v/>
      </c>
      <c r="BF327" s="99" t="str">
        <f t="shared" si="223"/>
        <v/>
      </c>
      <c r="BG327" s="99" t="str">
        <f t="shared" si="224"/>
        <v/>
      </c>
      <c r="BH327" s="121" t="str">
        <f t="shared" si="225"/>
        <v/>
      </c>
      <c r="BI327" s="121" t="str">
        <f t="shared" si="226"/>
        <v/>
      </c>
      <c r="BJ327" s="122" t="str">
        <f t="shared" si="227"/>
        <v/>
      </c>
      <c r="BK327" s="122"/>
      <c r="BL327" s="99" t="str">
        <f t="shared" si="228"/>
        <v/>
      </c>
      <c r="BM327" s="99" t="str">
        <f t="shared" si="229"/>
        <v/>
      </c>
      <c r="BN327" s="122" t="str">
        <f t="shared" si="234"/>
        <v/>
      </c>
      <c r="BO327" s="121" t="str">
        <f t="shared" si="230"/>
        <v/>
      </c>
      <c r="BP327" s="122" t="str">
        <f t="shared" si="235"/>
        <v/>
      </c>
      <c r="BQ327" s="122"/>
    </row>
    <row r="328" spans="2:69" x14ac:dyDescent="0.3">
      <c r="B328" s="89"/>
      <c r="C328" s="98">
        <f t="shared" si="231"/>
        <v>64</v>
      </c>
      <c r="D328" s="120">
        <v>318</v>
      </c>
      <c r="E328" s="161" t="str">
        <f t="shared" si="236"/>
        <v/>
      </c>
      <c r="F328" s="90" t="str">
        <f t="shared" si="212"/>
        <v/>
      </c>
      <c r="G328" s="120">
        <v>318</v>
      </c>
      <c r="H328" s="161" t="str">
        <f t="shared" si="237"/>
        <v/>
      </c>
      <c r="I328" s="90" t="str">
        <f t="array" ref="I328">IF(D$2=1,IF(F328="","",ABS(F327-F328)),IF(D$2&lt;10,IF(AND(F328="",F329=""),"",MAX(IF(C$11:C$1510=G328,B$11:B$1510))-MIN(IF(C$11:C$1510=G328,B$11:B$1510))),IF(AND(F328="",F329=""),"",_xlfn.STDEV.S(IF(C$11:C$1510=G328,B$11:B$1510)))))</f>
        <v/>
      </c>
      <c r="J328" s="102"/>
      <c r="K328" s="156"/>
      <c r="L328" s="157"/>
      <c r="M328" s="158"/>
      <c r="N328" s="147"/>
      <c r="O328" s="147"/>
      <c r="AA328" s="99" t="str">
        <f t="shared" si="213"/>
        <v/>
      </c>
      <c r="AB328" s="99" t="str">
        <f t="shared" si="214"/>
        <v/>
      </c>
      <c r="AC328" s="99" t="str">
        <f t="shared" si="242"/>
        <v/>
      </c>
      <c r="AD328" s="99" t="str">
        <f t="shared" si="243"/>
        <v/>
      </c>
      <c r="AE328" s="99" t="str">
        <f t="shared" si="215"/>
        <v/>
      </c>
      <c r="AF328" s="99" t="str">
        <f t="shared" si="216"/>
        <v/>
      </c>
      <c r="AG328" s="99" t="str">
        <f t="shared" si="254"/>
        <v/>
      </c>
      <c r="AH328" s="99" t="str">
        <f t="shared" si="255"/>
        <v/>
      </c>
      <c r="AI328" s="99" t="str">
        <f t="shared" si="232"/>
        <v/>
      </c>
      <c r="AJ328" s="99" t="str">
        <f t="shared" si="238"/>
        <v/>
      </c>
      <c r="AK328" s="99" t="str">
        <f t="shared" si="252"/>
        <v/>
      </c>
      <c r="AL328" s="99" t="str">
        <f t="shared" si="253"/>
        <v/>
      </c>
      <c r="AM328" s="99" t="str">
        <f t="shared" si="233"/>
        <v/>
      </c>
      <c r="AN328" s="99" t="str">
        <f t="shared" si="239"/>
        <v/>
      </c>
      <c r="AO328" s="99" t="str">
        <f t="shared" si="244"/>
        <v/>
      </c>
      <c r="AP328" s="99" t="str">
        <f t="shared" si="245"/>
        <v/>
      </c>
      <c r="AQ328" s="99" t="str">
        <f t="shared" si="240"/>
        <v/>
      </c>
      <c r="AR328" s="99" t="str">
        <f t="shared" si="241"/>
        <v/>
      </c>
      <c r="AS328" s="99" t="str">
        <f t="shared" si="246"/>
        <v/>
      </c>
      <c r="AT328" s="99" t="str">
        <f t="shared" si="247"/>
        <v/>
      </c>
      <c r="AU328" s="99" t="str">
        <f t="shared" si="217"/>
        <v/>
      </c>
      <c r="AV328" s="99" t="str">
        <f t="shared" si="218"/>
        <v/>
      </c>
      <c r="AW328" s="99" t="str">
        <f t="shared" si="248"/>
        <v/>
      </c>
      <c r="AX328" s="99" t="str">
        <f t="shared" si="249"/>
        <v/>
      </c>
      <c r="AY328" s="99" t="str">
        <f t="shared" si="219"/>
        <v/>
      </c>
      <c r="AZ328" s="99" t="str">
        <f t="shared" si="220"/>
        <v/>
      </c>
      <c r="BA328" s="99" t="str">
        <f t="shared" si="250"/>
        <v/>
      </c>
      <c r="BB328" s="99" t="str">
        <f t="shared" si="251"/>
        <v/>
      </c>
      <c r="BD328" s="99" t="str">
        <f t="shared" si="221"/>
        <v/>
      </c>
      <c r="BE328" s="99" t="str">
        <f t="shared" si="222"/>
        <v/>
      </c>
      <c r="BF328" s="99" t="str">
        <f t="shared" si="223"/>
        <v/>
      </c>
      <c r="BG328" s="99" t="str">
        <f t="shared" si="224"/>
        <v/>
      </c>
      <c r="BH328" s="121" t="str">
        <f t="shared" si="225"/>
        <v/>
      </c>
      <c r="BI328" s="121" t="str">
        <f t="shared" si="226"/>
        <v/>
      </c>
      <c r="BJ328" s="122" t="str">
        <f t="shared" si="227"/>
        <v/>
      </c>
      <c r="BK328" s="122"/>
      <c r="BL328" s="99" t="str">
        <f t="shared" si="228"/>
        <v/>
      </c>
      <c r="BM328" s="99" t="str">
        <f t="shared" si="229"/>
        <v/>
      </c>
      <c r="BN328" s="122" t="str">
        <f t="shared" si="234"/>
        <v/>
      </c>
      <c r="BO328" s="121" t="str">
        <f t="shared" si="230"/>
        <v/>
      </c>
      <c r="BP328" s="122" t="str">
        <f t="shared" si="235"/>
        <v/>
      </c>
      <c r="BQ328" s="122"/>
    </row>
    <row r="329" spans="2:69" x14ac:dyDescent="0.3">
      <c r="B329" s="89"/>
      <c r="C329" s="98">
        <f t="shared" si="231"/>
        <v>64</v>
      </c>
      <c r="D329" s="120">
        <v>319</v>
      </c>
      <c r="E329" s="161" t="str">
        <f t="shared" si="236"/>
        <v/>
      </c>
      <c r="F329" s="90" t="str">
        <f t="shared" si="212"/>
        <v/>
      </c>
      <c r="G329" s="120">
        <v>319</v>
      </c>
      <c r="H329" s="161" t="str">
        <f t="shared" si="237"/>
        <v/>
      </c>
      <c r="I329" s="90" t="str">
        <f t="array" ref="I329">IF(D$2=1,IF(F329="","",ABS(F328-F329)),IF(D$2&lt;10,IF(AND(F329="",F330=""),"",MAX(IF(C$11:C$1510=G329,B$11:B$1510))-MIN(IF(C$11:C$1510=G329,B$11:B$1510))),IF(AND(F329="",F330=""),"",_xlfn.STDEV.S(IF(C$11:C$1510=G329,B$11:B$1510)))))</f>
        <v/>
      </c>
      <c r="J329" s="102"/>
      <c r="K329" s="156"/>
      <c r="L329" s="157"/>
      <c r="M329" s="158"/>
      <c r="N329" s="147"/>
      <c r="O329" s="147"/>
      <c r="AA329" s="99" t="str">
        <f t="shared" si="213"/>
        <v/>
      </c>
      <c r="AB329" s="99" t="str">
        <f t="shared" si="214"/>
        <v/>
      </c>
      <c r="AC329" s="99" t="str">
        <f t="shared" si="242"/>
        <v/>
      </c>
      <c r="AD329" s="99" t="str">
        <f t="shared" si="243"/>
        <v/>
      </c>
      <c r="AE329" s="99" t="str">
        <f t="shared" si="215"/>
        <v/>
      </c>
      <c r="AF329" s="99" t="str">
        <f t="shared" si="216"/>
        <v/>
      </c>
      <c r="AG329" s="99" t="str">
        <f t="shared" si="254"/>
        <v/>
      </c>
      <c r="AH329" s="99" t="str">
        <f t="shared" si="255"/>
        <v/>
      </c>
      <c r="AI329" s="99" t="str">
        <f t="shared" si="232"/>
        <v/>
      </c>
      <c r="AJ329" s="99" t="str">
        <f t="shared" si="238"/>
        <v/>
      </c>
      <c r="AK329" s="99" t="str">
        <f t="shared" si="252"/>
        <v/>
      </c>
      <c r="AL329" s="99" t="str">
        <f t="shared" si="253"/>
        <v/>
      </c>
      <c r="AM329" s="99" t="str">
        <f t="shared" si="233"/>
        <v/>
      </c>
      <c r="AN329" s="99" t="str">
        <f t="shared" si="239"/>
        <v/>
      </c>
      <c r="AO329" s="99" t="str">
        <f t="shared" si="244"/>
        <v/>
      </c>
      <c r="AP329" s="99" t="str">
        <f t="shared" si="245"/>
        <v/>
      </c>
      <c r="AQ329" s="99" t="str">
        <f t="shared" si="240"/>
        <v/>
      </c>
      <c r="AR329" s="99" t="str">
        <f t="shared" si="241"/>
        <v/>
      </c>
      <c r="AS329" s="99" t="str">
        <f t="shared" si="246"/>
        <v/>
      </c>
      <c r="AT329" s="99" t="str">
        <f t="shared" si="247"/>
        <v/>
      </c>
      <c r="AU329" s="99" t="str">
        <f t="shared" si="217"/>
        <v/>
      </c>
      <c r="AV329" s="99" t="str">
        <f t="shared" si="218"/>
        <v/>
      </c>
      <c r="AW329" s="99" t="str">
        <f t="shared" si="248"/>
        <v/>
      </c>
      <c r="AX329" s="99" t="str">
        <f t="shared" si="249"/>
        <v/>
      </c>
      <c r="AY329" s="99" t="str">
        <f t="shared" si="219"/>
        <v/>
      </c>
      <c r="AZ329" s="99" t="str">
        <f t="shared" si="220"/>
        <v/>
      </c>
      <c r="BA329" s="99" t="str">
        <f t="shared" si="250"/>
        <v/>
      </c>
      <c r="BB329" s="99" t="str">
        <f t="shared" si="251"/>
        <v/>
      </c>
      <c r="BD329" s="99" t="str">
        <f t="shared" si="221"/>
        <v/>
      </c>
      <c r="BE329" s="99" t="str">
        <f t="shared" si="222"/>
        <v/>
      </c>
      <c r="BF329" s="99" t="str">
        <f t="shared" si="223"/>
        <v/>
      </c>
      <c r="BG329" s="99" t="str">
        <f t="shared" si="224"/>
        <v/>
      </c>
      <c r="BH329" s="121" t="str">
        <f t="shared" si="225"/>
        <v/>
      </c>
      <c r="BI329" s="121" t="str">
        <f t="shared" si="226"/>
        <v/>
      </c>
      <c r="BJ329" s="122" t="str">
        <f t="shared" si="227"/>
        <v/>
      </c>
      <c r="BK329" s="122"/>
      <c r="BL329" s="99" t="str">
        <f t="shared" si="228"/>
        <v/>
      </c>
      <c r="BM329" s="99" t="str">
        <f t="shared" si="229"/>
        <v/>
      </c>
      <c r="BN329" s="122" t="str">
        <f t="shared" si="234"/>
        <v/>
      </c>
      <c r="BO329" s="121" t="str">
        <f t="shared" si="230"/>
        <v/>
      </c>
      <c r="BP329" s="122" t="str">
        <f t="shared" si="235"/>
        <v/>
      </c>
      <c r="BQ329" s="122"/>
    </row>
    <row r="330" spans="2:69" x14ac:dyDescent="0.3">
      <c r="B330" s="89"/>
      <c r="C330" s="98">
        <f t="shared" si="231"/>
        <v>64</v>
      </c>
      <c r="D330" s="120">
        <v>320</v>
      </c>
      <c r="E330" s="161" t="str">
        <f t="shared" si="236"/>
        <v/>
      </c>
      <c r="F330" s="90" t="str">
        <f t="shared" si="212"/>
        <v/>
      </c>
      <c r="G330" s="120">
        <v>320</v>
      </c>
      <c r="H330" s="161" t="str">
        <f t="shared" si="237"/>
        <v/>
      </c>
      <c r="I330" s="90" t="str">
        <f t="array" ref="I330">IF(D$2=1,IF(F330="","",ABS(F329-F330)),IF(D$2&lt;10,IF(AND(F330="",F331=""),"",MAX(IF(C$11:C$1510=G330,B$11:B$1510))-MIN(IF(C$11:C$1510=G330,B$11:B$1510))),IF(AND(F330="",F331=""),"",_xlfn.STDEV.S(IF(C$11:C$1510=G330,B$11:B$1510)))))</f>
        <v/>
      </c>
      <c r="J330" s="102"/>
      <c r="K330" s="156"/>
      <c r="L330" s="157"/>
      <c r="M330" s="158"/>
      <c r="N330" s="147"/>
      <c r="O330" s="147"/>
      <c r="AA330" s="99" t="str">
        <f t="shared" si="213"/>
        <v/>
      </c>
      <c r="AB330" s="99" t="str">
        <f t="shared" si="214"/>
        <v/>
      </c>
      <c r="AC330" s="99" t="str">
        <f t="shared" si="242"/>
        <v/>
      </c>
      <c r="AD330" s="99" t="str">
        <f t="shared" si="243"/>
        <v/>
      </c>
      <c r="AE330" s="99" t="str">
        <f t="shared" si="215"/>
        <v/>
      </c>
      <c r="AF330" s="99" t="str">
        <f t="shared" si="216"/>
        <v/>
      </c>
      <c r="AG330" s="99" t="str">
        <f t="shared" si="254"/>
        <v/>
      </c>
      <c r="AH330" s="99" t="str">
        <f t="shared" si="255"/>
        <v/>
      </c>
      <c r="AI330" s="99" t="str">
        <f t="shared" si="232"/>
        <v/>
      </c>
      <c r="AJ330" s="99" t="str">
        <f t="shared" si="238"/>
        <v/>
      </c>
      <c r="AK330" s="99" t="str">
        <f t="shared" si="252"/>
        <v/>
      </c>
      <c r="AL330" s="99" t="str">
        <f t="shared" si="253"/>
        <v/>
      </c>
      <c r="AM330" s="99" t="str">
        <f t="shared" si="233"/>
        <v/>
      </c>
      <c r="AN330" s="99" t="str">
        <f t="shared" si="239"/>
        <v/>
      </c>
      <c r="AO330" s="99" t="str">
        <f t="shared" si="244"/>
        <v/>
      </c>
      <c r="AP330" s="99" t="str">
        <f t="shared" si="245"/>
        <v/>
      </c>
      <c r="AQ330" s="99" t="str">
        <f t="shared" si="240"/>
        <v/>
      </c>
      <c r="AR330" s="99" t="str">
        <f t="shared" si="241"/>
        <v/>
      </c>
      <c r="AS330" s="99" t="str">
        <f t="shared" si="246"/>
        <v/>
      </c>
      <c r="AT330" s="99" t="str">
        <f t="shared" si="247"/>
        <v/>
      </c>
      <c r="AU330" s="99" t="str">
        <f t="shared" si="217"/>
        <v/>
      </c>
      <c r="AV330" s="99" t="str">
        <f t="shared" si="218"/>
        <v/>
      </c>
      <c r="AW330" s="99" t="str">
        <f t="shared" si="248"/>
        <v/>
      </c>
      <c r="AX330" s="99" t="str">
        <f t="shared" si="249"/>
        <v/>
      </c>
      <c r="AY330" s="99" t="str">
        <f t="shared" si="219"/>
        <v/>
      </c>
      <c r="AZ330" s="99" t="str">
        <f t="shared" si="220"/>
        <v/>
      </c>
      <c r="BA330" s="99" t="str">
        <f t="shared" si="250"/>
        <v/>
      </c>
      <c r="BB330" s="99" t="str">
        <f t="shared" si="251"/>
        <v/>
      </c>
      <c r="BD330" s="99" t="str">
        <f t="shared" si="221"/>
        <v/>
      </c>
      <c r="BE330" s="99" t="str">
        <f t="shared" si="222"/>
        <v/>
      </c>
      <c r="BF330" s="99" t="str">
        <f t="shared" si="223"/>
        <v/>
      </c>
      <c r="BG330" s="99" t="str">
        <f t="shared" si="224"/>
        <v/>
      </c>
      <c r="BH330" s="121" t="str">
        <f t="shared" si="225"/>
        <v/>
      </c>
      <c r="BI330" s="121" t="str">
        <f t="shared" si="226"/>
        <v/>
      </c>
      <c r="BJ330" s="122" t="str">
        <f t="shared" si="227"/>
        <v/>
      </c>
      <c r="BK330" s="122"/>
      <c r="BL330" s="99" t="str">
        <f t="shared" si="228"/>
        <v/>
      </c>
      <c r="BM330" s="99" t="str">
        <f t="shared" si="229"/>
        <v/>
      </c>
      <c r="BN330" s="122" t="str">
        <f t="shared" si="234"/>
        <v/>
      </c>
      <c r="BO330" s="121" t="str">
        <f t="shared" si="230"/>
        <v/>
      </c>
      <c r="BP330" s="122" t="str">
        <f t="shared" si="235"/>
        <v/>
      </c>
      <c r="BQ330" s="122"/>
    </row>
    <row r="331" spans="2:69" x14ac:dyDescent="0.3">
      <c r="B331" s="89"/>
      <c r="C331" s="98">
        <f t="shared" si="231"/>
        <v>65</v>
      </c>
      <c r="D331" s="120">
        <v>321</v>
      </c>
      <c r="E331" s="161" t="str">
        <f t="shared" si="236"/>
        <v/>
      </c>
      <c r="F331" s="90" t="str">
        <f t="shared" ref="F331:F394" si="256">IF(ISERROR(AVERAGEIF(C$11:C$1510,D331,B$11:B$1510)),"",AVERAGEIF(C$11:C$1510,D331,B$11:B$1510))</f>
        <v/>
      </c>
      <c r="G331" s="120">
        <v>321</v>
      </c>
      <c r="H331" s="161" t="str">
        <f t="shared" si="237"/>
        <v/>
      </c>
      <c r="I331" s="90" t="str">
        <f t="array" ref="I331">IF(D$2=1,IF(F331="","",ABS(F330-F331)),IF(D$2&lt;10,IF(AND(F331="",F332=""),"",MAX(IF(C$11:C$1510=G331,B$11:B$1510))-MIN(IF(C$11:C$1510=G331,B$11:B$1510))),IF(AND(F331="",F332=""),"",_xlfn.STDEV.S(IF(C$11:C$1510=G331,B$11:B$1510)))))</f>
        <v/>
      </c>
      <c r="J331" s="102"/>
      <c r="K331" s="156"/>
      <c r="L331" s="157"/>
      <c r="M331" s="158"/>
      <c r="N331" s="147"/>
      <c r="O331" s="147"/>
      <c r="AA331" s="99" t="str">
        <f t="shared" ref="AA331:AA394" si="257">IF(F331="","",IF(F331&gt;U$53,1,0))</f>
        <v/>
      </c>
      <c r="AB331" s="99" t="str">
        <f t="shared" ref="AB331:AB394" si="258">IF(I331="","",IF(I331&gt;U$54,1,0))</f>
        <v/>
      </c>
      <c r="AC331" s="99" t="str">
        <f t="shared" si="242"/>
        <v/>
      </c>
      <c r="AD331" s="99" t="str">
        <f t="shared" si="243"/>
        <v/>
      </c>
      <c r="AE331" s="99" t="str">
        <f t="shared" ref="AE331:AE394" si="259">IF(F331="","",IF(F331&lt;U$53,1,0))</f>
        <v/>
      </c>
      <c r="AF331" s="99" t="str">
        <f t="shared" ref="AF331:AF394" si="260">IF(I331="","",IF(I331&lt;U$54,1,0))</f>
        <v/>
      </c>
      <c r="AG331" s="99" t="str">
        <f t="shared" si="254"/>
        <v/>
      </c>
      <c r="AH331" s="99" t="str">
        <f t="shared" si="255"/>
        <v/>
      </c>
      <c r="AI331" s="99" t="str">
        <f t="shared" si="232"/>
        <v/>
      </c>
      <c r="AJ331" s="99" t="str">
        <f t="shared" si="238"/>
        <v/>
      </c>
      <c r="AK331" s="99" t="str">
        <f t="shared" si="252"/>
        <v/>
      </c>
      <c r="AL331" s="99" t="str">
        <f t="shared" si="253"/>
        <v/>
      </c>
      <c r="AM331" s="99" t="str">
        <f t="shared" si="233"/>
        <v/>
      </c>
      <c r="AN331" s="99" t="str">
        <f t="shared" si="239"/>
        <v/>
      </c>
      <c r="AO331" s="99" t="str">
        <f t="shared" si="244"/>
        <v/>
      </c>
      <c r="AP331" s="99" t="str">
        <f t="shared" si="245"/>
        <v/>
      </c>
      <c r="AQ331" s="99" t="str">
        <f t="shared" si="240"/>
        <v/>
      </c>
      <c r="AR331" s="99" t="str">
        <f t="shared" si="241"/>
        <v/>
      </c>
      <c r="AS331" s="99" t="str">
        <f t="shared" si="246"/>
        <v/>
      </c>
      <c r="AT331" s="99" t="str">
        <f t="shared" si="247"/>
        <v/>
      </c>
      <c r="AU331" s="99" t="str">
        <f t="shared" ref="AU331:AU394" si="261">IF(F331="","",IF(AND(F331&lt;(U$53+((1/3)*(U$57-U$53))),F331&gt;(U$53-((1/3)*(U$53-U$58)))),1,0))</f>
        <v/>
      </c>
      <c r="AV331" s="99" t="str">
        <f t="shared" ref="AV331:AV394" si="262">IF(I331="","",IF(AND(I331&lt;(U$54+((1/3)*(Y$62-U$54))),I331&gt;(U$54-((1/3)*(Y$62-U$54)))),1,0))</f>
        <v/>
      </c>
      <c r="AW331" s="99" t="str">
        <f t="shared" si="248"/>
        <v/>
      </c>
      <c r="AX331" s="99" t="str">
        <f t="shared" si="249"/>
        <v/>
      </c>
      <c r="AY331" s="99" t="str">
        <f t="shared" ref="AY331:AY394" si="263">IF(F331="","",IF(OR(F331&gt;(U$53+((1/3)*(U$57-U$53))),F331&lt;(U$53-((1/3)*(U$53-U$58)))),1,0))</f>
        <v/>
      </c>
      <c r="AZ331" s="99" t="str">
        <f t="shared" ref="AZ331:AZ394" si="264">IF(I331="","",IF(OR(I331&gt;(U$54+((1/3)*(Y$62-U$54))),I331&lt;(U$54-((1/3)*(Y$62-U$54)))),1,0))</f>
        <v/>
      </c>
      <c r="BA331" s="99" t="str">
        <f t="shared" si="250"/>
        <v/>
      </c>
      <c r="BB331" s="99" t="str">
        <f t="shared" si="251"/>
        <v/>
      </c>
      <c r="BD331" s="99" t="str">
        <f t="shared" ref="BD331:BD394" si="265">IF(E331="","",E331)</f>
        <v/>
      </c>
      <c r="BE331" s="99" t="str">
        <f t="shared" ref="BE331:BE394" si="266">IF(F331="","",F331)</f>
        <v/>
      </c>
      <c r="BF331" s="99" t="str">
        <f t="shared" ref="BF331:BF394" si="267">IF(D$2=1,IF(F331="","",U$45),"")</f>
        <v/>
      </c>
      <c r="BG331" s="99" t="str">
        <f t="shared" ref="BG331:BG394" si="268">IF(D$2=1,IF(F331="","",U$46),"")</f>
        <v/>
      </c>
      <c r="BH331" s="121" t="str">
        <f t="shared" ref="BH331:BH394" si="269">IF(F331="","",U$58)</f>
        <v/>
      </c>
      <c r="BI331" s="121" t="str">
        <f t="shared" ref="BI331:BI394" si="270">IF(F331="","",U$57)</f>
        <v/>
      </c>
      <c r="BJ331" s="122" t="str">
        <f t="shared" ref="BJ331:BJ394" si="271">IF(F331="","",U$53)</f>
        <v/>
      </c>
      <c r="BK331" s="122"/>
      <c r="BL331" s="99" t="str">
        <f t="shared" ref="BL331:BL394" si="272">IF(H331="","",H331)</f>
        <v/>
      </c>
      <c r="BM331" s="99" t="str">
        <f t="shared" ref="BM331:BM394" si="273">IF(I331="","",I331)</f>
        <v/>
      </c>
      <c r="BN331" s="122" t="str">
        <f t="shared" si="234"/>
        <v/>
      </c>
      <c r="BO331" s="121" t="str">
        <f t="shared" ref="BO331:BO394" si="274">IF(I331="","",Y$63)</f>
        <v/>
      </c>
      <c r="BP331" s="122" t="str">
        <f t="shared" si="235"/>
        <v/>
      </c>
      <c r="BQ331" s="122"/>
    </row>
    <row r="332" spans="2:69" x14ac:dyDescent="0.3">
      <c r="B332" s="89"/>
      <c r="C332" s="98">
        <f t="shared" ref="C332:C395" si="275">IF(D$2=0,"",IF(D331/D$2=C331,C331+1,C331))</f>
        <v>65</v>
      </c>
      <c r="D332" s="120">
        <v>322</v>
      </c>
      <c r="E332" s="161" t="str">
        <f t="shared" si="236"/>
        <v/>
      </c>
      <c r="F332" s="90" t="str">
        <f t="shared" si="256"/>
        <v/>
      </c>
      <c r="G332" s="120">
        <v>322</v>
      </c>
      <c r="H332" s="161" t="str">
        <f t="shared" si="237"/>
        <v/>
      </c>
      <c r="I332" s="90" t="str">
        <f t="array" ref="I332">IF(D$2=1,IF(F332="","",ABS(F331-F332)),IF(D$2&lt;10,IF(AND(F332="",F333=""),"",MAX(IF(C$11:C$1510=G332,B$11:B$1510))-MIN(IF(C$11:C$1510=G332,B$11:B$1510))),IF(AND(F332="",F333=""),"",_xlfn.STDEV.S(IF(C$11:C$1510=G332,B$11:B$1510)))))</f>
        <v/>
      </c>
      <c r="J332" s="102"/>
      <c r="K332" s="156"/>
      <c r="L332" s="157"/>
      <c r="M332" s="158"/>
      <c r="N332" s="147"/>
      <c r="O332" s="147"/>
      <c r="AA332" s="99" t="str">
        <f t="shared" si="257"/>
        <v/>
      </c>
      <c r="AB332" s="99" t="str">
        <f t="shared" si="258"/>
        <v/>
      </c>
      <c r="AC332" s="99" t="str">
        <f t="shared" si="242"/>
        <v/>
      </c>
      <c r="AD332" s="99" t="str">
        <f t="shared" si="243"/>
        <v/>
      </c>
      <c r="AE332" s="99" t="str">
        <f t="shared" si="259"/>
        <v/>
      </c>
      <c r="AF332" s="99" t="str">
        <f t="shared" si="260"/>
        <v/>
      </c>
      <c r="AG332" s="99" t="str">
        <f t="shared" si="254"/>
        <v/>
      </c>
      <c r="AH332" s="99" t="str">
        <f t="shared" si="255"/>
        <v/>
      </c>
      <c r="AI332" s="99" t="str">
        <f t="shared" ref="AI332:AI395" si="276">IF(F332="","",IF(F332&gt;F331,1,0))</f>
        <v/>
      </c>
      <c r="AJ332" s="99" t="str">
        <f t="shared" si="238"/>
        <v/>
      </c>
      <c r="AK332" s="99" t="str">
        <f t="shared" si="252"/>
        <v/>
      </c>
      <c r="AL332" s="99" t="str">
        <f t="shared" si="253"/>
        <v/>
      </c>
      <c r="AM332" s="99" t="str">
        <f t="shared" ref="AM332:AM395" si="277">IF(F332="","",IF(F332&lt;F331,1,0))</f>
        <v/>
      </c>
      <c r="AN332" s="99" t="str">
        <f t="shared" si="239"/>
        <v/>
      </c>
      <c r="AO332" s="99" t="str">
        <f t="shared" si="244"/>
        <v/>
      </c>
      <c r="AP332" s="99" t="str">
        <f t="shared" si="245"/>
        <v/>
      </c>
      <c r="AQ332" s="99" t="str">
        <f t="shared" si="240"/>
        <v/>
      </c>
      <c r="AR332" s="99" t="str">
        <f t="shared" si="241"/>
        <v/>
      </c>
      <c r="AS332" s="99" t="str">
        <f t="shared" si="246"/>
        <v/>
      </c>
      <c r="AT332" s="99" t="str">
        <f t="shared" si="247"/>
        <v/>
      </c>
      <c r="AU332" s="99" t="str">
        <f t="shared" si="261"/>
        <v/>
      </c>
      <c r="AV332" s="99" t="str">
        <f t="shared" si="262"/>
        <v/>
      </c>
      <c r="AW332" s="99" t="str">
        <f t="shared" si="248"/>
        <v/>
      </c>
      <c r="AX332" s="99" t="str">
        <f t="shared" si="249"/>
        <v/>
      </c>
      <c r="AY332" s="99" t="str">
        <f t="shared" si="263"/>
        <v/>
      </c>
      <c r="AZ332" s="99" t="str">
        <f t="shared" si="264"/>
        <v/>
      </c>
      <c r="BA332" s="99" t="str">
        <f t="shared" si="250"/>
        <v/>
      </c>
      <c r="BB332" s="99" t="str">
        <f t="shared" si="251"/>
        <v/>
      </c>
      <c r="BD332" s="99" t="str">
        <f t="shared" si="265"/>
        <v/>
      </c>
      <c r="BE332" s="99" t="str">
        <f t="shared" si="266"/>
        <v/>
      </c>
      <c r="BF332" s="99" t="str">
        <f t="shared" si="267"/>
        <v/>
      </c>
      <c r="BG332" s="99" t="str">
        <f t="shared" si="268"/>
        <v/>
      </c>
      <c r="BH332" s="121" t="str">
        <f t="shared" si="269"/>
        <v/>
      </c>
      <c r="BI332" s="121" t="str">
        <f t="shared" si="270"/>
        <v/>
      </c>
      <c r="BJ332" s="122" t="str">
        <f t="shared" si="271"/>
        <v/>
      </c>
      <c r="BK332" s="122"/>
      <c r="BL332" s="99" t="str">
        <f t="shared" si="272"/>
        <v/>
      </c>
      <c r="BM332" s="99" t="str">
        <f t="shared" si="273"/>
        <v/>
      </c>
      <c r="BN332" s="122" t="str">
        <f t="shared" ref="BN332:BN395" si="278">IF(F332="","",Y$62)</f>
        <v/>
      </c>
      <c r="BO332" s="121" t="str">
        <f t="shared" si="274"/>
        <v/>
      </c>
      <c r="BP332" s="122" t="str">
        <f t="shared" ref="BP332:BP395" si="279">IF(F332="","",U$54)</f>
        <v/>
      </c>
      <c r="BQ332" s="122"/>
    </row>
    <row r="333" spans="2:69" x14ac:dyDescent="0.3">
      <c r="B333" s="89"/>
      <c r="C333" s="98">
        <f t="shared" si="275"/>
        <v>65</v>
      </c>
      <c r="D333" s="120">
        <v>323</v>
      </c>
      <c r="E333" s="161" t="str">
        <f t="shared" ref="E333:E396" si="280">IF(F333="","",E332+1)</f>
        <v/>
      </c>
      <c r="F333" s="90" t="str">
        <f t="shared" si="256"/>
        <v/>
      </c>
      <c r="G333" s="120">
        <v>323</v>
      </c>
      <c r="H333" s="161" t="str">
        <f t="shared" ref="H333:H396" si="281">IF(I333="","",H332+1)</f>
        <v/>
      </c>
      <c r="I333" s="90" t="str">
        <f t="array" ref="I333">IF(D$2=1,IF(F333="","",ABS(F332-F333)),IF(D$2&lt;10,IF(AND(F333="",F334=""),"",MAX(IF(C$11:C$1510=G333,B$11:B$1510))-MIN(IF(C$11:C$1510=G333,B$11:B$1510))),IF(AND(F333="",F334=""),"",_xlfn.STDEV.S(IF(C$11:C$1510=G333,B$11:B$1510)))))</f>
        <v/>
      </c>
      <c r="J333" s="102"/>
      <c r="K333" s="156"/>
      <c r="L333" s="157"/>
      <c r="M333" s="158"/>
      <c r="N333" s="147"/>
      <c r="O333" s="147"/>
      <c r="AA333" s="99" t="str">
        <f t="shared" si="257"/>
        <v/>
      </c>
      <c r="AB333" s="99" t="str">
        <f t="shared" si="258"/>
        <v/>
      </c>
      <c r="AC333" s="99" t="str">
        <f t="shared" si="242"/>
        <v/>
      </c>
      <c r="AD333" s="99" t="str">
        <f t="shared" si="243"/>
        <v/>
      </c>
      <c r="AE333" s="99" t="str">
        <f t="shared" si="259"/>
        <v/>
      </c>
      <c r="AF333" s="99" t="str">
        <f t="shared" si="260"/>
        <v/>
      </c>
      <c r="AG333" s="99" t="str">
        <f t="shared" si="254"/>
        <v/>
      </c>
      <c r="AH333" s="99" t="str">
        <f t="shared" si="255"/>
        <v/>
      </c>
      <c r="AI333" s="99" t="str">
        <f t="shared" si="276"/>
        <v/>
      </c>
      <c r="AJ333" s="99" t="str">
        <f t="shared" ref="AJ333:AJ396" si="282">IF(I333="","",IF(I333&gt;I332,1,0))</f>
        <v/>
      </c>
      <c r="AK333" s="99" t="str">
        <f t="shared" si="252"/>
        <v/>
      </c>
      <c r="AL333" s="99" t="str">
        <f t="shared" si="253"/>
        <v/>
      </c>
      <c r="AM333" s="99" t="str">
        <f t="shared" si="277"/>
        <v/>
      </c>
      <c r="AN333" s="99" t="str">
        <f t="shared" ref="AN333:AN396" si="283">IF(I333="","",IF(I333&lt;I332,1,0))</f>
        <v/>
      </c>
      <c r="AO333" s="99" t="str">
        <f t="shared" si="244"/>
        <v/>
      </c>
      <c r="AP333" s="99" t="str">
        <f t="shared" si="245"/>
        <v/>
      </c>
      <c r="AQ333" s="99" t="str">
        <f t="shared" ref="AQ333:AQ396" si="284">IF(F333="","",IF(OR(AND(F332&gt;F331,F333&lt;F332),AND(F332&lt;F331,F333&gt;F332)),1,0))</f>
        <v/>
      </c>
      <c r="AR333" s="99" t="str">
        <f t="shared" ref="AR333:AR396" si="285">IF(I333="","",IF(I331="",IF(OR(I333&lt;I332,I333&gt;I332),1,0),IF(OR(AND(I332&gt;I331,I333&lt;I332),AND(I332&lt;I331,I333&gt;I332)),1,0)))</f>
        <v/>
      </c>
      <c r="AS333" s="99" t="str">
        <f t="shared" si="246"/>
        <v/>
      </c>
      <c r="AT333" s="99" t="str">
        <f t="shared" si="247"/>
        <v/>
      </c>
      <c r="AU333" s="99" t="str">
        <f t="shared" si="261"/>
        <v/>
      </c>
      <c r="AV333" s="99" t="str">
        <f t="shared" si="262"/>
        <v/>
      </c>
      <c r="AW333" s="99" t="str">
        <f t="shared" si="248"/>
        <v/>
      </c>
      <c r="AX333" s="99" t="str">
        <f t="shared" si="249"/>
        <v/>
      </c>
      <c r="AY333" s="99" t="str">
        <f t="shared" si="263"/>
        <v/>
      </c>
      <c r="AZ333" s="99" t="str">
        <f t="shared" si="264"/>
        <v/>
      </c>
      <c r="BA333" s="99" t="str">
        <f t="shared" si="250"/>
        <v/>
      </c>
      <c r="BB333" s="99" t="str">
        <f t="shared" si="251"/>
        <v/>
      </c>
      <c r="BD333" s="99" t="str">
        <f t="shared" si="265"/>
        <v/>
      </c>
      <c r="BE333" s="99" t="str">
        <f t="shared" si="266"/>
        <v/>
      </c>
      <c r="BF333" s="99" t="str">
        <f t="shared" si="267"/>
        <v/>
      </c>
      <c r="BG333" s="99" t="str">
        <f t="shared" si="268"/>
        <v/>
      </c>
      <c r="BH333" s="121" t="str">
        <f t="shared" si="269"/>
        <v/>
      </c>
      <c r="BI333" s="121" t="str">
        <f t="shared" si="270"/>
        <v/>
      </c>
      <c r="BJ333" s="122" t="str">
        <f t="shared" si="271"/>
        <v/>
      </c>
      <c r="BK333" s="122"/>
      <c r="BL333" s="99" t="str">
        <f t="shared" si="272"/>
        <v/>
      </c>
      <c r="BM333" s="99" t="str">
        <f t="shared" si="273"/>
        <v/>
      </c>
      <c r="BN333" s="122" t="str">
        <f t="shared" si="278"/>
        <v/>
      </c>
      <c r="BO333" s="121" t="str">
        <f t="shared" si="274"/>
        <v/>
      </c>
      <c r="BP333" s="122" t="str">
        <f t="shared" si="279"/>
        <v/>
      </c>
      <c r="BQ333" s="122"/>
    </row>
    <row r="334" spans="2:69" x14ac:dyDescent="0.3">
      <c r="B334" s="89"/>
      <c r="C334" s="98">
        <f t="shared" si="275"/>
        <v>65</v>
      </c>
      <c r="D334" s="120">
        <v>324</v>
      </c>
      <c r="E334" s="161" t="str">
        <f t="shared" si="280"/>
        <v/>
      </c>
      <c r="F334" s="90" t="str">
        <f t="shared" si="256"/>
        <v/>
      </c>
      <c r="G334" s="120">
        <v>324</v>
      </c>
      <c r="H334" s="161" t="str">
        <f t="shared" si="281"/>
        <v/>
      </c>
      <c r="I334" s="90" t="str">
        <f t="array" ref="I334">IF(D$2=1,IF(F334="","",ABS(F333-F334)),IF(D$2&lt;10,IF(AND(F334="",F335=""),"",MAX(IF(C$11:C$1510=G334,B$11:B$1510))-MIN(IF(C$11:C$1510=G334,B$11:B$1510))),IF(AND(F334="",F335=""),"",_xlfn.STDEV.S(IF(C$11:C$1510=G334,B$11:B$1510)))))</f>
        <v/>
      </c>
      <c r="J334" s="102"/>
      <c r="K334" s="156"/>
      <c r="L334" s="157"/>
      <c r="M334" s="158"/>
      <c r="N334" s="147"/>
      <c r="O334" s="147"/>
      <c r="AA334" s="99" t="str">
        <f t="shared" si="257"/>
        <v/>
      </c>
      <c r="AB334" s="99" t="str">
        <f t="shared" si="258"/>
        <v/>
      </c>
      <c r="AC334" s="99" t="str">
        <f t="shared" si="242"/>
        <v/>
      </c>
      <c r="AD334" s="99" t="str">
        <f t="shared" si="243"/>
        <v/>
      </c>
      <c r="AE334" s="99" t="str">
        <f t="shared" si="259"/>
        <v/>
      </c>
      <c r="AF334" s="99" t="str">
        <f t="shared" si="260"/>
        <v/>
      </c>
      <c r="AG334" s="99" t="str">
        <f t="shared" si="254"/>
        <v/>
      </c>
      <c r="AH334" s="99" t="str">
        <f t="shared" si="255"/>
        <v/>
      </c>
      <c r="AI334" s="99" t="str">
        <f t="shared" si="276"/>
        <v/>
      </c>
      <c r="AJ334" s="99" t="str">
        <f t="shared" si="282"/>
        <v/>
      </c>
      <c r="AK334" s="99" t="str">
        <f t="shared" si="252"/>
        <v/>
      </c>
      <c r="AL334" s="99" t="str">
        <f t="shared" si="253"/>
        <v/>
      </c>
      <c r="AM334" s="99" t="str">
        <f t="shared" si="277"/>
        <v/>
      </c>
      <c r="AN334" s="99" t="str">
        <f t="shared" si="283"/>
        <v/>
      </c>
      <c r="AO334" s="99" t="str">
        <f t="shared" si="244"/>
        <v/>
      </c>
      <c r="AP334" s="99" t="str">
        <f t="shared" si="245"/>
        <v/>
      </c>
      <c r="AQ334" s="99" t="str">
        <f t="shared" si="284"/>
        <v/>
      </c>
      <c r="AR334" s="99" t="str">
        <f t="shared" si="285"/>
        <v/>
      </c>
      <c r="AS334" s="99" t="str">
        <f t="shared" si="246"/>
        <v/>
      </c>
      <c r="AT334" s="99" t="str">
        <f t="shared" si="247"/>
        <v/>
      </c>
      <c r="AU334" s="99" t="str">
        <f t="shared" si="261"/>
        <v/>
      </c>
      <c r="AV334" s="99" t="str">
        <f t="shared" si="262"/>
        <v/>
      </c>
      <c r="AW334" s="99" t="str">
        <f t="shared" si="248"/>
        <v/>
      </c>
      <c r="AX334" s="99" t="str">
        <f t="shared" si="249"/>
        <v/>
      </c>
      <c r="AY334" s="99" t="str">
        <f t="shared" si="263"/>
        <v/>
      </c>
      <c r="AZ334" s="99" t="str">
        <f t="shared" si="264"/>
        <v/>
      </c>
      <c r="BA334" s="99" t="str">
        <f t="shared" si="250"/>
        <v/>
      </c>
      <c r="BB334" s="99" t="str">
        <f t="shared" si="251"/>
        <v/>
      </c>
      <c r="BD334" s="99" t="str">
        <f t="shared" si="265"/>
        <v/>
      </c>
      <c r="BE334" s="99" t="str">
        <f t="shared" si="266"/>
        <v/>
      </c>
      <c r="BF334" s="99" t="str">
        <f t="shared" si="267"/>
        <v/>
      </c>
      <c r="BG334" s="99" t="str">
        <f t="shared" si="268"/>
        <v/>
      </c>
      <c r="BH334" s="121" t="str">
        <f t="shared" si="269"/>
        <v/>
      </c>
      <c r="BI334" s="121" t="str">
        <f t="shared" si="270"/>
        <v/>
      </c>
      <c r="BJ334" s="122" t="str">
        <f t="shared" si="271"/>
        <v/>
      </c>
      <c r="BK334" s="122"/>
      <c r="BL334" s="99" t="str">
        <f t="shared" si="272"/>
        <v/>
      </c>
      <c r="BM334" s="99" t="str">
        <f t="shared" si="273"/>
        <v/>
      </c>
      <c r="BN334" s="122" t="str">
        <f t="shared" si="278"/>
        <v/>
      </c>
      <c r="BO334" s="121" t="str">
        <f t="shared" si="274"/>
        <v/>
      </c>
      <c r="BP334" s="122" t="str">
        <f t="shared" si="279"/>
        <v/>
      </c>
      <c r="BQ334" s="122"/>
    </row>
    <row r="335" spans="2:69" x14ac:dyDescent="0.3">
      <c r="B335" s="89"/>
      <c r="C335" s="98">
        <f t="shared" si="275"/>
        <v>65</v>
      </c>
      <c r="D335" s="120">
        <v>325</v>
      </c>
      <c r="E335" s="161" t="str">
        <f t="shared" si="280"/>
        <v/>
      </c>
      <c r="F335" s="90" t="str">
        <f t="shared" si="256"/>
        <v/>
      </c>
      <c r="G335" s="120">
        <v>325</v>
      </c>
      <c r="H335" s="161" t="str">
        <f t="shared" si="281"/>
        <v/>
      </c>
      <c r="I335" s="90" t="str">
        <f t="array" ref="I335">IF(D$2=1,IF(F335="","",ABS(F334-F335)),IF(D$2&lt;10,IF(AND(F335="",F336=""),"",MAX(IF(C$11:C$1510=G335,B$11:B$1510))-MIN(IF(C$11:C$1510=G335,B$11:B$1510))),IF(AND(F335="",F336=""),"",_xlfn.STDEV.S(IF(C$11:C$1510=G335,B$11:B$1510)))))</f>
        <v/>
      </c>
      <c r="J335" s="102"/>
      <c r="K335" s="156"/>
      <c r="L335" s="157"/>
      <c r="M335" s="158"/>
      <c r="N335" s="147"/>
      <c r="O335" s="147"/>
      <c r="AA335" s="99" t="str">
        <f t="shared" si="257"/>
        <v/>
      </c>
      <c r="AB335" s="99" t="str">
        <f t="shared" si="258"/>
        <v/>
      </c>
      <c r="AC335" s="99" t="str">
        <f t="shared" si="242"/>
        <v/>
      </c>
      <c r="AD335" s="99" t="str">
        <f t="shared" si="243"/>
        <v/>
      </c>
      <c r="AE335" s="99" t="str">
        <f t="shared" si="259"/>
        <v/>
      </c>
      <c r="AF335" s="99" t="str">
        <f t="shared" si="260"/>
        <v/>
      </c>
      <c r="AG335" s="99" t="str">
        <f t="shared" si="254"/>
        <v/>
      </c>
      <c r="AH335" s="99" t="str">
        <f t="shared" si="255"/>
        <v/>
      </c>
      <c r="AI335" s="99" t="str">
        <f t="shared" si="276"/>
        <v/>
      </c>
      <c r="AJ335" s="99" t="str">
        <f t="shared" si="282"/>
        <v/>
      </c>
      <c r="AK335" s="99" t="str">
        <f t="shared" si="252"/>
        <v/>
      </c>
      <c r="AL335" s="99" t="str">
        <f t="shared" si="253"/>
        <v/>
      </c>
      <c r="AM335" s="99" t="str">
        <f t="shared" si="277"/>
        <v/>
      </c>
      <c r="AN335" s="99" t="str">
        <f t="shared" si="283"/>
        <v/>
      </c>
      <c r="AO335" s="99" t="str">
        <f t="shared" si="244"/>
        <v/>
      </c>
      <c r="AP335" s="99" t="str">
        <f t="shared" si="245"/>
        <v/>
      </c>
      <c r="AQ335" s="99" t="str">
        <f t="shared" si="284"/>
        <v/>
      </c>
      <c r="AR335" s="99" t="str">
        <f t="shared" si="285"/>
        <v/>
      </c>
      <c r="AS335" s="99" t="str">
        <f t="shared" si="246"/>
        <v/>
      </c>
      <c r="AT335" s="99" t="str">
        <f t="shared" si="247"/>
        <v/>
      </c>
      <c r="AU335" s="99" t="str">
        <f t="shared" si="261"/>
        <v/>
      </c>
      <c r="AV335" s="99" t="str">
        <f t="shared" si="262"/>
        <v/>
      </c>
      <c r="AW335" s="99" t="str">
        <f t="shared" si="248"/>
        <v/>
      </c>
      <c r="AX335" s="99" t="str">
        <f t="shared" si="249"/>
        <v/>
      </c>
      <c r="AY335" s="99" t="str">
        <f t="shared" si="263"/>
        <v/>
      </c>
      <c r="AZ335" s="99" t="str">
        <f t="shared" si="264"/>
        <v/>
      </c>
      <c r="BA335" s="99" t="str">
        <f t="shared" si="250"/>
        <v/>
      </c>
      <c r="BB335" s="99" t="str">
        <f t="shared" si="251"/>
        <v/>
      </c>
      <c r="BD335" s="99" t="str">
        <f t="shared" si="265"/>
        <v/>
      </c>
      <c r="BE335" s="99" t="str">
        <f t="shared" si="266"/>
        <v/>
      </c>
      <c r="BF335" s="99" t="str">
        <f t="shared" si="267"/>
        <v/>
      </c>
      <c r="BG335" s="99" t="str">
        <f t="shared" si="268"/>
        <v/>
      </c>
      <c r="BH335" s="121" t="str">
        <f t="shared" si="269"/>
        <v/>
      </c>
      <c r="BI335" s="121" t="str">
        <f t="shared" si="270"/>
        <v/>
      </c>
      <c r="BJ335" s="122" t="str">
        <f t="shared" si="271"/>
        <v/>
      </c>
      <c r="BK335" s="122"/>
      <c r="BL335" s="99" t="str">
        <f t="shared" si="272"/>
        <v/>
      </c>
      <c r="BM335" s="99" t="str">
        <f t="shared" si="273"/>
        <v/>
      </c>
      <c r="BN335" s="122" t="str">
        <f t="shared" si="278"/>
        <v/>
      </c>
      <c r="BO335" s="121" t="str">
        <f t="shared" si="274"/>
        <v/>
      </c>
      <c r="BP335" s="122" t="str">
        <f t="shared" si="279"/>
        <v/>
      </c>
      <c r="BQ335" s="122"/>
    </row>
    <row r="336" spans="2:69" x14ac:dyDescent="0.3">
      <c r="B336" s="89"/>
      <c r="C336" s="98">
        <f t="shared" si="275"/>
        <v>66</v>
      </c>
      <c r="D336" s="120">
        <v>326</v>
      </c>
      <c r="E336" s="161" t="str">
        <f t="shared" si="280"/>
        <v/>
      </c>
      <c r="F336" s="90" t="str">
        <f t="shared" si="256"/>
        <v/>
      </c>
      <c r="G336" s="120">
        <v>326</v>
      </c>
      <c r="H336" s="161" t="str">
        <f t="shared" si="281"/>
        <v/>
      </c>
      <c r="I336" s="90" t="str">
        <f t="array" ref="I336">IF(D$2=1,IF(F336="","",ABS(F335-F336)),IF(D$2&lt;10,IF(AND(F336="",F337=""),"",MAX(IF(C$11:C$1510=G336,B$11:B$1510))-MIN(IF(C$11:C$1510=G336,B$11:B$1510))),IF(AND(F336="",F337=""),"",_xlfn.STDEV.S(IF(C$11:C$1510=G336,B$11:B$1510)))))</f>
        <v/>
      </c>
      <c r="J336" s="102"/>
      <c r="K336" s="156"/>
      <c r="L336" s="157"/>
      <c r="M336" s="158"/>
      <c r="N336" s="147"/>
      <c r="O336" s="147"/>
      <c r="AA336" s="99" t="str">
        <f t="shared" si="257"/>
        <v/>
      </c>
      <c r="AB336" s="99" t="str">
        <f t="shared" si="258"/>
        <v/>
      </c>
      <c r="AC336" s="99" t="str">
        <f t="shared" si="242"/>
        <v/>
      </c>
      <c r="AD336" s="99" t="str">
        <f t="shared" si="243"/>
        <v/>
      </c>
      <c r="AE336" s="99" t="str">
        <f t="shared" si="259"/>
        <v/>
      </c>
      <c r="AF336" s="99" t="str">
        <f t="shared" si="260"/>
        <v/>
      </c>
      <c r="AG336" s="99" t="str">
        <f t="shared" si="254"/>
        <v/>
      </c>
      <c r="AH336" s="99" t="str">
        <f t="shared" si="255"/>
        <v/>
      </c>
      <c r="AI336" s="99" t="str">
        <f t="shared" si="276"/>
        <v/>
      </c>
      <c r="AJ336" s="99" t="str">
        <f t="shared" si="282"/>
        <v/>
      </c>
      <c r="AK336" s="99" t="str">
        <f t="shared" si="252"/>
        <v/>
      </c>
      <c r="AL336" s="99" t="str">
        <f t="shared" si="253"/>
        <v/>
      </c>
      <c r="AM336" s="99" t="str">
        <f t="shared" si="277"/>
        <v/>
      </c>
      <c r="AN336" s="99" t="str">
        <f t="shared" si="283"/>
        <v/>
      </c>
      <c r="AO336" s="99" t="str">
        <f t="shared" si="244"/>
        <v/>
      </c>
      <c r="AP336" s="99" t="str">
        <f t="shared" si="245"/>
        <v/>
      </c>
      <c r="AQ336" s="99" t="str">
        <f t="shared" si="284"/>
        <v/>
      </c>
      <c r="AR336" s="99" t="str">
        <f t="shared" si="285"/>
        <v/>
      </c>
      <c r="AS336" s="99" t="str">
        <f t="shared" si="246"/>
        <v/>
      </c>
      <c r="AT336" s="99" t="str">
        <f t="shared" si="247"/>
        <v/>
      </c>
      <c r="AU336" s="99" t="str">
        <f t="shared" si="261"/>
        <v/>
      </c>
      <c r="AV336" s="99" t="str">
        <f t="shared" si="262"/>
        <v/>
      </c>
      <c r="AW336" s="99" t="str">
        <f t="shared" si="248"/>
        <v/>
      </c>
      <c r="AX336" s="99" t="str">
        <f t="shared" si="249"/>
        <v/>
      </c>
      <c r="AY336" s="99" t="str">
        <f t="shared" si="263"/>
        <v/>
      </c>
      <c r="AZ336" s="99" t="str">
        <f t="shared" si="264"/>
        <v/>
      </c>
      <c r="BA336" s="99" t="str">
        <f t="shared" si="250"/>
        <v/>
      </c>
      <c r="BB336" s="99" t="str">
        <f t="shared" si="251"/>
        <v/>
      </c>
      <c r="BD336" s="99" t="str">
        <f t="shared" si="265"/>
        <v/>
      </c>
      <c r="BE336" s="99" t="str">
        <f t="shared" si="266"/>
        <v/>
      </c>
      <c r="BF336" s="99" t="str">
        <f t="shared" si="267"/>
        <v/>
      </c>
      <c r="BG336" s="99" t="str">
        <f t="shared" si="268"/>
        <v/>
      </c>
      <c r="BH336" s="121" t="str">
        <f t="shared" si="269"/>
        <v/>
      </c>
      <c r="BI336" s="121" t="str">
        <f t="shared" si="270"/>
        <v/>
      </c>
      <c r="BJ336" s="122" t="str">
        <f t="shared" si="271"/>
        <v/>
      </c>
      <c r="BK336" s="122"/>
      <c r="BL336" s="99" t="str">
        <f t="shared" si="272"/>
        <v/>
      </c>
      <c r="BM336" s="99" t="str">
        <f t="shared" si="273"/>
        <v/>
      </c>
      <c r="BN336" s="122" t="str">
        <f t="shared" si="278"/>
        <v/>
      </c>
      <c r="BO336" s="121" t="str">
        <f t="shared" si="274"/>
        <v/>
      </c>
      <c r="BP336" s="122" t="str">
        <f t="shared" si="279"/>
        <v/>
      </c>
      <c r="BQ336" s="122"/>
    </row>
    <row r="337" spans="2:69" x14ac:dyDescent="0.3">
      <c r="B337" s="89"/>
      <c r="C337" s="98">
        <f t="shared" si="275"/>
        <v>66</v>
      </c>
      <c r="D337" s="120">
        <v>327</v>
      </c>
      <c r="E337" s="161" t="str">
        <f t="shared" si="280"/>
        <v/>
      </c>
      <c r="F337" s="90" t="str">
        <f t="shared" si="256"/>
        <v/>
      </c>
      <c r="G337" s="120">
        <v>327</v>
      </c>
      <c r="H337" s="161" t="str">
        <f t="shared" si="281"/>
        <v/>
      </c>
      <c r="I337" s="90" t="str">
        <f t="array" ref="I337">IF(D$2=1,IF(F337="","",ABS(F336-F337)),IF(D$2&lt;10,IF(AND(F337="",F338=""),"",MAX(IF(C$11:C$1510=G337,B$11:B$1510))-MIN(IF(C$11:C$1510=G337,B$11:B$1510))),IF(AND(F337="",F338=""),"",_xlfn.STDEV.S(IF(C$11:C$1510=G337,B$11:B$1510)))))</f>
        <v/>
      </c>
      <c r="J337" s="102"/>
      <c r="K337" s="156"/>
      <c r="L337" s="157"/>
      <c r="M337" s="158"/>
      <c r="N337" s="147"/>
      <c r="O337" s="147"/>
      <c r="AA337" s="99" t="str">
        <f t="shared" si="257"/>
        <v/>
      </c>
      <c r="AB337" s="99" t="str">
        <f t="shared" si="258"/>
        <v/>
      </c>
      <c r="AC337" s="99" t="str">
        <f t="shared" si="242"/>
        <v/>
      </c>
      <c r="AD337" s="99" t="str">
        <f t="shared" si="243"/>
        <v/>
      </c>
      <c r="AE337" s="99" t="str">
        <f t="shared" si="259"/>
        <v/>
      </c>
      <c r="AF337" s="99" t="str">
        <f t="shared" si="260"/>
        <v/>
      </c>
      <c r="AG337" s="99" t="str">
        <f t="shared" si="254"/>
        <v/>
      </c>
      <c r="AH337" s="99" t="str">
        <f t="shared" si="255"/>
        <v/>
      </c>
      <c r="AI337" s="99" t="str">
        <f t="shared" si="276"/>
        <v/>
      </c>
      <c r="AJ337" s="99" t="str">
        <f t="shared" si="282"/>
        <v/>
      </c>
      <c r="AK337" s="99" t="str">
        <f t="shared" si="252"/>
        <v/>
      </c>
      <c r="AL337" s="99" t="str">
        <f t="shared" si="253"/>
        <v/>
      </c>
      <c r="AM337" s="99" t="str">
        <f t="shared" si="277"/>
        <v/>
      </c>
      <c r="AN337" s="99" t="str">
        <f t="shared" si="283"/>
        <v/>
      </c>
      <c r="AO337" s="99" t="str">
        <f t="shared" si="244"/>
        <v/>
      </c>
      <c r="AP337" s="99" t="str">
        <f t="shared" si="245"/>
        <v/>
      </c>
      <c r="AQ337" s="99" t="str">
        <f t="shared" si="284"/>
        <v/>
      </c>
      <c r="AR337" s="99" t="str">
        <f t="shared" si="285"/>
        <v/>
      </c>
      <c r="AS337" s="99" t="str">
        <f t="shared" si="246"/>
        <v/>
      </c>
      <c r="AT337" s="99" t="str">
        <f t="shared" si="247"/>
        <v/>
      </c>
      <c r="AU337" s="99" t="str">
        <f t="shared" si="261"/>
        <v/>
      </c>
      <c r="AV337" s="99" t="str">
        <f t="shared" si="262"/>
        <v/>
      </c>
      <c r="AW337" s="99" t="str">
        <f t="shared" si="248"/>
        <v/>
      </c>
      <c r="AX337" s="99" t="str">
        <f t="shared" si="249"/>
        <v/>
      </c>
      <c r="AY337" s="99" t="str">
        <f t="shared" si="263"/>
        <v/>
      </c>
      <c r="AZ337" s="99" t="str">
        <f t="shared" si="264"/>
        <v/>
      </c>
      <c r="BA337" s="99" t="str">
        <f t="shared" si="250"/>
        <v/>
      </c>
      <c r="BB337" s="99" t="str">
        <f t="shared" si="251"/>
        <v/>
      </c>
      <c r="BD337" s="99" t="str">
        <f t="shared" si="265"/>
        <v/>
      </c>
      <c r="BE337" s="99" t="str">
        <f t="shared" si="266"/>
        <v/>
      </c>
      <c r="BF337" s="99" t="str">
        <f t="shared" si="267"/>
        <v/>
      </c>
      <c r="BG337" s="99" t="str">
        <f t="shared" si="268"/>
        <v/>
      </c>
      <c r="BH337" s="121" t="str">
        <f t="shared" si="269"/>
        <v/>
      </c>
      <c r="BI337" s="121" t="str">
        <f t="shared" si="270"/>
        <v/>
      </c>
      <c r="BJ337" s="122" t="str">
        <f t="shared" si="271"/>
        <v/>
      </c>
      <c r="BK337" s="122"/>
      <c r="BL337" s="99" t="str">
        <f t="shared" si="272"/>
        <v/>
      </c>
      <c r="BM337" s="99" t="str">
        <f t="shared" si="273"/>
        <v/>
      </c>
      <c r="BN337" s="122" t="str">
        <f t="shared" si="278"/>
        <v/>
      </c>
      <c r="BO337" s="121" t="str">
        <f t="shared" si="274"/>
        <v/>
      </c>
      <c r="BP337" s="122" t="str">
        <f t="shared" si="279"/>
        <v/>
      </c>
      <c r="BQ337" s="122"/>
    </row>
    <row r="338" spans="2:69" x14ac:dyDescent="0.3">
      <c r="B338" s="89"/>
      <c r="C338" s="98">
        <f t="shared" si="275"/>
        <v>66</v>
      </c>
      <c r="D338" s="120">
        <v>328</v>
      </c>
      <c r="E338" s="161" t="str">
        <f t="shared" si="280"/>
        <v/>
      </c>
      <c r="F338" s="90" t="str">
        <f t="shared" si="256"/>
        <v/>
      </c>
      <c r="G338" s="120">
        <v>328</v>
      </c>
      <c r="H338" s="161" t="str">
        <f t="shared" si="281"/>
        <v/>
      </c>
      <c r="I338" s="90" t="str">
        <f t="array" ref="I338">IF(D$2=1,IF(F338="","",ABS(F337-F338)),IF(D$2&lt;10,IF(AND(F338="",F339=""),"",MAX(IF(C$11:C$1510=G338,B$11:B$1510))-MIN(IF(C$11:C$1510=G338,B$11:B$1510))),IF(AND(F338="",F339=""),"",_xlfn.STDEV.S(IF(C$11:C$1510=G338,B$11:B$1510)))))</f>
        <v/>
      </c>
      <c r="J338" s="102"/>
      <c r="K338" s="156"/>
      <c r="L338" s="157"/>
      <c r="M338" s="158"/>
      <c r="N338" s="147"/>
      <c r="O338" s="147"/>
      <c r="AA338" s="99" t="str">
        <f t="shared" si="257"/>
        <v/>
      </c>
      <c r="AB338" s="99" t="str">
        <f t="shared" si="258"/>
        <v/>
      </c>
      <c r="AC338" s="99" t="str">
        <f t="shared" si="242"/>
        <v/>
      </c>
      <c r="AD338" s="99" t="str">
        <f t="shared" si="243"/>
        <v/>
      </c>
      <c r="AE338" s="99" t="str">
        <f t="shared" si="259"/>
        <v/>
      </c>
      <c r="AF338" s="99" t="str">
        <f t="shared" si="260"/>
        <v/>
      </c>
      <c r="AG338" s="99" t="str">
        <f t="shared" si="254"/>
        <v/>
      </c>
      <c r="AH338" s="99" t="str">
        <f t="shared" si="255"/>
        <v/>
      </c>
      <c r="AI338" s="99" t="str">
        <f t="shared" si="276"/>
        <v/>
      </c>
      <c r="AJ338" s="99" t="str">
        <f t="shared" si="282"/>
        <v/>
      </c>
      <c r="AK338" s="99" t="str">
        <f t="shared" si="252"/>
        <v/>
      </c>
      <c r="AL338" s="99" t="str">
        <f t="shared" si="253"/>
        <v/>
      </c>
      <c r="AM338" s="99" t="str">
        <f t="shared" si="277"/>
        <v/>
      </c>
      <c r="AN338" s="99" t="str">
        <f t="shared" si="283"/>
        <v/>
      </c>
      <c r="AO338" s="99" t="str">
        <f t="shared" si="244"/>
        <v/>
      </c>
      <c r="AP338" s="99" t="str">
        <f t="shared" si="245"/>
        <v/>
      </c>
      <c r="AQ338" s="99" t="str">
        <f t="shared" si="284"/>
        <v/>
      </c>
      <c r="AR338" s="99" t="str">
        <f t="shared" si="285"/>
        <v/>
      </c>
      <c r="AS338" s="99" t="str">
        <f t="shared" si="246"/>
        <v/>
      </c>
      <c r="AT338" s="99" t="str">
        <f t="shared" si="247"/>
        <v/>
      </c>
      <c r="AU338" s="99" t="str">
        <f t="shared" si="261"/>
        <v/>
      </c>
      <c r="AV338" s="99" t="str">
        <f t="shared" si="262"/>
        <v/>
      </c>
      <c r="AW338" s="99" t="str">
        <f t="shared" si="248"/>
        <v/>
      </c>
      <c r="AX338" s="99" t="str">
        <f t="shared" si="249"/>
        <v/>
      </c>
      <c r="AY338" s="99" t="str">
        <f t="shared" si="263"/>
        <v/>
      </c>
      <c r="AZ338" s="99" t="str">
        <f t="shared" si="264"/>
        <v/>
      </c>
      <c r="BA338" s="99" t="str">
        <f t="shared" si="250"/>
        <v/>
      </c>
      <c r="BB338" s="99" t="str">
        <f t="shared" si="251"/>
        <v/>
      </c>
      <c r="BD338" s="99" t="str">
        <f t="shared" si="265"/>
        <v/>
      </c>
      <c r="BE338" s="99" t="str">
        <f t="shared" si="266"/>
        <v/>
      </c>
      <c r="BF338" s="99" t="str">
        <f t="shared" si="267"/>
        <v/>
      </c>
      <c r="BG338" s="99" t="str">
        <f t="shared" si="268"/>
        <v/>
      </c>
      <c r="BH338" s="121" t="str">
        <f t="shared" si="269"/>
        <v/>
      </c>
      <c r="BI338" s="121" t="str">
        <f t="shared" si="270"/>
        <v/>
      </c>
      <c r="BJ338" s="122" t="str">
        <f t="shared" si="271"/>
        <v/>
      </c>
      <c r="BK338" s="122"/>
      <c r="BL338" s="99" t="str">
        <f t="shared" si="272"/>
        <v/>
      </c>
      <c r="BM338" s="99" t="str">
        <f t="shared" si="273"/>
        <v/>
      </c>
      <c r="BN338" s="122" t="str">
        <f t="shared" si="278"/>
        <v/>
      </c>
      <c r="BO338" s="121" t="str">
        <f t="shared" si="274"/>
        <v/>
      </c>
      <c r="BP338" s="122" t="str">
        <f t="shared" si="279"/>
        <v/>
      </c>
      <c r="BQ338" s="122"/>
    </row>
    <row r="339" spans="2:69" x14ac:dyDescent="0.3">
      <c r="B339" s="89"/>
      <c r="C339" s="98">
        <f t="shared" si="275"/>
        <v>66</v>
      </c>
      <c r="D339" s="120">
        <v>329</v>
      </c>
      <c r="E339" s="161" t="str">
        <f t="shared" si="280"/>
        <v/>
      </c>
      <c r="F339" s="90" t="str">
        <f t="shared" si="256"/>
        <v/>
      </c>
      <c r="G339" s="120">
        <v>329</v>
      </c>
      <c r="H339" s="161" t="str">
        <f t="shared" si="281"/>
        <v/>
      </c>
      <c r="I339" s="90" t="str">
        <f t="array" ref="I339">IF(D$2=1,IF(F339="","",ABS(F338-F339)),IF(D$2&lt;10,IF(AND(F339="",F340=""),"",MAX(IF(C$11:C$1510=G339,B$11:B$1510))-MIN(IF(C$11:C$1510=G339,B$11:B$1510))),IF(AND(F339="",F340=""),"",_xlfn.STDEV.S(IF(C$11:C$1510=G339,B$11:B$1510)))))</f>
        <v/>
      </c>
      <c r="J339" s="102"/>
      <c r="K339" s="156"/>
      <c r="L339" s="157"/>
      <c r="M339" s="158"/>
      <c r="N339" s="147"/>
      <c r="O339" s="147"/>
      <c r="AA339" s="99" t="str">
        <f t="shared" si="257"/>
        <v/>
      </c>
      <c r="AB339" s="99" t="str">
        <f t="shared" si="258"/>
        <v/>
      </c>
      <c r="AC339" s="99" t="str">
        <f t="shared" si="242"/>
        <v/>
      </c>
      <c r="AD339" s="99" t="str">
        <f t="shared" si="243"/>
        <v/>
      </c>
      <c r="AE339" s="99" t="str">
        <f t="shared" si="259"/>
        <v/>
      </c>
      <c r="AF339" s="99" t="str">
        <f t="shared" si="260"/>
        <v/>
      </c>
      <c r="AG339" s="99" t="str">
        <f t="shared" si="254"/>
        <v/>
      </c>
      <c r="AH339" s="99" t="str">
        <f t="shared" si="255"/>
        <v/>
      </c>
      <c r="AI339" s="99" t="str">
        <f t="shared" si="276"/>
        <v/>
      </c>
      <c r="AJ339" s="99" t="str">
        <f t="shared" si="282"/>
        <v/>
      </c>
      <c r="AK339" s="99" t="str">
        <f t="shared" si="252"/>
        <v/>
      </c>
      <c r="AL339" s="99" t="str">
        <f t="shared" si="253"/>
        <v/>
      </c>
      <c r="AM339" s="99" t="str">
        <f t="shared" si="277"/>
        <v/>
      </c>
      <c r="AN339" s="99" t="str">
        <f t="shared" si="283"/>
        <v/>
      </c>
      <c r="AO339" s="99" t="str">
        <f t="shared" si="244"/>
        <v/>
      </c>
      <c r="AP339" s="99" t="str">
        <f t="shared" si="245"/>
        <v/>
      </c>
      <c r="AQ339" s="99" t="str">
        <f t="shared" si="284"/>
        <v/>
      </c>
      <c r="AR339" s="99" t="str">
        <f t="shared" si="285"/>
        <v/>
      </c>
      <c r="AS339" s="99" t="str">
        <f t="shared" si="246"/>
        <v/>
      </c>
      <c r="AT339" s="99" t="str">
        <f t="shared" si="247"/>
        <v/>
      </c>
      <c r="AU339" s="99" t="str">
        <f t="shared" si="261"/>
        <v/>
      </c>
      <c r="AV339" s="99" t="str">
        <f t="shared" si="262"/>
        <v/>
      </c>
      <c r="AW339" s="99" t="str">
        <f t="shared" si="248"/>
        <v/>
      </c>
      <c r="AX339" s="99" t="str">
        <f t="shared" si="249"/>
        <v/>
      </c>
      <c r="AY339" s="99" t="str">
        <f t="shared" si="263"/>
        <v/>
      </c>
      <c r="AZ339" s="99" t="str">
        <f t="shared" si="264"/>
        <v/>
      </c>
      <c r="BA339" s="99" t="str">
        <f t="shared" si="250"/>
        <v/>
      </c>
      <c r="BB339" s="99" t="str">
        <f t="shared" si="251"/>
        <v/>
      </c>
      <c r="BD339" s="99" t="str">
        <f t="shared" si="265"/>
        <v/>
      </c>
      <c r="BE339" s="99" t="str">
        <f t="shared" si="266"/>
        <v/>
      </c>
      <c r="BF339" s="99" t="str">
        <f t="shared" si="267"/>
        <v/>
      </c>
      <c r="BG339" s="99" t="str">
        <f t="shared" si="268"/>
        <v/>
      </c>
      <c r="BH339" s="121" t="str">
        <f t="shared" si="269"/>
        <v/>
      </c>
      <c r="BI339" s="121" t="str">
        <f t="shared" si="270"/>
        <v/>
      </c>
      <c r="BJ339" s="122" t="str">
        <f t="shared" si="271"/>
        <v/>
      </c>
      <c r="BK339" s="122"/>
      <c r="BL339" s="99" t="str">
        <f t="shared" si="272"/>
        <v/>
      </c>
      <c r="BM339" s="99" t="str">
        <f t="shared" si="273"/>
        <v/>
      </c>
      <c r="BN339" s="122" t="str">
        <f t="shared" si="278"/>
        <v/>
      </c>
      <c r="BO339" s="121" t="str">
        <f t="shared" si="274"/>
        <v/>
      </c>
      <c r="BP339" s="122" t="str">
        <f t="shared" si="279"/>
        <v/>
      </c>
      <c r="BQ339" s="122"/>
    </row>
    <row r="340" spans="2:69" x14ac:dyDescent="0.3">
      <c r="B340" s="89"/>
      <c r="C340" s="98">
        <f t="shared" si="275"/>
        <v>66</v>
      </c>
      <c r="D340" s="120">
        <v>330</v>
      </c>
      <c r="E340" s="161" t="str">
        <f t="shared" si="280"/>
        <v/>
      </c>
      <c r="F340" s="90" t="str">
        <f t="shared" si="256"/>
        <v/>
      </c>
      <c r="G340" s="120">
        <v>330</v>
      </c>
      <c r="H340" s="161" t="str">
        <f t="shared" si="281"/>
        <v/>
      </c>
      <c r="I340" s="90" t="str">
        <f t="array" ref="I340">IF(D$2=1,IF(F340="","",ABS(F339-F340)),IF(D$2&lt;10,IF(AND(F340="",F341=""),"",MAX(IF(C$11:C$1510=G340,B$11:B$1510))-MIN(IF(C$11:C$1510=G340,B$11:B$1510))),IF(AND(F340="",F341=""),"",_xlfn.STDEV.S(IF(C$11:C$1510=G340,B$11:B$1510)))))</f>
        <v/>
      </c>
      <c r="J340" s="102"/>
      <c r="K340" s="156"/>
      <c r="L340" s="157"/>
      <c r="M340" s="158"/>
      <c r="N340" s="147"/>
      <c r="O340" s="147"/>
      <c r="AA340" s="99" t="str">
        <f t="shared" si="257"/>
        <v/>
      </c>
      <c r="AB340" s="99" t="str">
        <f t="shared" si="258"/>
        <v/>
      </c>
      <c r="AC340" s="99" t="str">
        <f t="shared" si="242"/>
        <v/>
      </c>
      <c r="AD340" s="99" t="str">
        <f t="shared" si="243"/>
        <v/>
      </c>
      <c r="AE340" s="99" t="str">
        <f t="shared" si="259"/>
        <v/>
      </c>
      <c r="AF340" s="99" t="str">
        <f t="shared" si="260"/>
        <v/>
      </c>
      <c r="AG340" s="99" t="str">
        <f t="shared" si="254"/>
        <v/>
      </c>
      <c r="AH340" s="99" t="str">
        <f t="shared" si="255"/>
        <v/>
      </c>
      <c r="AI340" s="99" t="str">
        <f t="shared" si="276"/>
        <v/>
      </c>
      <c r="AJ340" s="99" t="str">
        <f t="shared" si="282"/>
        <v/>
      </c>
      <c r="AK340" s="99" t="str">
        <f t="shared" si="252"/>
        <v/>
      </c>
      <c r="AL340" s="99" t="str">
        <f t="shared" si="253"/>
        <v/>
      </c>
      <c r="AM340" s="99" t="str">
        <f t="shared" si="277"/>
        <v/>
      </c>
      <c r="AN340" s="99" t="str">
        <f t="shared" si="283"/>
        <v/>
      </c>
      <c r="AO340" s="99" t="str">
        <f t="shared" si="244"/>
        <v/>
      </c>
      <c r="AP340" s="99" t="str">
        <f t="shared" si="245"/>
        <v/>
      </c>
      <c r="AQ340" s="99" t="str">
        <f t="shared" si="284"/>
        <v/>
      </c>
      <c r="AR340" s="99" t="str">
        <f t="shared" si="285"/>
        <v/>
      </c>
      <c r="AS340" s="99" t="str">
        <f t="shared" si="246"/>
        <v/>
      </c>
      <c r="AT340" s="99" t="str">
        <f t="shared" si="247"/>
        <v/>
      </c>
      <c r="AU340" s="99" t="str">
        <f t="shared" si="261"/>
        <v/>
      </c>
      <c r="AV340" s="99" t="str">
        <f t="shared" si="262"/>
        <v/>
      </c>
      <c r="AW340" s="99" t="str">
        <f t="shared" si="248"/>
        <v/>
      </c>
      <c r="AX340" s="99" t="str">
        <f t="shared" si="249"/>
        <v/>
      </c>
      <c r="AY340" s="99" t="str">
        <f t="shared" si="263"/>
        <v/>
      </c>
      <c r="AZ340" s="99" t="str">
        <f t="shared" si="264"/>
        <v/>
      </c>
      <c r="BA340" s="99" t="str">
        <f t="shared" si="250"/>
        <v/>
      </c>
      <c r="BB340" s="99" t="str">
        <f t="shared" si="251"/>
        <v/>
      </c>
      <c r="BD340" s="99" t="str">
        <f t="shared" si="265"/>
        <v/>
      </c>
      <c r="BE340" s="99" t="str">
        <f t="shared" si="266"/>
        <v/>
      </c>
      <c r="BF340" s="99" t="str">
        <f t="shared" si="267"/>
        <v/>
      </c>
      <c r="BG340" s="99" t="str">
        <f t="shared" si="268"/>
        <v/>
      </c>
      <c r="BH340" s="121" t="str">
        <f t="shared" si="269"/>
        <v/>
      </c>
      <c r="BI340" s="121" t="str">
        <f t="shared" si="270"/>
        <v/>
      </c>
      <c r="BJ340" s="122" t="str">
        <f t="shared" si="271"/>
        <v/>
      </c>
      <c r="BK340" s="122"/>
      <c r="BL340" s="99" t="str">
        <f t="shared" si="272"/>
        <v/>
      </c>
      <c r="BM340" s="99" t="str">
        <f t="shared" si="273"/>
        <v/>
      </c>
      <c r="BN340" s="122" t="str">
        <f t="shared" si="278"/>
        <v/>
      </c>
      <c r="BO340" s="121" t="str">
        <f t="shared" si="274"/>
        <v/>
      </c>
      <c r="BP340" s="122" t="str">
        <f t="shared" si="279"/>
        <v/>
      </c>
      <c r="BQ340" s="122"/>
    </row>
    <row r="341" spans="2:69" x14ac:dyDescent="0.3">
      <c r="B341" s="89"/>
      <c r="C341" s="98">
        <f t="shared" si="275"/>
        <v>67</v>
      </c>
      <c r="D341" s="120">
        <v>331</v>
      </c>
      <c r="E341" s="161" t="str">
        <f t="shared" si="280"/>
        <v/>
      </c>
      <c r="F341" s="90" t="str">
        <f t="shared" si="256"/>
        <v/>
      </c>
      <c r="G341" s="120">
        <v>331</v>
      </c>
      <c r="H341" s="161" t="str">
        <f t="shared" si="281"/>
        <v/>
      </c>
      <c r="I341" s="90" t="str">
        <f t="array" ref="I341">IF(D$2=1,IF(F341="","",ABS(F340-F341)),IF(D$2&lt;10,IF(AND(F341="",F342=""),"",MAX(IF(C$11:C$1510=G341,B$11:B$1510))-MIN(IF(C$11:C$1510=G341,B$11:B$1510))),IF(AND(F341="",F342=""),"",_xlfn.STDEV.S(IF(C$11:C$1510=G341,B$11:B$1510)))))</f>
        <v/>
      </c>
      <c r="J341" s="102"/>
      <c r="K341" s="156"/>
      <c r="L341" s="157"/>
      <c r="M341" s="158"/>
      <c r="N341" s="147"/>
      <c r="O341" s="147"/>
      <c r="AA341" s="99" t="str">
        <f t="shared" si="257"/>
        <v/>
      </c>
      <c r="AB341" s="99" t="str">
        <f t="shared" si="258"/>
        <v/>
      </c>
      <c r="AC341" s="99" t="str">
        <f t="shared" ref="AC341:AC404" si="286">IF(SUM(AA332:AA341)&gt;9,"x","")</f>
        <v/>
      </c>
      <c r="AD341" s="99" t="str">
        <f t="shared" ref="AD341:AD404" si="287">IF(IF(AB$11="",SUM(AB333:AB342),SUM(AB332:AB341))&gt;9,"x","")</f>
        <v/>
      </c>
      <c r="AE341" s="99" t="str">
        <f t="shared" si="259"/>
        <v/>
      </c>
      <c r="AF341" s="99" t="str">
        <f t="shared" si="260"/>
        <v/>
      </c>
      <c r="AG341" s="99" t="str">
        <f t="shared" si="254"/>
        <v/>
      </c>
      <c r="AH341" s="99" t="str">
        <f t="shared" si="255"/>
        <v/>
      </c>
      <c r="AI341" s="99" t="str">
        <f t="shared" si="276"/>
        <v/>
      </c>
      <c r="AJ341" s="99" t="str">
        <f t="shared" si="282"/>
        <v/>
      </c>
      <c r="AK341" s="99" t="str">
        <f t="shared" si="252"/>
        <v/>
      </c>
      <c r="AL341" s="99" t="str">
        <f t="shared" si="253"/>
        <v/>
      </c>
      <c r="AM341" s="99" t="str">
        <f t="shared" si="277"/>
        <v/>
      </c>
      <c r="AN341" s="99" t="str">
        <f t="shared" si="283"/>
        <v/>
      </c>
      <c r="AO341" s="99" t="str">
        <f t="shared" si="244"/>
        <v/>
      </c>
      <c r="AP341" s="99" t="str">
        <f t="shared" si="245"/>
        <v/>
      </c>
      <c r="AQ341" s="99" t="str">
        <f t="shared" si="284"/>
        <v/>
      </c>
      <c r="AR341" s="99" t="str">
        <f t="shared" si="285"/>
        <v/>
      </c>
      <c r="AS341" s="99" t="str">
        <f t="shared" si="246"/>
        <v/>
      </c>
      <c r="AT341" s="99" t="str">
        <f t="shared" si="247"/>
        <v/>
      </c>
      <c r="AU341" s="99" t="str">
        <f t="shared" si="261"/>
        <v/>
      </c>
      <c r="AV341" s="99" t="str">
        <f t="shared" si="262"/>
        <v/>
      </c>
      <c r="AW341" s="99" t="str">
        <f t="shared" si="248"/>
        <v/>
      </c>
      <c r="AX341" s="99" t="str">
        <f t="shared" si="249"/>
        <v/>
      </c>
      <c r="AY341" s="99" t="str">
        <f t="shared" si="263"/>
        <v/>
      </c>
      <c r="AZ341" s="99" t="str">
        <f t="shared" si="264"/>
        <v/>
      </c>
      <c r="BA341" s="99" t="str">
        <f t="shared" si="250"/>
        <v/>
      </c>
      <c r="BB341" s="99" t="str">
        <f t="shared" si="251"/>
        <v/>
      </c>
      <c r="BD341" s="99" t="str">
        <f t="shared" si="265"/>
        <v/>
      </c>
      <c r="BE341" s="99" t="str">
        <f t="shared" si="266"/>
        <v/>
      </c>
      <c r="BF341" s="99" t="str">
        <f t="shared" si="267"/>
        <v/>
      </c>
      <c r="BG341" s="99" t="str">
        <f t="shared" si="268"/>
        <v/>
      </c>
      <c r="BH341" s="121" t="str">
        <f t="shared" si="269"/>
        <v/>
      </c>
      <c r="BI341" s="121" t="str">
        <f t="shared" si="270"/>
        <v/>
      </c>
      <c r="BJ341" s="122" t="str">
        <f t="shared" si="271"/>
        <v/>
      </c>
      <c r="BK341" s="122"/>
      <c r="BL341" s="99" t="str">
        <f t="shared" si="272"/>
        <v/>
      </c>
      <c r="BM341" s="99" t="str">
        <f t="shared" si="273"/>
        <v/>
      </c>
      <c r="BN341" s="122" t="str">
        <f t="shared" si="278"/>
        <v/>
      </c>
      <c r="BO341" s="121" t="str">
        <f t="shared" si="274"/>
        <v/>
      </c>
      <c r="BP341" s="122" t="str">
        <f t="shared" si="279"/>
        <v/>
      </c>
      <c r="BQ341" s="122"/>
    </row>
    <row r="342" spans="2:69" x14ac:dyDescent="0.3">
      <c r="B342" s="89"/>
      <c r="C342" s="98">
        <f t="shared" si="275"/>
        <v>67</v>
      </c>
      <c r="D342" s="120">
        <v>332</v>
      </c>
      <c r="E342" s="161" t="str">
        <f t="shared" si="280"/>
        <v/>
      </c>
      <c r="F342" s="90" t="str">
        <f t="shared" si="256"/>
        <v/>
      </c>
      <c r="G342" s="120">
        <v>332</v>
      </c>
      <c r="H342" s="161" t="str">
        <f t="shared" si="281"/>
        <v/>
      </c>
      <c r="I342" s="90" t="str">
        <f t="array" ref="I342">IF(D$2=1,IF(F342="","",ABS(F341-F342)),IF(D$2&lt;10,IF(AND(F342="",F343=""),"",MAX(IF(C$11:C$1510=G342,B$11:B$1510))-MIN(IF(C$11:C$1510=G342,B$11:B$1510))),IF(AND(F342="",F343=""),"",_xlfn.STDEV.S(IF(C$11:C$1510=G342,B$11:B$1510)))))</f>
        <v/>
      </c>
      <c r="J342" s="102"/>
      <c r="K342" s="156"/>
      <c r="L342" s="157"/>
      <c r="M342" s="158"/>
      <c r="N342" s="147"/>
      <c r="O342" s="147"/>
      <c r="AA342" s="99" t="str">
        <f t="shared" si="257"/>
        <v/>
      </c>
      <c r="AB342" s="99" t="str">
        <f t="shared" si="258"/>
        <v/>
      </c>
      <c r="AC342" s="99" t="str">
        <f t="shared" si="286"/>
        <v/>
      </c>
      <c r="AD342" s="99" t="str">
        <f t="shared" si="287"/>
        <v/>
      </c>
      <c r="AE342" s="99" t="str">
        <f t="shared" si="259"/>
        <v/>
      </c>
      <c r="AF342" s="99" t="str">
        <f t="shared" si="260"/>
        <v/>
      </c>
      <c r="AG342" s="99" t="str">
        <f t="shared" si="254"/>
        <v/>
      </c>
      <c r="AH342" s="99" t="str">
        <f t="shared" si="255"/>
        <v/>
      </c>
      <c r="AI342" s="99" t="str">
        <f t="shared" si="276"/>
        <v/>
      </c>
      <c r="AJ342" s="99" t="str">
        <f t="shared" si="282"/>
        <v/>
      </c>
      <c r="AK342" s="99" t="str">
        <f t="shared" si="252"/>
        <v/>
      </c>
      <c r="AL342" s="99" t="str">
        <f t="shared" si="253"/>
        <v/>
      </c>
      <c r="AM342" s="99" t="str">
        <f t="shared" si="277"/>
        <v/>
      </c>
      <c r="AN342" s="99" t="str">
        <f t="shared" si="283"/>
        <v/>
      </c>
      <c r="AO342" s="99" t="str">
        <f t="shared" si="244"/>
        <v/>
      </c>
      <c r="AP342" s="99" t="str">
        <f t="shared" si="245"/>
        <v/>
      </c>
      <c r="AQ342" s="99" t="str">
        <f t="shared" si="284"/>
        <v/>
      </c>
      <c r="AR342" s="99" t="str">
        <f t="shared" si="285"/>
        <v/>
      </c>
      <c r="AS342" s="99" t="str">
        <f t="shared" si="246"/>
        <v/>
      </c>
      <c r="AT342" s="99" t="str">
        <f t="shared" si="247"/>
        <v/>
      </c>
      <c r="AU342" s="99" t="str">
        <f t="shared" si="261"/>
        <v/>
      </c>
      <c r="AV342" s="99" t="str">
        <f t="shared" si="262"/>
        <v/>
      </c>
      <c r="AW342" s="99" t="str">
        <f t="shared" si="248"/>
        <v/>
      </c>
      <c r="AX342" s="99" t="str">
        <f t="shared" si="249"/>
        <v/>
      </c>
      <c r="AY342" s="99" t="str">
        <f t="shared" si="263"/>
        <v/>
      </c>
      <c r="AZ342" s="99" t="str">
        <f t="shared" si="264"/>
        <v/>
      </c>
      <c r="BA342" s="99" t="str">
        <f t="shared" si="250"/>
        <v/>
      </c>
      <c r="BB342" s="99" t="str">
        <f t="shared" si="251"/>
        <v/>
      </c>
      <c r="BD342" s="99" t="str">
        <f t="shared" si="265"/>
        <v/>
      </c>
      <c r="BE342" s="99" t="str">
        <f t="shared" si="266"/>
        <v/>
      </c>
      <c r="BF342" s="99" t="str">
        <f t="shared" si="267"/>
        <v/>
      </c>
      <c r="BG342" s="99" t="str">
        <f t="shared" si="268"/>
        <v/>
      </c>
      <c r="BH342" s="121" t="str">
        <f t="shared" si="269"/>
        <v/>
      </c>
      <c r="BI342" s="121" t="str">
        <f t="shared" si="270"/>
        <v/>
      </c>
      <c r="BJ342" s="122" t="str">
        <f t="shared" si="271"/>
        <v/>
      </c>
      <c r="BK342" s="122"/>
      <c r="BL342" s="99" t="str">
        <f t="shared" si="272"/>
        <v/>
      </c>
      <c r="BM342" s="99" t="str">
        <f t="shared" si="273"/>
        <v/>
      </c>
      <c r="BN342" s="122" t="str">
        <f t="shared" si="278"/>
        <v/>
      </c>
      <c r="BO342" s="121" t="str">
        <f t="shared" si="274"/>
        <v/>
      </c>
      <c r="BP342" s="122" t="str">
        <f t="shared" si="279"/>
        <v/>
      </c>
      <c r="BQ342" s="122"/>
    </row>
    <row r="343" spans="2:69" x14ac:dyDescent="0.3">
      <c r="B343" s="89"/>
      <c r="C343" s="98">
        <f t="shared" si="275"/>
        <v>67</v>
      </c>
      <c r="D343" s="120">
        <v>333</v>
      </c>
      <c r="E343" s="161" t="str">
        <f t="shared" si="280"/>
        <v/>
      </c>
      <c r="F343" s="90" t="str">
        <f t="shared" si="256"/>
        <v/>
      </c>
      <c r="G343" s="120">
        <v>333</v>
      </c>
      <c r="H343" s="161" t="str">
        <f t="shared" si="281"/>
        <v/>
      </c>
      <c r="I343" s="90" t="str">
        <f t="array" ref="I343">IF(D$2=1,IF(F343="","",ABS(F342-F343)),IF(D$2&lt;10,IF(AND(F343="",F344=""),"",MAX(IF(C$11:C$1510=G343,B$11:B$1510))-MIN(IF(C$11:C$1510=G343,B$11:B$1510))),IF(AND(F343="",F344=""),"",_xlfn.STDEV.S(IF(C$11:C$1510=G343,B$11:B$1510)))))</f>
        <v/>
      </c>
      <c r="J343" s="102"/>
      <c r="K343" s="156"/>
      <c r="L343" s="157"/>
      <c r="M343" s="158"/>
      <c r="N343" s="147"/>
      <c r="O343" s="147"/>
      <c r="AA343" s="99" t="str">
        <f t="shared" si="257"/>
        <v/>
      </c>
      <c r="AB343" s="99" t="str">
        <f t="shared" si="258"/>
        <v/>
      </c>
      <c r="AC343" s="99" t="str">
        <f t="shared" si="286"/>
        <v/>
      </c>
      <c r="AD343" s="99" t="str">
        <f t="shared" si="287"/>
        <v/>
      </c>
      <c r="AE343" s="99" t="str">
        <f t="shared" si="259"/>
        <v/>
      </c>
      <c r="AF343" s="99" t="str">
        <f t="shared" si="260"/>
        <v/>
      </c>
      <c r="AG343" s="99" t="str">
        <f t="shared" si="254"/>
        <v/>
      </c>
      <c r="AH343" s="99" t="str">
        <f t="shared" si="255"/>
        <v/>
      </c>
      <c r="AI343" s="99" t="str">
        <f t="shared" si="276"/>
        <v/>
      </c>
      <c r="AJ343" s="99" t="str">
        <f t="shared" si="282"/>
        <v/>
      </c>
      <c r="AK343" s="99" t="str">
        <f t="shared" si="252"/>
        <v/>
      </c>
      <c r="AL343" s="99" t="str">
        <f t="shared" si="253"/>
        <v/>
      </c>
      <c r="AM343" s="99" t="str">
        <f t="shared" si="277"/>
        <v/>
      </c>
      <c r="AN343" s="99" t="str">
        <f t="shared" si="283"/>
        <v/>
      </c>
      <c r="AO343" s="99" t="str">
        <f t="shared" si="244"/>
        <v/>
      </c>
      <c r="AP343" s="99" t="str">
        <f t="shared" si="245"/>
        <v/>
      </c>
      <c r="AQ343" s="99" t="str">
        <f t="shared" si="284"/>
        <v/>
      </c>
      <c r="AR343" s="99" t="str">
        <f t="shared" si="285"/>
        <v/>
      </c>
      <c r="AS343" s="99" t="str">
        <f t="shared" si="246"/>
        <v/>
      </c>
      <c r="AT343" s="99" t="str">
        <f t="shared" si="247"/>
        <v/>
      </c>
      <c r="AU343" s="99" t="str">
        <f t="shared" si="261"/>
        <v/>
      </c>
      <c r="AV343" s="99" t="str">
        <f t="shared" si="262"/>
        <v/>
      </c>
      <c r="AW343" s="99" t="str">
        <f t="shared" si="248"/>
        <v/>
      </c>
      <c r="AX343" s="99" t="str">
        <f t="shared" si="249"/>
        <v/>
      </c>
      <c r="AY343" s="99" t="str">
        <f t="shared" si="263"/>
        <v/>
      </c>
      <c r="AZ343" s="99" t="str">
        <f t="shared" si="264"/>
        <v/>
      </c>
      <c r="BA343" s="99" t="str">
        <f t="shared" si="250"/>
        <v/>
      </c>
      <c r="BB343" s="99" t="str">
        <f t="shared" si="251"/>
        <v/>
      </c>
      <c r="BD343" s="99" t="str">
        <f t="shared" si="265"/>
        <v/>
      </c>
      <c r="BE343" s="99" t="str">
        <f t="shared" si="266"/>
        <v/>
      </c>
      <c r="BF343" s="99" t="str">
        <f t="shared" si="267"/>
        <v/>
      </c>
      <c r="BG343" s="99" t="str">
        <f t="shared" si="268"/>
        <v/>
      </c>
      <c r="BH343" s="121" t="str">
        <f t="shared" si="269"/>
        <v/>
      </c>
      <c r="BI343" s="121" t="str">
        <f t="shared" si="270"/>
        <v/>
      </c>
      <c r="BJ343" s="122" t="str">
        <f t="shared" si="271"/>
        <v/>
      </c>
      <c r="BK343" s="122"/>
      <c r="BL343" s="99" t="str">
        <f t="shared" si="272"/>
        <v/>
      </c>
      <c r="BM343" s="99" t="str">
        <f t="shared" si="273"/>
        <v/>
      </c>
      <c r="BN343" s="122" t="str">
        <f t="shared" si="278"/>
        <v/>
      </c>
      <c r="BO343" s="121" t="str">
        <f t="shared" si="274"/>
        <v/>
      </c>
      <c r="BP343" s="122" t="str">
        <f t="shared" si="279"/>
        <v/>
      </c>
      <c r="BQ343" s="122"/>
    </row>
    <row r="344" spans="2:69" x14ac:dyDescent="0.3">
      <c r="B344" s="89"/>
      <c r="C344" s="98">
        <f t="shared" si="275"/>
        <v>67</v>
      </c>
      <c r="D344" s="120">
        <v>334</v>
      </c>
      <c r="E344" s="161" t="str">
        <f t="shared" si="280"/>
        <v/>
      </c>
      <c r="F344" s="90" t="str">
        <f t="shared" si="256"/>
        <v/>
      </c>
      <c r="G344" s="120">
        <v>334</v>
      </c>
      <c r="H344" s="161" t="str">
        <f t="shared" si="281"/>
        <v/>
      </c>
      <c r="I344" s="90" t="str">
        <f t="array" ref="I344">IF(D$2=1,IF(F344="","",ABS(F343-F344)),IF(D$2&lt;10,IF(AND(F344="",F345=""),"",MAX(IF(C$11:C$1510=G344,B$11:B$1510))-MIN(IF(C$11:C$1510=G344,B$11:B$1510))),IF(AND(F344="",F345=""),"",_xlfn.STDEV.S(IF(C$11:C$1510=G344,B$11:B$1510)))))</f>
        <v/>
      </c>
      <c r="J344" s="102"/>
      <c r="K344" s="156"/>
      <c r="L344" s="157"/>
      <c r="M344" s="158"/>
      <c r="N344" s="147"/>
      <c r="O344" s="147"/>
      <c r="AA344" s="99" t="str">
        <f t="shared" si="257"/>
        <v/>
      </c>
      <c r="AB344" s="99" t="str">
        <f t="shared" si="258"/>
        <v/>
      </c>
      <c r="AC344" s="99" t="str">
        <f t="shared" si="286"/>
        <v/>
      </c>
      <c r="AD344" s="99" t="str">
        <f t="shared" si="287"/>
        <v/>
      </c>
      <c r="AE344" s="99" t="str">
        <f t="shared" si="259"/>
        <v/>
      </c>
      <c r="AF344" s="99" t="str">
        <f t="shared" si="260"/>
        <v/>
      </c>
      <c r="AG344" s="99" t="str">
        <f t="shared" si="254"/>
        <v/>
      </c>
      <c r="AH344" s="99" t="str">
        <f t="shared" si="255"/>
        <v/>
      </c>
      <c r="AI344" s="99" t="str">
        <f t="shared" si="276"/>
        <v/>
      </c>
      <c r="AJ344" s="99" t="str">
        <f t="shared" si="282"/>
        <v/>
      </c>
      <c r="AK344" s="99" t="str">
        <f t="shared" si="252"/>
        <v/>
      </c>
      <c r="AL344" s="99" t="str">
        <f t="shared" si="253"/>
        <v/>
      </c>
      <c r="AM344" s="99" t="str">
        <f t="shared" si="277"/>
        <v/>
      </c>
      <c r="AN344" s="99" t="str">
        <f t="shared" si="283"/>
        <v/>
      </c>
      <c r="AO344" s="99" t="str">
        <f t="shared" si="244"/>
        <v/>
      </c>
      <c r="AP344" s="99" t="str">
        <f t="shared" si="245"/>
        <v/>
      </c>
      <c r="AQ344" s="99" t="str">
        <f t="shared" si="284"/>
        <v/>
      </c>
      <c r="AR344" s="99" t="str">
        <f t="shared" si="285"/>
        <v/>
      </c>
      <c r="AS344" s="99" t="str">
        <f t="shared" si="246"/>
        <v/>
      </c>
      <c r="AT344" s="99" t="str">
        <f t="shared" si="247"/>
        <v/>
      </c>
      <c r="AU344" s="99" t="str">
        <f t="shared" si="261"/>
        <v/>
      </c>
      <c r="AV344" s="99" t="str">
        <f t="shared" si="262"/>
        <v/>
      </c>
      <c r="AW344" s="99" t="str">
        <f t="shared" si="248"/>
        <v/>
      </c>
      <c r="AX344" s="99" t="str">
        <f t="shared" si="249"/>
        <v/>
      </c>
      <c r="AY344" s="99" t="str">
        <f t="shared" si="263"/>
        <v/>
      </c>
      <c r="AZ344" s="99" t="str">
        <f t="shared" si="264"/>
        <v/>
      </c>
      <c r="BA344" s="99" t="str">
        <f t="shared" si="250"/>
        <v/>
      </c>
      <c r="BB344" s="99" t="str">
        <f t="shared" si="251"/>
        <v/>
      </c>
      <c r="BD344" s="99" t="str">
        <f t="shared" si="265"/>
        <v/>
      </c>
      <c r="BE344" s="99" t="str">
        <f t="shared" si="266"/>
        <v/>
      </c>
      <c r="BF344" s="99" t="str">
        <f t="shared" si="267"/>
        <v/>
      </c>
      <c r="BG344" s="99" t="str">
        <f t="shared" si="268"/>
        <v/>
      </c>
      <c r="BH344" s="121" t="str">
        <f t="shared" si="269"/>
        <v/>
      </c>
      <c r="BI344" s="121" t="str">
        <f t="shared" si="270"/>
        <v/>
      </c>
      <c r="BJ344" s="122" t="str">
        <f t="shared" si="271"/>
        <v/>
      </c>
      <c r="BK344" s="122"/>
      <c r="BL344" s="99" t="str">
        <f t="shared" si="272"/>
        <v/>
      </c>
      <c r="BM344" s="99" t="str">
        <f t="shared" si="273"/>
        <v/>
      </c>
      <c r="BN344" s="122" t="str">
        <f t="shared" si="278"/>
        <v/>
      </c>
      <c r="BO344" s="121" t="str">
        <f t="shared" si="274"/>
        <v/>
      </c>
      <c r="BP344" s="122" t="str">
        <f t="shared" si="279"/>
        <v/>
      </c>
      <c r="BQ344" s="122"/>
    </row>
    <row r="345" spans="2:69" x14ac:dyDescent="0.3">
      <c r="B345" s="89"/>
      <c r="C345" s="98">
        <f t="shared" si="275"/>
        <v>67</v>
      </c>
      <c r="D345" s="120">
        <v>335</v>
      </c>
      <c r="E345" s="161" t="str">
        <f t="shared" si="280"/>
        <v/>
      </c>
      <c r="F345" s="90" t="str">
        <f t="shared" si="256"/>
        <v/>
      </c>
      <c r="G345" s="120">
        <v>335</v>
      </c>
      <c r="H345" s="161" t="str">
        <f t="shared" si="281"/>
        <v/>
      </c>
      <c r="I345" s="90" t="str">
        <f t="array" ref="I345">IF(D$2=1,IF(F345="","",ABS(F344-F345)),IF(D$2&lt;10,IF(AND(F345="",F346=""),"",MAX(IF(C$11:C$1510=G345,B$11:B$1510))-MIN(IF(C$11:C$1510=G345,B$11:B$1510))),IF(AND(F345="",F346=""),"",_xlfn.STDEV.S(IF(C$11:C$1510=G345,B$11:B$1510)))))</f>
        <v/>
      </c>
      <c r="J345" s="102"/>
      <c r="K345" s="156"/>
      <c r="L345" s="157"/>
      <c r="M345" s="158"/>
      <c r="N345" s="147"/>
      <c r="O345" s="147"/>
      <c r="AA345" s="99" t="str">
        <f t="shared" si="257"/>
        <v/>
      </c>
      <c r="AB345" s="99" t="str">
        <f t="shared" si="258"/>
        <v/>
      </c>
      <c r="AC345" s="99" t="str">
        <f t="shared" si="286"/>
        <v/>
      </c>
      <c r="AD345" s="99" t="str">
        <f t="shared" si="287"/>
        <v/>
      </c>
      <c r="AE345" s="99" t="str">
        <f t="shared" si="259"/>
        <v/>
      </c>
      <c r="AF345" s="99" t="str">
        <f t="shared" si="260"/>
        <v/>
      </c>
      <c r="AG345" s="99" t="str">
        <f t="shared" si="254"/>
        <v/>
      </c>
      <c r="AH345" s="99" t="str">
        <f t="shared" si="255"/>
        <v/>
      </c>
      <c r="AI345" s="99" t="str">
        <f t="shared" si="276"/>
        <v/>
      </c>
      <c r="AJ345" s="99" t="str">
        <f t="shared" si="282"/>
        <v/>
      </c>
      <c r="AK345" s="99" t="str">
        <f t="shared" si="252"/>
        <v/>
      </c>
      <c r="AL345" s="99" t="str">
        <f t="shared" si="253"/>
        <v/>
      </c>
      <c r="AM345" s="99" t="str">
        <f t="shared" si="277"/>
        <v/>
      </c>
      <c r="AN345" s="99" t="str">
        <f t="shared" si="283"/>
        <v/>
      </c>
      <c r="AO345" s="99" t="str">
        <f t="shared" si="244"/>
        <v/>
      </c>
      <c r="AP345" s="99" t="str">
        <f t="shared" si="245"/>
        <v/>
      </c>
      <c r="AQ345" s="99" t="str">
        <f t="shared" si="284"/>
        <v/>
      </c>
      <c r="AR345" s="99" t="str">
        <f t="shared" si="285"/>
        <v/>
      </c>
      <c r="AS345" s="99" t="str">
        <f t="shared" si="246"/>
        <v/>
      </c>
      <c r="AT345" s="99" t="str">
        <f t="shared" si="247"/>
        <v/>
      </c>
      <c r="AU345" s="99" t="str">
        <f t="shared" si="261"/>
        <v/>
      </c>
      <c r="AV345" s="99" t="str">
        <f t="shared" si="262"/>
        <v/>
      </c>
      <c r="AW345" s="99" t="str">
        <f t="shared" si="248"/>
        <v/>
      </c>
      <c r="AX345" s="99" t="str">
        <f t="shared" si="249"/>
        <v/>
      </c>
      <c r="AY345" s="99" t="str">
        <f t="shared" si="263"/>
        <v/>
      </c>
      <c r="AZ345" s="99" t="str">
        <f t="shared" si="264"/>
        <v/>
      </c>
      <c r="BA345" s="99" t="str">
        <f t="shared" si="250"/>
        <v/>
      </c>
      <c r="BB345" s="99" t="str">
        <f t="shared" si="251"/>
        <v/>
      </c>
      <c r="BD345" s="99" t="str">
        <f t="shared" si="265"/>
        <v/>
      </c>
      <c r="BE345" s="99" t="str">
        <f t="shared" si="266"/>
        <v/>
      </c>
      <c r="BF345" s="99" t="str">
        <f t="shared" si="267"/>
        <v/>
      </c>
      <c r="BG345" s="99" t="str">
        <f t="shared" si="268"/>
        <v/>
      </c>
      <c r="BH345" s="121" t="str">
        <f t="shared" si="269"/>
        <v/>
      </c>
      <c r="BI345" s="121" t="str">
        <f t="shared" si="270"/>
        <v/>
      </c>
      <c r="BJ345" s="122" t="str">
        <f t="shared" si="271"/>
        <v/>
      </c>
      <c r="BK345" s="122"/>
      <c r="BL345" s="99" t="str">
        <f t="shared" si="272"/>
        <v/>
      </c>
      <c r="BM345" s="99" t="str">
        <f t="shared" si="273"/>
        <v/>
      </c>
      <c r="BN345" s="122" t="str">
        <f t="shared" si="278"/>
        <v/>
      </c>
      <c r="BO345" s="121" t="str">
        <f t="shared" si="274"/>
        <v/>
      </c>
      <c r="BP345" s="122" t="str">
        <f t="shared" si="279"/>
        <v/>
      </c>
      <c r="BQ345" s="122"/>
    </row>
    <row r="346" spans="2:69" x14ac:dyDescent="0.3">
      <c r="B346" s="89"/>
      <c r="C346" s="98">
        <f t="shared" si="275"/>
        <v>68</v>
      </c>
      <c r="D346" s="120">
        <v>336</v>
      </c>
      <c r="E346" s="161" t="str">
        <f t="shared" si="280"/>
        <v/>
      </c>
      <c r="F346" s="90" t="str">
        <f t="shared" si="256"/>
        <v/>
      </c>
      <c r="G346" s="120">
        <v>336</v>
      </c>
      <c r="H346" s="161" t="str">
        <f t="shared" si="281"/>
        <v/>
      </c>
      <c r="I346" s="90" t="str">
        <f t="array" ref="I346">IF(D$2=1,IF(F346="","",ABS(F345-F346)),IF(D$2&lt;10,IF(AND(F346="",F347=""),"",MAX(IF(C$11:C$1510=G346,B$11:B$1510))-MIN(IF(C$11:C$1510=G346,B$11:B$1510))),IF(AND(F346="",F347=""),"",_xlfn.STDEV.S(IF(C$11:C$1510=G346,B$11:B$1510)))))</f>
        <v/>
      </c>
      <c r="J346" s="102"/>
      <c r="K346" s="156"/>
      <c r="L346" s="157"/>
      <c r="M346" s="158"/>
      <c r="N346" s="147"/>
      <c r="O346" s="147"/>
      <c r="AA346" s="99" t="str">
        <f t="shared" si="257"/>
        <v/>
      </c>
      <c r="AB346" s="99" t="str">
        <f t="shared" si="258"/>
        <v/>
      </c>
      <c r="AC346" s="99" t="str">
        <f t="shared" si="286"/>
        <v/>
      </c>
      <c r="AD346" s="99" t="str">
        <f t="shared" si="287"/>
        <v/>
      </c>
      <c r="AE346" s="99" t="str">
        <f t="shared" si="259"/>
        <v/>
      </c>
      <c r="AF346" s="99" t="str">
        <f t="shared" si="260"/>
        <v/>
      </c>
      <c r="AG346" s="99" t="str">
        <f t="shared" si="254"/>
        <v/>
      </c>
      <c r="AH346" s="99" t="str">
        <f t="shared" si="255"/>
        <v/>
      </c>
      <c r="AI346" s="99" t="str">
        <f t="shared" si="276"/>
        <v/>
      </c>
      <c r="AJ346" s="99" t="str">
        <f t="shared" si="282"/>
        <v/>
      </c>
      <c r="AK346" s="99" t="str">
        <f t="shared" si="252"/>
        <v/>
      </c>
      <c r="AL346" s="99" t="str">
        <f t="shared" si="253"/>
        <v/>
      </c>
      <c r="AM346" s="99" t="str">
        <f t="shared" si="277"/>
        <v/>
      </c>
      <c r="AN346" s="99" t="str">
        <f t="shared" si="283"/>
        <v/>
      </c>
      <c r="AO346" s="99" t="str">
        <f t="shared" ref="AO346:AO409" si="288">IF(SUM(AM341:AM346)&gt;5,"x","")</f>
        <v/>
      </c>
      <c r="AP346" s="99" t="str">
        <f t="shared" ref="AP346:AP409" si="289">IF(IF(AN$12="",SUM(AN342:AN347),SUM(AN341:AN346))&gt;5,"x","")</f>
        <v/>
      </c>
      <c r="AQ346" s="99" t="str">
        <f t="shared" si="284"/>
        <v/>
      </c>
      <c r="AR346" s="99" t="str">
        <f t="shared" si="285"/>
        <v/>
      </c>
      <c r="AS346" s="99" t="str">
        <f t="shared" ref="AS346:AS409" si="290">IF(SUM(AQ333:AQ346)&gt;13,"x","")</f>
        <v/>
      </c>
      <c r="AT346" s="99" t="str">
        <f t="shared" ref="AT346:AT409" si="291">IF(IF(AR$12="",SUM(AR334:AR347),SUM(AR333:AR346))&gt;13,"x","")</f>
        <v/>
      </c>
      <c r="AU346" s="99" t="str">
        <f t="shared" si="261"/>
        <v/>
      </c>
      <c r="AV346" s="99" t="str">
        <f t="shared" si="262"/>
        <v/>
      </c>
      <c r="AW346" s="99" t="str">
        <f t="shared" ref="AW346:AW409" si="292">IF(SUM(AU332:AU346)&gt;14,"x","")</f>
        <v/>
      </c>
      <c r="AX346" s="99" t="str">
        <f t="shared" ref="AX346:AX409" si="293">IF(IF(AV$11="",SUM(AV333:AV347),SUM(AV332:AV346))&gt;14,"x","")</f>
        <v/>
      </c>
      <c r="AY346" s="99" t="str">
        <f t="shared" si="263"/>
        <v/>
      </c>
      <c r="AZ346" s="99" t="str">
        <f t="shared" si="264"/>
        <v/>
      </c>
      <c r="BA346" s="99" t="str">
        <f t="shared" ref="BA346:BA409" si="294">IF(SUM(AY339:AY346)&gt;7,"x","")</f>
        <v/>
      </c>
      <c r="BB346" s="99" t="str">
        <f t="shared" ref="BB346:BB409" si="295">IF(IF(AZ$11="",SUM(AZ340:AZ347),SUM(AZ339:AZ346))&gt;7,"x","")</f>
        <v/>
      </c>
      <c r="BD346" s="99" t="str">
        <f t="shared" si="265"/>
        <v/>
      </c>
      <c r="BE346" s="99" t="str">
        <f t="shared" si="266"/>
        <v/>
      </c>
      <c r="BF346" s="99" t="str">
        <f t="shared" si="267"/>
        <v/>
      </c>
      <c r="BG346" s="99" t="str">
        <f t="shared" si="268"/>
        <v/>
      </c>
      <c r="BH346" s="121" t="str">
        <f t="shared" si="269"/>
        <v/>
      </c>
      <c r="BI346" s="121" t="str">
        <f t="shared" si="270"/>
        <v/>
      </c>
      <c r="BJ346" s="122" t="str">
        <f t="shared" si="271"/>
        <v/>
      </c>
      <c r="BK346" s="122"/>
      <c r="BL346" s="99" t="str">
        <f t="shared" si="272"/>
        <v/>
      </c>
      <c r="BM346" s="99" t="str">
        <f t="shared" si="273"/>
        <v/>
      </c>
      <c r="BN346" s="122" t="str">
        <f t="shared" si="278"/>
        <v/>
      </c>
      <c r="BO346" s="121" t="str">
        <f t="shared" si="274"/>
        <v/>
      </c>
      <c r="BP346" s="122" t="str">
        <f t="shared" si="279"/>
        <v/>
      </c>
      <c r="BQ346" s="122"/>
    </row>
    <row r="347" spans="2:69" x14ac:dyDescent="0.3">
      <c r="B347" s="89"/>
      <c r="C347" s="98">
        <f t="shared" si="275"/>
        <v>68</v>
      </c>
      <c r="D347" s="120">
        <v>337</v>
      </c>
      <c r="E347" s="161" t="str">
        <f t="shared" si="280"/>
        <v/>
      </c>
      <c r="F347" s="90" t="str">
        <f t="shared" si="256"/>
        <v/>
      </c>
      <c r="G347" s="120">
        <v>337</v>
      </c>
      <c r="H347" s="161" t="str">
        <f t="shared" si="281"/>
        <v/>
      </c>
      <c r="I347" s="90" t="str">
        <f t="array" ref="I347">IF(D$2=1,IF(F347="","",ABS(F346-F347)),IF(D$2&lt;10,IF(AND(F347="",F348=""),"",MAX(IF(C$11:C$1510=G347,B$11:B$1510))-MIN(IF(C$11:C$1510=G347,B$11:B$1510))),IF(AND(F347="",F348=""),"",_xlfn.STDEV.S(IF(C$11:C$1510=G347,B$11:B$1510)))))</f>
        <v/>
      </c>
      <c r="J347" s="102"/>
      <c r="K347" s="156"/>
      <c r="L347" s="157"/>
      <c r="M347" s="158"/>
      <c r="N347" s="147"/>
      <c r="O347" s="147"/>
      <c r="AA347" s="99" t="str">
        <f t="shared" si="257"/>
        <v/>
      </c>
      <c r="AB347" s="99" t="str">
        <f t="shared" si="258"/>
        <v/>
      </c>
      <c r="AC347" s="99" t="str">
        <f t="shared" si="286"/>
        <v/>
      </c>
      <c r="AD347" s="99" t="str">
        <f t="shared" si="287"/>
        <v/>
      </c>
      <c r="AE347" s="99" t="str">
        <f t="shared" si="259"/>
        <v/>
      </c>
      <c r="AF347" s="99" t="str">
        <f t="shared" si="260"/>
        <v/>
      </c>
      <c r="AG347" s="99" t="str">
        <f t="shared" si="254"/>
        <v/>
      </c>
      <c r="AH347" s="99" t="str">
        <f t="shared" si="255"/>
        <v/>
      </c>
      <c r="AI347" s="99" t="str">
        <f t="shared" si="276"/>
        <v/>
      </c>
      <c r="AJ347" s="99" t="str">
        <f t="shared" si="282"/>
        <v/>
      </c>
      <c r="AK347" s="99" t="str">
        <f t="shared" ref="AK347:AK410" si="296">IF(SUM(AI342:AI347)&gt;5,"x","")</f>
        <v/>
      </c>
      <c r="AL347" s="99" t="str">
        <f t="shared" ref="AL347:AL410" si="297">IF(IF(AJ$12="",SUM(AJ343:AJ348),SUM(AJ342:AJ347))&gt;5,"x","")</f>
        <v/>
      </c>
      <c r="AM347" s="99" t="str">
        <f t="shared" si="277"/>
        <v/>
      </c>
      <c r="AN347" s="99" t="str">
        <f t="shared" si="283"/>
        <v/>
      </c>
      <c r="AO347" s="99" t="str">
        <f t="shared" si="288"/>
        <v/>
      </c>
      <c r="AP347" s="99" t="str">
        <f t="shared" si="289"/>
        <v/>
      </c>
      <c r="AQ347" s="99" t="str">
        <f t="shared" si="284"/>
        <v/>
      </c>
      <c r="AR347" s="99" t="str">
        <f t="shared" si="285"/>
        <v/>
      </c>
      <c r="AS347" s="99" t="str">
        <f t="shared" si="290"/>
        <v/>
      </c>
      <c r="AT347" s="99" t="str">
        <f t="shared" si="291"/>
        <v/>
      </c>
      <c r="AU347" s="99" t="str">
        <f t="shared" si="261"/>
        <v/>
      </c>
      <c r="AV347" s="99" t="str">
        <f t="shared" si="262"/>
        <v/>
      </c>
      <c r="AW347" s="99" t="str">
        <f t="shared" si="292"/>
        <v/>
      </c>
      <c r="AX347" s="99" t="str">
        <f t="shared" si="293"/>
        <v/>
      </c>
      <c r="AY347" s="99" t="str">
        <f t="shared" si="263"/>
        <v/>
      </c>
      <c r="AZ347" s="99" t="str">
        <f t="shared" si="264"/>
        <v/>
      </c>
      <c r="BA347" s="99" t="str">
        <f t="shared" si="294"/>
        <v/>
      </c>
      <c r="BB347" s="99" t="str">
        <f t="shared" si="295"/>
        <v/>
      </c>
      <c r="BD347" s="99" t="str">
        <f t="shared" si="265"/>
        <v/>
      </c>
      <c r="BE347" s="99" t="str">
        <f t="shared" si="266"/>
        <v/>
      </c>
      <c r="BF347" s="99" t="str">
        <f t="shared" si="267"/>
        <v/>
      </c>
      <c r="BG347" s="99" t="str">
        <f t="shared" si="268"/>
        <v/>
      </c>
      <c r="BH347" s="121" t="str">
        <f t="shared" si="269"/>
        <v/>
      </c>
      <c r="BI347" s="121" t="str">
        <f t="shared" si="270"/>
        <v/>
      </c>
      <c r="BJ347" s="122" t="str">
        <f t="shared" si="271"/>
        <v/>
      </c>
      <c r="BK347" s="122"/>
      <c r="BL347" s="99" t="str">
        <f t="shared" si="272"/>
        <v/>
      </c>
      <c r="BM347" s="99" t="str">
        <f t="shared" si="273"/>
        <v/>
      </c>
      <c r="BN347" s="122" t="str">
        <f t="shared" si="278"/>
        <v/>
      </c>
      <c r="BO347" s="121" t="str">
        <f t="shared" si="274"/>
        <v/>
      </c>
      <c r="BP347" s="122" t="str">
        <f t="shared" si="279"/>
        <v/>
      </c>
      <c r="BQ347" s="122"/>
    </row>
    <row r="348" spans="2:69" x14ac:dyDescent="0.3">
      <c r="B348" s="89"/>
      <c r="C348" s="98">
        <f t="shared" si="275"/>
        <v>68</v>
      </c>
      <c r="D348" s="120">
        <v>338</v>
      </c>
      <c r="E348" s="161" t="str">
        <f t="shared" si="280"/>
        <v/>
      </c>
      <c r="F348" s="90" t="str">
        <f t="shared" si="256"/>
        <v/>
      </c>
      <c r="G348" s="120">
        <v>338</v>
      </c>
      <c r="H348" s="161" t="str">
        <f t="shared" si="281"/>
        <v/>
      </c>
      <c r="I348" s="90" t="str">
        <f t="array" ref="I348">IF(D$2=1,IF(F348="","",ABS(F347-F348)),IF(D$2&lt;10,IF(AND(F348="",F349=""),"",MAX(IF(C$11:C$1510=G348,B$11:B$1510))-MIN(IF(C$11:C$1510=G348,B$11:B$1510))),IF(AND(F348="",F349=""),"",_xlfn.STDEV.S(IF(C$11:C$1510=G348,B$11:B$1510)))))</f>
        <v/>
      </c>
      <c r="J348" s="102"/>
      <c r="K348" s="156"/>
      <c r="L348" s="157"/>
      <c r="M348" s="158"/>
      <c r="N348" s="147"/>
      <c r="O348" s="147"/>
      <c r="AA348" s="99" t="str">
        <f t="shared" si="257"/>
        <v/>
      </c>
      <c r="AB348" s="99" t="str">
        <f t="shared" si="258"/>
        <v/>
      </c>
      <c r="AC348" s="99" t="str">
        <f t="shared" si="286"/>
        <v/>
      </c>
      <c r="AD348" s="99" t="str">
        <f t="shared" si="287"/>
        <v/>
      </c>
      <c r="AE348" s="99" t="str">
        <f t="shared" si="259"/>
        <v/>
      </c>
      <c r="AF348" s="99" t="str">
        <f t="shared" si="260"/>
        <v/>
      </c>
      <c r="AG348" s="99" t="str">
        <f t="shared" si="254"/>
        <v/>
      </c>
      <c r="AH348" s="99" t="str">
        <f t="shared" si="255"/>
        <v/>
      </c>
      <c r="AI348" s="99" t="str">
        <f t="shared" si="276"/>
        <v/>
      </c>
      <c r="AJ348" s="99" t="str">
        <f t="shared" si="282"/>
        <v/>
      </c>
      <c r="AK348" s="99" t="str">
        <f t="shared" si="296"/>
        <v/>
      </c>
      <c r="AL348" s="99" t="str">
        <f t="shared" si="297"/>
        <v/>
      </c>
      <c r="AM348" s="99" t="str">
        <f t="shared" si="277"/>
        <v/>
      </c>
      <c r="AN348" s="99" t="str">
        <f t="shared" si="283"/>
        <v/>
      </c>
      <c r="AO348" s="99" t="str">
        <f t="shared" si="288"/>
        <v/>
      </c>
      <c r="AP348" s="99" t="str">
        <f t="shared" si="289"/>
        <v/>
      </c>
      <c r="AQ348" s="99" t="str">
        <f t="shared" si="284"/>
        <v/>
      </c>
      <c r="AR348" s="99" t="str">
        <f t="shared" si="285"/>
        <v/>
      </c>
      <c r="AS348" s="99" t="str">
        <f t="shared" si="290"/>
        <v/>
      </c>
      <c r="AT348" s="99" t="str">
        <f t="shared" si="291"/>
        <v/>
      </c>
      <c r="AU348" s="99" t="str">
        <f t="shared" si="261"/>
        <v/>
      </c>
      <c r="AV348" s="99" t="str">
        <f t="shared" si="262"/>
        <v/>
      </c>
      <c r="AW348" s="99" t="str">
        <f t="shared" si="292"/>
        <v/>
      </c>
      <c r="AX348" s="99" t="str">
        <f t="shared" si="293"/>
        <v/>
      </c>
      <c r="AY348" s="99" t="str">
        <f t="shared" si="263"/>
        <v/>
      </c>
      <c r="AZ348" s="99" t="str">
        <f t="shared" si="264"/>
        <v/>
      </c>
      <c r="BA348" s="99" t="str">
        <f t="shared" si="294"/>
        <v/>
      </c>
      <c r="BB348" s="99" t="str">
        <f t="shared" si="295"/>
        <v/>
      </c>
      <c r="BD348" s="99" t="str">
        <f t="shared" si="265"/>
        <v/>
      </c>
      <c r="BE348" s="99" t="str">
        <f t="shared" si="266"/>
        <v/>
      </c>
      <c r="BF348" s="99" t="str">
        <f t="shared" si="267"/>
        <v/>
      </c>
      <c r="BG348" s="99" t="str">
        <f t="shared" si="268"/>
        <v/>
      </c>
      <c r="BH348" s="121" t="str">
        <f t="shared" si="269"/>
        <v/>
      </c>
      <c r="BI348" s="121" t="str">
        <f t="shared" si="270"/>
        <v/>
      </c>
      <c r="BJ348" s="122" t="str">
        <f t="shared" si="271"/>
        <v/>
      </c>
      <c r="BK348" s="122"/>
      <c r="BL348" s="99" t="str">
        <f t="shared" si="272"/>
        <v/>
      </c>
      <c r="BM348" s="99" t="str">
        <f t="shared" si="273"/>
        <v/>
      </c>
      <c r="BN348" s="122" t="str">
        <f t="shared" si="278"/>
        <v/>
      </c>
      <c r="BO348" s="121" t="str">
        <f t="shared" si="274"/>
        <v/>
      </c>
      <c r="BP348" s="122" t="str">
        <f t="shared" si="279"/>
        <v/>
      </c>
      <c r="BQ348" s="122"/>
    </row>
    <row r="349" spans="2:69" x14ac:dyDescent="0.3">
      <c r="B349" s="89"/>
      <c r="C349" s="98">
        <f t="shared" si="275"/>
        <v>68</v>
      </c>
      <c r="D349" s="120">
        <v>339</v>
      </c>
      <c r="E349" s="161" t="str">
        <f t="shared" si="280"/>
        <v/>
      </c>
      <c r="F349" s="90" t="str">
        <f t="shared" si="256"/>
        <v/>
      </c>
      <c r="G349" s="120">
        <v>339</v>
      </c>
      <c r="H349" s="161" t="str">
        <f t="shared" si="281"/>
        <v/>
      </c>
      <c r="I349" s="90" t="str">
        <f t="array" ref="I349">IF(D$2=1,IF(F349="","",ABS(F348-F349)),IF(D$2&lt;10,IF(AND(F349="",F350=""),"",MAX(IF(C$11:C$1510=G349,B$11:B$1510))-MIN(IF(C$11:C$1510=G349,B$11:B$1510))),IF(AND(F349="",F350=""),"",_xlfn.STDEV.S(IF(C$11:C$1510=G349,B$11:B$1510)))))</f>
        <v/>
      </c>
      <c r="J349" s="102"/>
      <c r="K349" s="156"/>
      <c r="L349" s="157"/>
      <c r="M349" s="158"/>
      <c r="N349" s="147"/>
      <c r="O349" s="147"/>
      <c r="AA349" s="99" t="str">
        <f t="shared" si="257"/>
        <v/>
      </c>
      <c r="AB349" s="99" t="str">
        <f t="shared" si="258"/>
        <v/>
      </c>
      <c r="AC349" s="99" t="str">
        <f t="shared" si="286"/>
        <v/>
      </c>
      <c r="AD349" s="99" t="str">
        <f t="shared" si="287"/>
        <v/>
      </c>
      <c r="AE349" s="99" t="str">
        <f t="shared" si="259"/>
        <v/>
      </c>
      <c r="AF349" s="99" t="str">
        <f t="shared" si="260"/>
        <v/>
      </c>
      <c r="AG349" s="99" t="str">
        <f t="shared" ref="AG349:AG412" si="298">IF(SUM(AE340:AE349)&gt;9,"x","")</f>
        <v/>
      </c>
      <c r="AH349" s="99" t="str">
        <f t="shared" ref="AH349:AH412" si="299">IF(IF(AF$11="",SUM(AF341:AF350),SUM(AF340:AF349))&gt;9,"x","")</f>
        <v/>
      </c>
      <c r="AI349" s="99" t="str">
        <f t="shared" si="276"/>
        <v/>
      </c>
      <c r="AJ349" s="99" t="str">
        <f t="shared" si="282"/>
        <v/>
      </c>
      <c r="AK349" s="99" t="str">
        <f t="shared" si="296"/>
        <v/>
      </c>
      <c r="AL349" s="99" t="str">
        <f t="shared" si="297"/>
        <v/>
      </c>
      <c r="AM349" s="99" t="str">
        <f t="shared" si="277"/>
        <v/>
      </c>
      <c r="AN349" s="99" t="str">
        <f t="shared" si="283"/>
        <v/>
      </c>
      <c r="AO349" s="99" t="str">
        <f t="shared" si="288"/>
        <v/>
      </c>
      <c r="AP349" s="99" t="str">
        <f t="shared" si="289"/>
        <v/>
      </c>
      <c r="AQ349" s="99" t="str">
        <f t="shared" si="284"/>
        <v/>
      </c>
      <c r="AR349" s="99" t="str">
        <f t="shared" si="285"/>
        <v/>
      </c>
      <c r="AS349" s="99" t="str">
        <f t="shared" si="290"/>
        <v/>
      </c>
      <c r="AT349" s="99" t="str">
        <f t="shared" si="291"/>
        <v/>
      </c>
      <c r="AU349" s="99" t="str">
        <f t="shared" si="261"/>
        <v/>
      </c>
      <c r="AV349" s="99" t="str">
        <f t="shared" si="262"/>
        <v/>
      </c>
      <c r="AW349" s="99" t="str">
        <f t="shared" si="292"/>
        <v/>
      </c>
      <c r="AX349" s="99" t="str">
        <f t="shared" si="293"/>
        <v/>
      </c>
      <c r="AY349" s="99" t="str">
        <f t="shared" si="263"/>
        <v/>
      </c>
      <c r="AZ349" s="99" t="str">
        <f t="shared" si="264"/>
        <v/>
      </c>
      <c r="BA349" s="99" t="str">
        <f t="shared" si="294"/>
        <v/>
      </c>
      <c r="BB349" s="99" t="str">
        <f t="shared" si="295"/>
        <v/>
      </c>
      <c r="BD349" s="99" t="str">
        <f t="shared" si="265"/>
        <v/>
      </c>
      <c r="BE349" s="99" t="str">
        <f t="shared" si="266"/>
        <v/>
      </c>
      <c r="BF349" s="99" t="str">
        <f t="shared" si="267"/>
        <v/>
      </c>
      <c r="BG349" s="99" t="str">
        <f t="shared" si="268"/>
        <v/>
      </c>
      <c r="BH349" s="121" t="str">
        <f t="shared" si="269"/>
        <v/>
      </c>
      <c r="BI349" s="121" t="str">
        <f t="shared" si="270"/>
        <v/>
      </c>
      <c r="BJ349" s="122" t="str">
        <f t="shared" si="271"/>
        <v/>
      </c>
      <c r="BK349" s="122"/>
      <c r="BL349" s="99" t="str">
        <f t="shared" si="272"/>
        <v/>
      </c>
      <c r="BM349" s="99" t="str">
        <f t="shared" si="273"/>
        <v/>
      </c>
      <c r="BN349" s="122" t="str">
        <f t="shared" si="278"/>
        <v/>
      </c>
      <c r="BO349" s="121" t="str">
        <f t="shared" si="274"/>
        <v/>
      </c>
      <c r="BP349" s="122" t="str">
        <f t="shared" si="279"/>
        <v/>
      </c>
      <c r="BQ349" s="122"/>
    </row>
    <row r="350" spans="2:69" x14ac:dyDescent="0.3">
      <c r="B350" s="89"/>
      <c r="C350" s="98">
        <f t="shared" si="275"/>
        <v>68</v>
      </c>
      <c r="D350" s="120">
        <v>340</v>
      </c>
      <c r="E350" s="161" t="str">
        <f t="shared" si="280"/>
        <v/>
      </c>
      <c r="F350" s="90" t="str">
        <f t="shared" si="256"/>
        <v/>
      </c>
      <c r="G350" s="120">
        <v>340</v>
      </c>
      <c r="H350" s="161" t="str">
        <f t="shared" si="281"/>
        <v/>
      </c>
      <c r="I350" s="90" t="str">
        <f t="array" ref="I350">IF(D$2=1,IF(F350="","",ABS(F349-F350)),IF(D$2&lt;10,IF(AND(F350="",F351=""),"",MAX(IF(C$11:C$1510=G350,B$11:B$1510))-MIN(IF(C$11:C$1510=G350,B$11:B$1510))),IF(AND(F350="",F351=""),"",_xlfn.STDEV.S(IF(C$11:C$1510=G350,B$11:B$1510)))))</f>
        <v/>
      </c>
      <c r="J350" s="102"/>
      <c r="K350" s="156"/>
      <c r="L350" s="157"/>
      <c r="M350" s="158"/>
      <c r="N350" s="147"/>
      <c r="O350" s="147"/>
      <c r="AA350" s="99" t="str">
        <f t="shared" si="257"/>
        <v/>
      </c>
      <c r="AB350" s="99" t="str">
        <f t="shared" si="258"/>
        <v/>
      </c>
      <c r="AC350" s="99" t="str">
        <f t="shared" si="286"/>
        <v/>
      </c>
      <c r="AD350" s="99" t="str">
        <f t="shared" si="287"/>
        <v/>
      </c>
      <c r="AE350" s="99" t="str">
        <f t="shared" si="259"/>
        <v/>
      </c>
      <c r="AF350" s="99" t="str">
        <f t="shared" si="260"/>
        <v/>
      </c>
      <c r="AG350" s="99" t="str">
        <f t="shared" si="298"/>
        <v/>
      </c>
      <c r="AH350" s="99" t="str">
        <f t="shared" si="299"/>
        <v/>
      </c>
      <c r="AI350" s="99" t="str">
        <f t="shared" si="276"/>
        <v/>
      </c>
      <c r="AJ350" s="99" t="str">
        <f t="shared" si="282"/>
        <v/>
      </c>
      <c r="AK350" s="99" t="str">
        <f t="shared" si="296"/>
        <v/>
      </c>
      <c r="AL350" s="99" t="str">
        <f t="shared" si="297"/>
        <v/>
      </c>
      <c r="AM350" s="99" t="str">
        <f t="shared" si="277"/>
        <v/>
      </c>
      <c r="AN350" s="99" t="str">
        <f t="shared" si="283"/>
        <v/>
      </c>
      <c r="AO350" s="99" t="str">
        <f t="shared" si="288"/>
        <v/>
      </c>
      <c r="AP350" s="99" t="str">
        <f t="shared" si="289"/>
        <v/>
      </c>
      <c r="AQ350" s="99" t="str">
        <f t="shared" si="284"/>
        <v/>
      </c>
      <c r="AR350" s="99" t="str">
        <f t="shared" si="285"/>
        <v/>
      </c>
      <c r="AS350" s="99" t="str">
        <f t="shared" si="290"/>
        <v/>
      </c>
      <c r="AT350" s="99" t="str">
        <f t="shared" si="291"/>
        <v/>
      </c>
      <c r="AU350" s="99" t="str">
        <f t="shared" si="261"/>
        <v/>
      </c>
      <c r="AV350" s="99" t="str">
        <f t="shared" si="262"/>
        <v/>
      </c>
      <c r="AW350" s="99" t="str">
        <f t="shared" si="292"/>
        <v/>
      </c>
      <c r="AX350" s="99" t="str">
        <f t="shared" si="293"/>
        <v/>
      </c>
      <c r="AY350" s="99" t="str">
        <f t="shared" si="263"/>
        <v/>
      </c>
      <c r="AZ350" s="99" t="str">
        <f t="shared" si="264"/>
        <v/>
      </c>
      <c r="BA350" s="99" t="str">
        <f t="shared" si="294"/>
        <v/>
      </c>
      <c r="BB350" s="99" t="str">
        <f t="shared" si="295"/>
        <v/>
      </c>
      <c r="BD350" s="99" t="str">
        <f t="shared" si="265"/>
        <v/>
      </c>
      <c r="BE350" s="99" t="str">
        <f t="shared" si="266"/>
        <v/>
      </c>
      <c r="BF350" s="99" t="str">
        <f t="shared" si="267"/>
        <v/>
      </c>
      <c r="BG350" s="99" t="str">
        <f t="shared" si="268"/>
        <v/>
      </c>
      <c r="BH350" s="121" t="str">
        <f t="shared" si="269"/>
        <v/>
      </c>
      <c r="BI350" s="121" t="str">
        <f t="shared" si="270"/>
        <v/>
      </c>
      <c r="BJ350" s="122" t="str">
        <f t="shared" si="271"/>
        <v/>
      </c>
      <c r="BK350" s="122"/>
      <c r="BL350" s="99" t="str">
        <f t="shared" si="272"/>
        <v/>
      </c>
      <c r="BM350" s="99" t="str">
        <f t="shared" si="273"/>
        <v/>
      </c>
      <c r="BN350" s="122" t="str">
        <f t="shared" si="278"/>
        <v/>
      </c>
      <c r="BO350" s="121" t="str">
        <f t="shared" si="274"/>
        <v/>
      </c>
      <c r="BP350" s="122" t="str">
        <f t="shared" si="279"/>
        <v/>
      </c>
      <c r="BQ350" s="122"/>
    </row>
    <row r="351" spans="2:69" x14ac:dyDescent="0.3">
      <c r="B351" s="89"/>
      <c r="C351" s="98">
        <f t="shared" si="275"/>
        <v>69</v>
      </c>
      <c r="D351" s="120">
        <v>341</v>
      </c>
      <c r="E351" s="161" t="str">
        <f t="shared" si="280"/>
        <v/>
      </c>
      <c r="F351" s="90" t="str">
        <f t="shared" si="256"/>
        <v/>
      </c>
      <c r="G351" s="120">
        <v>341</v>
      </c>
      <c r="H351" s="161" t="str">
        <f t="shared" si="281"/>
        <v/>
      </c>
      <c r="I351" s="90" t="str">
        <f t="array" ref="I351">IF(D$2=1,IF(F351="","",ABS(F350-F351)),IF(D$2&lt;10,IF(AND(F351="",F352=""),"",MAX(IF(C$11:C$1510=G351,B$11:B$1510))-MIN(IF(C$11:C$1510=G351,B$11:B$1510))),IF(AND(F351="",F352=""),"",_xlfn.STDEV.S(IF(C$11:C$1510=G351,B$11:B$1510)))))</f>
        <v/>
      </c>
      <c r="J351" s="102"/>
      <c r="K351" s="156"/>
      <c r="L351" s="157"/>
      <c r="M351" s="158"/>
      <c r="N351" s="147"/>
      <c r="O351" s="147"/>
      <c r="AA351" s="99" t="str">
        <f t="shared" si="257"/>
        <v/>
      </c>
      <c r="AB351" s="99" t="str">
        <f t="shared" si="258"/>
        <v/>
      </c>
      <c r="AC351" s="99" t="str">
        <f t="shared" si="286"/>
        <v/>
      </c>
      <c r="AD351" s="99" t="str">
        <f t="shared" si="287"/>
        <v/>
      </c>
      <c r="AE351" s="99" t="str">
        <f t="shared" si="259"/>
        <v/>
      </c>
      <c r="AF351" s="99" t="str">
        <f t="shared" si="260"/>
        <v/>
      </c>
      <c r="AG351" s="99" t="str">
        <f t="shared" si="298"/>
        <v/>
      </c>
      <c r="AH351" s="99" t="str">
        <f t="shared" si="299"/>
        <v/>
      </c>
      <c r="AI351" s="99" t="str">
        <f t="shared" si="276"/>
        <v/>
      </c>
      <c r="AJ351" s="99" t="str">
        <f t="shared" si="282"/>
        <v/>
      </c>
      <c r="AK351" s="99" t="str">
        <f t="shared" si="296"/>
        <v/>
      </c>
      <c r="AL351" s="99" t="str">
        <f t="shared" si="297"/>
        <v/>
      </c>
      <c r="AM351" s="99" t="str">
        <f t="shared" si="277"/>
        <v/>
      </c>
      <c r="AN351" s="99" t="str">
        <f t="shared" si="283"/>
        <v/>
      </c>
      <c r="AO351" s="99" t="str">
        <f t="shared" si="288"/>
        <v/>
      </c>
      <c r="AP351" s="99" t="str">
        <f t="shared" si="289"/>
        <v/>
      </c>
      <c r="AQ351" s="99" t="str">
        <f t="shared" si="284"/>
        <v/>
      </c>
      <c r="AR351" s="99" t="str">
        <f t="shared" si="285"/>
        <v/>
      </c>
      <c r="AS351" s="99" t="str">
        <f t="shared" si="290"/>
        <v/>
      </c>
      <c r="AT351" s="99" t="str">
        <f t="shared" si="291"/>
        <v/>
      </c>
      <c r="AU351" s="99" t="str">
        <f t="shared" si="261"/>
        <v/>
      </c>
      <c r="AV351" s="99" t="str">
        <f t="shared" si="262"/>
        <v/>
      </c>
      <c r="AW351" s="99" t="str">
        <f t="shared" si="292"/>
        <v/>
      </c>
      <c r="AX351" s="99" t="str">
        <f t="shared" si="293"/>
        <v/>
      </c>
      <c r="AY351" s="99" t="str">
        <f t="shared" si="263"/>
        <v/>
      </c>
      <c r="AZ351" s="99" t="str">
        <f t="shared" si="264"/>
        <v/>
      </c>
      <c r="BA351" s="99" t="str">
        <f t="shared" si="294"/>
        <v/>
      </c>
      <c r="BB351" s="99" t="str">
        <f t="shared" si="295"/>
        <v/>
      </c>
      <c r="BD351" s="99" t="str">
        <f t="shared" si="265"/>
        <v/>
      </c>
      <c r="BE351" s="99" t="str">
        <f t="shared" si="266"/>
        <v/>
      </c>
      <c r="BF351" s="99" t="str">
        <f t="shared" si="267"/>
        <v/>
      </c>
      <c r="BG351" s="99" t="str">
        <f t="shared" si="268"/>
        <v/>
      </c>
      <c r="BH351" s="121" t="str">
        <f t="shared" si="269"/>
        <v/>
      </c>
      <c r="BI351" s="121" t="str">
        <f t="shared" si="270"/>
        <v/>
      </c>
      <c r="BJ351" s="122" t="str">
        <f t="shared" si="271"/>
        <v/>
      </c>
      <c r="BK351" s="122"/>
      <c r="BL351" s="99" t="str">
        <f t="shared" si="272"/>
        <v/>
      </c>
      <c r="BM351" s="99" t="str">
        <f t="shared" si="273"/>
        <v/>
      </c>
      <c r="BN351" s="122" t="str">
        <f t="shared" si="278"/>
        <v/>
      </c>
      <c r="BO351" s="121" t="str">
        <f t="shared" si="274"/>
        <v/>
      </c>
      <c r="BP351" s="122" t="str">
        <f t="shared" si="279"/>
        <v/>
      </c>
      <c r="BQ351" s="122"/>
    </row>
    <row r="352" spans="2:69" x14ac:dyDescent="0.3">
      <c r="B352" s="89"/>
      <c r="C352" s="98">
        <f t="shared" si="275"/>
        <v>69</v>
      </c>
      <c r="D352" s="120">
        <v>342</v>
      </c>
      <c r="E352" s="161" t="str">
        <f t="shared" si="280"/>
        <v/>
      </c>
      <c r="F352" s="90" t="str">
        <f t="shared" si="256"/>
        <v/>
      </c>
      <c r="G352" s="120">
        <v>342</v>
      </c>
      <c r="H352" s="161" t="str">
        <f t="shared" si="281"/>
        <v/>
      </c>
      <c r="I352" s="90" t="str">
        <f t="array" ref="I352">IF(D$2=1,IF(F352="","",ABS(F351-F352)),IF(D$2&lt;10,IF(AND(F352="",F353=""),"",MAX(IF(C$11:C$1510=G352,B$11:B$1510))-MIN(IF(C$11:C$1510=G352,B$11:B$1510))),IF(AND(F352="",F353=""),"",_xlfn.STDEV.S(IF(C$11:C$1510=G352,B$11:B$1510)))))</f>
        <v/>
      </c>
      <c r="J352" s="102"/>
      <c r="K352" s="156"/>
      <c r="L352" s="157"/>
      <c r="M352" s="158"/>
      <c r="N352" s="147"/>
      <c r="O352" s="147"/>
      <c r="AA352" s="99" t="str">
        <f t="shared" si="257"/>
        <v/>
      </c>
      <c r="AB352" s="99" t="str">
        <f t="shared" si="258"/>
        <v/>
      </c>
      <c r="AC352" s="99" t="str">
        <f t="shared" si="286"/>
        <v/>
      </c>
      <c r="AD352" s="99" t="str">
        <f t="shared" si="287"/>
        <v/>
      </c>
      <c r="AE352" s="99" t="str">
        <f t="shared" si="259"/>
        <v/>
      </c>
      <c r="AF352" s="99" t="str">
        <f t="shared" si="260"/>
        <v/>
      </c>
      <c r="AG352" s="99" t="str">
        <f t="shared" si="298"/>
        <v/>
      </c>
      <c r="AH352" s="99" t="str">
        <f t="shared" si="299"/>
        <v/>
      </c>
      <c r="AI352" s="99" t="str">
        <f t="shared" si="276"/>
        <v/>
      </c>
      <c r="AJ352" s="99" t="str">
        <f t="shared" si="282"/>
        <v/>
      </c>
      <c r="AK352" s="99" t="str">
        <f t="shared" si="296"/>
        <v/>
      </c>
      <c r="AL352" s="99" t="str">
        <f t="shared" si="297"/>
        <v/>
      </c>
      <c r="AM352" s="99" t="str">
        <f t="shared" si="277"/>
        <v/>
      </c>
      <c r="AN352" s="99" t="str">
        <f t="shared" si="283"/>
        <v/>
      </c>
      <c r="AO352" s="99" t="str">
        <f t="shared" si="288"/>
        <v/>
      </c>
      <c r="AP352" s="99" t="str">
        <f t="shared" si="289"/>
        <v/>
      </c>
      <c r="AQ352" s="99" t="str">
        <f t="shared" si="284"/>
        <v/>
      </c>
      <c r="AR352" s="99" t="str">
        <f t="shared" si="285"/>
        <v/>
      </c>
      <c r="AS352" s="99" t="str">
        <f t="shared" si="290"/>
        <v/>
      </c>
      <c r="AT352" s="99" t="str">
        <f t="shared" si="291"/>
        <v/>
      </c>
      <c r="AU352" s="99" t="str">
        <f t="shared" si="261"/>
        <v/>
      </c>
      <c r="AV352" s="99" t="str">
        <f t="shared" si="262"/>
        <v/>
      </c>
      <c r="AW352" s="99" t="str">
        <f t="shared" si="292"/>
        <v/>
      </c>
      <c r="AX352" s="99" t="str">
        <f t="shared" si="293"/>
        <v/>
      </c>
      <c r="AY352" s="99" t="str">
        <f t="shared" si="263"/>
        <v/>
      </c>
      <c r="AZ352" s="99" t="str">
        <f t="shared" si="264"/>
        <v/>
      </c>
      <c r="BA352" s="99" t="str">
        <f t="shared" si="294"/>
        <v/>
      </c>
      <c r="BB352" s="99" t="str">
        <f t="shared" si="295"/>
        <v/>
      </c>
      <c r="BD352" s="99" t="str">
        <f t="shared" si="265"/>
        <v/>
      </c>
      <c r="BE352" s="99" t="str">
        <f t="shared" si="266"/>
        <v/>
      </c>
      <c r="BF352" s="99" t="str">
        <f t="shared" si="267"/>
        <v/>
      </c>
      <c r="BG352" s="99" t="str">
        <f t="shared" si="268"/>
        <v/>
      </c>
      <c r="BH352" s="121" t="str">
        <f t="shared" si="269"/>
        <v/>
      </c>
      <c r="BI352" s="121" t="str">
        <f t="shared" si="270"/>
        <v/>
      </c>
      <c r="BJ352" s="122" t="str">
        <f t="shared" si="271"/>
        <v/>
      </c>
      <c r="BK352" s="122"/>
      <c r="BL352" s="99" t="str">
        <f t="shared" si="272"/>
        <v/>
      </c>
      <c r="BM352" s="99" t="str">
        <f t="shared" si="273"/>
        <v/>
      </c>
      <c r="BN352" s="122" t="str">
        <f t="shared" si="278"/>
        <v/>
      </c>
      <c r="BO352" s="121" t="str">
        <f t="shared" si="274"/>
        <v/>
      </c>
      <c r="BP352" s="122" t="str">
        <f t="shared" si="279"/>
        <v/>
      </c>
      <c r="BQ352" s="122"/>
    </row>
    <row r="353" spans="2:69" x14ac:dyDescent="0.3">
      <c r="B353" s="89"/>
      <c r="C353" s="98">
        <f t="shared" si="275"/>
        <v>69</v>
      </c>
      <c r="D353" s="120">
        <v>343</v>
      </c>
      <c r="E353" s="161" t="str">
        <f t="shared" si="280"/>
        <v/>
      </c>
      <c r="F353" s="90" t="str">
        <f t="shared" si="256"/>
        <v/>
      </c>
      <c r="G353" s="120">
        <v>343</v>
      </c>
      <c r="H353" s="161" t="str">
        <f t="shared" si="281"/>
        <v/>
      </c>
      <c r="I353" s="90" t="str">
        <f t="array" ref="I353">IF(D$2=1,IF(F353="","",ABS(F352-F353)),IF(D$2&lt;10,IF(AND(F353="",F354=""),"",MAX(IF(C$11:C$1510=G353,B$11:B$1510))-MIN(IF(C$11:C$1510=G353,B$11:B$1510))),IF(AND(F353="",F354=""),"",_xlfn.STDEV.S(IF(C$11:C$1510=G353,B$11:B$1510)))))</f>
        <v/>
      </c>
      <c r="J353" s="102"/>
      <c r="K353" s="156"/>
      <c r="L353" s="157"/>
      <c r="M353" s="158"/>
      <c r="N353" s="147"/>
      <c r="O353" s="147"/>
      <c r="AA353" s="99" t="str">
        <f t="shared" si="257"/>
        <v/>
      </c>
      <c r="AB353" s="99" t="str">
        <f t="shared" si="258"/>
        <v/>
      </c>
      <c r="AC353" s="99" t="str">
        <f t="shared" si="286"/>
        <v/>
      </c>
      <c r="AD353" s="99" t="str">
        <f t="shared" si="287"/>
        <v/>
      </c>
      <c r="AE353" s="99" t="str">
        <f t="shared" si="259"/>
        <v/>
      </c>
      <c r="AF353" s="99" t="str">
        <f t="shared" si="260"/>
        <v/>
      </c>
      <c r="AG353" s="99" t="str">
        <f t="shared" si="298"/>
        <v/>
      </c>
      <c r="AH353" s="99" t="str">
        <f t="shared" si="299"/>
        <v/>
      </c>
      <c r="AI353" s="99" t="str">
        <f t="shared" si="276"/>
        <v/>
      </c>
      <c r="AJ353" s="99" t="str">
        <f t="shared" si="282"/>
        <v/>
      </c>
      <c r="AK353" s="99" t="str">
        <f t="shared" si="296"/>
        <v/>
      </c>
      <c r="AL353" s="99" t="str">
        <f t="shared" si="297"/>
        <v/>
      </c>
      <c r="AM353" s="99" t="str">
        <f t="shared" si="277"/>
        <v/>
      </c>
      <c r="AN353" s="99" t="str">
        <f t="shared" si="283"/>
        <v/>
      </c>
      <c r="AO353" s="99" t="str">
        <f t="shared" si="288"/>
        <v/>
      </c>
      <c r="AP353" s="99" t="str">
        <f t="shared" si="289"/>
        <v/>
      </c>
      <c r="AQ353" s="99" t="str">
        <f t="shared" si="284"/>
        <v/>
      </c>
      <c r="AR353" s="99" t="str">
        <f t="shared" si="285"/>
        <v/>
      </c>
      <c r="AS353" s="99" t="str">
        <f t="shared" si="290"/>
        <v/>
      </c>
      <c r="AT353" s="99" t="str">
        <f t="shared" si="291"/>
        <v/>
      </c>
      <c r="AU353" s="99" t="str">
        <f t="shared" si="261"/>
        <v/>
      </c>
      <c r="AV353" s="99" t="str">
        <f t="shared" si="262"/>
        <v/>
      </c>
      <c r="AW353" s="99" t="str">
        <f t="shared" si="292"/>
        <v/>
      </c>
      <c r="AX353" s="99" t="str">
        <f t="shared" si="293"/>
        <v/>
      </c>
      <c r="AY353" s="99" t="str">
        <f t="shared" si="263"/>
        <v/>
      </c>
      <c r="AZ353" s="99" t="str">
        <f t="shared" si="264"/>
        <v/>
      </c>
      <c r="BA353" s="99" t="str">
        <f t="shared" si="294"/>
        <v/>
      </c>
      <c r="BB353" s="99" t="str">
        <f t="shared" si="295"/>
        <v/>
      </c>
      <c r="BD353" s="99" t="str">
        <f t="shared" si="265"/>
        <v/>
      </c>
      <c r="BE353" s="99" t="str">
        <f t="shared" si="266"/>
        <v/>
      </c>
      <c r="BF353" s="99" t="str">
        <f t="shared" si="267"/>
        <v/>
      </c>
      <c r="BG353" s="99" t="str">
        <f t="shared" si="268"/>
        <v/>
      </c>
      <c r="BH353" s="121" t="str">
        <f t="shared" si="269"/>
        <v/>
      </c>
      <c r="BI353" s="121" t="str">
        <f t="shared" si="270"/>
        <v/>
      </c>
      <c r="BJ353" s="122" t="str">
        <f t="shared" si="271"/>
        <v/>
      </c>
      <c r="BK353" s="122"/>
      <c r="BL353" s="99" t="str">
        <f t="shared" si="272"/>
        <v/>
      </c>
      <c r="BM353" s="99" t="str">
        <f t="shared" si="273"/>
        <v/>
      </c>
      <c r="BN353" s="122" t="str">
        <f t="shared" si="278"/>
        <v/>
      </c>
      <c r="BO353" s="121" t="str">
        <f t="shared" si="274"/>
        <v/>
      </c>
      <c r="BP353" s="122" t="str">
        <f t="shared" si="279"/>
        <v/>
      </c>
      <c r="BQ353" s="122"/>
    </row>
    <row r="354" spans="2:69" x14ac:dyDescent="0.3">
      <c r="B354" s="89"/>
      <c r="C354" s="98">
        <f t="shared" si="275"/>
        <v>69</v>
      </c>
      <c r="D354" s="120">
        <v>344</v>
      </c>
      <c r="E354" s="161" t="str">
        <f t="shared" si="280"/>
        <v/>
      </c>
      <c r="F354" s="90" t="str">
        <f t="shared" si="256"/>
        <v/>
      </c>
      <c r="G354" s="120">
        <v>344</v>
      </c>
      <c r="H354" s="161" t="str">
        <f t="shared" si="281"/>
        <v/>
      </c>
      <c r="I354" s="90" t="str">
        <f t="array" ref="I354">IF(D$2=1,IF(F354="","",ABS(F353-F354)),IF(D$2&lt;10,IF(AND(F354="",F355=""),"",MAX(IF(C$11:C$1510=G354,B$11:B$1510))-MIN(IF(C$11:C$1510=G354,B$11:B$1510))),IF(AND(F354="",F355=""),"",_xlfn.STDEV.S(IF(C$11:C$1510=G354,B$11:B$1510)))))</f>
        <v/>
      </c>
      <c r="J354" s="102"/>
      <c r="K354" s="156"/>
      <c r="L354" s="157"/>
      <c r="M354" s="158"/>
      <c r="N354" s="147"/>
      <c r="O354" s="147"/>
      <c r="AA354" s="99" t="str">
        <f t="shared" si="257"/>
        <v/>
      </c>
      <c r="AB354" s="99" t="str">
        <f t="shared" si="258"/>
        <v/>
      </c>
      <c r="AC354" s="99" t="str">
        <f t="shared" si="286"/>
        <v/>
      </c>
      <c r="AD354" s="99" t="str">
        <f t="shared" si="287"/>
        <v/>
      </c>
      <c r="AE354" s="99" t="str">
        <f t="shared" si="259"/>
        <v/>
      </c>
      <c r="AF354" s="99" t="str">
        <f t="shared" si="260"/>
        <v/>
      </c>
      <c r="AG354" s="99" t="str">
        <f t="shared" si="298"/>
        <v/>
      </c>
      <c r="AH354" s="99" t="str">
        <f t="shared" si="299"/>
        <v/>
      </c>
      <c r="AI354" s="99" t="str">
        <f t="shared" si="276"/>
        <v/>
      </c>
      <c r="AJ354" s="99" t="str">
        <f t="shared" si="282"/>
        <v/>
      </c>
      <c r="AK354" s="99" t="str">
        <f t="shared" si="296"/>
        <v/>
      </c>
      <c r="AL354" s="99" t="str">
        <f t="shared" si="297"/>
        <v/>
      </c>
      <c r="AM354" s="99" t="str">
        <f t="shared" si="277"/>
        <v/>
      </c>
      <c r="AN354" s="99" t="str">
        <f t="shared" si="283"/>
        <v/>
      </c>
      <c r="AO354" s="99" t="str">
        <f t="shared" si="288"/>
        <v/>
      </c>
      <c r="AP354" s="99" t="str">
        <f t="shared" si="289"/>
        <v/>
      </c>
      <c r="AQ354" s="99" t="str">
        <f t="shared" si="284"/>
        <v/>
      </c>
      <c r="AR354" s="99" t="str">
        <f t="shared" si="285"/>
        <v/>
      </c>
      <c r="AS354" s="99" t="str">
        <f t="shared" si="290"/>
        <v/>
      </c>
      <c r="AT354" s="99" t="str">
        <f t="shared" si="291"/>
        <v/>
      </c>
      <c r="AU354" s="99" t="str">
        <f t="shared" si="261"/>
        <v/>
      </c>
      <c r="AV354" s="99" t="str">
        <f t="shared" si="262"/>
        <v/>
      </c>
      <c r="AW354" s="99" t="str">
        <f t="shared" si="292"/>
        <v/>
      </c>
      <c r="AX354" s="99" t="str">
        <f t="shared" si="293"/>
        <v/>
      </c>
      <c r="AY354" s="99" t="str">
        <f t="shared" si="263"/>
        <v/>
      </c>
      <c r="AZ354" s="99" t="str">
        <f t="shared" si="264"/>
        <v/>
      </c>
      <c r="BA354" s="99" t="str">
        <f t="shared" si="294"/>
        <v/>
      </c>
      <c r="BB354" s="99" t="str">
        <f t="shared" si="295"/>
        <v/>
      </c>
      <c r="BD354" s="99" t="str">
        <f t="shared" si="265"/>
        <v/>
      </c>
      <c r="BE354" s="99" t="str">
        <f t="shared" si="266"/>
        <v/>
      </c>
      <c r="BF354" s="99" t="str">
        <f t="shared" si="267"/>
        <v/>
      </c>
      <c r="BG354" s="99" t="str">
        <f t="shared" si="268"/>
        <v/>
      </c>
      <c r="BH354" s="121" t="str">
        <f t="shared" si="269"/>
        <v/>
      </c>
      <c r="BI354" s="121" t="str">
        <f t="shared" si="270"/>
        <v/>
      </c>
      <c r="BJ354" s="122" t="str">
        <f t="shared" si="271"/>
        <v/>
      </c>
      <c r="BK354" s="122"/>
      <c r="BL354" s="99" t="str">
        <f t="shared" si="272"/>
        <v/>
      </c>
      <c r="BM354" s="99" t="str">
        <f t="shared" si="273"/>
        <v/>
      </c>
      <c r="BN354" s="122" t="str">
        <f t="shared" si="278"/>
        <v/>
      </c>
      <c r="BO354" s="121" t="str">
        <f t="shared" si="274"/>
        <v/>
      </c>
      <c r="BP354" s="122" t="str">
        <f t="shared" si="279"/>
        <v/>
      </c>
      <c r="BQ354" s="122"/>
    </row>
    <row r="355" spans="2:69" x14ac:dyDescent="0.3">
      <c r="B355" s="89"/>
      <c r="C355" s="98">
        <f t="shared" si="275"/>
        <v>69</v>
      </c>
      <c r="D355" s="120">
        <v>345</v>
      </c>
      <c r="E355" s="161" t="str">
        <f t="shared" si="280"/>
        <v/>
      </c>
      <c r="F355" s="90" t="str">
        <f t="shared" si="256"/>
        <v/>
      </c>
      <c r="G355" s="120">
        <v>345</v>
      </c>
      <c r="H355" s="161" t="str">
        <f t="shared" si="281"/>
        <v/>
      </c>
      <c r="I355" s="90" t="str">
        <f t="array" ref="I355">IF(D$2=1,IF(F355="","",ABS(F354-F355)),IF(D$2&lt;10,IF(AND(F355="",F356=""),"",MAX(IF(C$11:C$1510=G355,B$11:B$1510))-MIN(IF(C$11:C$1510=G355,B$11:B$1510))),IF(AND(F355="",F356=""),"",_xlfn.STDEV.S(IF(C$11:C$1510=G355,B$11:B$1510)))))</f>
        <v/>
      </c>
      <c r="J355" s="102"/>
      <c r="K355" s="156"/>
      <c r="L355" s="157"/>
      <c r="M355" s="158"/>
      <c r="N355" s="147"/>
      <c r="O355" s="147"/>
      <c r="AA355" s="99" t="str">
        <f t="shared" si="257"/>
        <v/>
      </c>
      <c r="AB355" s="99" t="str">
        <f t="shared" si="258"/>
        <v/>
      </c>
      <c r="AC355" s="99" t="str">
        <f t="shared" si="286"/>
        <v/>
      </c>
      <c r="AD355" s="99" t="str">
        <f t="shared" si="287"/>
        <v/>
      </c>
      <c r="AE355" s="99" t="str">
        <f t="shared" si="259"/>
        <v/>
      </c>
      <c r="AF355" s="99" t="str">
        <f t="shared" si="260"/>
        <v/>
      </c>
      <c r="AG355" s="99" t="str">
        <f t="shared" si="298"/>
        <v/>
      </c>
      <c r="AH355" s="99" t="str">
        <f t="shared" si="299"/>
        <v/>
      </c>
      <c r="AI355" s="99" t="str">
        <f t="shared" si="276"/>
        <v/>
      </c>
      <c r="AJ355" s="99" t="str">
        <f t="shared" si="282"/>
        <v/>
      </c>
      <c r="AK355" s="99" t="str">
        <f t="shared" si="296"/>
        <v/>
      </c>
      <c r="AL355" s="99" t="str">
        <f t="shared" si="297"/>
        <v/>
      </c>
      <c r="AM355" s="99" t="str">
        <f t="shared" si="277"/>
        <v/>
      </c>
      <c r="AN355" s="99" t="str">
        <f t="shared" si="283"/>
        <v/>
      </c>
      <c r="AO355" s="99" t="str">
        <f t="shared" si="288"/>
        <v/>
      </c>
      <c r="AP355" s="99" t="str">
        <f t="shared" si="289"/>
        <v/>
      </c>
      <c r="AQ355" s="99" t="str">
        <f t="shared" si="284"/>
        <v/>
      </c>
      <c r="AR355" s="99" t="str">
        <f t="shared" si="285"/>
        <v/>
      </c>
      <c r="AS355" s="99" t="str">
        <f t="shared" si="290"/>
        <v/>
      </c>
      <c r="AT355" s="99" t="str">
        <f t="shared" si="291"/>
        <v/>
      </c>
      <c r="AU355" s="99" t="str">
        <f t="shared" si="261"/>
        <v/>
      </c>
      <c r="AV355" s="99" t="str">
        <f t="shared" si="262"/>
        <v/>
      </c>
      <c r="AW355" s="99" t="str">
        <f t="shared" si="292"/>
        <v/>
      </c>
      <c r="AX355" s="99" t="str">
        <f t="shared" si="293"/>
        <v/>
      </c>
      <c r="AY355" s="99" t="str">
        <f t="shared" si="263"/>
        <v/>
      </c>
      <c r="AZ355" s="99" t="str">
        <f t="shared" si="264"/>
        <v/>
      </c>
      <c r="BA355" s="99" t="str">
        <f t="shared" si="294"/>
        <v/>
      </c>
      <c r="BB355" s="99" t="str">
        <f t="shared" si="295"/>
        <v/>
      </c>
      <c r="BD355" s="99" t="str">
        <f t="shared" si="265"/>
        <v/>
      </c>
      <c r="BE355" s="99" t="str">
        <f t="shared" si="266"/>
        <v/>
      </c>
      <c r="BF355" s="99" t="str">
        <f t="shared" si="267"/>
        <v/>
      </c>
      <c r="BG355" s="99" t="str">
        <f t="shared" si="268"/>
        <v/>
      </c>
      <c r="BH355" s="121" t="str">
        <f t="shared" si="269"/>
        <v/>
      </c>
      <c r="BI355" s="121" t="str">
        <f t="shared" si="270"/>
        <v/>
      </c>
      <c r="BJ355" s="122" t="str">
        <f t="shared" si="271"/>
        <v/>
      </c>
      <c r="BK355" s="122"/>
      <c r="BL355" s="99" t="str">
        <f t="shared" si="272"/>
        <v/>
      </c>
      <c r="BM355" s="99" t="str">
        <f t="shared" si="273"/>
        <v/>
      </c>
      <c r="BN355" s="122" t="str">
        <f t="shared" si="278"/>
        <v/>
      </c>
      <c r="BO355" s="121" t="str">
        <f t="shared" si="274"/>
        <v/>
      </c>
      <c r="BP355" s="122" t="str">
        <f t="shared" si="279"/>
        <v/>
      </c>
      <c r="BQ355" s="122"/>
    </row>
    <row r="356" spans="2:69" x14ac:dyDescent="0.3">
      <c r="B356" s="89"/>
      <c r="C356" s="98">
        <f t="shared" si="275"/>
        <v>70</v>
      </c>
      <c r="D356" s="120">
        <v>346</v>
      </c>
      <c r="E356" s="161" t="str">
        <f t="shared" si="280"/>
        <v/>
      </c>
      <c r="F356" s="90" t="str">
        <f t="shared" si="256"/>
        <v/>
      </c>
      <c r="G356" s="120">
        <v>346</v>
      </c>
      <c r="H356" s="161" t="str">
        <f t="shared" si="281"/>
        <v/>
      </c>
      <c r="I356" s="90" t="str">
        <f t="array" ref="I356">IF(D$2=1,IF(F356="","",ABS(F355-F356)),IF(D$2&lt;10,IF(AND(F356="",F357=""),"",MAX(IF(C$11:C$1510=G356,B$11:B$1510))-MIN(IF(C$11:C$1510=G356,B$11:B$1510))),IF(AND(F356="",F357=""),"",_xlfn.STDEV.S(IF(C$11:C$1510=G356,B$11:B$1510)))))</f>
        <v/>
      </c>
      <c r="J356" s="102"/>
      <c r="K356" s="156"/>
      <c r="L356" s="157"/>
      <c r="M356" s="158"/>
      <c r="N356" s="147"/>
      <c r="O356" s="147"/>
      <c r="AA356" s="99" t="str">
        <f t="shared" si="257"/>
        <v/>
      </c>
      <c r="AB356" s="99" t="str">
        <f t="shared" si="258"/>
        <v/>
      </c>
      <c r="AC356" s="99" t="str">
        <f t="shared" si="286"/>
        <v/>
      </c>
      <c r="AD356" s="99" t="str">
        <f t="shared" si="287"/>
        <v/>
      </c>
      <c r="AE356" s="99" t="str">
        <f t="shared" si="259"/>
        <v/>
      </c>
      <c r="AF356" s="99" t="str">
        <f t="shared" si="260"/>
        <v/>
      </c>
      <c r="AG356" s="99" t="str">
        <f t="shared" si="298"/>
        <v/>
      </c>
      <c r="AH356" s="99" t="str">
        <f t="shared" si="299"/>
        <v/>
      </c>
      <c r="AI356" s="99" t="str">
        <f t="shared" si="276"/>
        <v/>
      </c>
      <c r="AJ356" s="99" t="str">
        <f t="shared" si="282"/>
        <v/>
      </c>
      <c r="AK356" s="99" t="str">
        <f t="shared" si="296"/>
        <v/>
      </c>
      <c r="AL356" s="99" t="str">
        <f t="shared" si="297"/>
        <v/>
      </c>
      <c r="AM356" s="99" t="str">
        <f t="shared" si="277"/>
        <v/>
      </c>
      <c r="AN356" s="99" t="str">
        <f t="shared" si="283"/>
        <v/>
      </c>
      <c r="AO356" s="99" t="str">
        <f t="shared" si="288"/>
        <v/>
      </c>
      <c r="AP356" s="99" t="str">
        <f t="shared" si="289"/>
        <v/>
      </c>
      <c r="AQ356" s="99" t="str">
        <f t="shared" si="284"/>
        <v/>
      </c>
      <c r="AR356" s="99" t="str">
        <f t="shared" si="285"/>
        <v/>
      </c>
      <c r="AS356" s="99" t="str">
        <f t="shared" si="290"/>
        <v/>
      </c>
      <c r="AT356" s="99" t="str">
        <f t="shared" si="291"/>
        <v/>
      </c>
      <c r="AU356" s="99" t="str">
        <f t="shared" si="261"/>
        <v/>
      </c>
      <c r="AV356" s="99" t="str">
        <f t="shared" si="262"/>
        <v/>
      </c>
      <c r="AW356" s="99" t="str">
        <f t="shared" si="292"/>
        <v/>
      </c>
      <c r="AX356" s="99" t="str">
        <f t="shared" si="293"/>
        <v/>
      </c>
      <c r="AY356" s="99" t="str">
        <f t="shared" si="263"/>
        <v/>
      </c>
      <c r="AZ356" s="99" t="str">
        <f t="shared" si="264"/>
        <v/>
      </c>
      <c r="BA356" s="99" t="str">
        <f t="shared" si="294"/>
        <v/>
      </c>
      <c r="BB356" s="99" t="str">
        <f t="shared" si="295"/>
        <v/>
      </c>
      <c r="BD356" s="99" t="str">
        <f t="shared" si="265"/>
        <v/>
      </c>
      <c r="BE356" s="99" t="str">
        <f t="shared" si="266"/>
        <v/>
      </c>
      <c r="BF356" s="99" t="str">
        <f t="shared" si="267"/>
        <v/>
      </c>
      <c r="BG356" s="99" t="str">
        <f t="shared" si="268"/>
        <v/>
      </c>
      <c r="BH356" s="121" t="str">
        <f t="shared" si="269"/>
        <v/>
      </c>
      <c r="BI356" s="121" t="str">
        <f t="shared" si="270"/>
        <v/>
      </c>
      <c r="BJ356" s="122" t="str">
        <f t="shared" si="271"/>
        <v/>
      </c>
      <c r="BK356" s="122"/>
      <c r="BL356" s="99" t="str">
        <f t="shared" si="272"/>
        <v/>
      </c>
      <c r="BM356" s="99" t="str">
        <f t="shared" si="273"/>
        <v/>
      </c>
      <c r="BN356" s="122" t="str">
        <f t="shared" si="278"/>
        <v/>
      </c>
      <c r="BO356" s="121" t="str">
        <f t="shared" si="274"/>
        <v/>
      </c>
      <c r="BP356" s="122" t="str">
        <f t="shared" si="279"/>
        <v/>
      </c>
      <c r="BQ356" s="122"/>
    </row>
    <row r="357" spans="2:69" x14ac:dyDescent="0.3">
      <c r="B357" s="89"/>
      <c r="C357" s="98">
        <f t="shared" si="275"/>
        <v>70</v>
      </c>
      <c r="D357" s="120">
        <v>347</v>
      </c>
      <c r="E357" s="161" t="str">
        <f t="shared" si="280"/>
        <v/>
      </c>
      <c r="F357" s="90" t="str">
        <f t="shared" si="256"/>
        <v/>
      </c>
      <c r="G357" s="120">
        <v>347</v>
      </c>
      <c r="H357" s="161" t="str">
        <f t="shared" si="281"/>
        <v/>
      </c>
      <c r="I357" s="90" t="str">
        <f t="array" ref="I357">IF(D$2=1,IF(F357="","",ABS(F356-F357)),IF(D$2&lt;10,IF(AND(F357="",F358=""),"",MAX(IF(C$11:C$1510=G357,B$11:B$1510))-MIN(IF(C$11:C$1510=G357,B$11:B$1510))),IF(AND(F357="",F358=""),"",_xlfn.STDEV.S(IF(C$11:C$1510=G357,B$11:B$1510)))))</f>
        <v/>
      </c>
      <c r="J357" s="102"/>
      <c r="K357" s="156"/>
      <c r="L357" s="157"/>
      <c r="M357" s="158"/>
      <c r="N357" s="147"/>
      <c r="O357" s="147"/>
      <c r="AA357" s="99" t="str">
        <f t="shared" si="257"/>
        <v/>
      </c>
      <c r="AB357" s="99" t="str">
        <f t="shared" si="258"/>
        <v/>
      </c>
      <c r="AC357" s="99" t="str">
        <f t="shared" si="286"/>
        <v/>
      </c>
      <c r="AD357" s="99" t="str">
        <f t="shared" si="287"/>
        <v/>
      </c>
      <c r="AE357" s="99" t="str">
        <f t="shared" si="259"/>
        <v/>
      </c>
      <c r="AF357" s="99" t="str">
        <f t="shared" si="260"/>
        <v/>
      </c>
      <c r="AG357" s="99" t="str">
        <f t="shared" si="298"/>
        <v/>
      </c>
      <c r="AH357" s="99" t="str">
        <f t="shared" si="299"/>
        <v/>
      </c>
      <c r="AI357" s="99" t="str">
        <f t="shared" si="276"/>
        <v/>
      </c>
      <c r="AJ357" s="99" t="str">
        <f t="shared" si="282"/>
        <v/>
      </c>
      <c r="AK357" s="99" t="str">
        <f t="shared" si="296"/>
        <v/>
      </c>
      <c r="AL357" s="99" t="str">
        <f t="shared" si="297"/>
        <v/>
      </c>
      <c r="AM357" s="99" t="str">
        <f t="shared" si="277"/>
        <v/>
      </c>
      <c r="AN357" s="99" t="str">
        <f t="shared" si="283"/>
        <v/>
      </c>
      <c r="AO357" s="99" t="str">
        <f t="shared" si="288"/>
        <v/>
      </c>
      <c r="AP357" s="99" t="str">
        <f t="shared" si="289"/>
        <v/>
      </c>
      <c r="AQ357" s="99" t="str">
        <f t="shared" si="284"/>
        <v/>
      </c>
      <c r="AR357" s="99" t="str">
        <f t="shared" si="285"/>
        <v/>
      </c>
      <c r="AS357" s="99" t="str">
        <f t="shared" si="290"/>
        <v/>
      </c>
      <c r="AT357" s="99" t="str">
        <f t="shared" si="291"/>
        <v/>
      </c>
      <c r="AU357" s="99" t="str">
        <f t="shared" si="261"/>
        <v/>
      </c>
      <c r="AV357" s="99" t="str">
        <f t="shared" si="262"/>
        <v/>
      </c>
      <c r="AW357" s="99" t="str">
        <f t="shared" si="292"/>
        <v/>
      </c>
      <c r="AX357" s="99" t="str">
        <f t="shared" si="293"/>
        <v/>
      </c>
      <c r="AY357" s="99" t="str">
        <f t="shared" si="263"/>
        <v/>
      </c>
      <c r="AZ357" s="99" t="str">
        <f t="shared" si="264"/>
        <v/>
      </c>
      <c r="BA357" s="99" t="str">
        <f t="shared" si="294"/>
        <v/>
      </c>
      <c r="BB357" s="99" t="str">
        <f t="shared" si="295"/>
        <v/>
      </c>
      <c r="BD357" s="99" t="str">
        <f t="shared" si="265"/>
        <v/>
      </c>
      <c r="BE357" s="99" t="str">
        <f t="shared" si="266"/>
        <v/>
      </c>
      <c r="BF357" s="99" t="str">
        <f t="shared" si="267"/>
        <v/>
      </c>
      <c r="BG357" s="99" t="str">
        <f t="shared" si="268"/>
        <v/>
      </c>
      <c r="BH357" s="121" t="str">
        <f t="shared" si="269"/>
        <v/>
      </c>
      <c r="BI357" s="121" t="str">
        <f t="shared" si="270"/>
        <v/>
      </c>
      <c r="BJ357" s="122" t="str">
        <f t="shared" si="271"/>
        <v/>
      </c>
      <c r="BK357" s="122"/>
      <c r="BL357" s="99" t="str">
        <f t="shared" si="272"/>
        <v/>
      </c>
      <c r="BM357" s="99" t="str">
        <f t="shared" si="273"/>
        <v/>
      </c>
      <c r="BN357" s="122" t="str">
        <f t="shared" si="278"/>
        <v/>
      </c>
      <c r="BO357" s="121" t="str">
        <f t="shared" si="274"/>
        <v/>
      </c>
      <c r="BP357" s="122" t="str">
        <f t="shared" si="279"/>
        <v/>
      </c>
      <c r="BQ357" s="122"/>
    </row>
    <row r="358" spans="2:69" x14ac:dyDescent="0.3">
      <c r="B358" s="89"/>
      <c r="C358" s="98">
        <f t="shared" si="275"/>
        <v>70</v>
      </c>
      <c r="D358" s="120">
        <v>348</v>
      </c>
      <c r="E358" s="161" t="str">
        <f t="shared" si="280"/>
        <v/>
      </c>
      <c r="F358" s="90" t="str">
        <f t="shared" si="256"/>
        <v/>
      </c>
      <c r="G358" s="120">
        <v>348</v>
      </c>
      <c r="H358" s="161" t="str">
        <f t="shared" si="281"/>
        <v/>
      </c>
      <c r="I358" s="90" t="str">
        <f t="array" ref="I358">IF(D$2=1,IF(F358="","",ABS(F357-F358)),IF(D$2&lt;10,IF(AND(F358="",F359=""),"",MAX(IF(C$11:C$1510=G358,B$11:B$1510))-MIN(IF(C$11:C$1510=G358,B$11:B$1510))),IF(AND(F358="",F359=""),"",_xlfn.STDEV.S(IF(C$11:C$1510=G358,B$11:B$1510)))))</f>
        <v/>
      </c>
      <c r="J358" s="102"/>
      <c r="K358" s="156"/>
      <c r="L358" s="157"/>
      <c r="M358" s="158"/>
      <c r="N358" s="147"/>
      <c r="O358" s="147"/>
      <c r="AA358" s="99" t="str">
        <f t="shared" si="257"/>
        <v/>
      </c>
      <c r="AB358" s="99" t="str">
        <f t="shared" si="258"/>
        <v/>
      </c>
      <c r="AC358" s="99" t="str">
        <f t="shared" si="286"/>
        <v/>
      </c>
      <c r="AD358" s="99" t="str">
        <f t="shared" si="287"/>
        <v/>
      </c>
      <c r="AE358" s="99" t="str">
        <f t="shared" si="259"/>
        <v/>
      </c>
      <c r="AF358" s="99" t="str">
        <f t="shared" si="260"/>
        <v/>
      </c>
      <c r="AG358" s="99" t="str">
        <f t="shared" si="298"/>
        <v/>
      </c>
      <c r="AH358" s="99" t="str">
        <f t="shared" si="299"/>
        <v/>
      </c>
      <c r="AI358" s="99" t="str">
        <f t="shared" si="276"/>
        <v/>
      </c>
      <c r="AJ358" s="99" t="str">
        <f t="shared" si="282"/>
        <v/>
      </c>
      <c r="AK358" s="99" t="str">
        <f t="shared" si="296"/>
        <v/>
      </c>
      <c r="AL358" s="99" t="str">
        <f t="shared" si="297"/>
        <v/>
      </c>
      <c r="AM358" s="99" t="str">
        <f t="shared" si="277"/>
        <v/>
      </c>
      <c r="AN358" s="99" t="str">
        <f t="shared" si="283"/>
        <v/>
      </c>
      <c r="AO358" s="99" t="str">
        <f t="shared" si="288"/>
        <v/>
      </c>
      <c r="AP358" s="99" t="str">
        <f t="shared" si="289"/>
        <v/>
      </c>
      <c r="AQ358" s="99" t="str">
        <f t="shared" si="284"/>
        <v/>
      </c>
      <c r="AR358" s="99" t="str">
        <f t="shared" si="285"/>
        <v/>
      </c>
      <c r="AS358" s="99" t="str">
        <f t="shared" si="290"/>
        <v/>
      </c>
      <c r="AT358" s="99" t="str">
        <f t="shared" si="291"/>
        <v/>
      </c>
      <c r="AU358" s="99" t="str">
        <f t="shared" si="261"/>
        <v/>
      </c>
      <c r="AV358" s="99" t="str">
        <f t="shared" si="262"/>
        <v/>
      </c>
      <c r="AW358" s="99" t="str">
        <f t="shared" si="292"/>
        <v/>
      </c>
      <c r="AX358" s="99" t="str">
        <f t="shared" si="293"/>
        <v/>
      </c>
      <c r="AY358" s="99" t="str">
        <f t="shared" si="263"/>
        <v/>
      </c>
      <c r="AZ358" s="99" t="str">
        <f t="shared" si="264"/>
        <v/>
      </c>
      <c r="BA358" s="99" t="str">
        <f t="shared" si="294"/>
        <v/>
      </c>
      <c r="BB358" s="99" t="str">
        <f t="shared" si="295"/>
        <v/>
      </c>
      <c r="BD358" s="99" t="str">
        <f t="shared" si="265"/>
        <v/>
      </c>
      <c r="BE358" s="99" t="str">
        <f t="shared" si="266"/>
        <v/>
      </c>
      <c r="BF358" s="99" t="str">
        <f t="shared" si="267"/>
        <v/>
      </c>
      <c r="BG358" s="99" t="str">
        <f t="shared" si="268"/>
        <v/>
      </c>
      <c r="BH358" s="121" t="str">
        <f t="shared" si="269"/>
        <v/>
      </c>
      <c r="BI358" s="121" t="str">
        <f t="shared" si="270"/>
        <v/>
      </c>
      <c r="BJ358" s="122" t="str">
        <f t="shared" si="271"/>
        <v/>
      </c>
      <c r="BK358" s="122"/>
      <c r="BL358" s="99" t="str">
        <f t="shared" si="272"/>
        <v/>
      </c>
      <c r="BM358" s="99" t="str">
        <f t="shared" si="273"/>
        <v/>
      </c>
      <c r="BN358" s="122" t="str">
        <f t="shared" si="278"/>
        <v/>
      </c>
      <c r="BO358" s="121" t="str">
        <f t="shared" si="274"/>
        <v/>
      </c>
      <c r="BP358" s="122" t="str">
        <f t="shared" si="279"/>
        <v/>
      </c>
      <c r="BQ358" s="122"/>
    </row>
    <row r="359" spans="2:69" x14ac:dyDescent="0.3">
      <c r="B359" s="89"/>
      <c r="C359" s="98">
        <f t="shared" si="275"/>
        <v>70</v>
      </c>
      <c r="D359" s="120">
        <v>349</v>
      </c>
      <c r="E359" s="161" t="str">
        <f t="shared" si="280"/>
        <v/>
      </c>
      <c r="F359" s="90" t="str">
        <f t="shared" si="256"/>
        <v/>
      </c>
      <c r="G359" s="120">
        <v>349</v>
      </c>
      <c r="H359" s="161" t="str">
        <f t="shared" si="281"/>
        <v/>
      </c>
      <c r="I359" s="90" t="str">
        <f t="array" ref="I359">IF(D$2=1,IF(F359="","",ABS(F358-F359)),IF(D$2&lt;10,IF(AND(F359="",F360=""),"",MAX(IF(C$11:C$1510=G359,B$11:B$1510))-MIN(IF(C$11:C$1510=G359,B$11:B$1510))),IF(AND(F359="",F360=""),"",_xlfn.STDEV.S(IF(C$11:C$1510=G359,B$11:B$1510)))))</f>
        <v/>
      </c>
      <c r="J359" s="102"/>
      <c r="K359" s="156"/>
      <c r="L359" s="157"/>
      <c r="M359" s="158"/>
      <c r="N359" s="147"/>
      <c r="O359" s="147"/>
      <c r="AA359" s="99" t="str">
        <f t="shared" si="257"/>
        <v/>
      </c>
      <c r="AB359" s="99" t="str">
        <f t="shared" si="258"/>
        <v/>
      </c>
      <c r="AC359" s="99" t="str">
        <f t="shared" si="286"/>
        <v/>
      </c>
      <c r="AD359" s="99" t="str">
        <f t="shared" si="287"/>
        <v/>
      </c>
      <c r="AE359" s="99" t="str">
        <f t="shared" si="259"/>
        <v/>
      </c>
      <c r="AF359" s="99" t="str">
        <f t="shared" si="260"/>
        <v/>
      </c>
      <c r="AG359" s="99" t="str">
        <f t="shared" si="298"/>
        <v/>
      </c>
      <c r="AH359" s="99" t="str">
        <f t="shared" si="299"/>
        <v/>
      </c>
      <c r="AI359" s="99" t="str">
        <f t="shared" si="276"/>
        <v/>
      </c>
      <c r="AJ359" s="99" t="str">
        <f t="shared" si="282"/>
        <v/>
      </c>
      <c r="AK359" s="99" t="str">
        <f t="shared" si="296"/>
        <v/>
      </c>
      <c r="AL359" s="99" t="str">
        <f t="shared" si="297"/>
        <v/>
      </c>
      <c r="AM359" s="99" t="str">
        <f t="shared" si="277"/>
        <v/>
      </c>
      <c r="AN359" s="99" t="str">
        <f t="shared" si="283"/>
        <v/>
      </c>
      <c r="AO359" s="99" t="str">
        <f t="shared" si="288"/>
        <v/>
      </c>
      <c r="AP359" s="99" t="str">
        <f t="shared" si="289"/>
        <v/>
      </c>
      <c r="AQ359" s="99" t="str">
        <f t="shared" si="284"/>
        <v/>
      </c>
      <c r="AR359" s="99" t="str">
        <f t="shared" si="285"/>
        <v/>
      </c>
      <c r="AS359" s="99" t="str">
        <f t="shared" si="290"/>
        <v/>
      </c>
      <c r="AT359" s="99" t="str">
        <f t="shared" si="291"/>
        <v/>
      </c>
      <c r="AU359" s="99" t="str">
        <f t="shared" si="261"/>
        <v/>
      </c>
      <c r="AV359" s="99" t="str">
        <f t="shared" si="262"/>
        <v/>
      </c>
      <c r="AW359" s="99" t="str">
        <f t="shared" si="292"/>
        <v/>
      </c>
      <c r="AX359" s="99" t="str">
        <f t="shared" si="293"/>
        <v/>
      </c>
      <c r="AY359" s="99" t="str">
        <f t="shared" si="263"/>
        <v/>
      </c>
      <c r="AZ359" s="99" t="str">
        <f t="shared" si="264"/>
        <v/>
      </c>
      <c r="BA359" s="99" t="str">
        <f t="shared" si="294"/>
        <v/>
      </c>
      <c r="BB359" s="99" t="str">
        <f t="shared" si="295"/>
        <v/>
      </c>
      <c r="BD359" s="99" t="str">
        <f t="shared" si="265"/>
        <v/>
      </c>
      <c r="BE359" s="99" t="str">
        <f t="shared" si="266"/>
        <v/>
      </c>
      <c r="BF359" s="99" t="str">
        <f t="shared" si="267"/>
        <v/>
      </c>
      <c r="BG359" s="99" t="str">
        <f t="shared" si="268"/>
        <v/>
      </c>
      <c r="BH359" s="121" t="str">
        <f t="shared" si="269"/>
        <v/>
      </c>
      <c r="BI359" s="121" t="str">
        <f t="shared" si="270"/>
        <v/>
      </c>
      <c r="BJ359" s="122" t="str">
        <f t="shared" si="271"/>
        <v/>
      </c>
      <c r="BK359" s="122"/>
      <c r="BL359" s="99" t="str">
        <f t="shared" si="272"/>
        <v/>
      </c>
      <c r="BM359" s="99" t="str">
        <f t="shared" si="273"/>
        <v/>
      </c>
      <c r="BN359" s="122" t="str">
        <f t="shared" si="278"/>
        <v/>
      </c>
      <c r="BO359" s="121" t="str">
        <f t="shared" si="274"/>
        <v/>
      </c>
      <c r="BP359" s="122" t="str">
        <f t="shared" si="279"/>
        <v/>
      </c>
      <c r="BQ359" s="122"/>
    </row>
    <row r="360" spans="2:69" x14ac:dyDescent="0.3">
      <c r="B360" s="89"/>
      <c r="C360" s="98">
        <f t="shared" si="275"/>
        <v>70</v>
      </c>
      <c r="D360" s="120">
        <v>350</v>
      </c>
      <c r="E360" s="161" t="str">
        <f t="shared" si="280"/>
        <v/>
      </c>
      <c r="F360" s="90" t="str">
        <f t="shared" si="256"/>
        <v/>
      </c>
      <c r="G360" s="120">
        <v>350</v>
      </c>
      <c r="H360" s="161" t="str">
        <f t="shared" si="281"/>
        <v/>
      </c>
      <c r="I360" s="90" t="str">
        <f t="array" ref="I360">IF(D$2=1,IF(F360="","",ABS(F359-F360)),IF(D$2&lt;10,IF(AND(F360="",F361=""),"",MAX(IF(C$11:C$1510=G360,B$11:B$1510))-MIN(IF(C$11:C$1510=G360,B$11:B$1510))),IF(AND(F360="",F361=""),"",_xlfn.STDEV.S(IF(C$11:C$1510=G360,B$11:B$1510)))))</f>
        <v/>
      </c>
      <c r="J360" s="102"/>
      <c r="K360" s="156"/>
      <c r="L360" s="157"/>
      <c r="M360" s="158"/>
      <c r="N360" s="147"/>
      <c r="O360" s="147"/>
      <c r="AA360" s="99" t="str">
        <f t="shared" si="257"/>
        <v/>
      </c>
      <c r="AB360" s="99" t="str">
        <f t="shared" si="258"/>
        <v/>
      </c>
      <c r="AC360" s="99" t="str">
        <f t="shared" si="286"/>
        <v/>
      </c>
      <c r="AD360" s="99" t="str">
        <f t="shared" si="287"/>
        <v/>
      </c>
      <c r="AE360" s="99" t="str">
        <f t="shared" si="259"/>
        <v/>
      </c>
      <c r="AF360" s="99" t="str">
        <f t="shared" si="260"/>
        <v/>
      </c>
      <c r="AG360" s="99" t="str">
        <f t="shared" si="298"/>
        <v/>
      </c>
      <c r="AH360" s="99" t="str">
        <f t="shared" si="299"/>
        <v/>
      </c>
      <c r="AI360" s="99" t="str">
        <f t="shared" si="276"/>
        <v/>
      </c>
      <c r="AJ360" s="99" t="str">
        <f t="shared" si="282"/>
        <v/>
      </c>
      <c r="AK360" s="99" t="str">
        <f t="shared" si="296"/>
        <v/>
      </c>
      <c r="AL360" s="99" t="str">
        <f t="shared" si="297"/>
        <v/>
      </c>
      <c r="AM360" s="99" t="str">
        <f t="shared" si="277"/>
        <v/>
      </c>
      <c r="AN360" s="99" t="str">
        <f t="shared" si="283"/>
        <v/>
      </c>
      <c r="AO360" s="99" t="str">
        <f t="shared" si="288"/>
        <v/>
      </c>
      <c r="AP360" s="99" t="str">
        <f t="shared" si="289"/>
        <v/>
      </c>
      <c r="AQ360" s="99" t="str">
        <f t="shared" si="284"/>
        <v/>
      </c>
      <c r="AR360" s="99" t="str">
        <f t="shared" si="285"/>
        <v/>
      </c>
      <c r="AS360" s="99" t="str">
        <f t="shared" si="290"/>
        <v/>
      </c>
      <c r="AT360" s="99" t="str">
        <f t="shared" si="291"/>
        <v/>
      </c>
      <c r="AU360" s="99" t="str">
        <f t="shared" si="261"/>
        <v/>
      </c>
      <c r="AV360" s="99" t="str">
        <f t="shared" si="262"/>
        <v/>
      </c>
      <c r="AW360" s="99" t="str">
        <f t="shared" si="292"/>
        <v/>
      </c>
      <c r="AX360" s="99" t="str">
        <f t="shared" si="293"/>
        <v/>
      </c>
      <c r="AY360" s="99" t="str">
        <f t="shared" si="263"/>
        <v/>
      </c>
      <c r="AZ360" s="99" t="str">
        <f t="shared" si="264"/>
        <v/>
      </c>
      <c r="BA360" s="99" t="str">
        <f t="shared" si="294"/>
        <v/>
      </c>
      <c r="BB360" s="99" t="str">
        <f t="shared" si="295"/>
        <v/>
      </c>
      <c r="BD360" s="99" t="str">
        <f t="shared" si="265"/>
        <v/>
      </c>
      <c r="BE360" s="99" t="str">
        <f t="shared" si="266"/>
        <v/>
      </c>
      <c r="BF360" s="99" t="str">
        <f t="shared" si="267"/>
        <v/>
      </c>
      <c r="BG360" s="99" t="str">
        <f t="shared" si="268"/>
        <v/>
      </c>
      <c r="BH360" s="121" t="str">
        <f t="shared" si="269"/>
        <v/>
      </c>
      <c r="BI360" s="121" t="str">
        <f t="shared" si="270"/>
        <v/>
      </c>
      <c r="BJ360" s="122" t="str">
        <f t="shared" si="271"/>
        <v/>
      </c>
      <c r="BK360" s="122"/>
      <c r="BL360" s="99" t="str">
        <f t="shared" si="272"/>
        <v/>
      </c>
      <c r="BM360" s="99" t="str">
        <f t="shared" si="273"/>
        <v/>
      </c>
      <c r="BN360" s="122" t="str">
        <f t="shared" si="278"/>
        <v/>
      </c>
      <c r="BO360" s="121" t="str">
        <f t="shared" si="274"/>
        <v/>
      </c>
      <c r="BP360" s="122" t="str">
        <f t="shared" si="279"/>
        <v/>
      </c>
      <c r="BQ360" s="122"/>
    </row>
    <row r="361" spans="2:69" x14ac:dyDescent="0.3">
      <c r="B361" s="89"/>
      <c r="C361" s="98">
        <f t="shared" si="275"/>
        <v>71</v>
      </c>
      <c r="D361" s="120">
        <v>351</v>
      </c>
      <c r="E361" s="161" t="str">
        <f t="shared" si="280"/>
        <v/>
      </c>
      <c r="F361" s="90" t="str">
        <f t="shared" si="256"/>
        <v/>
      </c>
      <c r="G361" s="120">
        <v>351</v>
      </c>
      <c r="H361" s="161" t="str">
        <f t="shared" si="281"/>
        <v/>
      </c>
      <c r="I361" s="90" t="str">
        <f t="array" ref="I361">IF(D$2=1,IF(F361="","",ABS(F360-F361)),IF(D$2&lt;10,IF(AND(F361="",F362=""),"",MAX(IF(C$11:C$1510=G361,B$11:B$1510))-MIN(IF(C$11:C$1510=G361,B$11:B$1510))),IF(AND(F361="",F362=""),"",_xlfn.STDEV.S(IF(C$11:C$1510=G361,B$11:B$1510)))))</f>
        <v/>
      </c>
      <c r="J361" s="102"/>
      <c r="K361" s="156"/>
      <c r="L361" s="157"/>
      <c r="M361" s="158"/>
      <c r="N361" s="147"/>
      <c r="O361" s="147"/>
      <c r="AA361" s="99" t="str">
        <f t="shared" si="257"/>
        <v/>
      </c>
      <c r="AB361" s="99" t="str">
        <f t="shared" si="258"/>
        <v/>
      </c>
      <c r="AC361" s="99" t="str">
        <f t="shared" si="286"/>
        <v/>
      </c>
      <c r="AD361" s="99" t="str">
        <f t="shared" si="287"/>
        <v/>
      </c>
      <c r="AE361" s="99" t="str">
        <f t="shared" si="259"/>
        <v/>
      </c>
      <c r="AF361" s="99" t="str">
        <f t="shared" si="260"/>
        <v/>
      </c>
      <c r="AG361" s="99" t="str">
        <f t="shared" si="298"/>
        <v/>
      </c>
      <c r="AH361" s="99" t="str">
        <f t="shared" si="299"/>
        <v/>
      </c>
      <c r="AI361" s="99" t="str">
        <f t="shared" si="276"/>
        <v/>
      </c>
      <c r="AJ361" s="99" t="str">
        <f t="shared" si="282"/>
        <v/>
      </c>
      <c r="AK361" s="99" t="str">
        <f t="shared" si="296"/>
        <v/>
      </c>
      <c r="AL361" s="99" t="str">
        <f t="shared" si="297"/>
        <v/>
      </c>
      <c r="AM361" s="99" t="str">
        <f t="shared" si="277"/>
        <v/>
      </c>
      <c r="AN361" s="99" t="str">
        <f t="shared" si="283"/>
        <v/>
      </c>
      <c r="AO361" s="99" t="str">
        <f t="shared" si="288"/>
        <v/>
      </c>
      <c r="AP361" s="99" t="str">
        <f t="shared" si="289"/>
        <v/>
      </c>
      <c r="AQ361" s="99" t="str">
        <f t="shared" si="284"/>
        <v/>
      </c>
      <c r="AR361" s="99" t="str">
        <f t="shared" si="285"/>
        <v/>
      </c>
      <c r="AS361" s="99" t="str">
        <f t="shared" si="290"/>
        <v/>
      </c>
      <c r="AT361" s="99" t="str">
        <f t="shared" si="291"/>
        <v/>
      </c>
      <c r="AU361" s="99" t="str">
        <f t="shared" si="261"/>
        <v/>
      </c>
      <c r="AV361" s="99" t="str">
        <f t="shared" si="262"/>
        <v/>
      </c>
      <c r="AW361" s="99" t="str">
        <f t="shared" si="292"/>
        <v/>
      </c>
      <c r="AX361" s="99" t="str">
        <f t="shared" si="293"/>
        <v/>
      </c>
      <c r="AY361" s="99" t="str">
        <f t="shared" si="263"/>
        <v/>
      </c>
      <c r="AZ361" s="99" t="str">
        <f t="shared" si="264"/>
        <v/>
      </c>
      <c r="BA361" s="99" t="str">
        <f t="shared" si="294"/>
        <v/>
      </c>
      <c r="BB361" s="99" t="str">
        <f t="shared" si="295"/>
        <v/>
      </c>
      <c r="BD361" s="99" t="str">
        <f t="shared" si="265"/>
        <v/>
      </c>
      <c r="BE361" s="99" t="str">
        <f t="shared" si="266"/>
        <v/>
      </c>
      <c r="BF361" s="99" t="str">
        <f t="shared" si="267"/>
        <v/>
      </c>
      <c r="BG361" s="99" t="str">
        <f t="shared" si="268"/>
        <v/>
      </c>
      <c r="BH361" s="121" t="str">
        <f t="shared" si="269"/>
        <v/>
      </c>
      <c r="BI361" s="121" t="str">
        <f t="shared" si="270"/>
        <v/>
      </c>
      <c r="BJ361" s="122" t="str">
        <f t="shared" si="271"/>
        <v/>
      </c>
      <c r="BK361" s="122"/>
      <c r="BL361" s="99" t="str">
        <f t="shared" si="272"/>
        <v/>
      </c>
      <c r="BM361" s="99" t="str">
        <f t="shared" si="273"/>
        <v/>
      </c>
      <c r="BN361" s="122" t="str">
        <f t="shared" si="278"/>
        <v/>
      </c>
      <c r="BO361" s="121" t="str">
        <f t="shared" si="274"/>
        <v/>
      </c>
      <c r="BP361" s="122" t="str">
        <f t="shared" si="279"/>
        <v/>
      </c>
      <c r="BQ361" s="122"/>
    </row>
    <row r="362" spans="2:69" x14ac:dyDescent="0.3">
      <c r="B362" s="89"/>
      <c r="C362" s="98">
        <f t="shared" si="275"/>
        <v>71</v>
      </c>
      <c r="D362" s="120">
        <v>352</v>
      </c>
      <c r="E362" s="161" t="str">
        <f t="shared" si="280"/>
        <v/>
      </c>
      <c r="F362" s="90" t="str">
        <f t="shared" si="256"/>
        <v/>
      </c>
      <c r="G362" s="120">
        <v>352</v>
      </c>
      <c r="H362" s="161" t="str">
        <f t="shared" si="281"/>
        <v/>
      </c>
      <c r="I362" s="90" t="str">
        <f t="array" ref="I362">IF(D$2=1,IF(F362="","",ABS(F361-F362)),IF(D$2&lt;10,IF(AND(F362="",F363=""),"",MAX(IF(C$11:C$1510=G362,B$11:B$1510))-MIN(IF(C$11:C$1510=G362,B$11:B$1510))),IF(AND(F362="",F363=""),"",_xlfn.STDEV.S(IF(C$11:C$1510=G362,B$11:B$1510)))))</f>
        <v/>
      </c>
      <c r="J362" s="102"/>
      <c r="K362" s="156"/>
      <c r="L362" s="157"/>
      <c r="M362" s="158"/>
      <c r="N362" s="147"/>
      <c r="O362" s="147"/>
      <c r="AA362" s="99" t="str">
        <f t="shared" si="257"/>
        <v/>
      </c>
      <c r="AB362" s="99" t="str">
        <f t="shared" si="258"/>
        <v/>
      </c>
      <c r="AC362" s="99" t="str">
        <f t="shared" si="286"/>
        <v/>
      </c>
      <c r="AD362" s="99" t="str">
        <f t="shared" si="287"/>
        <v/>
      </c>
      <c r="AE362" s="99" t="str">
        <f t="shared" si="259"/>
        <v/>
      </c>
      <c r="AF362" s="99" t="str">
        <f t="shared" si="260"/>
        <v/>
      </c>
      <c r="AG362" s="99" t="str">
        <f t="shared" si="298"/>
        <v/>
      </c>
      <c r="AH362" s="99" t="str">
        <f t="shared" si="299"/>
        <v/>
      </c>
      <c r="AI362" s="99" t="str">
        <f t="shared" si="276"/>
        <v/>
      </c>
      <c r="AJ362" s="99" t="str">
        <f t="shared" si="282"/>
        <v/>
      </c>
      <c r="AK362" s="99" t="str">
        <f t="shared" si="296"/>
        <v/>
      </c>
      <c r="AL362" s="99" t="str">
        <f t="shared" si="297"/>
        <v/>
      </c>
      <c r="AM362" s="99" t="str">
        <f t="shared" si="277"/>
        <v/>
      </c>
      <c r="AN362" s="99" t="str">
        <f t="shared" si="283"/>
        <v/>
      </c>
      <c r="AO362" s="99" t="str">
        <f t="shared" si="288"/>
        <v/>
      </c>
      <c r="AP362" s="99" t="str">
        <f t="shared" si="289"/>
        <v/>
      </c>
      <c r="AQ362" s="99" t="str">
        <f t="shared" si="284"/>
        <v/>
      </c>
      <c r="AR362" s="99" t="str">
        <f t="shared" si="285"/>
        <v/>
      </c>
      <c r="AS362" s="99" t="str">
        <f t="shared" si="290"/>
        <v/>
      </c>
      <c r="AT362" s="99" t="str">
        <f t="shared" si="291"/>
        <v/>
      </c>
      <c r="AU362" s="99" t="str">
        <f t="shared" si="261"/>
        <v/>
      </c>
      <c r="AV362" s="99" t="str">
        <f t="shared" si="262"/>
        <v/>
      </c>
      <c r="AW362" s="99" t="str">
        <f t="shared" si="292"/>
        <v/>
      </c>
      <c r="AX362" s="99" t="str">
        <f t="shared" si="293"/>
        <v/>
      </c>
      <c r="AY362" s="99" t="str">
        <f t="shared" si="263"/>
        <v/>
      </c>
      <c r="AZ362" s="99" t="str">
        <f t="shared" si="264"/>
        <v/>
      </c>
      <c r="BA362" s="99" t="str">
        <f t="shared" si="294"/>
        <v/>
      </c>
      <c r="BB362" s="99" t="str">
        <f t="shared" si="295"/>
        <v/>
      </c>
      <c r="BD362" s="99" t="str">
        <f t="shared" si="265"/>
        <v/>
      </c>
      <c r="BE362" s="99" t="str">
        <f t="shared" si="266"/>
        <v/>
      </c>
      <c r="BF362" s="99" t="str">
        <f t="shared" si="267"/>
        <v/>
      </c>
      <c r="BG362" s="99" t="str">
        <f t="shared" si="268"/>
        <v/>
      </c>
      <c r="BH362" s="121" t="str">
        <f t="shared" si="269"/>
        <v/>
      </c>
      <c r="BI362" s="121" t="str">
        <f t="shared" si="270"/>
        <v/>
      </c>
      <c r="BJ362" s="122" t="str">
        <f t="shared" si="271"/>
        <v/>
      </c>
      <c r="BK362" s="122"/>
      <c r="BL362" s="99" t="str">
        <f t="shared" si="272"/>
        <v/>
      </c>
      <c r="BM362" s="99" t="str">
        <f t="shared" si="273"/>
        <v/>
      </c>
      <c r="BN362" s="122" t="str">
        <f t="shared" si="278"/>
        <v/>
      </c>
      <c r="BO362" s="121" t="str">
        <f t="shared" si="274"/>
        <v/>
      </c>
      <c r="BP362" s="122" t="str">
        <f t="shared" si="279"/>
        <v/>
      </c>
      <c r="BQ362" s="122"/>
    </row>
    <row r="363" spans="2:69" x14ac:dyDescent="0.3">
      <c r="B363" s="89"/>
      <c r="C363" s="98">
        <f t="shared" si="275"/>
        <v>71</v>
      </c>
      <c r="D363" s="120">
        <v>353</v>
      </c>
      <c r="E363" s="161" t="str">
        <f t="shared" si="280"/>
        <v/>
      </c>
      <c r="F363" s="90" t="str">
        <f t="shared" si="256"/>
        <v/>
      </c>
      <c r="G363" s="120">
        <v>353</v>
      </c>
      <c r="H363" s="161" t="str">
        <f t="shared" si="281"/>
        <v/>
      </c>
      <c r="I363" s="90" t="str">
        <f t="array" ref="I363">IF(D$2=1,IF(F363="","",ABS(F362-F363)),IF(D$2&lt;10,IF(AND(F363="",F364=""),"",MAX(IF(C$11:C$1510=G363,B$11:B$1510))-MIN(IF(C$11:C$1510=G363,B$11:B$1510))),IF(AND(F363="",F364=""),"",_xlfn.STDEV.S(IF(C$11:C$1510=G363,B$11:B$1510)))))</f>
        <v/>
      </c>
      <c r="J363" s="102"/>
      <c r="K363" s="156"/>
      <c r="L363" s="157"/>
      <c r="M363" s="158"/>
      <c r="N363" s="147"/>
      <c r="O363" s="147"/>
      <c r="AA363" s="99" t="str">
        <f t="shared" si="257"/>
        <v/>
      </c>
      <c r="AB363" s="99" t="str">
        <f t="shared" si="258"/>
        <v/>
      </c>
      <c r="AC363" s="99" t="str">
        <f t="shared" si="286"/>
        <v/>
      </c>
      <c r="AD363" s="99" t="str">
        <f t="shared" si="287"/>
        <v/>
      </c>
      <c r="AE363" s="99" t="str">
        <f t="shared" si="259"/>
        <v/>
      </c>
      <c r="AF363" s="99" t="str">
        <f t="shared" si="260"/>
        <v/>
      </c>
      <c r="AG363" s="99" t="str">
        <f t="shared" si="298"/>
        <v/>
      </c>
      <c r="AH363" s="99" t="str">
        <f t="shared" si="299"/>
        <v/>
      </c>
      <c r="AI363" s="99" t="str">
        <f t="shared" si="276"/>
        <v/>
      </c>
      <c r="AJ363" s="99" t="str">
        <f t="shared" si="282"/>
        <v/>
      </c>
      <c r="AK363" s="99" t="str">
        <f t="shared" si="296"/>
        <v/>
      </c>
      <c r="AL363" s="99" t="str">
        <f t="shared" si="297"/>
        <v/>
      </c>
      <c r="AM363" s="99" t="str">
        <f t="shared" si="277"/>
        <v/>
      </c>
      <c r="AN363" s="99" t="str">
        <f t="shared" si="283"/>
        <v/>
      </c>
      <c r="AO363" s="99" t="str">
        <f t="shared" si="288"/>
        <v/>
      </c>
      <c r="AP363" s="99" t="str">
        <f t="shared" si="289"/>
        <v/>
      </c>
      <c r="AQ363" s="99" t="str">
        <f t="shared" si="284"/>
        <v/>
      </c>
      <c r="AR363" s="99" t="str">
        <f t="shared" si="285"/>
        <v/>
      </c>
      <c r="AS363" s="99" t="str">
        <f t="shared" si="290"/>
        <v/>
      </c>
      <c r="AT363" s="99" t="str">
        <f t="shared" si="291"/>
        <v/>
      </c>
      <c r="AU363" s="99" t="str">
        <f t="shared" si="261"/>
        <v/>
      </c>
      <c r="AV363" s="99" t="str">
        <f t="shared" si="262"/>
        <v/>
      </c>
      <c r="AW363" s="99" t="str">
        <f t="shared" si="292"/>
        <v/>
      </c>
      <c r="AX363" s="99" t="str">
        <f t="shared" si="293"/>
        <v/>
      </c>
      <c r="AY363" s="99" t="str">
        <f t="shared" si="263"/>
        <v/>
      </c>
      <c r="AZ363" s="99" t="str">
        <f t="shared" si="264"/>
        <v/>
      </c>
      <c r="BA363" s="99" t="str">
        <f t="shared" si="294"/>
        <v/>
      </c>
      <c r="BB363" s="99" t="str">
        <f t="shared" si="295"/>
        <v/>
      </c>
      <c r="BD363" s="99" t="str">
        <f t="shared" si="265"/>
        <v/>
      </c>
      <c r="BE363" s="99" t="str">
        <f t="shared" si="266"/>
        <v/>
      </c>
      <c r="BF363" s="99" t="str">
        <f t="shared" si="267"/>
        <v/>
      </c>
      <c r="BG363" s="99" t="str">
        <f t="shared" si="268"/>
        <v/>
      </c>
      <c r="BH363" s="121" t="str">
        <f t="shared" si="269"/>
        <v/>
      </c>
      <c r="BI363" s="121" t="str">
        <f t="shared" si="270"/>
        <v/>
      </c>
      <c r="BJ363" s="122" t="str">
        <f t="shared" si="271"/>
        <v/>
      </c>
      <c r="BK363" s="122"/>
      <c r="BL363" s="99" t="str">
        <f t="shared" si="272"/>
        <v/>
      </c>
      <c r="BM363" s="99" t="str">
        <f t="shared" si="273"/>
        <v/>
      </c>
      <c r="BN363" s="122" t="str">
        <f t="shared" si="278"/>
        <v/>
      </c>
      <c r="BO363" s="121" t="str">
        <f t="shared" si="274"/>
        <v/>
      </c>
      <c r="BP363" s="122" t="str">
        <f t="shared" si="279"/>
        <v/>
      </c>
      <c r="BQ363" s="122"/>
    </row>
    <row r="364" spans="2:69" x14ac:dyDescent="0.3">
      <c r="B364" s="89"/>
      <c r="C364" s="98">
        <f t="shared" si="275"/>
        <v>71</v>
      </c>
      <c r="D364" s="120">
        <v>354</v>
      </c>
      <c r="E364" s="161" t="str">
        <f t="shared" si="280"/>
        <v/>
      </c>
      <c r="F364" s="90" t="str">
        <f t="shared" si="256"/>
        <v/>
      </c>
      <c r="G364" s="120">
        <v>354</v>
      </c>
      <c r="H364" s="161" t="str">
        <f t="shared" si="281"/>
        <v/>
      </c>
      <c r="I364" s="90" t="str">
        <f t="array" ref="I364">IF(D$2=1,IF(F364="","",ABS(F363-F364)),IF(D$2&lt;10,IF(AND(F364="",F365=""),"",MAX(IF(C$11:C$1510=G364,B$11:B$1510))-MIN(IF(C$11:C$1510=G364,B$11:B$1510))),IF(AND(F364="",F365=""),"",_xlfn.STDEV.S(IF(C$11:C$1510=G364,B$11:B$1510)))))</f>
        <v/>
      </c>
      <c r="J364" s="102"/>
      <c r="K364" s="156"/>
      <c r="L364" s="157"/>
      <c r="M364" s="158"/>
      <c r="N364" s="147"/>
      <c r="O364" s="147"/>
      <c r="AA364" s="99" t="str">
        <f t="shared" si="257"/>
        <v/>
      </c>
      <c r="AB364" s="99" t="str">
        <f t="shared" si="258"/>
        <v/>
      </c>
      <c r="AC364" s="99" t="str">
        <f t="shared" si="286"/>
        <v/>
      </c>
      <c r="AD364" s="99" t="str">
        <f t="shared" si="287"/>
        <v/>
      </c>
      <c r="AE364" s="99" t="str">
        <f t="shared" si="259"/>
        <v/>
      </c>
      <c r="AF364" s="99" t="str">
        <f t="shared" si="260"/>
        <v/>
      </c>
      <c r="AG364" s="99" t="str">
        <f t="shared" si="298"/>
        <v/>
      </c>
      <c r="AH364" s="99" t="str">
        <f t="shared" si="299"/>
        <v/>
      </c>
      <c r="AI364" s="99" t="str">
        <f t="shared" si="276"/>
        <v/>
      </c>
      <c r="AJ364" s="99" t="str">
        <f t="shared" si="282"/>
        <v/>
      </c>
      <c r="AK364" s="99" t="str">
        <f t="shared" si="296"/>
        <v/>
      </c>
      <c r="AL364" s="99" t="str">
        <f t="shared" si="297"/>
        <v/>
      </c>
      <c r="AM364" s="99" t="str">
        <f t="shared" si="277"/>
        <v/>
      </c>
      <c r="AN364" s="99" t="str">
        <f t="shared" si="283"/>
        <v/>
      </c>
      <c r="AO364" s="99" t="str">
        <f t="shared" si="288"/>
        <v/>
      </c>
      <c r="AP364" s="99" t="str">
        <f t="shared" si="289"/>
        <v/>
      </c>
      <c r="AQ364" s="99" t="str">
        <f t="shared" si="284"/>
        <v/>
      </c>
      <c r="AR364" s="99" t="str">
        <f t="shared" si="285"/>
        <v/>
      </c>
      <c r="AS364" s="99" t="str">
        <f t="shared" si="290"/>
        <v/>
      </c>
      <c r="AT364" s="99" t="str">
        <f t="shared" si="291"/>
        <v/>
      </c>
      <c r="AU364" s="99" t="str">
        <f t="shared" si="261"/>
        <v/>
      </c>
      <c r="AV364" s="99" t="str">
        <f t="shared" si="262"/>
        <v/>
      </c>
      <c r="AW364" s="99" t="str">
        <f t="shared" si="292"/>
        <v/>
      </c>
      <c r="AX364" s="99" t="str">
        <f t="shared" si="293"/>
        <v/>
      </c>
      <c r="AY364" s="99" t="str">
        <f t="shared" si="263"/>
        <v/>
      </c>
      <c r="AZ364" s="99" t="str">
        <f t="shared" si="264"/>
        <v/>
      </c>
      <c r="BA364" s="99" t="str">
        <f t="shared" si="294"/>
        <v/>
      </c>
      <c r="BB364" s="99" t="str">
        <f t="shared" si="295"/>
        <v/>
      </c>
      <c r="BD364" s="99" t="str">
        <f t="shared" si="265"/>
        <v/>
      </c>
      <c r="BE364" s="99" t="str">
        <f t="shared" si="266"/>
        <v/>
      </c>
      <c r="BF364" s="99" t="str">
        <f t="shared" si="267"/>
        <v/>
      </c>
      <c r="BG364" s="99" t="str">
        <f t="shared" si="268"/>
        <v/>
      </c>
      <c r="BH364" s="121" t="str">
        <f t="shared" si="269"/>
        <v/>
      </c>
      <c r="BI364" s="121" t="str">
        <f t="shared" si="270"/>
        <v/>
      </c>
      <c r="BJ364" s="122" t="str">
        <f t="shared" si="271"/>
        <v/>
      </c>
      <c r="BK364" s="122"/>
      <c r="BL364" s="99" t="str">
        <f t="shared" si="272"/>
        <v/>
      </c>
      <c r="BM364" s="99" t="str">
        <f t="shared" si="273"/>
        <v/>
      </c>
      <c r="BN364" s="122" t="str">
        <f t="shared" si="278"/>
        <v/>
      </c>
      <c r="BO364" s="121" t="str">
        <f t="shared" si="274"/>
        <v/>
      </c>
      <c r="BP364" s="122" t="str">
        <f t="shared" si="279"/>
        <v/>
      </c>
      <c r="BQ364" s="122"/>
    </row>
    <row r="365" spans="2:69" x14ac:dyDescent="0.3">
      <c r="B365" s="89"/>
      <c r="C365" s="98">
        <f t="shared" si="275"/>
        <v>71</v>
      </c>
      <c r="D365" s="120">
        <v>355</v>
      </c>
      <c r="E365" s="161" t="str">
        <f t="shared" si="280"/>
        <v/>
      </c>
      <c r="F365" s="90" t="str">
        <f t="shared" si="256"/>
        <v/>
      </c>
      <c r="G365" s="120">
        <v>355</v>
      </c>
      <c r="H365" s="161" t="str">
        <f t="shared" si="281"/>
        <v/>
      </c>
      <c r="I365" s="90" t="str">
        <f t="array" ref="I365">IF(D$2=1,IF(F365="","",ABS(F364-F365)),IF(D$2&lt;10,IF(AND(F365="",F366=""),"",MAX(IF(C$11:C$1510=G365,B$11:B$1510))-MIN(IF(C$11:C$1510=G365,B$11:B$1510))),IF(AND(F365="",F366=""),"",_xlfn.STDEV.S(IF(C$11:C$1510=G365,B$11:B$1510)))))</f>
        <v/>
      </c>
      <c r="J365" s="102"/>
      <c r="K365" s="156"/>
      <c r="L365" s="157"/>
      <c r="M365" s="158"/>
      <c r="N365" s="147"/>
      <c r="O365" s="147"/>
      <c r="AA365" s="99" t="str">
        <f t="shared" si="257"/>
        <v/>
      </c>
      <c r="AB365" s="99" t="str">
        <f t="shared" si="258"/>
        <v/>
      </c>
      <c r="AC365" s="99" t="str">
        <f t="shared" si="286"/>
        <v/>
      </c>
      <c r="AD365" s="99" t="str">
        <f t="shared" si="287"/>
        <v/>
      </c>
      <c r="AE365" s="99" t="str">
        <f t="shared" si="259"/>
        <v/>
      </c>
      <c r="AF365" s="99" t="str">
        <f t="shared" si="260"/>
        <v/>
      </c>
      <c r="AG365" s="99" t="str">
        <f t="shared" si="298"/>
        <v/>
      </c>
      <c r="AH365" s="99" t="str">
        <f t="shared" si="299"/>
        <v/>
      </c>
      <c r="AI365" s="99" t="str">
        <f t="shared" si="276"/>
        <v/>
      </c>
      <c r="AJ365" s="99" t="str">
        <f t="shared" si="282"/>
        <v/>
      </c>
      <c r="AK365" s="99" t="str">
        <f t="shared" si="296"/>
        <v/>
      </c>
      <c r="AL365" s="99" t="str">
        <f t="shared" si="297"/>
        <v/>
      </c>
      <c r="AM365" s="99" t="str">
        <f t="shared" si="277"/>
        <v/>
      </c>
      <c r="AN365" s="99" t="str">
        <f t="shared" si="283"/>
        <v/>
      </c>
      <c r="AO365" s="99" t="str">
        <f t="shared" si="288"/>
        <v/>
      </c>
      <c r="AP365" s="99" t="str">
        <f t="shared" si="289"/>
        <v/>
      </c>
      <c r="AQ365" s="99" t="str">
        <f t="shared" si="284"/>
        <v/>
      </c>
      <c r="AR365" s="99" t="str">
        <f t="shared" si="285"/>
        <v/>
      </c>
      <c r="AS365" s="99" t="str">
        <f t="shared" si="290"/>
        <v/>
      </c>
      <c r="AT365" s="99" t="str">
        <f t="shared" si="291"/>
        <v/>
      </c>
      <c r="AU365" s="99" t="str">
        <f t="shared" si="261"/>
        <v/>
      </c>
      <c r="AV365" s="99" t="str">
        <f t="shared" si="262"/>
        <v/>
      </c>
      <c r="AW365" s="99" t="str">
        <f t="shared" si="292"/>
        <v/>
      </c>
      <c r="AX365" s="99" t="str">
        <f t="shared" si="293"/>
        <v/>
      </c>
      <c r="AY365" s="99" t="str">
        <f t="shared" si="263"/>
        <v/>
      </c>
      <c r="AZ365" s="99" t="str">
        <f t="shared" si="264"/>
        <v/>
      </c>
      <c r="BA365" s="99" t="str">
        <f t="shared" si="294"/>
        <v/>
      </c>
      <c r="BB365" s="99" t="str">
        <f t="shared" si="295"/>
        <v/>
      </c>
      <c r="BD365" s="99" t="str">
        <f t="shared" si="265"/>
        <v/>
      </c>
      <c r="BE365" s="99" t="str">
        <f t="shared" si="266"/>
        <v/>
      </c>
      <c r="BF365" s="99" t="str">
        <f t="shared" si="267"/>
        <v/>
      </c>
      <c r="BG365" s="99" t="str">
        <f t="shared" si="268"/>
        <v/>
      </c>
      <c r="BH365" s="121" t="str">
        <f t="shared" si="269"/>
        <v/>
      </c>
      <c r="BI365" s="121" t="str">
        <f t="shared" si="270"/>
        <v/>
      </c>
      <c r="BJ365" s="122" t="str">
        <f t="shared" si="271"/>
        <v/>
      </c>
      <c r="BK365" s="122"/>
      <c r="BL365" s="99" t="str">
        <f t="shared" si="272"/>
        <v/>
      </c>
      <c r="BM365" s="99" t="str">
        <f t="shared" si="273"/>
        <v/>
      </c>
      <c r="BN365" s="122" t="str">
        <f t="shared" si="278"/>
        <v/>
      </c>
      <c r="BO365" s="121" t="str">
        <f t="shared" si="274"/>
        <v/>
      </c>
      <c r="BP365" s="122" t="str">
        <f t="shared" si="279"/>
        <v/>
      </c>
      <c r="BQ365" s="122"/>
    </row>
    <row r="366" spans="2:69" x14ac:dyDescent="0.3">
      <c r="B366" s="89"/>
      <c r="C366" s="98">
        <f t="shared" si="275"/>
        <v>72</v>
      </c>
      <c r="D366" s="120">
        <v>356</v>
      </c>
      <c r="E366" s="161" t="str">
        <f t="shared" si="280"/>
        <v/>
      </c>
      <c r="F366" s="90" t="str">
        <f t="shared" si="256"/>
        <v/>
      </c>
      <c r="G366" s="120">
        <v>356</v>
      </c>
      <c r="H366" s="161" t="str">
        <f t="shared" si="281"/>
        <v/>
      </c>
      <c r="I366" s="90" t="str">
        <f t="array" ref="I366">IF(D$2=1,IF(F366="","",ABS(F365-F366)),IF(D$2&lt;10,IF(AND(F366="",F367=""),"",MAX(IF(C$11:C$1510=G366,B$11:B$1510))-MIN(IF(C$11:C$1510=G366,B$11:B$1510))),IF(AND(F366="",F367=""),"",_xlfn.STDEV.S(IF(C$11:C$1510=G366,B$11:B$1510)))))</f>
        <v/>
      </c>
      <c r="J366" s="102"/>
      <c r="K366" s="156"/>
      <c r="L366" s="157"/>
      <c r="M366" s="158"/>
      <c r="N366" s="147"/>
      <c r="O366" s="147"/>
      <c r="AA366" s="99" t="str">
        <f t="shared" si="257"/>
        <v/>
      </c>
      <c r="AB366" s="99" t="str">
        <f t="shared" si="258"/>
        <v/>
      </c>
      <c r="AC366" s="99" t="str">
        <f t="shared" si="286"/>
        <v/>
      </c>
      <c r="AD366" s="99" t="str">
        <f t="shared" si="287"/>
        <v/>
      </c>
      <c r="AE366" s="99" t="str">
        <f t="shared" si="259"/>
        <v/>
      </c>
      <c r="AF366" s="99" t="str">
        <f t="shared" si="260"/>
        <v/>
      </c>
      <c r="AG366" s="99" t="str">
        <f t="shared" si="298"/>
        <v/>
      </c>
      <c r="AH366" s="99" t="str">
        <f t="shared" si="299"/>
        <v/>
      </c>
      <c r="AI366" s="99" t="str">
        <f t="shared" si="276"/>
        <v/>
      </c>
      <c r="AJ366" s="99" t="str">
        <f t="shared" si="282"/>
        <v/>
      </c>
      <c r="AK366" s="99" t="str">
        <f t="shared" si="296"/>
        <v/>
      </c>
      <c r="AL366" s="99" t="str">
        <f t="shared" si="297"/>
        <v/>
      </c>
      <c r="AM366" s="99" t="str">
        <f t="shared" si="277"/>
        <v/>
      </c>
      <c r="AN366" s="99" t="str">
        <f t="shared" si="283"/>
        <v/>
      </c>
      <c r="AO366" s="99" t="str">
        <f t="shared" si="288"/>
        <v/>
      </c>
      <c r="AP366" s="99" t="str">
        <f t="shared" si="289"/>
        <v/>
      </c>
      <c r="AQ366" s="99" t="str">
        <f t="shared" si="284"/>
        <v/>
      </c>
      <c r="AR366" s="99" t="str">
        <f t="shared" si="285"/>
        <v/>
      </c>
      <c r="AS366" s="99" t="str">
        <f t="shared" si="290"/>
        <v/>
      </c>
      <c r="AT366" s="99" t="str">
        <f t="shared" si="291"/>
        <v/>
      </c>
      <c r="AU366" s="99" t="str">
        <f t="shared" si="261"/>
        <v/>
      </c>
      <c r="AV366" s="99" t="str">
        <f t="shared" si="262"/>
        <v/>
      </c>
      <c r="AW366" s="99" t="str">
        <f t="shared" si="292"/>
        <v/>
      </c>
      <c r="AX366" s="99" t="str">
        <f t="shared" si="293"/>
        <v/>
      </c>
      <c r="AY366" s="99" t="str">
        <f t="shared" si="263"/>
        <v/>
      </c>
      <c r="AZ366" s="99" t="str">
        <f t="shared" si="264"/>
        <v/>
      </c>
      <c r="BA366" s="99" t="str">
        <f t="shared" si="294"/>
        <v/>
      </c>
      <c r="BB366" s="99" t="str">
        <f t="shared" si="295"/>
        <v/>
      </c>
      <c r="BD366" s="99" t="str">
        <f t="shared" si="265"/>
        <v/>
      </c>
      <c r="BE366" s="99" t="str">
        <f t="shared" si="266"/>
        <v/>
      </c>
      <c r="BF366" s="99" t="str">
        <f t="shared" si="267"/>
        <v/>
      </c>
      <c r="BG366" s="99" t="str">
        <f t="shared" si="268"/>
        <v/>
      </c>
      <c r="BH366" s="121" t="str">
        <f t="shared" si="269"/>
        <v/>
      </c>
      <c r="BI366" s="121" t="str">
        <f t="shared" si="270"/>
        <v/>
      </c>
      <c r="BJ366" s="122" t="str">
        <f t="shared" si="271"/>
        <v/>
      </c>
      <c r="BK366" s="122"/>
      <c r="BL366" s="99" t="str">
        <f t="shared" si="272"/>
        <v/>
      </c>
      <c r="BM366" s="99" t="str">
        <f t="shared" si="273"/>
        <v/>
      </c>
      <c r="BN366" s="122" t="str">
        <f t="shared" si="278"/>
        <v/>
      </c>
      <c r="BO366" s="121" t="str">
        <f t="shared" si="274"/>
        <v/>
      </c>
      <c r="BP366" s="122" t="str">
        <f t="shared" si="279"/>
        <v/>
      </c>
      <c r="BQ366" s="122"/>
    </row>
    <row r="367" spans="2:69" x14ac:dyDescent="0.3">
      <c r="B367" s="89"/>
      <c r="C367" s="98">
        <f t="shared" si="275"/>
        <v>72</v>
      </c>
      <c r="D367" s="120">
        <v>357</v>
      </c>
      <c r="E367" s="161" t="str">
        <f t="shared" si="280"/>
        <v/>
      </c>
      <c r="F367" s="90" t="str">
        <f t="shared" si="256"/>
        <v/>
      </c>
      <c r="G367" s="120">
        <v>357</v>
      </c>
      <c r="H367" s="161" t="str">
        <f t="shared" si="281"/>
        <v/>
      </c>
      <c r="I367" s="90" t="str">
        <f t="array" ref="I367">IF(D$2=1,IF(F367="","",ABS(F366-F367)),IF(D$2&lt;10,IF(AND(F367="",F368=""),"",MAX(IF(C$11:C$1510=G367,B$11:B$1510))-MIN(IF(C$11:C$1510=G367,B$11:B$1510))),IF(AND(F367="",F368=""),"",_xlfn.STDEV.S(IF(C$11:C$1510=G367,B$11:B$1510)))))</f>
        <v/>
      </c>
      <c r="J367" s="102"/>
      <c r="K367" s="156"/>
      <c r="L367" s="157"/>
      <c r="M367" s="158"/>
      <c r="N367" s="147"/>
      <c r="O367" s="147"/>
      <c r="AA367" s="99" t="str">
        <f t="shared" si="257"/>
        <v/>
      </c>
      <c r="AB367" s="99" t="str">
        <f t="shared" si="258"/>
        <v/>
      </c>
      <c r="AC367" s="99" t="str">
        <f t="shared" si="286"/>
        <v/>
      </c>
      <c r="AD367" s="99" t="str">
        <f t="shared" si="287"/>
        <v/>
      </c>
      <c r="AE367" s="99" t="str">
        <f t="shared" si="259"/>
        <v/>
      </c>
      <c r="AF367" s="99" t="str">
        <f t="shared" si="260"/>
        <v/>
      </c>
      <c r="AG367" s="99" t="str">
        <f t="shared" si="298"/>
        <v/>
      </c>
      <c r="AH367" s="99" t="str">
        <f t="shared" si="299"/>
        <v/>
      </c>
      <c r="AI367" s="99" t="str">
        <f t="shared" si="276"/>
        <v/>
      </c>
      <c r="AJ367" s="99" t="str">
        <f t="shared" si="282"/>
        <v/>
      </c>
      <c r="AK367" s="99" t="str">
        <f t="shared" si="296"/>
        <v/>
      </c>
      <c r="AL367" s="99" t="str">
        <f t="shared" si="297"/>
        <v/>
      </c>
      <c r="AM367" s="99" t="str">
        <f t="shared" si="277"/>
        <v/>
      </c>
      <c r="AN367" s="99" t="str">
        <f t="shared" si="283"/>
        <v/>
      </c>
      <c r="AO367" s="99" t="str">
        <f t="shared" si="288"/>
        <v/>
      </c>
      <c r="AP367" s="99" t="str">
        <f t="shared" si="289"/>
        <v/>
      </c>
      <c r="AQ367" s="99" t="str">
        <f t="shared" si="284"/>
        <v/>
      </c>
      <c r="AR367" s="99" t="str">
        <f t="shared" si="285"/>
        <v/>
      </c>
      <c r="AS367" s="99" t="str">
        <f t="shared" si="290"/>
        <v/>
      </c>
      <c r="AT367" s="99" t="str">
        <f t="shared" si="291"/>
        <v/>
      </c>
      <c r="AU367" s="99" t="str">
        <f t="shared" si="261"/>
        <v/>
      </c>
      <c r="AV367" s="99" t="str">
        <f t="shared" si="262"/>
        <v/>
      </c>
      <c r="AW367" s="99" t="str">
        <f t="shared" si="292"/>
        <v/>
      </c>
      <c r="AX367" s="99" t="str">
        <f t="shared" si="293"/>
        <v/>
      </c>
      <c r="AY367" s="99" t="str">
        <f t="shared" si="263"/>
        <v/>
      </c>
      <c r="AZ367" s="99" t="str">
        <f t="shared" si="264"/>
        <v/>
      </c>
      <c r="BA367" s="99" t="str">
        <f t="shared" si="294"/>
        <v/>
      </c>
      <c r="BB367" s="99" t="str">
        <f t="shared" si="295"/>
        <v/>
      </c>
      <c r="BD367" s="99" t="str">
        <f t="shared" si="265"/>
        <v/>
      </c>
      <c r="BE367" s="99" t="str">
        <f t="shared" si="266"/>
        <v/>
      </c>
      <c r="BF367" s="99" t="str">
        <f t="shared" si="267"/>
        <v/>
      </c>
      <c r="BG367" s="99" t="str">
        <f t="shared" si="268"/>
        <v/>
      </c>
      <c r="BH367" s="121" t="str">
        <f t="shared" si="269"/>
        <v/>
      </c>
      <c r="BI367" s="121" t="str">
        <f t="shared" si="270"/>
        <v/>
      </c>
      <c r="BJ367" s="122" t="str">
        <f t="shared" si="271"/>
        <v/>
      </c>
      <c r="BK367" s="122"/>
      <c r="BL367" s="99" t="str">
        <f t="shared" si="272"/>
        <v/>
      </c>
      <c r="BM367" s="99" t="str">
        <f t="shared" si="273"/>
        <v/>
      </c>
      <c r="BN367" s="122" t="str">
        <f t="shared" si="278"/>
        <v/>
      </c>
      <c r="BO367" s="121" t="str">
        <f t="shared" si="274"/>
        <v/>
      </c>
      <c r="BP367" s="122" t="str">
        <f t="shared" si="279"/>
        <v/>
      </c>
      <c r="BQ367" s="122"/>
    </row>
    <row r="368" spans="2:69" x14ac:dyDescent="0.3">
      <c r="B368" s="89"/>
      <c r="C368" s="98">
        <f t="shared" si="275"/>
        <v>72</v>
      </c>
      <c r="D368" s="120">
        <v>358</v>
      </c>
      <c r="E368" s="161" t="str">
        <f t="shared" si="280"/>
        <v/>
      </c>
      <c r="F368" s="90" t="str">
        <f t="shared" si="256"/>
        <v/>
      </c>
      <c r="G368" s="120">
        <v>358</v>
      </c>
      <c r="H368" s="161" t="str">
        <f t="shared" si="281"/>
        <v/>
      </c>
      <c r="I368" s="90" t="str">
        <f t="array" ref="I368">IF(D$2=1,IF(F368="","",ABS(F367-F368)),IF(D$2&lt;10,IF(AND(F368="",F369=""),"",MAX(IF(C$11:C$1510=G368,B$11:B$1510))-MIN(IF(C$11:C$1510=G368,B$11:B$1510))),IF(AND(F368="",F369=""),"",_xlfn.STDEV.S(IF(C$11:C$1510=G368,B$11:B$1510)))))</f>
        <v/>
      </c>
      <c r="J368" s="102"/>
      <c r="K368" s="156"/>
      <c r="L368" s="157"/>
      <c r="M368" s="158"/>
      <c r="N368" s="147"/>
      <c r="O368" s="147"/>
      <c r="AA368" s="99" t="str">
        <f t="shared" si="257"/>
        <v/>
      </c>
      <c r="AB368" s="99" t="str">
        <f t="shared" si="258"/>
        <v/>
      </c>
      <c r="AC368" s="99" t="str">
        <f t="shared" si="286"/>
        <v/>
      </c>
      <c r="AD368" s="99" t="str">
        <f t="shared" si="287"/>
        <v/>
      </c>
      <c r="AE368" s="99" t="str">
        <f t="shared" si="259"/>
        <v/>
      </c>
      <c r="AF368" s="99" t="str">
        <f t="shared" si="260"/>
        <v/>
      </c>
      <c r="AG368" s="99" t="str">
        <f t="shared" si="298"/>
        <v/>
      </c>
      <c r="AH368" s="99" t="str">
        <f t="shared" si="299"/>
        <v/>
      </c>
      <c r="AI368" s="99" t="str">
        <f t="shared" si="276"/>
        <v/>
      </c>
      <c r="AJ368" s="99" t="str">
        <f t="shared" si="282"/>
        <v/>
      </c>
      <c r="AK368" s="99" t="str">
        <f t="shared" si="296"/>
        <v/>
      </c>
      <c r="AL368" s="99" t="str">
        <f t="shared" si="297"/>
        <v/>
      </c>
      <c r="AM368" s="99" t="str">
        <f t="shared" si="277"/>
        <v/>
      </c>
      <c r="AN368" s="99" t="str">
        <f t="shared" si="283"/>
        <v/>
      </c>
      <c r="AO368" s="99" t="str">
        <f t="shared" si="288"/>
        <v/>
      </c>
      <c r="AP368" s="99" t="str">
        <f t="shared" si="289"/>
        <v/>
      </c>
      <c r="AQ368" s="99" t="str">
        <f t="shared" si="284"/>
        <v/>
      </c>
      <c r="AR368" s="99" t="str">
        <f t="shared" si="285"/>
        <v/>
      </c>
      <c r="AS368" s="99" t="str">
        <f t="shared" si="290"/>
        <v/>
      </c>
      <c r="AT368" s="99" t="str">
        <f t="shared" si="291"/>
        <v/>
      </c>
      <c r="AU368" s="99" t="str">
        <f t="shared" si="261"/>
        <v/>
      </c>
      <c r="AV368" s="99" t="str">
        <f t="shared" si="262"/>
        <v/>
      </c>
      <c r="AW368" s="99" t="str">
        <f t="shared" si="292"/>
        <v/>
      </c>
      <c r="AX368" s="99" t="str">
        <f t="shared" si="293"/>
        <v/>
      </c>
      <c r="AY368" s="99" t="str">
        <f t="shared" si="263"/>
        <v/>
      </c>
      <c r="AZ368" s="99" t="str">
        <f t="shared" si="264"/>
        <v/>
      </c>
      <c r="BA368" s="99" t="str">
        <f t="shared" si="294"/>
        <v/>
      </c>
      <c r="BB368" s="99" t="str">
        <f t="shared" si="295"/>
        <v/>
      </c>
      <c r="BD368" s="99" t="str">
        <f t="shared" si="265"/>
        <v/>
      </c>
      <c r="BE368" s="99" t="str">
        <f t="shared" si="266"/>
        <v/>
      </c>
      <c r="BF368" s="99" t="str">
        <f t="shared" si="267"/>
        <v/>
      </c>
      <c r="BG368" s="99" t="str">
        <f t="shared" si="268"/>
        <v/>
      </c>
      <c r="BH368" s="121" t="str">
        <f t="shared" si="269"/>
        <v/>
      </c>
      <c r="BI368" s="121" t="str">
        <f t="shared" si="270"/>
        <v/>
      </c>
      <c r="BJ368" s="122" t="str">
        <f t="shared" si="271"/>
        <v/>
      </c>
      <c r="BK368" s="122"/>
      <c r="BL368" s="99" t="str">
        <f t="shared" si="272"/>
        <v/>
      </c>
      <c r="BM368" s="99" t="str">
        <f t="shared" si="273"/>
        <v/>
      </c>
      <c r="BN368" s="122" t="str">
        <f t="shared" si="278"/>
        <v/>
      </c>
      <c r="BO368" s="121" t="str">
        <f t="shared" si="274"/>
        <v/>
      </c>
      <c r="BP368" s="122" t="str">
        <f t="shared" si="279"/>
        <v/>
      </c>
      <c r="BQ368" s="122"/>
    </row>
    <row r="369" spans="2:69" x14ac:dyDescent="0.3">
      <c r="B369" s="89"/>
      <c r="C369" s="98">
        <f t="shared" si="275"/>
        <v>72</v>
      </c>
      <c r="D369" s="120">
        <v>359</v>
      </c>
      <c r="E369" s="161" t="str">
        <f t="shared" si="280"/>
        <v/>
      </c>
      <c r="F369" s="90" t="str">
        <f t="shared" si="256"/>
        <v/>
      </c>
      <c r="G369" s="120">
        <v>359</v>
      </c>
      <c r="H369" s="161" t="str">
        <f t="shared" si="281"/>
        <v/>
      </c>
      <c r="I369" s="90" t="str">
        <f t="array" ref="I369">IF(D$2=1,IF(F369="","",ABS(F368-F369)),IF(D$2&lt;10,IF(AND(F369="",F370=""),"",MAX(IF(C$11:C$1510=G369,B$11:B$1510))-MIN(IF(C$11:C$1510=G369,B$11:B$1510))),IF(AND(F369="",F370=""),"",_xlfn.STDEV.S(IF(C$11:C$1510=G369,B$11:B$1510)))))</f>
        <v/>
      </c>
      <c r="J369" s="102"/>
      <c r="K369" s="156"/>
      <c r="L369" s="157"/>
      <c r="M369" s="158"/>
      <c r="N369" s="147"/>
      <c r="O369" s="147"/>
      <c r="AA369" s="99" t="str">
        <f t="shared" si="257"/>
        <v/>
      </c>
      <c r="AB369" s="99" t="str">
        <f t="shared" si="258"/>
        <v/>
      </c>
      <c r="AC369" s="99" t="str">
        <f t="shared" si="286"/>
        <v/>
      </c>
      <c r="AD369" s="99" t="str">
        <f t="shared" si="287"/>
        <v/>
      </c>
      <c r="AE369" s="99" t="str">
        <f t="shared" si="259"/>
        <v/>
      </c>
      <c r="AF369" s="99" t="str">
        <f t="shared" si="260"/>
        <v/>
      </c>
      <c r="AG369" s="99" t="str">
        <f t="shared" si="298"/>
        <v/>
      </c>
      <c r="AH369" s="99" t="str">
        <f t="shared" si="299"/>
        <v/>
      </c>
      <c r="AI369" s="99" t="str">
        <f t="shared" si="276"/>
        <v/>
      </c>
      <c r="AJ369" s="99" t="str">
        <f t="shared" si="282"/>
        <v/>
      </c>
      <c r="AK369" s="99" t="str">
        <f t="shared" si="296"/>
        <v/>
      </c>
      <c r="AL369" s="99" t="str">
        <f t="shared" si="297"/>
        <v/>
      </c>
      <c r="AM369" s="99" t="str">
        <f t="shared" si="277"/>
        <v/>
      </c>
      <c r="AN369" s="99" t="str">
        <f t="shared" si="283"/>
        <v/>
      </c>
      <c r="AO369" s="99" t="str">
        <f t="shared" si="288"/>
        <v/>
      </c>
      <c r="AP369" s="99" t="str">
        <f t="shared" si="289"/>
        <v/>
      </c>
      <c r="AQ369" s="99" t="str">
        <f t="shared" si="284"/>
        <v/>
      </c>
      <c r="AR369" s="99" t="str">
        <f t="shared" si="285"/>
        <v/>
      </c>
      <c r="AS369" s="99" t="str">
        <f t="shared" si="290"/>
        <v/>
      </c>
      <c r="AT369" s="99" t="str">
        <f t="shared" si="291"/>
        <v/>
      </c>
      <c r="AU369" s="99" t="str">
        <f t="shared" si="261"/>
        <v/>
      </c>
      <c r="AV369" s="99" t="str">
        <f t="shared" si="262"/>
        <v/>
      </c>
      <c r="AW369" s="99" t="str">
        <f t="shared" si="292"/>
        <v/>
      </c>
      <c r="AX369" s="99" t="str">
        <f t="shared" si="293"/>
        <v/>
      </c>
      <c r="AY369" s="99" t="str">
        <f t="shared" si="263"/>
        <v/>
      </c>
      <c r="AZ369" s="99" t="str">
        <f t="shared" si="264"/>
        <v/>
      </c>
      <c r="BA369" s="99" t="str">
        <f t="shared" si="294"/>
        <v/>
      </c>
      <c r="BB369" s="99" t="str">
        <f t="shared" si="295"/>
        <v/>
      </c>
      <c r="BD369" s="99" t="str">
        <f t="shared" si="265"/>
        <v/>
      </c>
      <c r="BE369" s="99" t="str">
        <f t="shared" si="266"/>
        <v/>
      </c>
      <c r="BF369" s="99" t="str">
        <f t="shared" si="267"/>
        <v/>
      </c>
      <c r="BG369" s="99" t="str">
        <f t="shared" si="268"/>
        <v/>
      </c>
      <c r="BH369" s="121" t="str">
        <f t="shared" si="269"/>
        <v/>
      </c>
      <c r="BI369" s="121" t="str">
        <f t="shared" si="270"/>
        <v/>
      </c>
      <c r="BJ369" s="122" t="str">
        <f t="shared" si="271"/>
        <v/>
      </c>
      <c r="BK369" s="122"/>
      <c r="BL369" s="99" t="str">
        <f t="shared" si="272"/>
        <v/>
      </c>
      <c r="BM369" s="99" t="str">
        <f t="shared" si="273"/>
        <v/>
      </c>
      <c r="BN369" s="122" t="str">
        <f t="shared" si="278"/>
        <v/>
      </c>
      <c r="BO369" s="121" t="str">
        <f t="shared" si="274"/>
        <v/>
      </c>
      <c r="BP369" s="122" t="str">
        <f t="shared" si="279"/>
        <v/>
      </c>
      <c r="BQ369" s="122"/>
    </row>
    <row r="370" spans="2:69" x14ac:dyDescent="0.3">
      <c r="B370" s="89"/>
      <c r="C370" s="98">
        <f t="shared" si="275"/>
        <v>72</v>
      </c>
      <c r="D370" s="120">
        <v>360</v>
      </c>
      <c r="E370" s="161" t="str">
        <f t="shared" si="280"/>
        <v/>
      </c>
      <c r="F370" s="90" t="str">
        <f t="shared" si="256"/>
        <v/>
      </c>
      <c r="G370" s="120">
        <v>360</v>
      </c>
      <c r="H370" s="161" t="str">
        <f t="shared" si="281"/>
        <v/>
      </c>
      <c r="I370" s="90" t="str">
        <f t="array" ref="I370">IF(D$2=1,IF(F370="","",ABS(F369-F370)),IF(D$2&lt;10,IF(AND(F370="",F371=""),"",MAX(IF(C$11:C$1510=G370,B$11:B$1510))-MIN(IF(C$11:C$1510=G370,B$11:B$1510))),IF(AND(F370="",F371=""),"",_xlfn.STDEV.S(IF(C$11:C$1510=G370,B$11:B$1510)))))</f>
        <v/>
      </c>
      <c r="J370" s="102"/>
      <c r="K370" s="156"/>
      <c r="L370" s="157"/>
      <c r="M370" s="158"/>
      <c r="N370" s="147"/>
      <c r="O370" s="147"/>
      <c r="AA370" s="99" t="str">
        <f t="shared" si="257"/>
        <v/>
      </c>
      <c r="AB370" s="99" t="str">
        <f t="shared" si="258"/>
        <v/>
      </c>
      <c r="AC370" s="99" t="str">
        <f t="shared" si="286"/>
        <v/>
      </c>
      <c r="AD370" s="99" t="str">
        <f t="shared" si="287"/>
        <v/>
      </c>
      <c r="AE370" s="99" t="str">
        <f t="shared" si="259"/>
        <v/>
      </c>
      <c r="AF370" s="99" t="str">
        <f t="shared" si="260"/>
        <v/>
      </c>
      <c r="AG370" s="99" t="str">
        <f t="shared" si="298"/>
        <v/>
      </c>
      <c r="AH370" s="99" t="str">
        <f t="shared" si="299"/>
        <v/>
      </c>
      <c r="AI370" s="99" t="str">
        <f t="shared" si="276"/>
        <v/>
      </c>
      <c r="AJ370" s="99" t="str">
        <f t="shared" si="282"/>
        <v/>
      </c>
      <c r="AK370" s="99" t="str">
        <f t="shared" si="296"/>
        <v/>
      </c>
      <c r="AL370" s="99" t="str">
        <f t="shared" si="297"/>
        <v/>
      </c>
      <c r="AM370" s="99" t="str">
        <f t="shared" si="277"/>
        <v/>
      </c>
      <c r="AN370" s="99" t="str">
        <f t="shared" si="283"/>
        <v/>
      </c>
      <c r="AO370" s="99" t="str">
        <f t="shared" si="288"/>
        <v/>
      </c>
      <c r="AP370" s="99" t="str">
        <f t="shared" si="289"/>
        <v/>
      </c>
      <c r="AQ370" s="99" t="str">
        <f t="shared" si="284"/>
        <v/>
      </c>
      <c r="AR370" s="99" t="str">
        <f t="shared" si="285"/>
        <v/>
      </c>
      <c r="AS370" s="99" t="str">
        <f t="shared" si="290"/>
        <v/>
      </c>
      <c r="AT370" s="99" t="str">
        <f t="shared" si="291"/>
        <v/>
      </c>
      <c r="AU370" s="99" t="str">
        <f t="shared" si="261"/>
        <v/>
      </c>
      <c r="AV370" s="99" t="str">
        <f t="shared" si="262"/>
        <v/>
      </c>
      <c r="AW370" s="99" t="str">
        <f t="shared" si="292"/>
        <v/>
      </c>
      <c r="AX370" s="99" t="str">
        <f t="shared" si="293"/>
        <v/>
      </c>
      <c r="AY370" s="99" t="str">
        <f t="shared" si="263"/>
        <v/>
      </c>
      <c r="AZ370" s="99" t="str">
        <f t="shared" si="264"/>
        <v/>
      </c>
      <c r="BA370" s="99" t="str">
        <f t="shared" si="294"/>
        <v/>
      </c>
      <c r="BB370" s="99" t="str">
        <f t="shared" si="295"/>
        <v/>
      </c>
      <c r="BD370" s="99" t="str">
        <f t="shared" si="265"/>
        <v/>
      </c>
      <c r="BE370" s="99" t="str">
        <f t="shared" si="266"/>
        <v/>
      </c>
      <c r="BF370" s="99" t="str">
        <f t="shared" si="267"/>
        <v/>
      </c>
      <c r="BG370" s="99" t="str">
        <f t="shared" si="268"/>
        <v/>
      </c>
      <c r="BH370" s="121" t="str">
        <f t="shared" si="269"/>
        <v/>
      </c>
      <c r="BI370" s="121" t="str">
        <f t="shared" si="270"/>
        <v/>
      </c>
      <c r="BJ370" s="122" t="str">
        <f t="shared" si="271"/>
        <v/>
      </c>
      <c r="BK370" s="122"/>
      <c r="BL370" s="99" t="str">
        <f t="shared" si="272"/>
        <v/>
      </c>
      <c r="BM370" s="99" t="str">
        <f t="shared" si="273"/>
        <v/>
      </c>
      <c r="BN370" s="122" t="str">
        <f t="shared" si="278"/>
        <v/>
      </c>
      <c r="BO370" s="121" t="str">
        <f t="shared" si="274"/>
        <v/>
      </c>
      <c r="BP370" s="122" t="str">
        <f t="shared" si="279"/>
        <v/>
      </c>
      <c r="BQ370" s="122"/>
    </row>
    <row r="371" spans="2:69" x14ac:dyDescent="0.3">
      <c r="B371" s="89"/>
      <c r="C371" s="98">
        <f t="shared" si="275"/>
        <v>73</v>
      </c>
      <c r="D371" s="120">
        <v>361</v>
      </c>
      <c r="E371" s="161" t="str">
        <f t="shared" si="280"/>
        <v/>
      </c>
      <c r="F371" s="90" t="str">
        <f t="shared" si="256"/>
        <v/>
      </c>
      <c r="G371" s="120">
        <v>361</v>
      </c>
      <c r="H371" s="161" t="str">
        <f t="shared" si="281"/>
        <v/>
      </c>
      <c r="I371" s="90" t="str">
        <f t="array" ref="I371">IF(D$2=1,IF(F371="","",ABS(F370-F371)),IF(D$2&lt;10,IF(AND(F371="",F372=""),"",MAX(IF(C$11:C$1510=G371,B$11:B$1510))-MIN(IF(C$11:C$1510=G371,B$11:B$1510))),IF(AND(F371="",F372=""),"",_xlfn.STDEV.S(IF(C$11:C$1510=G371,B$11:B$1510)))))</f>
        <v/>
      </c>
      <c r="J371" s="102"/>
      <c r="K371" s="156"/>
      <c r="L371" s="157"/>
      <c r="M371" s="158"/>
      <c r="N371" s="147"/>
      <c r="O371" s="147"/>
      <c r="AA371" s="99" t="str">
        <f t="shared" si="257"/>
        <v/>
      </c>
      <c r="AB371" s="99" t="str">
        <f t="shared" si="258"/>
        <v/>
      </c>
      <c r="AC371" s="99" t="str">
        <f t="shared" si="286"/>
        <v/>
      </c>
      <c r="AD371" s="99" t="str">
        <f t="shared" si="287"/>
        <v/>
      </c>
      <c r="AE371" s="99" t="str">
        <f t="shared" si="259"/>
        <v/>
      </c>
      <c r="AF371" s="99" t="str">
        <f t="shared" si="260"/>
        <v/>
      </c>
      <c r="AG371" s="99" t="str">
        <f t="shared" si="298"/>
        <v/>
      </c>
      <c r="AH371" s="99" t="str">
        <f t="shared" si="299"/>
        <v/>
      </c>
      <c r="AI371" s="99" t="str">
        <f t="shared" si="276"/>
        <v/>
      </c>
      <c r="AJ371" s="99" t="str">
        <f t="shared" si="282"/>
        <v/>
      </c>
      <c r="AK371" s="99" t="str">
        <f t="shared" si="296"/>
        <v/>
      </c>
      <c r="AL371" s="99" t="str">
        <f t="shared" si="297"/>
        <v/>
      </c>
      <c r="AM371" s="99" t="str">
        <f t="shared" si="277"/>
        <v/>
      </c>
      <c r="AN371" s="99" t="str">
        <f t="shared" si="283"/>
        <v/>
      </c>
      <c r="AO371" s="99" t="str">
        <f t="shared" si="288"/>
        <v/>
      </c>
      <c r="AP371" s="99" t="str">
        <f t="shared" si="289"/>
        <v/>
      </c>
      <c r="AQ371" s="99" t="str">
        <f t="shared" si="284"/>
        <v/>
      </c>
      <c r="AR371" s="99" t="str">
        <f t="shared" si="285"/>
        <v/>
      </c>
      <c r="AS371" s="99" t="str">
        <f t="shared" si="290"/>
        <v/>
      </c>
      <c r="AT371" s="99" t="str">
        <f t="shared" si="291"/>
        <v/>
      </c>
      <c r="AU371" s="99" t="str">
        <f t="shared" si="261"/>
        <v/>
      </c>
      <c r="AV371" s="99" t="str">
        <f t="shared" si="262"/>
        <v/>
      </c>
      <c r="AW371" s="99" t="str">
        <f t="shared" si="292"/>
        <v/>
      </c>
      <c r="AX371" s="99" t="str">
        <f t="shared" si="293"/>
        <v/>
      </c>
      <c r="AY371" s="99" t="str">
        <f t="shared" si="263"/>
        <v/>
      </c>
      <c r="AZ371" s="99" t="str">
        <f t="shared" si="264"/>
        <v/>
      </c>
      <c r="BA371" s="99" t="str">
        <f t="shared" si="294"/>
        <v/>
      </c>
      <c r="BB371" s="99" t="str">
        <f t="shared" si="295"/>
        <v/>
      </c>
      <c r="BD371" s="99" t="str">
        <f t="shared" si="265"/>
        <v/>
      </c>
      <c r="BE371" s="99" t="str">
        <f t="shared" si="266"/>
        <v/>
      </c>
      <c r="BF371" s="99" t="str">
        <f t="shared" si="267"/>
        <v/>
      </c>
      <c r="BG371" s="99" t="str">
        <f t="shared" si="268"/>
        <v/>
      </c>
      <c r="BH371" s="121" t="str">
        <f t="shared" si="269"/>
        <v/>
      </c>
      <c r="BI371" s="121" t="str">
        <f t="shared" si="270"/>
        <v/>
      </c>
      <c r="BJ371" s="122" t="str">
        <f t="shared" si="271"/>
        <v/>
      </c>
      <c r="BK371" s="122"/>
      <c r="BL371" s="99" t="str">
        <f t="shared" si="272"/>
        <v/>
      </c>
      <c r="BM371" s="99" t="str">
        <f t="shared" si="273"/>
        <v/>
      </c>
      <c r="BN371" s="122" t="str">
        <f t="shared" si="278"/>
        <v/>
      </c>
      <c r="BO371" s="121" t="str">
        <f t="shared" si="274"/>
        <v/>
      </c>
      <c r="BP371" s="122" t="str">
        <f t="shared" si="279"/>
        <v/>
      </c>
      <c r="BQ371" s="122"/>
    </row>
    <row r="372" spans="2:69" x14ac:dyDescent="0.3">
      <c r="B372" s="89"/>
      <c r="C372" s="98">
        <f t="shared" si="275"/>
        <v>73</v>
      </c>
      <c r="D372" s="120">
        <v>362</v>
      </c>
      <c r="E372" s="161" t="str">
        <f t="shared" si="280"/>
        <v/>
      </c>
      <c r="F372" s="90" t="str">
        <f t="shared" si="256"/>
        <v/>
      </c>
      <c r="G372" s="120">
        <v>362</v>
      </c>
      <c r="H372" s="161" t="str">
        <f t="shared" si="281"/>
        <v/>
      </c>
      <c r="I372" s="90" t="str">
        <f t="array" ref="I372">IF(D$2=1,IF(F372="","",ABS(F371-F372)),IF(D$2&lt;10,IF(AND(F372="",F373=""),"",MAX(IF(C$11:C$1510=G372,B$11:B$1510))-MIN(IF(C$11:C$1510=G372,B$11:B$1510))),IF(AND(F372="",F373=""),"",_xlfn.STDEV.S(IF(C$11:C$1510=G372,B$11:B$1510)))))</f>
        <v/>
      </c>
      <c r="J372" s="102"/>
      <c r="K372" s="156"/>
      <c r="L372" s="157"/>
      <c r="M372" s="158"/>
      <c r="N372" s="147"/>
      <c r="O372" s="147"/>
      <c r="AA372" s="99" t="str">
        <f t="shared" si="257"/>
        <v/>
      </c>
      <c r="AB372" s="99" t="str">
        <f t="shared" si="258"/>
        <v/>
      </c>
      <c r="AC372" s="99" t="str">
        <f t="shared" si="286"/>
        <v/>
      </c>
      <c r="AD372" s="99" t="str">
        <f t="shared" si="287"/>
        <v/>
      </c>
      <c r="AE372" s="99" t="str">
        <f t="shared" si="259"/>
        <v/>
      </c>
      <c r="AF372" s="99" t="str">
        <f t="shared" si="260"/>
        <v/>
      </c>
      <c r="AG372" s="99" t="str">
        <f t="shared" si="298"/>
        <v/>
      </c>
      <c r="AH372" s="99" t="str">
        <f t="shared" si="299"/>
        <v/>
      </c>
      <c r="AI372" s="99" t="str">
        <f t="shared" si="276"/>
        <v/>
      </c>
      <c r="AJ372" s="99" t="str">
        <f t="shared" si="282"/>
        <v/>
      </c>
      <c r="AK372" s="99" t="str">
        <f t="shared" si="296"/>
        <v/>
      </c>
      <c r="AL372" s="99" t="str">
        <f t="shared" si="297"/>
        <v/>
      </c>
      <c r="AM372" s="99" t="str">
        <f t="shared" si="277"/>
        <v/>
      </c>
      <c r="AN372" s="99" t="str">
        <f t="shared" si="283"/>
        <v/>
      </c>
      <c r="AO372" s="99" t="str">
        <f t="shared" si="288"/>
        <v/>
      </c>
      <c r="AP372" s="99" t="str">
        <f t="shared" si="289"/>
        <v/>
      </c>
      <c r="AQ372" s="99" t="str">
        <f t="shared" si="284"/>
        <v/>
      </c>
      <c r="AR372" s="99" t="str">
        <f t="shared" si="285"/>
        <v/>
      </c>
      <c r="AS372" s="99" t="str">
        <f t="shared" si="290"/>
        <v/>
      </c>
      <c r="AT372" s="99" t="str">
        <f t="shared" si="291"/>
        <v/>
      </c>
      <c r="AU372" s="99" t="str">
        <f t="shared" si="261"/>
        <v/>
      </c>
      <c r="AV372" s="99" t="str">
        <f t="shared" si="262"/>
        <v/>
      </c>
      <c r="AW372" s="99" t="str">
        <f t="shared" si="292"/>
        <v/>
      </c>
      <c r="AX372" s="99" t="str">
        <f t="shared" si="293"/>
        <v/>
      </c>
      <c r="AY372" s="99" t="str">
        <f t="shared" si="263"/>
        <v/>
      </c>
      <c r="AZ372" s="99" t="str">
        <f t="shared" si="264"/>
        <v/>
      </c>
      <c r="BA372" s="99" t="str">
        <f t="shared" si="294"/>
        <v/>
      </c>
      <c r="BB372" s="99" t="str">
        <f t="shared" si="295"/>
        <v/>
      </c>
      <c r="BD372" s="99" t="str">
        <f t="shared" si="265"/>
        <v/>
      </c>
      <c r="BE372" s="99" t="str">
        <f t="shared" si="266"/>
        <v/>
      </c>
      <c r="BF372" s="99" t="str">
        <f t="shared" si="267"/>
        <v/>
      </c>
      <c r="BG372" s="99" t="str">
        <f t="shared" si="268"/>
        <v/>
      </c>
      <c r="BH372" s="121" t="str">
        <f t="shared" si="269"/>
        <v/>
      </c>
      <c r="BI372" s="121" t="str">
        <f t="shared" si="270"/>
        <v/>
      </c>
      <c r="BJ372" s="122" t="str">
        <f t="shared" si="271"/>
        <v/>
      </c>
      <c r="BK372" s="122"/>
      <c r="BL372" s="99" t="str">
        <f t="shared" si="272"/>
        <v/>
      </c>
      <c r="BM372" s="99" t="str">
        <f t="shared" si="273"/>
        <v/>
      </c>
      <c r="BN372" s="122" t="str">
        <f t="shared" si="278"/>
        <v/>
      </c>
      <c r="BO372" s="121" t="str">
        <f t="shared" si="274"/>
        <v/>
      </c>
      <c r="BP372" s="122" t="str">
        <f t="shared" si="279"/>
        <v/>
      </c>
      <c r="BQ372" s="122"/>
    </row>
    <row r="373" spans="2:69" x14ac:dyDescent="0.3">
      <c r="B373" s="89"/>
      <c r="C373" s="98">
        <f t="shared" si="275"/>
        <v>73</v>
      </c>
      <c r="D373" s="120">
        <v>363</v>
      </c>
      <c r="E373" s="161" t="str">
        <f t="shared" si="280"/>
        <v/>
      </c>
      <c r="F373" s="90" t="str">
        <f t="shared" si="256"/>
        <v/>
      </c>
      <c r="G373" s="120">
        <v>363</v>
      </c>
      <c r="H373" s="161" t="str">
        <f t="shared" si="281"/>
        <v/>
      </c>
      <c r="I373" s="90" t="str">
        <f t="array" ref="I373">IF(D$2=1,IF(F373="","",ABS(F372-F373)),IF(D$2&lt;10,IF(AND(F373="",F374=""),"",MAX(IF(C$11:C$1510=G373,B$11:B$1510))-MIN(IF(C$11:C$1510=G373,B$11:B$1510))),IF(AND(F373="",F374=""),"",_xlfn.STDEV.S(IF(C$11:C$1510=G373,B$11:B$1510)))))</f>
        <v/>
      </c>
      <c r="J373" s="102"/>
      <c r="K373" s="156"/>
      <c r="L373" s="157"/>
      <c r="M373" s="158"/>
      <c r="N373" s="147"/>
      <c r="O373" s="147"/>
      <c r="AA373" s="99" t="str">
        <f t="shared" si="257"/>
        <v/>
      </c>
      <c r="AB373" s="99" t="str">
        <f t="shared" si="258"/>
        <v/>
      </c>
      <c r="AC373" s="99" t="str">
        <f t="shared" si="286"/>
        <v/>
      </c>
      <c r="AD373" s="99" t="str">
        <f t="shared" si="287"/>
        <v/>
      </c>
      <c r="AE373" s="99" t="str">
        <f t="shared" si="259"/>
        <v/>
      </c>
      <c r="AF373" s="99" t="str">
        <f t="shared" si="260"/>
        <v/>
      </c>
      <c r="AG373" s="99" t="str">
        <f t="shared" si="298"/>
        <v/>
      </c>
      <c r="AH373" s="99" t="str">
        <f t="shared" si="299"/>
        <v/>
      </c>
      <c r="AI373" s="99" t="str">
        <f t="shared" si="276"/>
        <v/>
      </c>
      <c r="AJ373" s="99" t="str">
        <f t="shared" si="282"/>
        <v/>
      </c>
      <c r="AK373" s="99" t="str">
        <f t="shared" si="296"/>
        <v/>
      </c>
      <c r="AL373" s="99" t="str">
        <f t="shared" si="297"/>
        <v/>
      </c>
      <c r="AM373" s="99" t="str">
        <f t="shared" si="277"/>
        <v/>
      </c>
      <c r="AN373" s="99" t="str">
        <f t="shared" si="283"/>
        <v/>
      </c>
      <c r="AO373" s="99" t="str">
        <f t="shared" si="288"/>
        <v/>
      </c>
      <c r="AP373" s="99" t="str">
        <f t="shared" si="289"/>
        <v/>
      </c>
      <c r="AQ373" s="99" t="str">
        <f t="shared" si="284"/>
        <v/>
      </c>
      <c r="AR373" s="99" t="str">
        <f t="shared" si="285"/>
        <v/>
      </c>
      <c r="AS373" s="99" t="str">
        <f t="shared" si="290"/>
        <v/>
      </c>
      <c r="AT373" s="99" t="str">
        <f t="shared" si="291"/>
        <v/>
      </c>
      <c r="AU373" s="99" t="str">
        <f t="shared" si="261"/>
        <v/>
      </c>
      <c r="AV373" s="99" t="str">
        <f t="shared" si="262"/>
        <v/>
      </c>
      <c r="AW373" s="99" t="str">
        <f t="shared" si="292"/>
        <v/>
      </c>
      <c r="AX373" s="99" t="str">
        <f t="shared" si="293"/>
        <v/>
      </c>
      <c r="AY373" s="99" t="str">
        <f t="shared" si="263"/>
        <v/>
      </c>
      <c r="AZ373" s="99" t="str">
        <f t="shared" si="264"/>
        <v/>
      </c>
      <c r="BA373" s="99" t="str">
        <f t="shared" si="294"/>
        <v/>
      </c>
      <c r="BB373" s="99" t="str">
        <f t="shared" si="295"/>
        <v/>
      </c>
      <c r="BD373" s="99" t="str">
        <f t="shared" si="265"/>
        <v/>
      </c>
      <c r="BE373" s="99" t="str">
        <f t="shared" si="266"/>
        <v/>
      </c>
      <c r="BF373" s="99" t="str">
        <f t="shared" si="267"/>
        <v/>
      </c>
      <c r="BG373" s="99" t="str">
        <f t="shared" si="268"/>
        <v/>
      </c>
      <c r="BH373" s="121" t="str">
        <f t="shared" si="269"/>
        <v/>
      </c>
      <c r="BI373" s="121" t="str">
        <f t="shared" si="270"/>
        <v/>
      </c>
      <c r="BJ373" s="122" t="str">
        <f t="shared" si="271"/>
        <v/>
      </c>
      <c r="BK373" s="122"/>
      <c r="BL373" s="99" t="str">
        <f t="shared" si="272"/>
        <v/>
      </c>
      <c r="BM373" s="99" t="str">
        <f t="shared" si="273"/>
        <v/>
      </c>
      <c r="BN373" s="122" t="str">
        <f t="shared" si="278"/>
        <v/>
      </c>
      <c r="BO373" s="121" t="str">
        <f t="shared" si="274"/>
        <v/>
      </c>
      <c r="BP373" s="122" t="str">
        <f t="shared" si="279"/>
        <v/>
      </c>
      <c r="BQ373" s="122"/>
    </row>
    <row r="374" spans="2:69" x14ac:dyDescent="0.3">
      <c r="B374" s="89"/>
      <c r="C374" s="98">
        <f t="shared" si="275"/>
        <v>73</v>
      </c>
      <c r="D374" s="120">
        <v>364</v>
      </c>
      <c r="E374" s="161" t="str">
        <f t="shared" si="280"/>
        <v/>
      </c>
      <c r="F374" s="90" t="str">
        <f t="shared" si="256"/>
        <v/>
      </c>
      <c r="G374" s="120">
        <v>364</v>
      </c>
      <c r="H374" s="161" t="str">
        <f t="shared" si="281"/>
        <v/>
      </c>
      <c r="I374" s="90" t="str">
        <f t="array" ref="I374">IF(D$2=1,IF(F374="","",ABS(F373-F374)),IF(D$2&lt;10,IF(AND(F374="",F375=""),"",MAX(IF(C$11:C$1510=G374,B$11:B$1510))-MIN(IF(C$11:C$1510=G374,B$11:B$1510))),IF(AND(F374="",F375=""),"",_xlfn.STDEV.S(IF(C$11:C$1510=G374,B$11:B$1510)))))</f>
        <v/>
      </c>
      <c r="J374" s="102"/>
      <c r="K374" s="156"/>
      <c r="L374" s="157"/>
      <c r="M374" s="158"/>
      <c r="N374" s="147"/>
      <c r="O374" s="147"/>
      <c r="AA374" s="99" t="str">
        <f t="shared" si="257"/>
        <v/>
      </c>
      <c r="AB374" s="99" t="str">
        <f t="shared" si="258"/>
        <v/>
      </c>
      <c r="AC374" s="99" t="str">
        <f t="shared" si="286"/>
        <v/>
      </c>
      <c r="AD374" s="99" t="str">
        <f t="shared" si="287"/>
        <v/>
      </c>
      <c r="AE374" s="99" t="str">
        <f t="shared" si="259"/>
        <v/>
      </c>
      <c r="AF374" s="99" t="str">
        <f t="shared" si="260"/>
        <v/>
      </c>
      <c r="AG374" s="99" t="str">
        <f t="shared" si="298"/>
        <v/>
      </c>
      <c r="AH374" s="99" t="str">
        <f t="shared" si="299"/>
        <v/>
      </c>
      <c r="AI374" s="99" t="str">
        <f t="shared" si="276"/>
        <v/>
      </c>
      <c r="AJ374" s="99" t="str">
        <f t="shared" si="282"/>
        <v/>
      </c>
      <c r="AK374" s="99" t="str">
        <f t="shared" si="296"/>
        <v/>
      </c>
      <c r="AL374" s="99" t="str">
        <f t="shared" si="297"/>
        <v/>
      </c>
      <c r="AM374" s="99" t="str">
        <f t="shared" si="277"/>
        <v/>
      </c>
      <c r="AN374" s="99" t="str">
        <f t="shared" si="283"/>
        <v/>
      </c>
      <c r="AO374" s="99" t="str">
        <f t="shared" si="288"/>
        <v/>
      </c>
      <c r="AP374" s="99" t="str">
        <f t="shared" si="289"/>
        <v/>
      </c>
      <c r="AQ374" s="99" t="str">
        <f t="shared" si="284"/>
        <v/>
      </c>
      <c r="AR374" s="99" t="str">
        <f t="shared" si="285"/>
        <v/>
      </c>
      <c r="AS374" s="99" t="str">
        <f t="shared" si="290"/>
        <v/>
      </c>
      <c r="AT374" s="99" t="str">
        <f t="shared" si="291"/>
        <v/>
      </c>
      <c r="AU374" s="99" t="str">
        <f t="shared" si="261"/>
        <v/>
      </c>
      <c r="AV374" s="99" t="str">
        <f t="shared" si="262"/>
        <v/>
      </c>
      <c r="AW374" s="99" t="str">
        <f t="shared" si="292"/>
        <v/>
      </c>
      <c r="AX374" s="99" t="str">
        <f t="shared" si="293"/>
        <v/>
      </c>
      <c r="AY374" s="99" t="str">
        <f t="shared" si="263"/>
        <v/>
      </c>
      <c r="AZ374" s="99" t="str">
        <f t="shared" si="264"/>
        <v/>
      </c>
      <c r="BA374" s="99" t="str">
        <f t="shared" si="294"/>
        <v/>
      </c>
      <c r="BB374" s="99" t="str">
        <f t="shared" si="295"/>
        <v/>
      </c>
      <c r="BD374" s="99" t="str">
        <f t="shared" si="265"/>
        <v/>
      </c>
      <c r="BE374" s="99" t="str">
        <f t="shared" si="266"/>
        <v/>
      </c>
      <c r="BF374" s="99" t="str">
        <f t="shared" si="267"/>
        <v/>
      </c>
      <c r="BG374" s="99" t="str">
        <f t="shared" si="268"/>
        <v/>
      </c>
      <c r="BH374" s="121" t="str">
        <f t="shared" si="269"/>
        <v/>
      </c>
      <c r="BI374" s="121" t="str">
        <f t="shared" si="270"/>
        <v/>
      </c>
      <c r="BJ374" s="122" t="str">
        <f t="shared" si="271"/>
        <v/>
      </c>
      <c r="BK374" s="122"/>
      <c r="BL374" s="99" t="str">
        <f t="shared" si="272"/>
        <v/>
      </c>
      <c r="BM374" s="99" t="str">
        <f t="shared" si="273"/>
        <v/>
      </c>
      <c r="BN374" s="122" t="str">
        <f t="shared" si="278"/>
        <v/>
      </c>
      <c r="BO374" s="121" t="str">
        <f t="shared" si="274"/>
        <v/>
      </c>
      <c r="BP374" s="122" t="str">
        <f t="shared" si="279"/>
        <v/>
      </c>
      <c r="BQ374" s="122"/>
    </row>
    <row r="375" spans="2:69" x14ac:dyDescent="0.3">
      <c r="B375" s="89"/>
      <c r="C375" s="98">
        <f t="shared" si="275"/>
        <v>73</v>
      </c>
      <c r="D375" s="120">
        <v>365</v>
      </c>
      <c r="E375" s="161" t="str">
        <f t="shared" si="280"/>
        <v/>
      </c>
      <c r="F375" s="90" t="str">
        <f t="shared" si="256"/>
        <v/>
      </c>
      <c r="G375" s="120">
        <v>365</v>
      </c>
      <c r="H375" s="161" t="str">
        <f t="shared" si="281"/>
        <v/>
      </c>
      <c r="I375" s="90" t="str">
        <f t="array" ref="I375">IF(D$2=1,IF(F375="","",ABS(F374-F375)),IF(D$2&lt;10,IF(AND(F375="",F376=""),"",MAX(IF(C$11:C$1510=G375,B$11:B$1510))-MIN(IF(C$11:C$1510=G375,B$11:B$1510))),IF(AND(F375="",F376=""),"",_xlfn.STDEV.S(IF(C$11:C$1510=G375,B$11:B$1510)))))</f>
        <v/>
      </c>
      <c r="J375" s="102"/>
      <c r="K375" s="156"/>
      <c r="L375" s="157"/>
      <c r="M375" s="158"/>
      <c r="N375" s="147"/>
      <c r="O375" s="147"/>
      <c r="AA375" s="99" t="str">
        <f t="shared" si="257"/>
        <v/>
      </c>
      <c r="AB375" s="99" t="str">
        <f t="shared" si="258"/>
        <v/>
      </c>
      <c r="AC375" s="99" t="str">
        <f t="shared" si="286"/>
        <v/>
      </c>
      <c r="AD375" s="99" t="str">
        <f t="shared" si="287"/>
        <v/>
      </c>
      <c r="AE375" s="99" t="str">
        <f t="shared" si="259"/>
        <v/>
      </c>
      <c r="AF375" s="99" t="str">
        <f t="shared" si="260"/>
        <v/>
      </c>
      <c r="AG375" s="99" t="str">
        <f t="shared" si="298"/>
        <v/>
      </c>
      <c r="AH375" s="99" t="str">
        <f t="shared" si="299"/>
        <v/>
      </c>
      <c r="AI375" s="99" t="str">
        <f t="shared" si="276"/>
        <v/>
      </c>
      <c r="AJ375" s="99" t="str">
        <f t="shared" si="282"/>
        <v/>
      </c>
      <c r="AK375" s="99" t="str">
        <f t="shared" si="296"/>
        <v/>
      </c>
      <c r="AL375" s="99" t="str">
        <f t="shared" si="297"/>
        <v/>
      </c>
      <c r="AM375" s="99" t="str">
        <f t="shared" si="277"/>
        <v/>
      </c>
      <c r="AN375" s="99" t="str">
        <f t="shared" si="283"/>
        <v/>
      </c>
      <c r="AO375" s="99" t="str">
        <f t="shared" si="288"/>
        <v/>
      </c>
      <c r="AP375" s="99" t="str">
        <f t="shared" si="289"/>
        <v/>
      </c>
      <c r="AQ375" s="99" t="str">
        <f t="shared" si="284"/>
        <v/>
      </c>
      <c r="AR375" s="99" t="str">
        <f t="shared" si="285"/>
        <v/>
      </c>
      <c r="AS375" s="99" t="str">
        <f t="shared" si="290"/>
        <v/>
      </c>
      <c r="AT375" s="99" t="str">
        <f t="shared" si="291"/>
        <v/>
      </c>
      <c r="AU375" s="99" t="str">
        <f t="shared" si="261"/>
        <v/>
      </c>
      <c r="AV375" s="99" t="str">
        <f t="shared" si="262"/>
        <v/>
      </c>
      <c r="AW375" s="99" t="str">
        <f t="shared" si="292"/>
        <v/>
      </c>
      <c r="AX375" s="99" t="str">
        <f t="shared" si="293"/>
        <v/>
      </c>
      <c r="AY375" s="99" t="str">
        <f t="shared" si="263"/>
        <v/>
      </c>
      <c r="AZ375" s="99" t="str">
        <f t="shared" si="264"/>
        <v/>
      </c>
      <c r="BA375" s="99" t="str">
        <f t="shared" si="294"/>
        <v/>
      </c>
      <c r="BB375" s="99" t="str">
        <f t="shared" si="295"/>
        <v/>
      </c>
      <c r="BD375" s="99" t="str">
        <f t="shared" si="265"/>
        <v/>
      </c>
      <c r="BE375" s="99" t="str">
        <f t="shared" si="266"/>
        <v/>
      </c>
      <c r="BF375" s="99" t="str">
        <f t="shared" si="267"/>
        <v/>
      </c>
      <c r="BG375" s="99" t="str">
        <f t="shared" si="268"/>
        <v/>
      </c>
      <c r="BH375" s="121" t="str">
        <f t="shared" si="269"/>
        <v/>
      </c>
      <c r="BI375" s="121" t="str">
        <f t="shared" si="270"/>
        <v/>
      </c>
      <c r="BJ375" s="122" t="str">
        <f t="shared" si="271"/>
        <v/>
      </c>
      <c r="BK375" s="122"/>
      <c r="BL375" s="99" t="str">
        <f t="shared" si="272"/>
        <v/>
      </c>
      <c r="BM375" s="99" t="str">
        <f t="shared" si="273"/>
        <v/>
      </c>
      <c r="BN375" s="122" t="str">
        <f t="shared" si="278"/>
        <v/>
      </c>
      <c r="BO375" s="121" t="str">
        <f t="shared" si="274"/>
        <v/>
      </c>
      <c r="BP375" s="122" t="str">
        <f t="shared" si="279"/>
        <v/>
      </c>
      <c r="BQ375" s="122"/>
    </row>
    <row r="376" spans="2:69" x14ac:dyDescent="0.3">
      <c r="B376" s="89"/>
      <c r="C376" s="98">
        <f t="shared" si="275"/>
        <v>74</v>
      </c>
      <c r="D376" s="120">
        <v>366</v>
      </c>
      <c r="E376" s="161" t="str">
        <f t="shared" si="280"/>
        <v/>
      </c>
      <c r="F376" s="90" t="str">
        <f t="shared" si="256"/>
        <v/>
      </c>
      <c r="G376" s="120">
        <v>366</v>
      </c>
      <c r="H376" s="161" t="str">
        <f t="shared" si="281"/>
        <v/>
      </c>
      <c r="I376" s="90" t="str">
        <f t="array" ref="I376">IF(D$2=1,IF(F376="","",ABS(F375-F376)),IF(D$2&lt;10,IF(AND(F376="",F377=""),"",MAX(IF(C$11:C$1510=G376,B$11:B$1510))-MIN(IF(C$11:C$1510=G376,B$11:B$1510))),IF(AND(F376="",F377=""),"",_xlfn.STDEV.S(IF(C$11:C$1510=G376,B$11:B$1510)))))</f>
        <v/>
      </c>
      <c r="J376" s="102"/>
      <c r="K376" s="156"/>
      <c r="L376" s="157"/>
      <c r="M376" s="158"/>
      <c r="N376" s="147"/>
      <c r="O376" s="147"/>
      <c r="AA376" s="99" t="str">
        <f t="shared" si="257"/>
        <v/>
      </c>
      <c r="AB376" s="99" t="str">
        <f t="shared" si="258"/>
        <v/>
      </c>
      <c r="AC376" s="99" t="str">
        <f t="shared" si="286"/>
        <v/>
      </c>
      <c r="AD376" s="99" t="str">
        <f t="shared" si="287"/>
        <v/>
      </c>
      <c r="AE376" s="99" t="str">
        <f t="shared" si="259"/>
        <v/>
      </c>
      <c r="AF376" s="99" t="str">
        <f t="shared" si="260"/>
        <v/>
      </c>
      <c r="AG376" s="99" t="str">
        <f t="shared" si="298"/>
        <v/>
      </c>
      <c r="AH376" s="99" t="str">
        <f t="shared" si="299"/>
        <v/>
      </c>
      <c r="AI376" s="99" t="str">
        <f t="shared" si="276"/>
        <v/>
      </c>
      <c r="AJ376" s="99" t="str">
        <f t="shared" si="282"/>
        <v/>
      </c>
      <c r="AK376" s="99" t="str">
        <f t="shared" si="296"/>
        <v/>
      </c>
      <c r="AL376" s="99" t="str">
        <f t="shared" si="297"/>
        <v/>
      </c>
      <c r="AM376" s="99" t="str">
        <f t="shared" si="277"/>
        <v/>
      </c>
      <c r="AN376" s="99" t="str">
        <f t="shared" si="283"/>
        <v/>
      </c>
      <c r="AO376" s="99" t="str">
        <f t="shared" si="288"/>
        <v/>
      </c>
      <c r="AP376" s="99" t="str">
        <f t="shared" si="289"/>
        <v/>
      </c>
      <c r="AQ376" s="99" t="str">
        <f t="shared" si="284"/>
        <v/>
      </c>
      <c r="AR376" s="99" t="str">
        <f t="shared" si="285"/>
        <v/>
      </c>
      <c r="AS376" s="99" t="str">
        <f t="shared" si="290"/>
        <v/>
      </c>
      <c r="AT376" s="99" t="str">
        <f t="shared" si="291"/>
        <v/>
      </c>
      <c r="AU376" s="99" t="str">
        <f t="shared" si="261"/>
        <v/>
      </c>
      <c r="AV376" s="99" t="str">
        <f t="shared" si="262"/>
        <v/>
      </c>
      <c r="AW376" s="99" t="str">
        <f t="shared" si="292"/>
        <v/>
      </c>
      <c r="AX376" s="99" t="str">
        <f t="shared" si="293"/>
        <v/>
      </c>
      <c r="AY376" s="99" t="str">
        <f t="shared" si="263"/>
        <v/>
      </c>
      <c r="AZ376" s="99" t="str">
        <f t="shared" si="264"/>
        <v/>
      </c>
      <c r="BA376" s="99" t="str">
        <f t="shared" si="294"/>
        <v/>
      </c>
      <c r="BB376" s="99" t="str">
        <f t="shared" si="295"/>
        <v/>
      </c>
      <c r="BD376" s="99" t="str">
        <f t="shared" si="265"/>
        <v/>
      </c>
      <c r="BE376" s="99" t="str">
        <f t="shared" si="266"/>
        <v/>
      </c>
      <c r="BF376" s="99" t="str">
        <f t="shared" si="267"/>
        <v/>
      </c>
      <c r="BG376" s="99" t="str">
        <f t="shared" si="268"/>
        <v/>
      </c>
      <c r="BH376" s="121" t="str">
        <f t="shared" si="269"/>
        <v/>
      </c>
      <c r="BI376" s="121" t="str">
        <f t="shared" si="270"/>
        <v/>
      </c>
      <c r="BJ376" s="122" t="str">
        <f t="shared" si="271"/>
        <v/>
      </c>
      <c r="BK376" s="122"/>
      <c r="BL376" s="99" t="str">
        <f t="shared" si="272"/>
        <v/>
      </c>
      <c r="BM376" s="99" t="str">
        <f t="shared" si="273"/>
        <v/>
      </c>
      <c r="BN376" s="122" t="str">
        <f t="shared" si="278"/>
        <v/>
      </c>
      <c r="BO376" s="121" t="str">
        <f t="shared" si="274"/>
        <v/>
      </c>
      <c r="BP376" s="122" t="str">
        <f t="shared" si="279"/>
        <v/>
      </c>
      <c r="BQ376" s="122"/>
    </row>
    <row r="377" spans="2:69" x14ac:dyDescent="0.3">
      <c r="B377" s="89"/>
      <c r="C377" s="98">
        <f t="shared" si="275"/>
        <v>74</v>
      </c>
      <c r="D377" s="120">
        <v>367</v>
      </c>
      <c r="E377" s="161" t="str">
        <f t="shared" si="280"/>
        <v/>
      </c>
      <c r="F377" s="90" t="str">
        <f t="shared" si="256"/>
        <v/>
      </c>
      <c r="G377" s="120">
        <v>367</v>
      </c>
      <c r="H377" s="161" t="str">
        <f t="shared" si="281"/>
        <v/>
      </c>
      <c r="I377" s="90" t="str">
        <f t="array" ref="I377">IF(D$2=1,IF(F377="","",ABS(F376-F377)),IF(D$2&lt;10,IF(AND(F377="",F378=""),"",MAX(IF(C$11:C$1510=G377,B$11:B$1510))-MIN(IF(C$11:C$1510=G377,B$11:B$1510))),IF(AND(F377="",F378=""),"",_xlfn.STDEV.S(IF(C$11:C$1510=G377,B$11:B$1510)))))</f>
        <v/>
      </c>
      <c r="J377" s="102"/>
      <c r="K377" s="156"/>
      <c r="L377" s="157"/>
      <c r="M377" s="158"/>
      <c r="N377" s="147"/>
      <c r="O377" s="147"/>
      <c r="AA377" s="99" t="str">
        <f t="shared" si="257"/>
        <v/>
      </c>
      <c r="AB377" s="99" t="str">
        <f t="shared" si="258"/>
        <v/>
      </c>
      <c r="AC377" s="99" t="str">
        <f t="shared" si="286"/>
        <v/>
      </c>
      <c r="AD377" s="99" t="str">
        <f t="shared" si="287"/>
        <v/>
      </c>
      <c r="AE377" s="99" t="str">
        <f t="shared" si="259"/>
        <v/>
      </c>
      <c r="AF377" s="99" t="str">
        <f t="shared" si="260"/>
        <v/>
      </c>
      <c r="AG377" s="99" t="str">
        <f t="shared" si="298"/>
        <v/>
      </c>
      <c r="AH377" s="99" t="str">
        <f t="shared" si="299"/>
        <v/>
      </c>
      <c r="AI377" s="99" t="str">
        <f t="shared" si="276"/>
        <v/>
      </c>
      <c r="AJ377" s="99" t="str">
        <f t="shared" si="282"/>
        <v/>
      </c>
      <c r="AK377" s="99" t="str">
        <f t="shared" si="296"/>
        <v/>
      </c>
      <c r="AL377" s="99" t="str">
        <f t="shared" si="297"/>
        <v/>
      </c>
      <c r="AM377" s="99" t="str">
        <f t="shared" si="277"/>
        <v/>
      </c>
      <c r="AN377" s="99" t="str">
        <f t="shared" si="283"/>
        <v/>
      </c>
      <c r="AO377" s="99" t="str">
        <f t="shared" si="288"/>
        <v/>
      </c>
      <c r="AP377" s="99" t="str">
        <f t="shared" si="289"/>
        <v/>
      </c>
      <c r="AQ377" s="99" t="str">
        <f t="shared" si="284"/>
        <v/>
      </c>
      <c r="AR377" s="99" t="str">
        <f t="shared" si="285"/>
        <v/>
      </c>
      <c r="AS377" s="99" t="str">
        <f t="shared" si="290"/>
        <v/>
      </c>
      <c r="AT377" s="99" t="str">
        <f t="shared" si="291"/>
        <v/>
      </c>
      <c r="AU377" s="99" t="str">
        <f t="shared" si="261"/>
        <v/>
      </c>
      <c r="AV377" s="99" t="str">
        <f t="shared" si="262"/>
        <v/>
      </c>
      <c r="AW377" s="99" t="str">
        <f t="shared" si="292"/>
        <v/>
      </c>
      <c r="AX377" s="99" t="str">
        <f t="shared" si="293"/>
        <v/>
      </c>
      <c r="AY377" s="99" t="str">
        <f t="shared" si="263"/>
        <v/>
      </c>
      <c r="AZ377" s="99" t="str">
        <f t="shared" si="264"/>
        <v/>
      </c>
      <c r="BA377" s="99" t="str">
        <f t="shared" si="294"/>
        <v/>
      </c>
      <c r="BB377" s="99" t="str">
        <f t="shared" si="295"/>
        <v/>
      </c>
      <c r="BD377" s="99" t="str">
        <f t="shared" si="265"/>
        <v/>
      </c>
      <c r="BE377" s="99" t="str">
        <f t="shared" si="266"/>
        <v/>
      </c>
      <c r="BF377" s="99" t="str">
        <f t="shared" si="267"/>
        <v/>
      </c>
      <c r="BG377" s="99" t="str">
        <f t="shared" si="268"/>
        <v/>
      </c>
      <c r="BH377" s="121" t="str">
        <f t="shared" si="269"/>
        <v/>
      </c>
      <c r="BI377" s="121" t="str">
        <f t="shared" si="270"/>
        <v/>
      </c>
      <c r="BJ377" s="122" t="str">
        <f t="shared" si="271"/>
        <v/>
      </c>
      <c r="BK377" s="122"/>
      <c r="BL377" s="99" t="str">
        <f t="shared" si="272"/>
        <v/>
      </c>
      <c r="BM377" s="99" t="str">
        <f t="shared" si="273"/>
        <v/>
      </c>
      <c r="BN377" s="122" t="str">
        <f t="shared" si="278"/>
        <v/>
      </c>
      <c r="BO377" s="121" t="str">
        <f t="shared" si="274"/>
        <v/>
      </c>
      <c r="BP377" s="122" t="str">
        <f t="shared" si="279"/>
        <v/>
      </c>
      <c r="BQ377" s="122"/>
    </row>
    <row r="378" spans="2:69" x14ac:dyDescent="0.3">
      <c r="B378" s="89"/>
      <c r="C378" s="98">
        <f t="shared" si="275"/>
        <v>74</v>
      </c>
      <c r="D378" s="120">
        <v>368</v>
      </c>
      <c r="E378" s="161" t="str">
        <f t="shared" si="280"/>
        <v/>
      </c>
      <c r="F378" s="90" t="str">
        <f t="shared" si="256"/>
        <v/>
      </c>
      <c r="G378" s="120">
        <v>368</v>
      </c>
      <c r="H378" s="161" t="str">
        <f t="shared" si="281"/>
        <v/>
      </c>
      <c r="I378" s="90" t="str">
        <f t="array" ref="I378">IF(D$2=1,IF(F378="","",ABS(F377-F378)),IF(D$2&lt;10,IF(AND(F378="",F379=""),"",MAX(IF(C$11:C$1510=G378,B$11:B$1510))-MIN(IF(C$11:C$1510=G378,B$11:B$1510))),IF(AND(F378="",F379=""),"",_xlfn.STDEV.S(IF(C$11:C$1510=G378,B$11:B$1510)))))</f>
        <v/>
      </c>
      <c r="J378" s="102"/>
      <c r="K378" s="156"/>
      <c r="L378" s="157"/>
      <c r="M378" s="158"/>
      <c r="N378" s="147"/>
      <c r="O378" s="147"/>
      <c r="AA378" s="99" t="str">
        <f t="shared" si="257"/>
        <v/>
      </c>
      <c r="AB378" s="99" t="str">
        <f t="shared" si="258"/>
        <v/>
      </c>
      <c r="AC378" s="99" t="str">
        <f t="shared" si="286"/>
        <v/>
      </c>
      <c r="AD378" s="99" t="str">
        <f t="shared" si="287"/>
        <v/>
      </c>
      <c r="AE378" s="99" t="str">
        <f t="shared" si="259"/>
        <v/>
      </c>
      <c r="AF378" s="99" t="str">
        <f t="shared" si="260"/>
        <v/>
      </c>
      <c r="AG378" s="99" t="str">
        <f t="shared" si="298"/>
        <v/>
      </c>
      <c r="AH378" s="99" t="str">
        <f t="shared" si="299"/>
        <v/>
      </c>
      <c r="AI378" s="99" t="str">
        <f t="shared" si="276"/>
        <v/>
      </c>
      <c r="AJ378" s="99" t="str">
        <f t="shared" si="282"/>
        <v/>
      </c>
      <c r="AK378" s="99" t="str">
        <f t="shared" si="296"/>
        <v/>
      </c>
      <c r="AL378" s="99" t="str">
        <f t="shared" si="297"/>
        <v/>
      </c>
      <c r="AM378" s="99" t="str">
        <f t="shared" si="277"/>
        <v/>
      </c>
      <c r="AN378" s="99" t="str">
        <f t="shared" si="283"/>
        <v/>
      </c>
      <c r="AO378" s="99" t="str">
        <f t="shared" si="288"/>
        <v/>
      </c>
      <c r="AP378" s="99" t="str">
        <f t="shared" si="289"/>
        <v/>
      </c>
      <c r="AQ378" s="99" t="str">
        <f t="shared" si="284"/>
        <v/>
      </c>
      <c r="AR378" s="99" t="str">
        <f t="shared" si="285"/>
        <v/>
      </c>
      <c r="AS378" s="99" t="str">
        <f t="shared" si="290"/>
        <v/>
      </c>
      <c r="AT378" s="99" t="str">
        <f t="shared" si="291"/>
        <v/>
      </c>
      <c r="AU378" s="99" t="str">
        <f t="shared" si="261"/>
        <v/>
      </c>
      <c r="AV378" s="99" t="str">
        <f t="shared" si="262"/>
        <v/>
      </c>
      <c r="AW378" s="99" t="str">
        <f t="shared" si="292"/>
        <v/>
      </c>
      <c r="AX378" s="99" t="str">
        <f t="shared" si="293"/>
        <v/>
      </c>
      <c r="AY378" s="99" t="str">
        <f t="shared" si="263"/>
        <v/>
      </c>
      <c r="AZ378" s="99" t="str">
        <f t="shared" si="264"/>
        <v/>
      </c>
      <c r="BA378" s="99" t="str">
        <f t="shared" si="294"/>
        <v/>
      </c>
      <c r="BB378" s="99" t="str">
        <f t="shared" si="295"/>
        <v/>
      </c>
      <c r="BD378" s="99" t="str">
        <f t="shared" si="265"/>
        <v/>
      </c>
      <c r="BE378" s="99" t="str">
        <f t="shared" si="266"/>
        <v/>
      </c>
      <c r="BF378" s="99" t="str">
        <f t="shared" si="267"/>
        <v/>
      </c>
      <c r="BG378" s="99" t="str">
        <f t="shared" si="268"/>
        <v/>
      </c>
      <c r="BH378" s="121" t="str">
        <f t="shared" si="269"/>
        <v/>
      </c>
      <c r="BI378" s="121" t="str">
        <f t="shared" si="270"/>
        <v/>
      </c>
      <c r="BJ378" s="122" t="str">
        <f t="shared" si="271"/>
        <v/>
      </c>
      <c r="BK378" s="122"/>
      <c r="BL378" s="99" t="str">
        <f t="shared" si="272"/>
        <v/>
      </c>
      <c r="BM378" s="99" t="str">
        <f t="shared" si="273"/>
        <v/>
      </c>
      <c r="BN378" s="122" t="str">
        <f t="shared" si="278"/>
        <v/>
      </c>
      <c r="BO378" s="121" t="str">
        <f t="shared" si="274"/>
        <v/>
      </c>
      <c r="BP378" s="122" t="str">
        <f t="shared" si="279"/>
        <v/>
      </c>
      <c r="BQ378" s="122"/>
    </row>
    <row r="379" spans="2:69" x14ac:dyDescent="0.3">
      <c r="B379" s="89"/>
      <c r="C379" s="98">
        <f t="shared" si="275"/>
        <v>74</v>
      </c>
      <c r="D379" s="120">
        <v>369</v>
      </c>
      <c r="E379" s="161" t="str">
        <f t="shared" si="280"/>
        <v/>
      </c>
      <c r="F379" s="90" t="str">
        <f t="shared" si="256"/>
        <v/>
      </c>
      <c r="G379" s="120">
        <v>369</v>
      </c>
      <c r="H379" s="161" t="str">
        <f t="shared" si="281"/>
        <v/>
      </c>
      <c r="I379" s="90" t="str">
        <f t="array" ref="I379">IF(D$2=1,IF(F379="","",ABS(F378-F379)),IF(D$2&lt;10,IF(AND(F379="",F380=""),"",MAX(IF(C$11:C$1510=G379,B$11:B$1510))-MIN(IF(C$11:C$1510=G379,B$11:B$1510))),IF(AND(F379="",F380=""),"",_xlfn.STDEV.S(IF(C$11:C$1510=G379,B$11:B$1510)))))</f>
        <v/>
      </c>
      <c r="J379" s="102"/>
      <c r="K379" s="156"/>
      <c r="L379" s="157"/>
      <c r="M379" s="158"/>
      <c r="N379" s="147"/>
      <c r="O379" s="147"/>
      <c r="AA379" s="99" t="str">
        <f t="shared" si="257"/>
        <v/>
      </c>
      <c r="AB379" s="99" t="str">
        <f t="shared" si="258"/>
        <v/>
      </c>
      <c r="AC379" s="99" t="str">
        <f t="shared" si="286"/>
        <v/>
      </c>
      <c r="AD379" s="99" t="str">
        <f t="shared" si="287"/>
        <v/>
      </c>
      <c r="AE379" s="99" t="str">
        <f t="shared" si="259"/>
        <v/>
      </c>
      <c r="AF379" s="99" t="str">
        <f t="shared" si="260"/>
        <v/>
      </c>
      <c r="AG379" s="99" t="str">
        <f t="shared" si="298"/>
        <v/>
      </c>
      <c r="AH379" s="99" t="str">
        <f t="shared" si="299"/>
        <v/>
      </c>
      <c r="AI379" s="99" t="str">
        <f t="shared" si="276"/>
        <v/>
      </c>
      <c r="AJ379" s="99" t="str">
        <f t="shared" si="282"/>
        <v/>
      </c>
      <c r="AK379" s="99" t="str">
        <f t="shared" si="296"/>
        <v/>
      </c>
      <c r="AL379" s="99" t="str">
        <f t="shared" si="297"/>
        <v/>
      </c>
      <c r="AM379" s="99" t="str">
        <f t="shared" si="277"/>
        <v/>
      </c>
      <c r="AN379" s="99" t="str">
        <f t="shared" si="283"/>
        <v/>
      </c>
      <c r="AO379" s="99" t="str">
        <f t="shared" si="288"/>
        <v/>
      </c>
      <c r="AP379" s="99" t="str">
        <f t="shared" si="289"/>
        <v/>
      </c>
      <c r="AQ379" s="99" t="str">
        <f t="shared" si="284"/>
        <v/>
      </c>
      <c r="AR379" s="99" t="str">
        <f t="shared" si="285"/>
        <v/>
      </c>
      <c r="AS379" s="99" t="str">
        <f t="shared" si="290"/>
        <v/>
      </c>
      <c r="AT379" s="99" t="str">
        <f t="shared" si="291"/>
        <v/>
      </c>
      <c r="AU379" s="99" t="str">
        <f t="shared" si="261"/>
        <v/>
      </c>
      <c r="AV379" s="99" t="str">
        <f t="shared" si="262"/>
        <v/>
      </c>
      <c r="AW379" s="99" t="str">
        <f t="shared" si="292"/>
        <v/>
      </c>
      <c r="AX379" s="99" t="str">
        <f t="shared" si="293"/>
        <v/>
      </c>
      <c r="AY379" s="99" t="str">
        <f t="shared" si="263"/>
        <v/>
      </c>
      <c r="AZ379" s="99" t="str">
        <f t="shared" si="264"/>
        <v/>
      </c>
      <c r="BA379" s="99" t="str">
        <f t="shared" si="294"/>
        <v/>
      </c>
      <c r="BB379" s="99" t="str">
        <f t="shared" si="295"/>
        <v/>
      </c>
      <c r="BD379" s="99" t="str">
        <f t="shared" si="265"/>
        <v/>
      </c>
      <c r="BE379" s="99" t="str">
        <f t="shared" si="266"/>
        <v/>
      </c>
      <c r="BF379" s="99" t="str">
        <f t="shared" si="267"/>
        <v/>
      </c>
      <c r="BG379" s="99" t="str">
        <f t="shared" si="268"/>
        <v/>
      </c>
      <c r="BH379" s="121" t="str">
        <f t="shared" si="269"/>
        <v/>
      </c>
      <c r="BI379" s="121" t="str">
        <f t="shared" si="270"/>
        <v/>
      </c>
      <c r="BJ379" s="122" t="str">
        <f t="shared" si="271"/>
        <v/>
      </c>
      <c r="BK379" s="122"/>
      <c r="BL379" s="99" t="str">
        <f t="shared" si="272"/>
        <v/>
      </c>
      <c r="BM379" s="99" t="str">
        <f t="shared" si="273"/>
        <v/>
      </c>
      <c r="BN379" s="122" t="str">
        <f t="shared" si="278"/>
        <v/>
      </c>
      <c r="BO379" s="121" t="str">
        <f t="shared" si="274"/>
        <v/>
      </c>
      <c r="BP379" s="122" t="str">
        <f t="shared" si="279"/>
        <v/>
      </c>
      <c r="BQ379" s="122"/>
    </row>
    <row r="380" spans="2:69" x14ac:dyDescent="0.3">
      <c r="B380" s="89"/>
      <c r="C380" s="98">
        <f t="shared" si="275"/>
        <v>74</v>
      </c>
      <c r="D380" s="120">
        <v>370</v>
      </c>
      <c r="E380" s="161" t="str">
        <f t="shared" si="280"/>
        <v/>
      </c>
      <c r="F380" s="90" t="str">
        <f t="shared" si="256"/>
        <v/>
      </c>
      <c r="G380" s="120">
        <v>370</v>
      </c>
      <c r="H380" s="161" t="str">
        <f t="shared" si="281"/>
        <v/>
      </c>
      <c r="I380" s="90" t="str">
        <f t="array" ref="I380">IF(D$2=1,IF(F380="","",ABS(F379-F380)),IF(D$2&lt;10,IF(AND(F380="",F381=""),"",MAX(IF(C$11:C$1510=G380,B$11:B$1510))-MIN(IF(C$11:C$1510=G380,B$11:B$1510))),IF(AND(F380="",F381=""),"",_xlfn.STDEV.S(IF(C$11:C$1510=G380,B$11:B$1510)))))</f>
        <v/>
      </c>
      <c r="J380" s="102"/>
      <c r="K380" s="156"/>
      <c r="L380" s="157"/>
      <c r="M380" s="158"/>
      <c r="N380" s="147"/>
      <c r="O380" s="147"/>
      <c r="AA380" s="99" t="str">
        <f t="shared" si="257"/>
        <v/>
      </c>
      <c r="AB380" s="99" t="str">
        <f t="shared" si="258"/>
        <v/>
      </c>
      <c r="AC380" s="99" t="str">
        <f t="shared" si="286"/>
        <v/>
      </c>
      <c r="AD380" s="99" t="str">
        <f t="shared" si="287"/>
        <v/>
      </c>
      <c r="AE380" s="99" t="str">
        <f t="shared" si="259"/>
        <v/>
      </c>
      <c r="AF380" s="99" t="str">
        <f t="shared" si="260"/>
        <v/>
      </c>
      <c r="AG380" s="99" t="str">
        <f t="shared" si="298"/>
        <v/>
      </c>
      <c r="AH380" s="99" t="str">
        <f t="shared" si="299"/>
        <v/>
      </c>
      <c r="AI380" s="99" t="str">
        <f t="shared" si="276"/>
        <v/>
      </c>
      <c r="AJ380" s="99" t="str">
        <f t="shared" si="282"/>
        <v/>
      </c>
      <c r="AK380" s="99" t="str">
        <f t="shared" si="296"/>
        <v/>
      </c>
      <c r="AL380" s="99" t="str">
        <f t="shared" si="297"/>
        <v/>
      </c>
      <c r="AM380" s="99" t="str">
        <f t="shared" si="277"/>
        <v/>
      </c>
      <c r="AN380" s="99" t="str">
        <f t="shared" si="283"/>
        <v/>
      </c>
      <c r="AO380" s="99" t="str">
        <f t="shared" si="288"/>
        <v/>
      </c>
      <c r="AP380" s="99" t="str">
        <f t="shared" si="289"/>
        <v/>
      </c>
      <c r="AQ380" s="99" t="str">
        <f t="shared" si="284"/>
        <v/>
      </c>
      <c r="AR380" s="99" t="str">
        <f t="shared" si="285"/>
        <v/>
      </c>
      <c r="AS380" s="99" t="str">
        <f t="shared" si="290"/>
        <v/>
      </c>
      <c r="AT380" s="99" t="str">
        <f t="shared" si="291"/>
        <v/>
      </c>
      <c r="AU380" s="99" t="str">
        <f t="shared" si="261"/>
        <v/>
      </c>
      <c r="AV380" s="99" t="str">
        <f t="shared" si="262"/>
        <v/>
      </c>
      <c r="AW380" s="99" t="str">
        <f t="shared" si="292"/>
        <v/>
      </c>
      <c r="AX380" s="99" t="str">
        <f t="shared" si="293"/>
        <v/>
      </c>
      <c r="AY380" s="99" t="str">
        <f t="shared" si="263"/>
        <v/>
      </c>
      <c r="AZ380" s="99" t="str">
        <f t="shared" si="264"/>
        <v/>
      </c>
      <c r="BA380" s="99" t="str">
        <f t="shared" si="294"/>
        <v/>
      </c>
      <c r="BB380" s="99" t="str">
        <f t="shared" si="295"/>
        <v/>
      </c>
      <c r="BD380" s="99" t="str">
        <f t="shared" si="265"/>
        <v/>
      </c>
      <c r="BE380" s="99" t="str">
        <f t="shared" si="266"/>
        <v/>
      </c>
      <c r="BF380" s="99" t="str">
        <f t="shared" si="267"/>
        <v/>
      </c>
      <c r="BG380" s="99" t="str">
        <f t="shared" si="268"/>
        <v/>
      </c>
      <c r="BH380" s="121" t="str">
        <f t="shared" si="269"/>
        <v/>
      </c>
      <c r="BI380" s="121" t="str">
        <f t="shared" si="270"/>
        <v/>
      </c>
      <c r="BJ380" s="122" t="str">
        <f t="shared" si="271"/>
        <v/>
      </c>
      <c r="BK380" s="122"/>
      <c r="BL380" s="99" t="str">
        <f t="shared" si="272"/>
        <v/>
      </c>
      <c r="BM380" s="99" t="str">
        <f t="shared" si="273"/>
        <v/>
      </c>
      <c r="BN380" s="122" t="str">
        <f t="shared" si="278"/>
        <v/>
      </c>
      <c r="BO380" s="121" t="str">
        <f t="shared" si="274"/>
        <v/>
      </c>
      <c r="BP380" s="122" t="str">
        <f t="shared" si="279"/>
        <v/>
      </c>
      <c r="BQ380" s="122"/>
    </row>
    <row r="381" spans="2:69" x14ac:dyDescent="0.3">
      <c r="B381" s="89"/>
      <c r="C381" s="98">
        <f t="shared" si="275"/>
        <v>75</v>
      </c>
      <c r="D381" s="120">
        <v>371</v>
      </c>
      <c r="E381" s="161" t="str">
        <f t="shared" si="280"/>
        <v/>
      </c>
      <c r="F381" s="90" t="str">
        <f t="shared" si="256"/>
        <v/>
      </c>
      <c r="G381" s="120">
        <v>371</v>
      </c>
      <c r="H381" s="161" t="str">
        <f t="shared" si="281"/>
        <v/>
      </c>
      <c r="I381" s="90" t="str">
        <f t="array" ref="I381">IF(D$2=1,IF(F381="","",ABS(F380-F381)),IF(D$2&lt;10,IF(AND(F381="",F382=""),"",MAX(IF(C$11:C$1510=G381,B$11:B$1510))-MIN(IF(C$11:C$1510=G381,B$11:B$1510))),IF(AND(F381="",F382=""),"",_xlfn.STDEV.S(IF(C$11:C$1510=G381,B$11:B$1510)))))</f>
        <v/>
      </c>
      <c r="J381" s="102"/>
      <c r="K381" s="156"/>
      <c r="L381" s="157"/>
      <c r="M381" s="158"/>
      <c r="N381" s="147"/>
      <c r="O381" s="147"/>
      <c r="AA381" s="99" t="str">
        <f t="shared" si="257"/>
        <v/>
      </c>
      <c r="AB381" s="99" t="str">
        <f t="shared" si="258"/>
        <v/>
      </c>
      <c r="AC381" s="99" t="str">
        <f t="shared" si="286"/>
        <v/>
      </c>
      <c r="AD381" s="99" t="str">
        <f t="shared" si="287"/>
        <v/>
      </c>
      <c r="AE381" s="99" t="str">
        <f t="shared" si="259"/>
        <v/>
      </c>
      <c r="AF381" s="99" t="str">
        <f t="shared" si="260"/>
        <v/>
      </c>
      <c r="AG381" s="99" t="str">
        <f t="shared" si="298"/>
        <v/>
      </c>
      <c r="AH381" s="99" t="str">
        <f t="shared" si="299"/>
        <v/>
      </c>
      <c r="AI381" s="99" t="str">
        <f t="shared" si="276"/>
        <v/>
      </c>
      <c r="AJ381" s="99" t="str">
        <f t="shared" si="282"/>
        <v/>
      </c>
      <c r="AK381" s="99" t="str">
        <f t="shared" si="296"/>
        <v/>
      </c>
      <c r="AL381" s="99" t="str">
        <f t="shared" si="297"/>
        <v/>
      </c>
      <c r="AM381" s="99" t="str">
        <f t="shared" si="277"/>
        <v/>
      </c>
      <c r="AN381" s="99" t="str">
        <f t="shared" si="283"/>
        <v/>
      </c>
      <c r="AO381" s="99" t="str">
        <f t="shared" si="288"/>
        <v/>
      </c>
      <c r="AP381" s="99" t="str">
        <f t="shared" si="289"/>
        <v/>
      </c>
      <c r="AQ381" s="99" t="str">
        <f t="shared" si="284"/>
        <v/>
      </c>
      <c r="AR381" s="99" t="str">
        <f t="shared" si="285"/>
        <v/>
      </c>
      <c r="AS381" s="99" t="str">
        <f t="shared" si="290"/>
        <v/>
      </c>
      <c r="AT381" s="99" t="str">
        <f t="shared" si="291"/>
        <v/>
      </c>
      <c r="AU381" s="99" t="str">
        <f t="shared" si="261"/>
        <v/>
      </c>
      <c r="AV381" s="99" t="str">
        <f t="shared" si="262"/>
        <v/>
      </c>
      <c r="AW381" s="99" t="str">
        <f t="shared" si="292"/>
        <v/>
      </c>
      <c r="AX381" s="99" t="str">
        <f t="shared" si="293"/>
        <v/>
      </c>
      <c r="AY381" s="99" t="str">
        <f t="shared" si="263"/>
        <v/>
      </c>
      <c r="AZ381" s="99" t="str">
        <f t="shared" si="264"/>
        <v/>
      </c>
      <c r="BA381" s="99" t="str">
        <f t="shared" si="294"/>
        <v/>
      </c>
      <c r="BB381" s="99" t="str">
        <f t="shared" si="295"/>
        <v/>
      </c>
      <c r="BD381" s="99" t="str">
        <f t="shared" si="265"/>
        <v/>
      </c>
      <c r="BE381" s="99" t="str">
        <f t="shared" si="266"/>
        <v/>
      </c>
      <c r="BF381" s="99" t="str">
        <f t="shared" si="267"/>
        <v/>
      </c>
      <c r="BG381" s="99" t="str">
        <f t="shared" si="268"/>
        <v/>
      </c>
      <c r="BH381" s="121" t="str">
        <f t="shared" si="269"/>
        <v/>
      </c>
      <c r="BI381" s="121" t="str">
        <f t="shared" si="270"/>
        <v/>
      </c>
      <c r="BJ381" s="122" t="str">
        <f t="shared" si="271"/>
        <v/>
      </c>
      <c r="BK381" s="122"/>
      <c r="BL381" s="99" t="str">
        <f t="shared" si="272"/>
        <v/>
      </c>
      <c r="BM381" s="99" t="str">
        <f t="shared" si="273"/>
        <v/>
      </c>
      <c r="BN381" s="122" t="str">
        <f t="shared" si="278"/>
        <v/>
      </c>
      <c r="BO381" s="121" t="str">
        <f t="shared" si="274"/>
        <v/>
      </c>
      <c r="BP381" s="122" t="str">
        <f t="shared" si="279"/>
        <v/>
      </c>
      <c r="BQ381" s="122"/>
    </row>
    <row r="382" spans="2:69" x14ac:dyDescent="0.3">
      <c r="B382" s="89"/>
      <c r="C382" s="98">
        <f t="shared" si="275"/>
        <v>75</v>
      </c>
      <c r="D382" s="120">
        <v>372</v>
      </c>
      <c r="E382" s="161" t="str">
        <f t="shared" si="280"/>
        <v/>
      </c>
      <c r="F382" s="90" t="str">
        <f t="shared" si="256"/>
        <v/>
      </c>
      <c r="G382" s="120">
        <v>372</v>
      </c>
      <c r="H382" s="161" t="str">
        <f t="shared" si="281"/>
        <v/>
      </c>
      <c r="I382" s="90" t="str">
        <f t="array" ref="I382">IF(D$2=1,IF(F382="","",ABS(F381-F382)),IF(D$2&lt;10,IF(AND(F382="",F383=""),"",MAX(IF(C$11:C$1510=G382,B$11:B$1510))-MIN(IF(C$11:C$1510=G382,B$11:B$1510))),IF(AND(F382="",F383=""),"",_xlfn.STDEV.S(IF(C$11:C$1510=G382,B$11:B$1510)))))</f>
        <v/>
      </c>
      <c r="J382" s="102"/>
      <c r="K382" s="156"/>
      <c r="L382" s="157"/>
      <c r="M382" s="158"/>
      <c r="N382" s="147"/>
      <c r="O382" s="147"/>
      <c r="AA382" s="99" t="str">
        <f t="shared" si="257"/>
        <v/>
      </c>
      <c r="AB382" s="99" t="str">
        <f t="shared" si="258"/>
        <v/>
      </c>
      <c r="AC382" s="99" t="str">
        <f t="shared" si="286"/>
        <v/>
      </c>
      <c r="AD382" s="99" t="str">
        <f t="shared" si="287"/>
        <v/>
      </c>
      <c r="AE382" s="99" t="str">
        <f t="shared" si="259"/>
        <v/>
      </c>
      <c r="AF382" s="99" t="str">
        <f t="shared" si="260"/>
        <v/>
      </c>
      <c r="AG382" s="99" t="str">
        <f t="shared" si="298"/>
        <v/>
      </c>
      <c r="AH382" s="99" t="str">
        <f t="shared" si="299"/>
        <v/>
      </c>
      <c r="AI382" s="99" t="str">
        <f t="shared" si="276"/>
        <v/>
      </c>
      <c r="AJ382" s="99" t="str">
        <f t="shared" si="282"/>
        <v/>
      </c>
      <c r="AK382" s="99" t="str">
        <f t="shared" si="296"/>
        <v/>
      </c>
      <c r="AL382" s="99" t="str">
        <f t="shared" si="297"/>
        <v/>
      </c>
      <c r="AM382" s="99" t="str">
        <f t="shared" si="277"/>
        <v/>
      </c>
      <c r="AN382" s="99" t="str">
        <f t="shared" si="283"/>
        <v/>
      </c>
      <c r="AO382" s="99" t="str">
        <f t="shared" si="288"/>
        <v/>
      </c>
      <c r="AP382" s="99" t="str">
        <f t="shared" si="289"/>
        <v/>
      </c>
      <c r="AQ382" s="99" t="str">
        <f t="shared" si="284"/>
        <v/>
      </c>
      <c r="AR382" s="99" t="str">
        <f t="shared" si="285"/>
        <v/>
      </c>
      <c r="AS382" s="99" t="str">
        <f t="shared" si="290"/>
        <v/>
      </c>
      <c r="AT382" s="99" t="str">
        <f t="shared" si="291"/>
        <v/>
      </c>
      <c r="AU382" s="99" t="str">
        <f t="shared" si="261"/>
        <v/>
      </c>
      <c r="AV382" s="99" t="str">
        <f t="shared" si="262"/>
        <v/>
      </c>
      <c r="AW382" s="99" t="str">
        <f t="shared" si="292"/>
        <v/>
      </c>
      <c r="AX382" s="99" t="str">
        <f t="shared" si="293"/>
        <v/>
      </c>
      <c r="AY382" s="99" t="str">
        <f t="shared" si="263"/>
        <v/>
      </c>
      <c r="AZ382" s="99" t="str">
        <f t="shared" si="264"/>
        <v/>
      </c>
      <c r="BA382" s="99" t="str">
        <f t="shared" si="294"/>
        <v/>
      </c>
      <c r="BB382" s="99" t="str">
        <f t="shared" si="295"/>
        <v/>
      </c>
      <c r="BD382" s="99" t="str">
        <f t="shared" si="265"/>
        <v/>
      </c>
      <c r="BE382" s="99" t="str">
        <f t="shared" si="266"/>
        <v/>
      </c>
      <c r="BF382" s="99" t="str">
        <f t="shared" si="267"/>
        <v/>
      </c>
      <c r="BG382" s="99" t="str">
        <f t="shared" si="268"/>
        <v/>
      </c>
      <c r="BH382" s="121" t="str">
        <f t="shared" si="269"/>
        <v/>
      </c>
      <c r="BI382" s="121" t="str">
        <f t="shared" si="270"/>
        <v/>
      </c>
      <c r="BJ382" s="122" t="str">
        <f t="shared" si="271"/>
        <v/>
      </c>
      <c r="BK382" s="122"/>
      <c r="BL382" s="99" t="str">
        <f t="shared" si="272"/>
        <v/>
      </c>
      <c r="BM382" s="99" t="str">
        <f t="shared" si="273"/>
        <v/>
      </c>
      <c r="BN382" s="122" t="str">
        <f t="shared" si="278"/>
        <v/>
      </c>
      <c r="BO382" s="121" t="str">
        <f t="shared" si="274"/>
        <v/>
      </c>
      <c r="BP382" s="122" t="str">
        <f t="shared" si="279"/>
        <v/>
      </c>
      <c r="BQ382" s="122"/>
    </row>
    <row r="383" spans="2:69" x14ac:dyDescent="0.3">
      <c r="B383" s="89"/>
      <c r="C383" s="98">
        <f t="shared" si="275"/>
        <v>75</v>
      </c>
      <c r="D383" s="120">
        <v>373</v>
      </c>
      <c r="E383" s="161" t="str">
        <f t="shared" si="280"/>
        <v/>
      </c>
      <c r="F383" s="90" t="str">
        <f t="shared" si="256"/>
        <v/>
      </c>
      <c r="G383" s="120">
        <v>373</v>
      </c>
      <c r="H383" s="161" t="str">
        <f t="shared" si="281"/>
        <v/>
      </c>
      <c r="I383" s="90" t="str">
        <f t="array" ref="I383">IF(D$2=1,IF(F383="","",ABS(F382-F383)),IF(D$2&lt;10,IF(AND(F383="",F384=""),"",MAX(IF(C$11:C$1510=G383,B$11:B$1510))-MIN(IF(C$11:C$1510=G383,B$11:B$1510))),IF(AND(F383="",F384=""),"",_xlfn.STDEV.S(IF(C$11:C$1510=G383,B$11:B$1510)))))</f>
        <v/>
      </c>
      <c r="J383" s="102"/>
      <c r="K383" s="156"/>
      <c r="L383" s="157"/>
      <c r="M383" s="158"/>
      <c r="N383" s="147"/>
      <c r="O383" s="147"/>
      <c r="AA383" s="99" t="str">
        <f t="shared" si="257"/>
        <v/>
      </c>
      <c r="AB383" s="99" t="str">
        <f t="shared" si="258"/>
        <v/>
      </c>
      <c r="AC383" s="99" t="str">
        <f t="shared" si="286"/>
        <v/>
      </c>
      <c r="AD383" s="99" t="str">
        <f t="shared" si="287"/>
        <v/>
      </c>
      <c r="AE383" s="99" t="str">
        <f t="shared" si="259"/>
        <v/>
      </c>
      <c r="AF383" s="99" t="str">
        <f t="shared" si="260"/>
        <v/>
      </c>
      <c r="AG383" s="99" t="str">
        <f t="shared" si="298"/>
        <v/>
      </c>
      <c r="AH383" s="99" t="str">
        <f t="shared" si="299"/>
        <v/>
      </c>
      <c r="AI383" s="99" t="str">
        <f t="shared" si="276"/>
        <v/>
      </c>
      <c r="AJ383" s="99" t="str">
        <f t="shared" si="282"/>
        <v/>
      </c>
      <c r="AK383" s="99" t="str">
        <f t="shared" si="296"/>
        <v/>
      </c>
      <c r="AL383" s="99" t="str">
        <f t="shared" si="297"/>
        <v/>
      </c>
      <c r="AM383" s="99" t="str">
        <f t="shared" si="277"/>
        <v/>
      </c>
      <c r="AN383" s="99" t="str">
        <f t="shared" si="283"/>
        <v/>
      </c>
      <c r="AO383" s="99" t="str">
        <f t="shared" si="288"/>
        <v/>
      </c>
      <c r="AP383" s="99" t="str">
        <f t="shared" si="289"/>
        <v/>
      </c>
      <c r="AQ383" s="99" t="str">
        <f t="shared" si="284"/>
        <v/>
      </c>
      <c r="AR383" s="99" t="str">
        <f t="shared" si="285"/>
        <v/>
      </c>
      <c r="AS383" s="99" t="str">
        <f t="shared" si="290"/>
        <v/>
      </c>
      <c r="AT383" s="99" t="str">
        <f t="shared" si="291"/>
        <v/>
      </c>
      <c r="AU383" s="99" t="str">
        <f t="shared" si="261"/>
        <v/>
      </c>
      <c r="AV383" s="99" t="str">
        <f t="shared" si="262"/>
        <v/>
      </c>
      <c r="AW383" s="99" t="str">
        <f t="shared" si="292"/>
        <v/>
      </c>
      <c r="AX383" s="99" t="str">
        <f t="shared" si="293"/>
        <v/>
      </c>
      <c r="AY383" s="99" t="str">
        <f t="shared" si="263"/>
        <v/>
      </c>
      <c r="AZ383" s="99" t="str">
        <f t="shared" si="264"/>
        <v/>
      </c>
      <c r="BA383" s="99" t="str">
        <f t="shared" si="294"/>
        <v/>
      </c>
      <c r="BB383" s="99" t="str">
        <f t="shared" si="295"/>
        <v/>
      </c>
      <c r="BD383" s="99" t="str">
        <f t="shared" si="265"/>
        <v/>
      </c>
      <c r="BE383" s="99" t="str">
        <f t="shared" si="266"/>
        <v/>
      </c>
      <c r="BF383" s="99" t="str">
        <f t="shared" si="267"/>
        <v/>
      </c>
      <c r="BG383" s="99" t="str">
        <f t="shared" si="268"/>
        <v/>
      </c>
      <c r="BH383" s="121" t="str">
        <f t="shared" si="269"/>
        <v/>
      </c>
      <c r="BI383" s="121" t="str">
        <f t="shared" si="270"/>
        <v/>
      </c>
      <c r="BJ383" s="122" t="str">
        <f t="shared" si="271"/>
        <v/>
      </c>
      <c r="BK383" s="122"/>
      <c r="BL383" s="99" t="str">
        <f t="shared" si="272"/>
        <v/>
      </c>
      <c r="BM383" s="99" t="str">
        <f t="shared" si="273"/>
        <v/>
      </c>
      <c r="BN383" s="122" t="str">
        <f t="shared" si="278"/>
        <v/>
      </c>
      <c r="BO383" s="121" t="str">
        <f t="shared" si="274"/>
        <v/>
      </c>
      <c r="BP383" s="122" t="str">
        <f t="shared" si="279"/>
        <v/>
      </c>
      <c r="BQ383" s="122"/>
    </row>
    <row r="384" spans="2:69" x14ac:dyDescent="0.3">
      <c r="B384" s="89"/>
      <c r="C384" s="98">
        <f t="shared" si="275"/>
        <v>75</v>
      </c>
      <c r="D384" s="120">
        <v>374</v>
      </c>
      <c r="E384" s="161" t="str">
        <f t="shared" si="280"/>
        <v/>
      </c>
      <c r="F384" s="90" t="str">
        <f t="shared" si="256"/>
        <v/>
      </c>
      <c r="G384" s="120">
        <v>374</v>
      </c>
      <c r="H384" s="161" t="str">
        <f t="shared" si="281"/>
        <v/>
      </c>
      <c r="I384" s="90" t="str">
        <f t="array" ref="I384">IF(D$2=1,IF(F384="","",ABS(F383-F384)),IF(D$2&lt;10,IF(AND(F384="",F385=""),"",MAX(IF(C$11:C$1510=G384,B$11:B$1510))-MIN(IF(C$11:C$1510=G384,B$11:B$1510))),IF(AND(F384="",F385=""),"",_xlfn.STDEV.S(IF(C$11:C$1510=G384,B$11:B$1510)))))</f>
        <v/>
      </c>
      <c r="J384" s="102"/>
      <c r="K384" s="156"/>
      <c r="L384" s="157"/>
      <c r="M384" s="158"/>
      <c r="N384" s="147"/>
      <c r="O384" s="147"/>
      <c r="AA384" s="99" t="str">
        <f t="shared" si="257"/>
        <v/>
      </c>
      <c r="AB384" s="99" t="str">
        <f t="shared" si="258"/>
        <v/>
      </c>
      <c r="AC384" s="99" t="str">
        <f t="shared" si="286"/>
        <v/>
      </c>
      <c r="AD384" s="99" t="str">
        <f t="shared" si="287"/>
        <v/>
      </c>
      <c r="AE384" s="99" t="str">
        <f t="shared" si="259"/>
        <v/>
      </c>
      <c r="AF384" s="99" t="str">
        <f t="shared" si="260"/>
        <v/>
      </c>
      <c r="AG384" s="99" t="str">
        <f t="shared" si="298"/>
        <v/>
      </c>
      <c r="AH384" s="99" t="str">
        <f t="shared" si="299"/>
        <v/>
      </c>
      <c r="AI384" s="99" t="str">
        <f t="shared" si="276"/>
        <v/>
      </c>
      <c r="AJ384" s="99" t="str">
        <f t="shared" si="282"/>
        <v/>
      </c>
      <c r="AK384" s="99" t="str">
        <f t="shared" si="296"/>
        <v/>
      </c>
      <c r="AL384" s="99" t="str">
        <f t="shared" si="297"/>
        <v/>
      </c>
      <c r="AM384" s="99" t="str">
        <f t="shared" si="277"/>
        <v/>
      </c>
      <c r="AN384" s="99" t="str">
        <f t="shared" si="283"/>
        <v/>
      </c>
      <c r="AO384" s="99" t="str">
        <f t="shared" si="288"/>
        <v/>
      </c>
      <c r="AP384" s="99" t="str">
        <f t="shared" si="289"/>
        <v/>
      </c>
      <c r="AQ384" s="99" t="str">
        <f t="shared" si="284"/>
        <v/>
      </c>
      <c r="AR384" s="99" t="str">
        <f t="shared" si="285"/>
        <v/>
      </c>
      <c r="AS384" s="99" t="str">
        <f t="shared" si="290"/>
        <v/>
      </c>
      <c r="AT384" s="99" t="str">
        <f t="shared" si="291"/>
        <v/>
      </c>
      <c r="AU384" s="99" t="str">
        <f t="shared" si="261"/>
        <v/>
      </c>
      <c r="AV384" s="99" t="str">
        <f t="shared" si="262"/>
        <v/>
      </c>
      <c r="AW384" s="99" t="str">
        <f t="shared" si="292"/>
        <v/>
      </c>
      <c r="AX384" s="99" t="str">
        <f t="shared" si="293"/>
        <v/>
      </c>
      <c r="AY384" s="99" t="str">
        <f t="shared" si="263"/>
        <v/>
      </c>
      <c r="AZ384" s="99" t="str">
        <f t="shared" si="264"/>
        <v/>
      </c>
      <c r="BA384" s="99" t="str">
        <f t="shared" si="294"/>
        <v/>
      </c>
      <c r="BB384" s="99" t="str">
        <f t="shared" si="295"/>
        <v/>
      </c>
      <c r="BD384" s="99" t="str">
        <f t="shared" si="265"/>
        <v/>
      </c>
      <c r="BE384" s="99" t="str">
        <f t="shared" si="266"/>
        <v/>
      </c>
      <c r="BF384" s="99" t="str">
        <f t="shared" si="267"/>
        <v/>
      </c>
      <c r="BG384" s="99" t="str">
        <f t="shared" si="268"/>
        <v/>
      </c>
      <c r="BH384" s="121" t="str">
        <f t="shared" si="269"/>
        <v/>
      </c>
      <c r="BI384" s="121" t="str">
        <f t="shared" si="270"/>
        <v/>
      </c>
      <c r="BJ384" s="122" t="str">
        <f t="shared" si="271"/>
        <v/>
      </c>
      <c r="BK384" s="122"/>
      <c r="BL384" s="99" t="str">
        <f t="shared" si="272"/>
        <v/>
      </c>
      <c r="BM384" s="99" t="str">
        <f t="shared" si="273"/>
        <v/>
      </c>
      <c r="BN384" s="122" t="str">
        <f t="shared" si="278"/>
        <v/>
      </c>
      <c r="BO384" s="121" t="str">
        <f t="shared" si="274"/>
        <v/>
      </c>
      <c r="BP384" s="122" t="str">
        <f t="shared" si="279"/>
        <v/>
      </c>
      <c r="BQ384" s="122"/>
    </row>
    <row r="385" spans="2:69" x14ac:dyDescent="0.3">
      <c r="B385" s="89"/>
      <c r="C385" s="98">
        <f t="shared" si="275"/>
        <v>75</v>
      </c>
      <c r="D385" s="120">
        <v>375</v>
      </c>
      <c r="E385" s="161" t="str">
        <f t="shared" si="280"/>
        <v/>
      </c>
      <c r="F385" s="90" t="str">
        <f t="shared" si="256"/>
        <v/>
      </c>
      <c r="G385" s="120">
        <v>375</v>
      </c>
      <c r="H385" s="161" t="str">
        <f t="shared" si="281"/>
        <v/>
      </c>
      <c r="I385" s="90" t="str">
        <f t="array" ref="I385">IF(D$2=1,IF(F385="","",ABS(F384-F385)),IF(D$2&lt;10,IF(AND(F385="",F386=""),"",MAX(IF(C$11:C$1510=G385,B$11:B$1510))-MIN(IF(C$11:C$1510=G385,B$11:B$1510))),IF(AND(F385="",F386=""),"",_xlfn.STDEV.S(IF(C$11:C$1510=G385,B$11:B$1510)))))</f>
        <v/>
      </c>
      <c r="J385" s="102"/>
      <c r="K385" s="156"/>
      <c r="L385" s="157"/>
      <c r="M385" s="158"/>
      <c r="N385" s="147"/>
      <c r="O385" s="147"/>
      <c r="AA385" s="99" t="str">
        <f t="shared" si="257"/>
        <v/>
      </c>
      <c r="AB385" s="99" t="str">
        <f t="shared" si="258"/>
        <v/>
      </c>
      <c r="AC385" s="99" t="str">
        <f t="shared" si="286"/>
        <v/>
      </c>
      <c r="AD385" s="99" t="str">
        <f t="shared" si="287"/>
        <v/>
      </c>
      <c r="AE385" s="99" t="str">
        <f t="shared" si="259"/>
        <v/>
      </c>
      <c r="AF385" s="99" t="str">
        <f t="shared" si="260"/>
        <v/>
      </c>
      <c r="AG385" s="99" t="str">
        <f t="shared" si="298"/>
        <v/>
      </c>
      <c r="AH385" s="99" t="str">
        <f t="shared" si="299"/>
        <v/>
      </c>
      <c r="AI385" s="99" t="str">
        <f t="shared" si="276"/>
        <v/>
      </c>
      <c r="AJ385" s="99" t="str">
        <f t="shared" si="282"/>
        <v/>
      </c>
      <c r="AK385" s="99" t="str">
        <f t="shared" si="296"/>
        <v/>
      </c>
      <c r="AL385" s="99" t="str">
        <f t="shared" si="297"/>
        <v/>
      </c>
      <c r="AM385" s="99" t="str">
        <f t="shared" si="277"/>
        <v/>
      </c>
      <c r="AN385" s="99" t="str">
        <f t="shared" si="283"/>
        <v/>
      </c>
      <c r="AO385" s="99" t="str">
        <f t="shared" si="288"/>
        <v/>
      </c>
      <c r="AP385" s="99" t="str">
        <f t="shared" si="289"/>
        <v/>
      </c>
      <c r="AQ385" s="99" t="str">
        <f t="shared" si="284"/>
        <v/>
      </c>
      <c r="AR385" s="99" t="str">
        <f t="shared" si="285"/>
        <v/>
      </c>
      <c r="AS385" s="99" t="str">
        <f t="shared" si="290"/>
        <v/>
      </c>
      <c r="AT385" s="99" t="str">
        <f t="shared" si="291"/>
        <v/>
      </c>
      <c r="AU385" s="99" t="str">
        <f t="shared" si="261"/>
        <v/>
      </c>
      <c r="AV385" s="99" t="str">
        <f t="shared" si="262"/>
        <v/>
      </c>
      <c r="AW385" s="99" t="str">
        <f t="shared" si="292"/>
        <v/>
      </c>
      <c r="AX385" s="99" t="str">
        <f t="shared" si="293"/>
        <v/>
      </c>
      <c r="AY385" s="99" t="str">
        <f t="shared" si="263"/>
        <v/>
      </c>
      <c r="AZ385" s="99" t="str">
        <f t="shared" si="264"/>
        <v/>
      </c>
      <c r="BA385" s="99" t="str">
        <f t="shared" si="294"/>
        <v/>
      </c>
      <c r="BB385" s="99" t="str">
        <f t="shared" si="295"/>
        <v/>
      </c>
      <c r="BD385" s="99" t="str">
        <f t="shared" si="265"/>
        <v/>
      </c>
      <c r="BE385" s="99" t="str">
        <f t="shared" si="266"/>
        <v/>
      </c>
      <c r="BF385" s="99" t="str">
        <f t="shared" si="267"/>
        <v/>
      </c>
      <c r="BG385" s="99" t="str">
        <f t="shared" si="268"/>
        <v/>
      </c>
      <c r="BH385" s="121" t="str">
        <f t="shared" si="269"/>
        <v/>
      </c>
      <c r="BI385" s="121" t="str">
        <f t="shared" si="270"/>
        <v/>
      </c>
      <c r="BJ385" s="122" t="str">
        <f t="shared" si="271"/>
        <v/>
      </c>
      <c r="BK385" s="122"/>
      <c r="BL385" s="99" t="str">
        <f t="shared" si="272"/>
        <v/>
      </c>
      <c r="BM385" s="99" t="str">
        <f t="shared" si="273"/>
        <v/>
      </c>
      <c r="BN385" s="122" t="str">
        <f t="shared" si="278"/>
        <v/>
      </c>
      <c r="BO385" s="121" t="str">
        <f t="shared" si="274"/>
        <v/>
      </c>
      <c r="BP385" s="122" t="str">
        <f t="shared" si="279"/>
        <v/>
      </c>
      <c r="BQ385" s="122"/>
    </row>
    <row r="386" spans="2:69" x14ac:dyDescent="0.3">
      <c r="B386" s="89"/>
      <c r="C386" s="98">
        <f t="shared" si="275"/>
        <v>76</v>
      </c>
      <c r="D386" s="120">
        <v>376</v>
      </c>
      <c r="E386" s="161" t="str">
        <f t="shared" si="280"/>
        <v/>
      </c>
      <c r="F386" s="90" t="str">
        <f t="shared" si="256"/>
        <v/>
      </c>
      <c r="G386" s="120">
        <v>376</v>
      </c>
      <c r="H386" s="161" t="str">
        <f t="shared" si="281"/>
        <v/>
      </c>
      <c r="I386" s="90" t="str">
        <f t="array" ref="I386">IF(D$2=1,IF(F386="","",ABS(F385-F386)),IF(D$2&lt;10,IF(AND(F386="",F387=""),"",MAX(IF(C$11:C$1510=G386,B$11:B$1510))-MIN(IF(C$11:C$1510=G386,B$11:B$1510))),IF(AND(F386="",F387=""),"",_xlfn.STDEV.S(IF(C$11:C$1510=G386,B$11:B$1510)))))</f>
        <v/>
      </c>
      <c r="J386" s="102"/>
      <c r="K386" s="156"/>
      <c r="L386" s="157"/>
      <c r="M386" s="158"/>
      <c r="N386" s="147"/>
      <c r="O386" s="147"/>
      <c r="AA386" s="99" t="str">
        <f t="shared" si="257"/>
        <v/>
      </c>
      <c r="AB386" s="99" t="str">
        <f t="shared" si="258"/>
        <v/>
      </c>
      <c r="AC386" s="99" t="str">
        <f t="shared" si="286"/>
        <v/>
      </c>
      <c r="AD386" s="99" t="str">
        <f t="shared" si="287"/>
        <v/>
      </c>
      <c r="AE386" s="99" t="str">
        <f t="shared" si="259"/>
        <v/>
      </c>
      <c r="AF386" s="99" t="str">
        <f t="shared" si="260"/>
        <v/>
      </c>
      <c r="AG386" s="99" t="str">
        <f t="shared" si="298"/>
        <v/>
      </c>
      <c r="AH386" s="99" t="str">
        <f t="shared" si="299"/>
        <v/>
      </c>
      <c r="AI386" s="99" t="str">
        <f t="shared" si="276"/>
        <v/>
      </c>
      <c r="AJ386" s="99" t="str">
        <f t="shared" si="282"/>
        <v/>
      </c>
      <c r="AK386" s="99" t="str">
        <f t="shared" si="296"/>
        <v/>
      </c>
      <c r="AL386" s="99" t="str">
        <f t="shared" si="297"/>
        <v/>
      </c>
      <c r="AM386" s="99" t="str">
        <f t="shared" si="277"/>
        <v/>
      </c>
      <c r="AN386" s="99" t="str">
        <f t="shared" si="283"/>
        <v/>
      </c>
      <c r="AO386" s="99" t="str">
        <f t="shared" si="288"/>
        <v/>
      </c>
      <c r="AP386" s="99" t="str">
        <f t="shared" si="289"/>
        <v/>
      </c>
      <c r="AQ386" s="99" t="str">
        <f t="shared" si="284"/>
        <v/>
      </c>
      <c r="AR386" s="99" t="str">
        <f t="shared" si="285"/>
        <v/>
      </c>
      <c r="AS386" s="99" t="str">
        <f t="shared" si="290"/>
        <v/>
      </c>
      <c r="AT386" s="99" t="str">
        <f t="shared" si="291"/>
        <v/>
      </c>
      <c r="AU386" s="99" t="str">
        <f t="shared" si="261"/>
        <v/>
      </c>
      <c r="AV386" s="99" t="str">
        <f t="shared" si="262"/>
        <v/>
      </c>
      <c r="AW386" s="99" t="str">
        <f t="shared" si="292"/>
        <v/>
      </c>
      <c r="AX386" s="99" t="str">
        <f t="shared" si="293"/>
        <v/>
      </c>
      <c r="AY386" s="99" t="str">
        <f t="shared" si="263"/>
        <v/>
      </c>
      <c r="AZ386" s="99" t="str">
        <f t="shared" si="264"/>
        <v/>
      </c>
      <c r="BA386" s="99" t="str">
        <f t="shared" si="294"/>
        <v/>
      </c>
      <c r="BB386" s="99" t="str">
        <f t="shared" si="295"/>
        <v/>
      </c>
      <c r="BD386" s="99" t="str">
        <f t="shared" si="265"/>
        <v/>
      </c>
      <c r="BE386" s="99" t="str">
        <f t="shared" si="266"/>
        <v/>
      </c>
      <c r="BF386" s="99" t="str">
        <f t="shared" si="267"/>
        <v/>
      </c>
      <c r="BG386" s="99" t="str">
        <f t="shared" si="268"/>
        <v/>
      </c>
      <c r="BH386" s="121" t="str">
        <f t="shared" si="269"/>
        <v/>
      </c>
      <c r="BI386" s="121" t="str">
        <f t="shared" si="270"/>
        <v/>
      </c>
      <c r="BJ386" s="122" t="str">
        <f t="shared" si="271"/>
        <v/>
      </c>
      <c r="BK386" s="122"/>
      <c r="BL386" s="99" t="str">
        <f t="shared" si="272"/>
        <v/>
      </c>
      <c r="BM386" s="99" t="str">
        <f t="shared" si="273"/>
        <v/>
      </c>
      <c r="BN386" s="122" t="str">
        <f t="shared" si="278"/>
        <v/>
      </c>
      <c r="BO386" s="121" t="str">
        <f t="shared" si="274"/>
        <v/>
      </c>
      <c r="BP386" s="122" t="str">
        <f t="shared" si="279"/>
        <v/>
      </c>
      <c r="BQ386" s="122"/>
    </row>
    <row r="387" spans="2:69" x14ac:dyDescent="0.3">
      <c r="B387" s="89"/>
      <c r="C387" s="98">
        <f t="shared" si="275"/>
        <v>76</v>
      </c>
      <c r="D387" s="120">
        <v>377</v>
      </c>
      <c r="E387" s="161" t="str">
        <f t="shared" si="280"/>
        <v/>
      </c>
      <c r="F387" s="90" t="str">
        <f t="shared" si="256"/>
        <v/>
      </c>
      <c r="G387" s="120">
        <v>377</v>
      </c>
      <c r="H387" s="161" t="str">
        <f t="shared" si="281"/>
        <v/>
      </c>
      <c r="I387" s="90" t="str">
        <f t="array" ref="I387">IF(D$2=1,IF(F387="","",ABS(F386-F387)),IF(D$2&lt;10,IF(AND(F387="",F388=""),"",MAX(IF(C$11:C$1510=G387,B$11:B$1510))-MIN(IF(C$11:C$1510=G387,B$11:B$1510))),IF(AND(F387="",F388=""),"",_xlfn.STDEV.S(IF(C$11:C$1510=G387,B$11:B$1510)))))</f>
        <v/>
      </c>
      <c r="J387" s="102"/>
      <c r="K387" s="156"/>
      <c r="L387" s="157"/>
      <c r="M387" s="158"/>
      <c r="N387" s="147"/>
      <c r="O387" s="147"/>
      <c r="AA387" s="99" t="str">
        <f t="shared" si="257"/>
        <v/>
      </c>
      <c r="AB387" s="99" t="str">
        <f t="shared" si="258"/>
        <v/>
      </c>
      <c r="AC387" s="99" t="str">
        <f t="shared" si="286"/>
        <v/>
      </c>
      <c r="AD387" s="99" t="str">
        <f t="shared" si="287"/>
        <v/>
      </c>
      <c r="AE387" s="99" t="str">
        <f t="shared" si="259"/>
        <v/>
      </c>
      <c r="AF387" s="99" t="str">
        <f t="shared" si="260"/>
        <v/>
      </c>
      <c r="AG387" s="99" t="str">
        <f t="shared" si="298"/>
        <v/>
      </c>
      <c r="AH387" s="99" t="str">
        <f t="shared" si="299"/>
        <v/>
      </c>
      <c r="AI387" s="99" t="str">
        <f t="shared" si="276"/>
        <v/>
      </c>
      <c r="AJ387" s="99" t="str">
        <f t="shared" si="282"/>
        <v/>
      </c>
      <c r="AK387" s="99" t="str">
        <f t="shared" si="296"/>
        <v/>
      </c>
      <c r="AL387" s="99" t="str">
        <f t="shared" si="297"/>
        <v/>
      </c>
      <c r="AM387" s="99" t="str">
        <f t="shared" si="277"/>
        <v/>
      </c>
      <c r="AN387" s="99" t="str">
        <f t="shared" si="283"/>
        <v/>
      </c>
      <c r="AO387" s="99" t="str">
        <f t="shared" si="288"/>
        <v/>
      </c>
      <c r="AP387" s="99" t="str">
        <f t="shared" si="289"/>
        <v/>
      </c>
      <c r="AQ387" s="99" t="str">
        <f t="shared" si="284"/>
        <v/>
      </c>
      <c r="AR387" s="99" t="str">
        <f t="shared" si="285"/>
        <v/>
      </c>
      <c r="AS387" s="99" t="str">
        <f t="shared" si="290"/>
        <v/>
      </c>
      <c r="AT387" s="99" t="str">
        <f t="shared" si="291"/>
        <v/>
      </c>
      <c r="AU387" s="99" t="str">
        <f t="shared" si="261"/>
        <v/>
      </c>
      <c r="AV387" s="99" t="str">
        <f t="shared" si="262"/>
        <v/>
      </c>
      <c r="AW387" s="99" t="str">
        <f t="shared" si="292"/>
        <v/>
      </c>
      <c r="AX387" s="99" t="str">
        <f t="shared" si="293"/>
        <v/>
      </c>
      <c r="AY387" s="99" t="str">
        <f t="shared" si="263"/>
        <v/>
      </c>
      <c r="AZ387" s="99" t="str">
        <f t="shared" si="264"/>
        <v/>
      </c>
      <c r="BA387" s="99" t="str">
        <f t="shared" si="294"/>
        <v/>
      </c>
      <c r="BB387" s="99" t="str">
        <f t="shared" si="295"/>
        <v/>
      </c>
      <c r="BD387" s="99" t="str">
        <f t="shared" si="265"/>
        <v/>
      </c>
      <c r="BE387" s="99" t="str">
        <f t="shared" si="266"/>
        <v/>
      </c>
      <c r="BF387" s="99" t="str">
        <f t="shared" si="267"/>
        <v/>
      </c>
      <c r="BG387" s="99" t="str">
        <f t="shared" si="268"/>
        <v/>
      </c>
      <c r="BH387" s="121" t="str">
        <f t="shared" si="269"/>
        <v/>
      </c>
      <c r="BI387" s="121" t="str">
        <f t="shared" si="270"/>
        <v/>
      </c>
      <c r="BJ387" s="122" t="str">
        <f t="shared" si="271"/>
        <v/>
      </c>
      <c r="BK387" s="122"/>
      <c r="BL387" s="99" t="str">
        <f t="shared" si="272"/>
        <v/>
      </c>
      <c r="BM387" s="99" t="str">
        <f t="shared" si="273"/>
        <v/>
      </c>
      <c r="BN387" s="122" t="str">
        <f t="shared" si="278"/>
        <v/>
      </c>
      <c r="BO387" s="121" t="str">
        <f t="shared" si="274"/>
        <v/>
      </c>
      <c r="BP387" s="122" t="str">
        <f t="shared" si="279"/>
        <v/>
      </c>
      <c r="BQ387" s="122"/>
    </row>
    <row r="388" spans="2:69" x14ac:dyDescent="0.3">
      <c r="B388" s="89"/>
      <c r="C388" s="98">
        <f t="shared" si="275"/>
        <v>76</v>
      </c>
      <c r="D388" s="120">
        <v>378</v>
      </c>
      <c r="E388" s="161" t="str">
        <f t="shared" si="280"/>
        <v/>
      </c>
      <c r="F388" s="90" t="str">
        <f t="shared" si="256"/>
        <v/>
      </c>
      <c r="G388" s="120">
        <v>378</v>
      </c>
      <c r="H388" s="161" t="str">
        <f t="shared" si="281"/>
        <v/>
      </c>
      <c r="I388" s="90" t="str">
        <f t="array" ref="I388">IF(D$2=1,IF(F388="","",ABS(F387-F388)),IF(D$2&lt;10,IF(AND(F388="",F389=""),"",MAX(IF(C$11:C$1510=G388,B$11:B$1510))-MIN(IF(C$11:C$1510=G388,B$11:B$1510))),IF(AND(F388="",F389=""),"",_xlfn.STDEV.S(IF(C$11:C$1510=G388,B$11:B$1510)))))</f>
        <v/>
      </c>
      <c r="J388" s="102"/>
      <c r="K388" s="156"/>
      <c r="L388" s="157"/>
      <c r="M388" s="158"/>
      <c r="N388" s="147"/>
      <c r="O388" s="147"/>
      <c r="AA388" s="99" t="str">
        <f t="shared" si="257"/>
        <v/>
      </c>
      <c r="AB388" s="99" t="str">
        <f t="shared" si="258"/>
        <v/>
      </c>
      <c r="AC388" s="99" t="str">
        <f t="shared" si="286"/>
        <v/>
      </c>
      <c r="AD388" s="99" t="str">
        <f t="shared" si="287"/>
        <v/>
      </c>
      <c r="AE388" s="99" t="str">
        <f t="shared" si="259"/>
        <v/>
      </c>
      <c r="AF388" s="99" t="str">
        <f t="shared" si="260"/>
        <v/>
      </c>
      <c r="AG388" s="99" t="str">
        <f t="shared" si="298"/>
        <v/>
      </c>
      <c r="AH388" s="99" t="str">
        <f t="shared" si="299"/>
        <v/>
      </c>
      <c r="AI388" s="99" t="str">
        <f t="shared" si="276"/>
        <v/>
      </c>
      <c r="AJ388" s="99" t="str">
        <f t="shared" si="282"/>
        <v/>
      </c>
      <c r="AK388" s="99" t="str">
        <f t="shared" si="296"/>
        <v/>
      </c>
      <c r="AL388" s="99" t="str">
        <f t="shared" si="297"/>
        <v/>
      </c>
      <c r="AM388" s="99" t="str">
        <f t="shared" si="277"/>
        <v/>
      </c>
      <c r="AN388" s="99" t="str">
        <f t="shared" si="283"/>
        <v/>
      </c>
      <c r="AO388" s="99" t="str">
        <f t="shared" si="288"/>
        <v/>
      </c>
      <c r="AP388" s="99" t="str">
        <f t="shared" si="289"/>
        <v/>
      </c>
      <c r="AQ388" s="99" t="str">
        <f t="shared" si="284"/>
        <v/>
      </c>
      <c r="AR388" s="99" t="str">
        <f t="shared" si="285"/>
        <v/>
      </c>
      <c r="AS388" s="99" t="str">
        <f t="shared" si="290"/>
        <v/>
      </c>
      <c r="AT388" s="99" t="str">
        <f t="shared" si="291"/>
        <v/>
      </c>
      <c r="AU388" s="99" t="str">
        <f t="shared" si="261"/>
        <v/>
      </c>
      <c r="AV388" s="99" t="str">
        <f t="shared" si="262"/>
        <v/>
      </c>
      <c r="AW388" s="99" t="str">
        <f t="shared" si="292"/>
        <v/>
      </c>
      <c r="AX388" s="99" t="str">
        <f t="shared" si="293"/>
        <v/>
      </c>
      <c r="AY388" s="99" t="str">
        <f t="shared" si="263"/>
        <v/>
      </c>
      <c r="AZ388" s="99" t="str">
        <f t="shared" si="264"/>
        <v/>
      </c>
      <c r="BA388" s="99" t="str">
        <f t="shared" si="294"/>
        <v/>
      </c>
      <c r="BB388" s="99" t="str">
        <f t="shared" si="295"/>
        <v/>
      </c>
      <c r="BD388" s="99" t="str">
        <f t="shared" si="265"/>
        <v/>
      </c>
      <c r="BE388" s="99" t="str">
        <f t="shared" si="266"/>
        <v/>
      </c>
      <c r="BF388" s="99" t="str">
        <f t="shared" si="267"/>
        <v/>
      </c>
      <c r="BG388" s="99" t="str">
        <f t="shared" si="268"/>
        <v/>
      </c>
      <c r="BH388" s="121" t="str">
        <f t="shared" si="269"/>
        <v/>
      </c>
      <c r="BI388" s="121" t="str">
        <f t="shared" si="270"/>
        <v/>
      </c>
      <c r="BJ388" s="122" t="str">
        <f t="shared" si="271"/>
        <v/>
      </c>
      <c r="BK388" s="122"/>
      <c r="BL388" s="99" t="str">
        <f t="shared" si="272"/>
        <v/>
      </c>
      <c r="BM388" s="99" t="str">
        <f t="shared" si="273"/>
        <v/>
      </c>
      <c r="BN388" s="122" t="str">
        <f t="shared" si="278"/>
        <v/>
      </c>
      <c r="BO388" s="121" t="str">
        <f t="shared" si="274"/>
        <v/>
      </c>
      <c r="BP388" s="122" t="str">
        <f t="shared" si="279"/>
        <v/>
      </c>
      <c r="BQ388" s="122"/>
    </row>
    <row r="389" spans="2:69" x14ac:dyDescent="0.3">
      <c r="B389" s="89"/>
      <c r="C389" s="98">
        <f t="shared" si="275"/>
        <v>76</v>
      </c>
      <c r="D389" s="120">
        <v>379</v>
      </c>
      <c r="E389" s="161" t="str">
        <f t="shared" si="280"/>
        <v/>
      </c>
      <c r="F389" s="90" t="str">
        <f t="shared" si="256"/>
        <v/>
      </c>
      <c r="G389" s="120">
        <v>379</v>
      </c>
      <c r="H389" s="161" t="str">
        <f t="shared" si="281"/>
        <v/>
      </c>
      <c r="I389" s="90" t="str">
        <f t="array" ref="I389">IF(D$2=1,IF(F389="","",ABS(F388-F389)),IF(D$2&lt;10,IF(AND(F389="",F390=""),"",MAX(IF(C$11:C$1510=G389,B$11:B$1510))-MIN(IF(C$11:C$1510=G389,B$11:B$1510))),IF(AND(F389="",F390=""),"",_xlfn.STDEV.S(IF(C$11:C$1510=G389,B$11:B$1510)))))</f>
        <v/>
      </c>
      <c r="J389" s="102"/>
      <c r="K389" s="156"/>
      <c r="L389" s="157"/>
      <c r="M389" s="158"/>
      <c r="N389" s="147"/>
      <c r="O389" s="147"/>
      <c r="AA389" s="99" t="str">
        <f t="shared" si="257"/>
        <v/>
      </c>
      <c r="AB389" s="99" t="str">
        <f t="shared" si="258"/>
        <v/>
      </c>
      <c r="AC389" s="99" t="str">
        <f t="shared" si="286"/>
        <v/>
      </c>
      <c r="AD389" s="99" t="str">
        <f t="shared" si="287"/>
        <v/>
      </c>
      <c r="AE389" s="99" t="str">
        <f t="shared" si="259"/>
        <v/>
      </c>
      <c r="AF389" s="99" t="str">
        <f t="shared" si="260"/>
        <v/>
      </c>
      <c r="AG389" s="99" t="str">
        <f t="shared" si="298"/>
        <v/>
      </c>
      <c r="AH389" s="99" t="str">
        <f t="shared" si="299"/>
        <v/>
      </c>
      <c r="AI389" s="99" t="str">
        <f t="shared" si="276"/>
        <v/>
      </c>
      <c r="AJ389" s="99" t="str">
        <f t="shared" si="282"/>
        <v/>
      </c>
      <c r="AK389" s="99" t="str">
        <f t="shared" si="296"/>
        <v/>
      </c>
      <c r="AL389" s="99" t="str">
        <f t="shared" si="297"/>
        <v/>
      </c>
      <c r="AM389" s="99" t="str">
        <f t="shared" si="277"/>
        <v/>
      </c>
      <c r="AN389" s="99" t="str">
        <f t="shared" si="283"/>
        <v/>
      </c>
      <c r="AO389" s="99" t="str">
        <f t="shared" si="288"/>
        <v/>
      </c>
      <c r="AP389" s="99" t="str">
        <f t="shared" si="289"/>
        <v/>
      </c>
      <c r="AQ389" s="99" t="str">
        <f t="shared" si="284"/>
        <v/>
      </c>
      <c r="AR389" s="99" t="str">
        <f t="shared" si="285"/>
        <v/>
      </c>
      <c r="AS389" s="99" t="str">
        <f t="shared" si="290"/>
        <v/>
      </c>
      <c r="AT389" s="99" t="str">
        <f t="shared" si="291"/>
        <v/>
      </c>
      <c r="AU389" s="99" t="str">
        <f t="shared" si="261"/>
        <v/>
      </c>
      <c r="AV389" s="99" t="str">
        <f t="shared" si="262"/>
        <v/>
      </c>
      <c r="AW389" s="99" t="str">
        <f t="shared" si="292"/>
        <v/>
      </c>
      <c r="AX389" s="99" t="str">
        <f t="shared" si="293"/>
        <v/>
      </c>
      <c r="AY389" s="99" t="str">
        <f t="shared" si="263"/>
        <v/>
      </c>
      <c r="AZ389" s="99" t="str">
        <f t="shared" si="264"/>
        <v/>
      </c>
      <c r="BA389" s="99" t="str">
        <f t="shared" si="294"/>
        <v/>
      </c>
      <c r="BB389" s="99" t="str">
        <f t="shared" si="295"/>
        <v/>
      </c>
      <c r="BD389" s="99" t="str">
        <f t="shared" si="265"/>
        <v/>
      </c>
      <c r="BE389" s="99" t="str">
        <f t="shared" si="266"/>
        <v/>
      </c>
      <c r="BF389" s="99" t="str">
        <f t="shared" si="267"/>
        <v/>
      </c>
      <c r="BG389" s="99" t="str">
        <f t="shared" si="268"/>
        <v/>
      </c>
      <c r="BH389" s="121" t="str">
        <f t="shared" si="269"/>
        <v/>
      </c>
      <c r="BI389" s="121" t="str">
        <f t="shared" si="270"/>
        <v/>
      </c>
      <c r="BJ389" s="122" t="str">
        <f t="shared" si="271"/>
        <v/>
      </c>
      <c r="BK389" s="122"/>
      <c r="BL389" s="99" t="str">
        <f t="shared" si="272"/>
        <v/>
      </c>
      <c r="BM389" s="99" t="str">
        <f t="shared" si="273"/>
        <v/>
      </c>
      <c r="BN389" s="122" t="str">
        <f t="shared" si="278"/>
        <v/>
      </c>
      <c r="BO389" s="121" t="str">
        <f t="shared" si="274"/>
        <v/>
      </c>
      <c r="BP389" s="122" t="str">
        <f t="shared" si="279"/>
        <v/>
      </c>
      <c r="BQ389" s="122"/>
    </row>
    <row r="390" spans="2:69" x14ac:dyDescent="0.3">
      <c r="B390" s="89"/>
      <c r="C390" s="98">
        <f t="shared" si="275"/>
        <v>76</v>
      </c>
      <c r="D390" s="120">
        <v>380</v>
      </c>
      <c r="E390" s="161" t="str">
        <f t="shared" si="280"/>
        <v/>
      </c>
      <c r="F390" s="90" t="str">
        <f t="shared" si="256"/>
        <v/>
      </c>
      <c r="G390" s="120">
        <v>380</v>
      </c>
      <c r="H390" s="161" t="str">
        <f t="shared" si="281"/>
        <v/>
      </c>
      <c r="I390" s="90" t="str">
        <f t="array" ref="I390">IF(D$2=1,IF(F390="","",ABS(F389-F390)),IF(D$2&lt;10,IF(AND(F390="",F391=""),"",MAX(IF(C$11:C$1510=G390,B$11:B$1510))-MIN(IF(C$11:C$1510=G390,B$11:B$1510))),IF(AND(F390="",F391=""),"",_xlfn.STDEV.S(IF(C$11:C$1510=G390,B$11:B$1510)))))</f>
        <v/>
      </c>
      <c r="J390" s="102"/>
      <c r="K390" s="156"/>
      <c r="L390" s="157"/>
      <c r="M390" s="158"/>
      <c r="N390" s="147"/>
      <c r="O390" s="147"/>
      <c r="AA390" s="99" t="str">
        <f t="shared" si="257"/>
        <v/>
      </c>
      <c r="AB390" s="99" t="str">
        <f t="shared" si="258"/>
        <v/>
      </c>
      <c r="AC390" s="99" t="str">
        <f t="shared" si="286"/>
        <v/>
      </c>
      <c r="AD390" s="99" t="str">
        <f t="shared" si="287"/>
        <v/>
      </c>
      <c r="AE390" s="99" t="str">
        <f t="shared" si="259"/>
        <v/>
      </c>
      <c r="AF390" s="99" t="str">
        <f t="shared" si="260"/>
        <v/>
      </c>
      <c r="AG390" s="99" t="str">
        <f t="shared" si="298"/>
        <v/>
      </c>
      <c r="AH390" s="99" t="str">
        <f t="shared" si="299"/>
        <v/>
      </c>
      <c r="AI390" s="99" t="str">
        <f t="shared" si="276"/>
        <v/>
      </c>
      <c r="AJ390" s="99" t="str">
        <f t="shared" si="282"/>
        <v/>
      </c>
      <c r="AK390" s="99" t="str">
        <f t="shared" si="296"/>
        <v/>
      </c>
      <c r="AL390" s="99" t="str">
        <f t="shared" si="297"/>
        <v/>
      </c>
      <c r="AM390" s="99" t="str">
        <f t="shared" si="277"/>
        <v/>
      </c>
      <c r="AN390" s="99" t="str">
        <f t="shared" si="283"/>
        <v/>
      </c>
      <c r="AO390" s="99" t="str">
        <f t="shared" si="288"/>
        <v/>
      </c>
      <c r="AP390" s="99" t="str">
        <f t="shared" si="289"/>
        <v/>
      </c>
      <c r="AQ390" s="99" t="str">
        <f t="shared" si="284"/>
        <v/>
      </c>
      <c r="AR390" s="99" t="str">
        <f t="shared" si="285"/>
        <v/>
      </c>
      <c r="AS390" s="99" t="str">
        <f t="shared" si="290"/>
        <v/>
      </c>
      <c r="AT390" s="99" t="str">
        <f t="shared" si="291"/>
        <v/>
      </c>
      <c r="AU390" s="99" t="str">
        <f t="shared" si="261"/>
        <v/>
      </c>
      <c r="AV390" s="99" t="str">
        <f t="shared" si="262"/>
        <v/>
      </c>
      <c r="AW390" s="99" t="str">
        <f t="shared" si="292"/>
        <v/>
      </c>
      <c r="AX390" s="99" t="str">
        <f t="shared" si="293"/>
        <v/>
      </c>
      <c r="AY390" s="99" t="str">
        <f t="shared" si="263"/>
        <v/>
      </c>
      <c r="AZ390" s="99" t="str">
        <f t="shared" si="264"/>
        <v/>
      </c>
      <c r="BA390" s="99" t="str">
        <f t="shared" si="294"/>
        <v/>
      </c>
      <c r="BB390" s="99" t="str">
        <f t="shared" si="295"/>
        <v/>
      </c>
      <c r="BD390" s="99" t="str">
        <f t="shared" si="265"/>
        <v/>
      </c>
      <c r="BE390" s="99" t="str">
        <f t="shared" si="266"/>
        <v/>
      </c>
      <c r="BF390" s="99" t="str">
        <f t="shared" si="267"/>
        <v/>
      </c>
      <c r="BG390" s="99" t="str">
        <f t="shared" si="268"/>
        <v/>
      </c>
      <c r="BH390" s="121" t="str">
        <f t="shared" si="269"/>
        <v/>
      </c>
      <c r="BI390" s="121" t="str">
        <f t="shared" si="270"/>
        <v/>
      </c>
      <c r="BJ390" s="122" t="str">
        <f t="shared" si="271"/>
        <v/>
      </c>
      <c r="BK390" s="122"/>
      <c r="BL390" s="99" t="str">
        <f t="shared" si="272"/>
        <v/>
      </c>
      <c r="BM390" s="99" t="str">
        <f t="shared" si="273"/>
        <v/>
      </c>
      <c r="BN390" s="122" t="str">
        <f t="shared" si="278"/>
        <v/>
      </c>
      <c r="BO390" s="121" t="str">
        <f t="shared" si="274"/>
        <v/>
      </c>
      <c r="BP390" s="122" t="str">
        <f t="shared" si="279"/>
        <v/>
      </c>
      <c r="BQ390" s="122"/>
    </row>
    <row r="391" spans="2:69" x14ac:dyDescent="0.3">
      <c r="B391" s="89"/>
      <c r="C391" s="98">
        <f t="shared" si="275"/>
        <v>77</v>
      </c>
      <c r="D391" s="120">
        <v>381</v>
      </c>
      <c r="E391" s="161" t="str">
        <f t="shared" si="280"/>
        <v/>
      </c>
      <c r="F391" s="90" t="str">
        <f t="shared" si="256"/>
        <v/>
      </c>
      <c r="G391" s="120">
        <v>381</v>
      </c>
      <c r="H391" s="161" t="str">
        <f t="shared" si="281"/>
        <v/>
      </c>
      <c r="I391" s="90" t="str">
        <f t="array" ref="I391">IF(D$2=1,IF(F391="","",ABS(F390-F391)),IF(D$2&lt;10,IF(AND(F391="",F392=""),"",MAX(IF(C$11:C$1510=G391,B$11:B$1510))-MIN(IF(C$11:C$1510=G391,B$11:B$1510))),IF(AND(F391="",F392=""),"",_xlfn.STDEV.S(IF(C$11:C$1510=G391,B$11:B$1510)))))</f>
        <v/>
      </c>
      <c r="J391" s="102"/>
      <c r="K391" s="156"/>
      <c r="L391" s="157"/>
      <c r="M391" s="158"/>
      <c r="N391" s="147"/>
      <c r="O391" s="147"/>
      <c r="AA391" s="99" t="str">
        <f t="shared" si="257"/>
        <v/>
      </c>
      <c r="AB391" s="99" t="str">
        <f t="shared" si="258"/>
        <v/>
      </c>
      <c r="AC391" s="99" t="str">
        <f t="shared" si="286"/>
        <v/>
      </c>
      <c r="AD391" s="99" t="str">
        <f t="shared" si="287"/>
        <v/>
      </c>
      <c r="AE391" s="99" t="str">
        <f t="shared" si="259"/>
        <v/>
      </c>
      <c r="AF391" s="99" t="str">
        <f t="shared" si="260"/>
        <v/>
      </c>
      <c r="AG391" s="99" t="str">
        <f t="shared" si="298"/>
        <v/>
      </c>
      <c r="AH391" s="99" t="str">
        <f t="shared" si="299"/>
        <v/>
      </c>
      <c r="AI391" s="99" t="str">
        <f t="shared" si="276"/>
        <v/>
      </c>
      <c r="AJ391" s="99" t="str">
        <f t="shared" si="282"/>
        <v/>
      </c>
      <c r="AK391" s="99" t="str">
        <f t="shared" si="296"/>
        <v/>
      </c>
      <c r="AL391" s="99" t="str">
        <f t="shared" si="297"/>
        <v/>
      </c>
      <c r="AM391" s="99" t="str">
        <f t="shared" si="277"/>
        <v/>
      </c>
      <c r="AN391" s="99" t="str">
        <f t="shared" si="283"/>
        <v/>
      </c>
      <c r="AO391" s="99" t="str">
        <f t="shared" si="288"/>
        <v/>
      </c>
      <c r="AP391" s="99" t="str">
        <f t="shared" si="289"/>
        <v/>
      </c>
      <c r="AQ391" s="99" t="str">
        <f t="shared" si="284"/>
        <v/>
      </c>
      <c r="AR391" s="99" t="str">
        <f t="shared" si="285"/>
        <v/>
      </c>
      <c r="AS391" s="99" t="str">
        <f t="shared" si="290"/>
        <v/>
      </c>
      <c r="AT391" s="99" t="str">
        <f t="shared" si="291"/>
        <v/>
      </c>
      <c r="AU391" s="99" t="str">
        <f t="shared" si="261"/>
        <v/>
      </c>
      <c r="AV391" s="99" t="str">
        <f t="shared" si="262"/>
        <v/>
      </c>
      <c r="AW391" s="99" t="str">
        <f t="shared" si="292"/>
        <v/>
      </c>
      <c r="AX391" s="99" t="str">
        <f t="shared" si="293"/>
        <v/>
      </c>
      <c r="AY391" s="99" t="str">
        <f t="shared" si="263"/>
        <v/>
      </c>
      <c r="AZ391" s="99" t="str">
        <f t="shared" si="264"/>
        <v/>
      </c>
      <c r="BA391" s="99" t="str">
        <f t="shared" si="294"/>
        <v/>
      </c>
      <c r="BB391" s="99" t="str">
        <f t="shared" si="295"/>
        <v/>
      </c>
      <c r="BD391" s="99" t="str">
        <f t="shared" si="265"/>
        <v/>
      </c>
      <c r="BE391" s="99" t="str">
        <f t="shared" si="266"/>
        <v/>
      </c>
      <c r="BF391" s="99" t="str">
        <f t="shared" si="267"/>
        <v/>
      </c>
      <c r="BG391" s="99" t="str">
        <f t="shared" si="268"/>
        <v/>
      </c>
      <c r="BH391" s="121" t="str">
        <f t="shared" si="269"/>
        <v/>
      </c>
      <c r="BI391" s="121" t="str">
        <f t="shared" si="270"/>
        <v/>
      </c>
      <c r="BJ391" s="122" t="str">
        <f t="shared" si="271"/>
        <v/>
      </c>
      <c r="BK391" s="122"/>
      <c r="BL391" s="99" t="str">
        <f t="shared" si="272"/>
        <v/>
      </c>
      <c r="BM391" s="99" t="str">
        <f t="shared" si="273"/>
        <v/>
      </c>
      <c r="BN391" s="122" t="str">
        <f t="shared" si="278"/>
        <v/>
      </c>
      <c r="BO391" s="121" t="str">
        <f t="shared" si="274"/>
        <v/>
      </c>
      <c r="BP391" s="122" t="str">
        <f t="shared" si="279"/>
        <v/>
      </c>
      <c r="BQ391" s="122"/>
    </row>
    <row r="392" spans="2:69" x14ac:dyDescent="0.3">
      <c r="B392" s="89"/>
      <c r="C392" s="98">
        <f t="shared" si="275"/>
        <v>77</v>
      </c>
      <c r="D392" s="120">
        <v>382</v>
      </c>
      <c r="E392" s="161" t="str">
        <f t="shared" si="280"/>
        <v/>
      </c>
      <c r="F392" s="90" t="str">
        <f t="shared" si="256"/>
        <v/>
      </c>
      <c r="G392" s="120">
        <v>382</v>
      </c>
      <c r="H392" s="161" t="str">
        <f t="shared" si="281"/>
        <v/>
      </c>
      <c r="I392" s="90" t="str">
        <f t="array" ref="I392">IF(D$2=1,IF(F392="","",ABS(F391-F392)),IF(D$2&lt;10,IF(AND(F392="",F393=""),"",MAX(IF(C$11:C$1510=G392,B$11:B$1510))-MIN(IF(C$11:C$1510=G392,B$11:B$1510))),IF(AND(F392="",F393=""),"",_xlfn.STDEV.S(IF(C$11:C$1510=G392,B$11:B$1510)))))</f>
        <v/>
      </c>
      <c r="J392" s="102"/>
      <c r="K392" s="156"/>
      <c r="L392" s="157"/>
      <c r="M392" s="158"/>
      <c r="N392" s="147"/>
      <c r="O392" s="147"/>
      <c r="AA392" s="99" t="str">
        <f t="shared" si="257"/>
        <v/>
      </c>
      <c r="AB392" s="99" t="str">
        <f t="shared" si="258"/>
        <v/>
      </c>
      <c r="AC392" s="99" t="str">
        <f t="shared" si="286"/>
        <v/>
      </c>
      <c r="AD392" s="99" t="str">
        <f t="shared" si="287"/>
        <v/>
      </c>
      <c r="AE392" s="99" t="str">
        <f t="shared" si="259"/>
        <v/>
      </c>
      <c r="AF392" s="99" t="str">
        <f t="shared" si="260"/>
        <v/>
      </c>
      <c r="AG392" s="99" t="str">
        <f t="shared" si="298"/>
        <v/>
      </c>
      <c r="AH392" s="99" t="str">
        <f t="shared" si="299"/>
        <v/>
      </c>
      <c r="AI392" s="99" t="str">
        <f t="shared" si="276"/>
        <v/>
      </c>
      <c r="AJ392" s="99" t="str">
        <f t="shared" si="282"/>
        <v/>
      </c>
      <c r="AK392" s="99" t="str">
        <f t="shared" si="296"/>
        <v/>
      </c>
      <c r="AL392" s="99" t="str">
        <f t="shared" si="297"/>
        <v/>
      </c>
      <c r="AM392" s="99" t="str">
        <f t="shared" si="277"/>
        <v/>
      </c>
      <c r="AN392" s="99" t="str">
        <f t="shared" si="283"/>
        <v/>
      </c>
      <c r="AO392" s="99" t="str">
        <f t="shared" si="288"/>
        <v/>
      </c>
      <c r="AP392" s="99" t="str">
        <f t="shared" si="289"/>
        <v/>
      </c>
      <c r="AQ392" s="99" t="str">
        <f t="shared" si="284"/>
        <v/>
      </c>
      <c r="AR392" s="99" t="str">
        <f t="shared" si="285"/>
        <v/>
      </c>
      <c r="AS392" s="99" t="str">
        <f t="shared" si="290"/>
        <v/>
      </c>
      <c r="AT392" s="99" t="str">
        <f t="shared" si="291"/>
        <v/>
      </c>
      <c r="AU392" s="99" t="str">
        <f t="shared" si="261"/>
        <v/>
      </c>
      <c r="AV392" s="99" t="str">
        <f t="shared" si="262"/>
        <v/>
      </c>
      <c r="AW392" s="99" t="str">
        <f t="shared" si="292"/>
        <v/>
      </c>
      <c r="AX392" s="99" t="str">
        <f t="shared" si="293"/>
        <v/>
      </c>
      <c r="AY392" s="99" t="str">
        <f t="shared" si="263"/>
        <v/>
      </c>
      <c r="AZ392" s="99" t="str">
        <f t="shared" si="264"/>
        <v/>
      </c>
      <c r="BA392" s="99" t="str">
        <f t="shared" si="294"/>
        <v/>
      </c>
      <c r="BB392" s="99" t="str">
        <f t="shared" si="295"/>
        <v/>
      </c>
      <c r="BD392" s="99" t="str">
        <f t="shared" si="265"/>
        <v/>
      </c>
      <c r="BE392" s="99" t="str">
        <f t="shared" si="266"/>
        <v/>
      </c>
      <c r="BF392" s="99" t="str">
        <f t="shared" si="267"/>
        <v/>
      </c>
      <c r="BG392" s="99" t="str">
        <f t="shared" si="268"/>
        <v/>
      </c>
      <c r="BH392" s="121" t="str">
        <f t="shared" si="269"/>
        <v/>
      </c>
      <c r="BI392" s="121" t="str">
        <f t="shared" si="270"/>
        <v/>
      </c>
      <c r="BJ392" s="122" t="str">
        <f t="shared" si="271"/>
        <v/>
      </c>
      <c r="BK392" s="122"/>
      <c r="BL392" s="99" t="str">
        <f t="shared" si="272"/>
        <v/>
      </c>
      <c r="BM392" s="99" t="str">
        <f t="shared" si="273"/>
        <v/>
      </c>
      <c r="BN392" s="122" t="str">
        <f t="shared" si="278"/>
        <v/>
      </c>
      <c r="BO392" s="121" t="str">
        <f t="shared" si="274"/>
        <v/>
      </c>
      <c r="BP392" s="122" t="str">
        <f t="shared" si="279"/>
        <v/>
      </c>
      <c r="BQ392" s="122"/>
    </row>
    <row r="393" spans="2:69" x14ac:dyDescent="0.3">
      <c r="B393" s="89"/>
      <c r="C393" s="98">
        <f t="shared" si="275"/>
        <v>77</v>
      </c>
      <c r="D393" s="120">
        <v>383</v>
      </c>
      <c r="E393" s="161" t="str">
        <f t="shared" si="280"/>
        <v/>
      </c>
      <c r="F393" s="90" t="str">
        <f t="shared" si="256"/>
        <v/>
      </c>
      <c r="G393" s="120">
        <v>383</v>
      </c>
      <c r="H393" s="161" t="str">
        <f t="shared" si="281"/>
        <v/>
      </c>
      <c r="I393" s="90" t="str">
        <f t="array" ref="I393">IF(D$2=1,IF(F393="","",ABS(F392-F393)),IF(D$2&lt;10,IF(AND(F393="",F394=""),"",MAX(IF(C$11:C$1510=G393,B$11:B$1510))-MIN(IF(C$11:C$1510=G393,B$11:B$1510))),IF(AND(F393="",F394=""),"",_xlfn.STDEV.S(IF(C$11:C$1510=G393,B$11:B$1510)))))</f>
        <v/>
      </c>
      <c r="J393" s="102"/>
      <c r="K393" s="156"/>
      <c r="L393" s="157"/>
      <c r="M393" s="158"/>
      <c r="N393" s="147"/>
      <c r="O393" s="147"/>
      <c r="AA393" s="99" t="str">
        <f t="shared" si="257"/>
        <v/>
      </c>
      <c r="AB393" s="99" t="str">
        <f t="shared" si="258"/>
        <v/>
      </c>
      <c r="AC393" s="99" t="str">
        <f t="shared" si="286"/>
        <v/>
      </c>
      <c r="AD393" s="99" t="str">
        <f t="shared" si="287"/>
        <v/>
      </c>
      <c r="AE393" s="99" t="str">
        <f t="shared" si="259"/>
        <v/>
      </c>
      <c r="AF393" s="99" t="str">
        <f t="shared" si="260"/>
        <v/>
      </c>
      <c r="AG393" s="99" t="str">
        <f t="shared" si="298"/>
        <v/>
      </c>
      <c r="AH393" s="99" t="str">
        <f t="shared" si="299"/>
        <v/>
      </c>
      <c r="AI393" s="99" t="str">
        <f t="shared" si="276"/>
        <v/>
      </c>
      <c r="AJ393" s="99" t="str">
        <f t="shared" si="282"/>
        <v/>
      </c>
      <c r="AK393" s="99" t="str">
        <f t="shared" si="296"/>
        <v/>
      </c>
      <c r="AL393" s="99" t="str">
        <f t="shared" si="297"/>
        <v/>
      </c>
      <c r="AM393" s="99" t="str">
        <f t="shared" si="277"/>
        <v/>
      </c>
      <c r="AN393" s="99" t="str">
        <f t="shared" si="283"/>
        <v/>
      </c>
      <c r="AO393" s="99" t="str">
        <f t="shared" si="288"/>
        <v/>
      </c>
      <c r="AP393" s="99" t="str">
        <f t="shared" si="289"/>
        <v/>
      </c>
      <c r="AQ393" s="99" t="str">
        <f t="shared" si="284"/>
        <v/>
      </c>
      <c r="AR393" s="99" t="str">
        <f t="shared" si="285"/>
        <v/>
      </c>
      <c r="AS393" s="99" t="str">
        <f t="shared" si="290"/>
        <v/>
      </c>
      <c r="AT393" s="99" t="str">
        <f t="shared" si="291"/>
        <v/>
      </c>
      <c r="AU393" s="99" t="str">
        <f t="shared" si="261"/>
        <v/>
      </c>
      <c r="AV393" s="99" t="str">
        <f t="shared" si="262"/>
        <v/>
      </c>
      <c r="AW393" s="99" t="str">
        <f t="shared" si="292"/>
        <v/>
      </c>
      <c r="AX393" s="99" t="str">
        <f t="shared" si="293"/>
        <v/>
      </c>
      <c r="AY393" s="99" t="str">
        <f t="shared" si="263"/>
        <v/>
      </c>
      <c r="AZ393" s="99" t="str">
        <f t="shared" si="264"/>
        <v/>
      </c>
      <c r="BA393" s="99" t="str">
        <f t="shared" si="294"/>
        <v/>
      </c>
      <c r="BB393" s="99" t="str">
        <f t="shared" si="295"/>
        <v/>
      </c>
      <c r="BD393" s="99" t="str">
        <f t="shared" si="265"/>
        <v/>
      </c>
      <c r="BE393" s="99" t="str">
        <f t="shared" si="266"/>
        <v/>
      </c>
      <c r="BF393" s="99" t="str">
        <f t="shared" si="267"/>
        <v/>
      </c>
      <c r="BG393" s="99" t="str">
        <f t="shared" si="268"/>
        <v/>
      </c>
      <c r="BH393" s="121" t="str">
        <f t="shared" si="269"/>
        <v/>
      </c>
      <c r="BI393" s="121" t="str">
        <f t="shared" si="270"/>
        <v/>
      </c>
      <c r="BJ393" s="122" t="str">
        <f t="shared" si="271"/>
        <v/>
      </c>
      <c r="BK393" s="122"/>
      <c r="BL393" s="99" t="str">
        <f t="shared" si="272"/>
        <v/>
      </c>
      <c r="BM393" s="99" t="str">
        <f t="shared" si="273"/>
        <v/>
      </c>
      <c r="BN393" s="122" t="str">
        <f t="shared" si="278"/>
        <v/>
      </c>
      <c r="BO393" s="121" t="str">
        <f t="shared" si="274"/>
        <v/>
      </c>
      <c r="BP393" s="122" t="str">
        <f t="shared" si="279"/>
        <v/>
      </c>
      <c r="BQ393" s="122"/>
    </row>
    <row r="394" spans="2:69" x14ac:dyDescent="0.3">
      <c r="B394" s="89"/>
      <c r="C394" s="98">
        <f t="shared" si="275"/>
        <v>77</v>
      </c>
      <c r="D394" s="120">
        <v>384</v>
      </c>
      <c r="E394" s="161" t="str">
        <f t="shared" si="280"/>
        <v/>
      </c>
      <c r="F394" s="90" t="str">
        <f t="shared" si="256"/>
        <v/>
      </c>
      <c r="G394" s="120">
        <v>384</v>
      </c>
      <c r="H394" s="161" t="str">
        <f t="shared" si="281"/>
        <v/>
      </c>
      <c r="I394" s="90" t="str">
        <f t="array" ref="I394">IF(D$2=1,IF(F394="","",ABS(F393-F394)),IF(D$2&lt;10,IF(AND(F394="",F395=""),"",MAX(IF(C$11:C$1510=G394,B$11:B$1510))-MIN(IF(C$11:C$1510=G394,B$11:B$1510))),IF(AND(F394="",F395=""),"",_xlfn.STDEV.S(IF(C$11:C$1510=G394,B$11:B$1510)))))</f>
        <v/>
      </c>
      <c r="J394" s="102"/>
      <c r="K394" s="156"/>
      <c r="L394" s="157"/>
      <c r="M394" s="158"/>
      <c r="N394" s="147"/>
      <c r="O394" s="147"/>
      <c r="AA394" s="99" t="str">
        <f t="shared" si="257"/>
        <v/>
      </c>
      <c r="AB394" s="99" t="str">
        <f t="shared" si="258"/>
        <v/>
      </c>
      <c r="AC394" s="99" t="str">
        <f t="shared" si="286"/>
        <v/>
      </c>
      <c r="AD394" s="99" t="str">
        <f t="shared" si="287"/>
        <v/>
      </c>
      <c r="AE394" s="99" t="str">
        <f t="shared" si="259"/>
        <v/>
      </c>
      <c r="AF394" s="99" t="str">
        <f t="shared" si="260"/>
        <v/>
      </c>
      <c r="AG394" s="99" t="str">
        <f t="shared" si="298"/>
        <v/>
      </c>
      <c r="AH394" s="99" t="str">
        <f t="shared" si="299"/>
        <v/>
      </c>
      <c r="AI394" s="99" t="str">
        <f t="shared" si="276"/>
        <v/>
      </c>
      <c r="AJ394" s="99" t="str">
        <f t="shared" si="282"/>
        <v/>
      </c>
      <c r="AK394" s="99" t="str">
        <f t="shared" si="296"/>
        <v/>
      </c>
      <c r="AL394" s="99" t="str">
        <f t="shared" si="297"/>
        <v/>
      </c>
      <c r="AM394" s="99" t="str">
        <f t="shared" si="277"/>
        <v/>
      </c>
      <c r="AN394" s="99" t="str">
        <f t="shared" si="283"/>
        <v/>
      </c>
      <c r="AO394" s="99" t="str">
        <f t="shared" si="288"/>
        <v/>
      </c>
      <c r="AP394" s="99" t="str">
        <f t="shared" si="289"/>
        <v/>
      </c>
      <c r="AQ394" s="99" t="str">
        <f t="shared" si="284"/>
        <v/>
      </c>
      <c r="AR394" s="99" t="str">
        <f t="shared" si="285"/>
        <v/>
      </c>
      <c r="AS394" s="99" t="str">
        <f t="shared" si="290"/>
        <v/>
      </c>
      <c r="AT394" s="99" t="str">
        <f t="shared" si="291"/>
        <v/>
      </c>
      <c r="AU394" s="99" t="str">
        <f t="shared" si="261"/>
        <v/>
      </c>
      <c r="AV394" s="99" t="str">
        <f t="shared" si="262"/>
        <v/>
      </c>
      <c r="AW394" s="99" t="str">
        <f t="shared" si="292"/>
        <v/>
      </c>
      <c r="AX394" s="99" t="str">
        <f t="shared" si="293"/>
        <v/>
      </c>
      <c r="AY394" s="99" t="str">
        <f t="shared" si="263"/>
        <v/>
      </c>
      <c r="AZ394" s="99" t="str">
        <f t="shared" si="264"/>
        <v/>
      </c>
      <c r="BA394" s="99" t="str">
        <f t="shared" si="294"/>
        <v/>
      </c>
      <c r="BB394" s="99" t="str">
        <f t="shared" si="295"/>
        <v/>
      </c>
      <c r="BD394" s="99" t="str">
        <f t="shared" si="265"/>
        <v/>
      </c>
      <c r="BE394" s="99" t="str">
        <f t="shared" si="266"/>
        <v/>
      </c>
      <c r="BF394" s="99" t="str">
        <f t="shared" si="267"/>
        <v/>
      </c>
      <c r="BG394" s="99" t="str">
        <f t="shared" si="268"/>
        <v/>
      </c>
      <c r="BH394" s="121" t="str">
        <f t="shared" si="269"/>
        <v/>
      </c>
      <c r="BI394" s="121" t="str">
        <f t="shared" si="270"/>
        <v/>
      </c>
      <c r="BJ394" s="122" t="str">
        <f t="shared" si="271"/>
        <v/>
      </c>
      <c r="BK394" s="122"/>
      <c r="BL394" s="99" t="str">
        <f t="shared" si="272"/>
        <v/>
      </c>
      <c r="BM394" s="99" t="str">
        <f t="shared" si="273"/>
        <v/>
      </c>
      <c r="BN394" s="122" t="str">
        <f t="shared" si="278"/>
        <v/>
      </c>
      <c r="BO394" s="121" t="str">
        <f t="shared" si="274"/>
        <v/>
      </c>
      <c r="BP394" s="122" t="str">
        <f t="shared" si="279"/>
        <v/>
      </c>
      <c r="BQ394" s="122"/>
    </row>
    <row r="395" spans="2:69" x14ac:dyDescent="0.3">
      <c r="B395" s="89"/>
      <c r="C395" s="98">
        <f t="shared" si="275"/>
        <v>77</v>
      </c>
      <c r="D395" s="120">
        <v>385</v>
      </c>
      <c r="E395" s="161" t="str">
        <f t="shared" si="280"/>
        <v/>
      </c>
      <c r="F395" s="90" t="str">
        <f t="shared" ref="F395:F458" si="300">IF(ISERROR(AVERAGEIF(C$11:C$1510,D395,B$11:B$1510)),"",AVERAGEIF(C$11:C$1510,D395,B$11:B$1510))</f>
        <v/>
      </c>
      <c r="G395" s="120">
        <v>385</v>
      </c>
      <c r="H395" s="161" t="str">
        <f t="shared" si="281"/>
        <v/>
      </c>
      <c r="I395" s="90" t="str">
        <f t="array" ref="I395">IF(D$2=1,IF(F395="","",ABS(F394-F395)),IF(D$2&lt;10,IF(AND(F395="",F396=""),"",MAX(IF(C$11:C$1510=G395,B$11:B$1510))-MIN(IF(C$11:C$1510=G395,B$11:B$1510))),IF(AND(F395="",F396=""),"",_xlfn.STDEV.S(IF(C$11:C$1510=G395,B$11:B$1510)))))</f>
        <v/>
      </c>
      <c r="J395" s="102"/>
      <c r="K395" s="156"/>
      <c r="L395" s="157"/>
      <c r="M395" s="158"/>
      <c r="N395" s="147"/>
      <c r="O395" s="147"/>
      <c r="AA395" s="99" t="str">
        <f t="shared" ref="AA395:AA458" si="301">IF(F395="","",IF(F395&gt;U$53,1,0))</f>
        <v/>
      </c>
      <c r="AB395" s="99" t="str">
        <f t="shared" ref="AB395:AB458" si="302">IF(I395="","",IF(I395&gt;U$54,1,0))</f>
        <v/>
      </c>
      <c r="AC395" s="99" t="str">
        <f t="shared" si="286"/>
        <v/>
      </c>
      <c r="AD395" s="99" t="str">
        <f t="shared" si="287"/>
        <v/>
      </c>
      <c r="AE395" s="99" t="str">
        <f t="shared" ref="AE395:AE458" si="303">IF(F395="","",IF(F395&lt;U$53,1,0))</f>
        <v/>
      </c>
      <c r="AF395" s="99" t="str">
        <f t="shared" ref="AF395:AF458" si="304">IF(I395="","",IF(I395&lt;U$54,1,0))</f>
        <v/>
      </c>
      <c r="AG395" s="99" t="str">
        <f t="shared" si="298"/>
        <v/>
      </c>
      <c r="AH395" s="99" t="str">
        <f t="shared" si="299"/>
        <v/>
      </c>
      <c r="AI395" s="99" t="str">
        <f t="shared" si="276"/>
        <v/>
      </c>
      <c r="AJ395" s="99" t="str">
        <f t="shared" si="282"/>
        <v/>
      </c>
      <c r="AK395" s="99" t="str">
        <f t="shared" si="296"/>
        <v/>
      </c>
      <c r="AL395" s="99" t="str">
        <f t="shared" si="297"/>
        <v/>
      </c>
      <c r="AM395" s="99" t="str">
        <f t="shared" si="277"/>
        <v/>
      </c>
      <c r="AN395" s="99" t="str">
        <f t="shared" si="283"/>
        <v/>
      </c>
      <c r="AO395" s="99" t="str">
        <f t="shared" si="288"/>
        <v/>
      </c>
      <c r="AP395" s="99" t="str">
        <f t="shared" si="289"/>
        <v/>
      </c>
      <c r="AQ395" s="99" t="str">
        <f t="shared" si="284"/>
        <v/>
      </c>
      <c r="AR395" s="99" t="str">
        <f t="shared" si="285"/>
        <v/>
      </c>
      <c r="AS395" s="99" t="str">
        <f t="shared" si="290"/>
        <v/>
      </c>
      <c r="AT395" s="99" t="str">
        <f t="shared" si="291"/>
        <v/>
      </c>
      <c r="AU395" s="99" t="str">
        <f t="shared" ref="AU395:AU458" si="305">IF(F395="","",IF(AND(F395&lt;(U$53+((1/3)*(U$57-U$53))),F395&gt;(U$53-((1/3)*(U$53-U$58)))),1,0))</f>
        <v/>
      </c>
      <c r="AV395" s="99" t="str">
        <f t="shared" ref="AV395:AV458" si="306">IF(I395="","",IF(AND(I395&lt;(U$54+((1/3)*(Y$62-U$54))),I395&gt;(U$54-((1/3)*(Y$62-U$54)))),1,0))</f>
        <v/>
      </c>
      <c r="AW395" s="99" t="str">
        <f t="shared" si="292"/>
        <v/>
      </c>
      <c r="AX395" s="99" t="str">
        <f t="shared" si="293"/>
        <v/>
      </c>
      <c r="AY395" s="99" t="str">
        <f t="shared" ref="AY395:AY458" si="307">IF(F395="","",IF(OR(F395&gt;(U$53+((1/3)*(U$57-U$53))),F395&lt;(U$53-((1/3)*(U$53-U$58)))),1,0))</f>
        <v/>
      </c>
      <c r="AZ395" s="99" t="str">
        <f t="shared" ref="AZ395:AZ458" si="308">IF(I395="","",IF(OR(I395&gt;(U$54+((1/3)*(Y$62-U$54))),I395&lt;(U$54-((1/3)*(Y$62-U$54)))),1,0))</f>
        <v/>
      </c>
      <c r="BA395" s="99" t="str">
        <f t="shared" si="294"/>
        <v/>
      </c>
      <c r="BB395" s="99" t="str">
        <f t="shared" si="295"/>
        <v/>
      </c>
      <c r="BD395" s="99" t="str">
        <f t="shared" ref="BD395:BD458" si="309">IF(E395="","",E395)</f>
        <v/>
      </c>
      <c r="BE395" s="99" t="str">
        <f t="shared" ref="BE395:BE458" si="310">IF(F395="","",F395)</f>
        <v/>
      </c>
      <c r="BF395" s="99" t="str">
        <f t="shared" ref="BF395:BF458" si="311">IF(D$2=1,IF(F395="","",U$45),"")</f>
        <v/>
      </c>
      <c r="BG395" s="99" t="str">
        <f t="shared" ref="BG395:BG458" si="312">IF(D$2=1,IF(F395="","",U$46),"")</f>
        <v/>
      </c>
      <c r="BH395" s="121" t="str">
        <f t="shared" ref="BH395:BH458" si="313">IF(F395="","",U$58)</f>
        <v/>
      </c>
      <c r="BI395" s="121" t="str">
        <f t="shared" ref="BI395:BI458" si="314">IF(F395="","",U$57)</f>
        <v/>
      </c>
      <c r="BJ395" s="122" t="str">
        <f t="shared" ref="BJ395:BJ458" si="315">IF(F395="","",U$53)</f>
        <v/>
      </c>
      <c r="BK395" s="122"/>
      <c r="BL395" s="99" t="str">
        <f t="shared" ref="BL395:BL458" si="316">IF(H395="","",H395)</f>
        <v/>
      </c>
      <c r="BM395" s="99" t="str">
        <f t="shared" ref="BM395:BM458" si="317">IF(I395="","",I395)</f>
        <v/>
      </c>
      <c r="BN395" s="122" t="str">
        <f t="shared" si="278"/>
        <v/>
      </c>
      <c r="BO395" s="121" t="str">
        <f t="shared" ref="BO395:BO458" si="318">IF(I395="","",Y$63)</f>
        <v/>
      </c>
      <c r="BP395" s="122" t="str">
        <f t="shared" si="279"/>
        <v/>
      </c>
      <c r="BQ395" s="122"/>
    </row>
    <row r="396" spans="2:69" x14ac:dyDescent="0.3">
      <c r="B396" s="89"/>
      <c r="C396" s="98">
        <f t="shared" ref="C396:C459" si="319">IF(D$2=0,"",IF(D395/D$2=C395,C395+1,C395))</f>
        <v>78</v>
      </c>
      <c r="D396" s="120">
        <v>386</v>
      </c>
      <c r="E396" s="161" t="str">
        <f t="shared" si="280"/>
        <v/>
      </c>
      <c r="F396" s="90" t="str">
        <f t="shared" si="300"/>
        <v/>
      </c>
      <c r="G396" s="120">
        <v>386</v>
      </c>
      <c r="H396" s="161" t="str">
        <f t="shared" si="281"/>
        <v/>
      </c>
      <c r="I396" s="90" t="str">
        <f t="array" ref="I396">IF(D$2=1,IF(F396="","",ABS(F395-F396)),IF(D$2&lt;10,IF(AND(F396="",F397=""),"",MAX(IF(C$11:C$1510=G396,B$11:B$1510))-MIN(IF(C$11:C$1510=G396,B$11:B$1510))),IF(AND(F396="",F397=""),"",_xlfn.STDEV.S(IF(C$11:C$1510=G396,B$11:B$1510)))))</f>
        <v/>
      </c>
      <c r="J396" s="102"/>
      <c r="K396" s="156"/>
      <c r="L396" s="157"/>
      <c r="M396" s="158"/>
      <c r="N396" s="147"/>
      <c r="O396" s="147"/>
      <c r="AA396" s="99" t="str">
        <f t="shared" si="301"/>
        <v/>
      </c>
      <c r="AB396" s="99" t="str">
        <f t="shared" si="302"/>
        <v/>
      </c>
      <c r="AC396" s="99" t="str">
        <f t="shared" si="286"/>
        <v/>
      </c>
      <c r="AD396" s="99" t="str">
        <f t="shared" si="287"/>
        <v/>
      </c>
      <c r="AE396" s="99" t="str">
        <f t="shared" si="303"/>
        <v/>
      </c>
      <c r="AF396" s="99" t="str">
        <f t="shared" si="304"/>
        <v/>
      </c>
      <c r="AG396" s="99" t="str">
        <f t="shared" si="298"/>
        <v/>
      </c>
      <c r="AH396" s="99" t="str">
        <f t="shared" si="299"/>
        <v/>
      </c>
      <c r="AI396" s="99" t="str">
        <f t="shared" ref="AI396:AI459" si="320">IF(F396="","",IF(F396&gt;F395,1,0))</f>
        <v/>
      </c>
      <c r="AJ396" s="99" t="str">
        <f t="shared" si="282"/>
        <v/>
      </c>
      <c r="AK396" s="99" t="str">
        <f t="shared" si="296"/>
        <v/>
      </c>
      <c r="AL396" s="99" t="str">
        <f t="shared" si="297"/>
        <v/>
      </c>
      <c r="AM396" s="99" t="str">
        <f t="shared" ref="AM396:AM459" si="321">IF(F396="","",IF(F396&lt;F395,1,0))</f>
        <v/>
      </c>
      <c r="AN396" s="99" t="str">
        <f t="shared" si="283"/>
        <v/>
      </c>
      <c r="AO396" s="99" t="str">
        <f t="shared" si="288"/>
        <v/>
      </c>
      <c r="AP396" s="99" t="str">
        <f t="shared" si="289"/>
        <v/>
      </c>
      <c r="AQ396" s="99" t="str">
        <f t="shared" si="284"/>
        <v/>
      </c>
      <c r="AR396" s="99" t="str">
        <f t="shared" si="285"/>
        <v/>
      </c>
      <c r="AS396" s="99" t="str">
        <f t="shared" si="290"/>
        <v/>
      </c>
      <c r="AT396" s="99" t="str">
        <f t="shared" si="291"/>
        <v/>
      </c>
      <c r="AU396" s="99" t="str">
        <f t="shared" si="305"/>
        <v/>
      </c>
      <c r="AV396" s="99" t="str">
        <f t="shared" si="306"/>
        <v/>
      </c>
      <c r="AW396" s="99" t="str">
        <f t="shared" si="292"/>
        <v/>
      </c>
      <c r="AX396" s="99" t="str">
        <f t="shared" si="293"/>
        <v/>
      </c>
      <c r="AY396" s="99" t="str">
        <f t="shared" si="307"/>
        <v/>
      </c>
      <c r="AZ396" s="99" t="str">
        <f t="shared" si="308"/>
        <v/>
      </c>
      <c r="BA396" s="99" t="str">
        <f t="shared" si="294"/>
        <v/>
      </c>
      <c r="BB396" s="99" t="str">
        <f t="shared" si="295"/>
        <v/>
      </c>
      <c r="BD396" s="99" t="str">
        <f t="shared" si="309"/>
        <v/>
      </c>
      <c r="BE396" s="99" t="str">
        <f t="shared" si="310"/>
        <v/>
      </c>
      <c r="BF396" s="99" t="str">
        <f t="shared" si="311"/>
        <v/>
      </c>
      <c r="BG396" s="99" t="str">
        <f t="shared" si="312"/>
        <v/>
      </c>
      <c r="BH396" s="121" t="str">
        <f t="shared" si="313"/>
        <v/>
      </c>
      <c r="BI396" s="121" t="str">
        <f t="shared" si="314"/>
        <v/>
      </c>
      <c r="BJ396" s="122" t="str">
        <f t="shared" si="315"/>
        <v/>
      </c>
      <c r="BK396" s="122"/>
      <c r="BL396" s="99" t="str">
        <f t="shared" si="316"/>
        <v/>
      </c>
      <c r="BM396" s="99" t="str">
        <f t="shared" si="317"/>
        <v/>
      </c>
      <c r="BN396" s="122" t="str">
        <f t="shared" ref="BN396:BN459" si="322">IF(F396="","",Y$62)</f>
        <v/>
      </c>
      <c r="BO396" s="121" t="str">
        <f t="shared" si="318"/>
        <v/>
      </c>
      <c r="BP396" s="122" t="str">
        <f t="shared" ref="BP396:BP459" si="323">IF(F396="","",U$54)</f>
        <v/>
      </c>
      <c r="BQ396" s="122"/>
    </row>
    <row r="397" spans="2:69" x14ac:dyDescent="0.3">
      <c r="B397" s="89"/>
      <c r="C397" s="98">
        <f t="shared" si="319"/>
        <v>78</v>
      </c>
      <c r="D397" s="120">
        <v>387</v>
      </c>
      <c r="E397" s="161" t="str">
        <f t="shared" ref="E397:E460" si="324">IF(F397="","",E396+1)</f>
        <v/>
      </c>
      <c r="F397" s="90" t="str">
        <f t="shared" si="300"/>
        <v/>
      </c>
      <c r="G397" s="120">
        <v>387</v>
      </c>
      <c r="H397" s="161" t="str">
        <f t="shared" ref="H397:H460" si="325">IF(I397="","",H396+1)</f>
        <v/>
      </c>
      <c r="I397" s="90" t="str">
        <f t="array" ref="I397">IF(D$2=1,IF(F397="","",ABS(F396-F397)),IF(D$2&lt;10,IF(AND(F397="",F398=""),"",MAX(IF(C$11:C$1510=G397,B$11:B$1510))-MIN(IF(C$11:C$1510=G397,B$11:B$1510))),IF(AND(F397="",F398=""),"",_xlfn.STDEV.S(IF(C$11:C$1510=G397,B$11:B$1510)))))</f>
        <v/>
      </c>
      <c r="J397" s="102"/>
      <c r="K397" s="156"/>
      <c r="L397" s="157"/>
      <c r="M397" s="158"/>
      <c r="N397" s="147"/>
      <c r="O397" s="147"/>
      <c r="AA397" s="99" t="str">
        <f t="shared" si="301"/>
        <v/>
      </c>
      <c r="AB397" s="99" t="str">
        <f t="shared" si="302"/>
        <v/>
      </c>
      <c r="AC397" s="99" t="str">
        <f t="shared" si="286"/>
        <v/>
      </c>
      <c r="AD397" s="99" t="str">
        <f t="shared" si="287"/>
        <v/>
      </c>
      <c r="AE397" s="99" t="str">
        <f t="shared" si="303"/>
        <v/>
      </c>
      <c r="AF397" s="99" t="str">
        <f t="shared" si="304"/>
        <v/>
      </c>
      <c r="AG397" s="99" t="str">
        <f t="shared" si="298"/>
        <v/>
      </c>
      <c r="AH397" s="99" t="str">
        <f t="shared" si="299"/>
        <v/>
      </c>
      <c r="AI397" s="99" t="str">
        <f t="shared" si="320"/>
        <v/>
      </c>
      <c r="AJ397" s="99" t="str">
        <f t="shared" ref="AJ397:AJ460" si="326">IF(I397="","",IF(I397&gt;I396,1,0))</f>
        <v/>
      </c>
      <c r="AK397" s="99" t="str">
        <f t="shared" si="296"/>
        <v/>
      </c>
      <c r="AL397" s="99" t="str">
        <f t="shared" si="297"/>
        <v/>
      </c>
      <c r="AM397" s="99" t="str">
        <f t="shared" si="321"/>
        <v/>
      </c>
      <c r="AN397" s="99" t="str">
        <f t="shared" ref="AN397:AN460" si="327">IF(I397="","",IF(I397&lt;I396,1,0))</f>
        <v/>
      </c>
      <c r="AO397" s="99" t="str">
        <f t="shared" si="288"/>
        <v/>
      </c>
      <c r="AP397" s="99" t="str">
        <f t="shared" si="289"/>
        <v/>
      </c>
      <c r="AQ397" s="99" t="str">
        <f t="shared" ref="AQ397:AQ460" si="328">IF(F397="","",IF(OR(AND(F396&gt;F395,F397&lt;F396),AND(F396&lt;F395,F397&gt;F396)),1,0))</f>
        <v/>
      </c>
      <c r="AR397" s="99" t="str">
        <f t="shared" ref="AR397:AR460" si="329">IF(I397="","",IF(I395="",IF(OR(I397&lt;I396,I397&gt;I396),1,0),IF(OR(AND(I396&gt;I395,I397&lt;I396),AND(I396&lt;I395,I397&gt;I396)),1,0)))</f>
        <v/>
      </c>
      <c r="AS397" s="99" t="str">
        <f t="shared" si="290"/>
        <v/>
      </c>
      <c r="AT397" s="99" t="str">
        <f t="shared" si="291"/>
        <v/>
      </c>
      <c r="AU397" s="99" t="str">
        <f t="shared" si="305"/>
        <v/>
      </c>
      <c r="AV397" s="99" t="str">
        <f t="shared" si="306"/>
        <v/>
      </c>
      <c r="AW397" s="99" t="str">
        <f t="shared" si="292"/>
        <v/>
      </c>
      <c r="AX397" s="99" t="str">
        <f t="shared" si="293"/>
        <v/>
      </c>
      <c r="AY397" s="99" t="str">
        <f t="shared" si="307"/>
        <v/>
      </c>
      <c r="AZ397" s="99" t="str">
        <f t="shared" si="308"/>
        <v/>
      </c>
      <c r="BA397" s="99" t="str">
        <f t="shared" si="294"/>
        <v/>
      </c>
      <c r="BB397" s="99" t="str">
        <f t="shared" si="295"/>
        <v/>
      </c>
      <c r="BD397" s="99" t="str">
        <f t="shared" si="309"/>
        <v/>
      </c>
      <c r="BE397" s="99" t="str">
        <f t="shared" si="310"/>
        <v/>
      </c>
      <c r="BF397" s="99" t="str">
        <f t="shared" si="311"/>
        <v/>
      </c>
      <c r="BG397" s="99" t="str">
        <f t="shared" si="312"/>
        <v/>
      </c>
      <c r="BH397" s="121" t="str">
        <f t="shared" si="313"/>
        <v/>
      </c>
      <c r="BI397" s="121" t="str">
        <f t="shared" si="314"/>
        <v/>
      </c>
      <c r="BJ397" s="122" t="str">
        <f t="shared" si="315"/>
        <v/>
      </c>
      <c r="BK397" s="122"/>
      <c r="BL397" s="99" t="str">
        <f t="shared" si="316"/>
        <v/>
      </c>
      <c r="BM397" s="99" t="str">
        <f t="shared" si="317"/>
        <v/>
      </c>
      <c r="BN397" s="122" t="str">
        <f t="shared" si="322"/>
        <v/>
      </c>
      <c r="BO397" s="121" t="str">
        <f t="shared" si="318"/>
        <v/>
      </c>
      <c r="BP397" s="122" t="str">
        <f t="shared" si="323"/>
        <v/>
      </c>
      <c r="BQ397" s="122"/>
    </row>
    <row r="398" spans="2:69" x14ac:dyDescent="0.3">
      <c r="B398" s="89"/>
      <c r="C398" s="98">
        <f t="shared" si="319"/>
        <v>78</v>
      </c>
      <c r="D398" s="120">
        <v>388</v>
      </c>
      <c r="E398" s="161" t="str">
        <f t="shared" si="324"/>
        <v/>
      </c>
      <c r="F398" s="90" t="str">
        <f t="shared" si="300"/>
        <v/>
      </c>
      <c r="G398" s="120">
        <v>388</v>
      </c>
      <c r="H398" s="161" t="str">
        <f t="shared" si="325"/>
        <v/>
      </c>
      <c r="I398" s="90" t="str">
        <f t="array" ref="I398">IF(D$2=1,IF(F398="","",ABS(F397-F398)),IF(D$2&lt;10,IF(AND(F398="",F399=""),"",MAX(IF(C$11:C$1510=G398,B$11:B$1510))-MIN(IF(C$11:C$1510=G398,B$11:B$1510))),IF(AND(F398="",F399=""),"",_xlfn.STDEV.S(IF(C$11:C$1510=G398,B$11:B$1510)))))</f>
        <v/>
      </c>
      <c r="J398" s="102"/>
      <c r="K398" s="156"/>
      <c r="L398" s="157"/>
      <c r="M398" s="158"/>
      <c r="N398" s="147"/>
      <c r="O398" s="147"/>
      <c r="AA398" s="99" t="str">
        <f t="shared" si="301"/>
        <v/>
      </c>
      <c r="AB398" s="99" t="str">
        <f t="shared" si="302"/>
        <v/>
      </c>
      <c r="AC398" s="99" t="str">
        <f t="shared" si="286"/>
        <v/>
      </c>
      <c r="AD398" s="99" t="str">
        <f t="shared" si="287"/>
        <v/>
      </c>
      <c r="AE398" s="99" t="str">
        <f t="shared" si="303"/>
        <v/>
      </c>
      <c r="AF398" s="99" t="str">
        <f t="shared" si="304"/>
        <v/>
      </c>
      <c r="AG398" s="99" t="str">
        <f t="shared" si="298"/>
        <v/>
      </c>
      <c r="AH398" s="99" t="str">
        <f t="shared" si="299"/>
        <v/>
      </c>
      <c r="AI398" s="99" t="str">
        <f t="shared" si="320"/>
        <v/>
      </c>
      <c r="AJ398" s="99" t="str">
        <f t="shared" si="326"/>
        <v/>
      </c>
      <c r="AK398" s="99" t="str">
        <f t="shared" si="296"/>
        <v/>
      </c>
      <c r="AL398" s="99" t="str">
        <f t="shared" si="297"/>
        <v/>
      </c>
      <c r="AM398" s="99" t="str">
        <f t="shared" si="321"/>
        <v/>
      </c>
      <c r="AN398" s="99" t="str">
        <f t="shared" si="327"/>
        <v/>
      </c>
      <c r="AO398" s="99" t="str">
        <f t="shared" si="288"/>
        <v/>
      </c>
      <c r="AP398" s="99" t="str">
        <f t="shared" si="289"/>
        <v/>
      </c>
      <c r="AQ398" s="99" t="str">
        <f t="shared" si="328"/>
        <v/>
      </c>
      <c r="AR398" s="99" t="str">
        <f t="shared" si="329"/>
        <v/>
      </c>
      <c r="AS398" s="99" t="str">
        <f t="shared" si="290"/>
        <v/>
      </c>
      <c r="AT398" s="99" t="str">
        <f t="shared" si="291"/>
        <v/>
      </c>
      <c r="AU398" s="99" t="str">
        <f t="shared" si="305"/>
        <v/>
      </c>
      <c r="AV398" s="99" t="str">
        <f t="shared" si="306"/>
        <v/>
      </c>
      <c r="AW398" s="99" t="str">
        <f t="shared" si="292"/>
        <v/>
      </c>
      <c r="AX398" s="99" t="str">
        <f t="shared" si="293"/>
        <v/>
      </c>
      <c r="AY398" s="99" t="str">
        <f t="shared" si="307"/>
        <v/>
      </c>
      <c r="AZ398" s="99" t="str">
        <f t="shared" si="308"/>
        <v/>
      </c>
      <c r="BA398" s="99" t="str">
        <f t="shared" si="294"/>
        <v/>
      </c>
      <c r="BB398" s="99" t="str">
        <f t="shared" si="295"/>
        <v/>
      </c>
      <c r="BD398" s="99" t="str">
        <f t="shared" si="309"/>
        <v/>
      </c>
      <c r="BE398" s="99" t="str">
        <f t="shared" si="310"/>
        <v/>
      </c>
      <c r="BF398" s="99" t="str">
        <f t="shared" si="311"/>
        <v/>
      </c>
      <c r="BG398" s="99" t="str">
        <f t="shared" si="312"/>
        <v/>
      </c>
      <c r="BH398" s="121" t="str">
        <f t="shared" si="313"/>
        <v/>
      </c>
      <c r="BI398" s="121" t="str">
        <f t="shared" si="314"/>
        <v/>
      </c>
      <c r="BJ398" s="122" t="str">
        <f t="shared" si="315"/>
        <v/>
      </c>
      <c r="BK398" s="122"/>
      <c r="BL398" s="99" t="str">
        <f t="shared" si="316"/>
        <v/>
      </c>
      <c r="BM398" s="99" t="str">
        <f t="shared" si="317"/>
        <v/>
      </c>
      <c r="BN398" s="122" t="str">
        <f t="shared" si="322"/>
        <v/>
      </c>
      <c r="BO398" s="121" t="str">
        <f t="shared" si="318"/>
        <v/>
      </c>
      <c r="BP398" s="122" t="str">
        <f t="shared" si="323"/>
        <v/>
      </c>
      <c r="BQ398" s="122"/>
    </row>
    <row r="399" spans="2:69" x14ac:dyDescent="0.3">
      <c r="B399" s="89"/>
      <c r="C399" s="98">
        <f t="shared" si="319"/>
        <v>78</v>
      </c>
      <c r="D399" s="120">
        <v>389</v>
      </c>
      <c r="E399" s="161" t="str">
        <f t="shared" si="324"/>
        <v/>
      </c>
      <c r="F399" s="90" t="str">
        <f t="shared" si="300"/>
        <v/>
      </c>
      <c r="G399" s="120">
        <v>389</v>
      </c>
      <c r="H399" s="161" t="str">
        <f t="shared" si="325"/>
        <v/>
      </c>
      <c r="I399" s="90" t="str">
        <f t="array" ref="I399">IF(D$2=1,IF(F399="","",ABS(F398-F399)),IF(D$2&lt;10,IF(AND(F399="",F400=""),"",MAX(IF(C$11:C$1510=G399,B$11:B$1510))-MIN(IF(C$11:C$1510=G399,B$11:B$1510))),IF(AND(F399="",F400=""),"",_xlfn.STDEV.S(IF(C$11:C$1510=G399,B$11:B$1510)))))</f>
        <v/>
      </c>
      <c r="J399" s="102"/>
      <c r="K399" s="156"/>
      <c r="L399" s="157"/>
      <c r="M399" s="158"/>
      <c r="N399" s="147"/>
      <c r="O399" s="147"/>
      <c r="AA399" s="99" t="str">
        <f t="shared" si="301"/>
        <v/>
      </c>
      <c r="AB399" s="99" t="str">
        <f t="shared" si="302"/>
        <v/>
      </c>
      <c r="AC399" s="99" t="str">
        <f t="shared" si="286"/>
        <v/>
      </c>
      <c r="AD399" s="99" t="str">
        <f t="shared" si="287"/>
        <v/>
      </c>
      <c r="AE399" s="99" t="str">
        <f t="shared" si="303"/>
        <v/>
      </c>
      <c r="AF399" s="99" t="str">
        <f t="shared" si="304"/>
        <v/>
      </c>
      <c r="AG399" s="99" t="str">
        <f t="shared" si="298"/>
        <v/>
      </c>
      <c r="AH399" s="99" t="str">
        <f t="shared" si="299"/>
        <v/>
      </c>
      <c r="AI399" s="99" t="str">
        <f t="shared" si="320"/>
        <v/>
      </c>
      <c r="AJ399" s="99" t="str">
        <f t="shared" si="326"/>
        <v/>
      </c>
      <c r="AK399" s="99" t="str">
        <f t="shared" si="296"/>
        <v/>
      </c>
      <c r="AL399" s="99" t="str">
        <f t="shared" si="297"/>
        <v/>
      </c>
      <c r="AM399" s="99" t="str">
        <f t="shared" si="321"/>
        <v/>
      </c>
      <c r="AN399" s="99" t="str">
        <f t="shared" si="327"/>
        <v/>
      </c>
      <c r="AO399" s="99" t="str">
        <f t="shared" si="288"/>
        <v/>
      </c>
      <c r="AP399" s="99" t="str">
        <f t="shared" si="289"/>
        <v/>
      </c>
      <c r="AQ399" s="99" t="str">
        <f t="shared" si="328"/>
        <v/>
      </c>
      <c r="AR399" s="99" t="str">
        <f t="shared" si="329"/>
        <v/>
      </c>
      <c r="AS399" s="99" t="str">
        <f t="shared" si="290"/>
        <v/>
      </c>
      <c r="AT399" s="99" t="str">
        <f t="shared" si="291"/>
        <v/>
      </c>
      <c r="AU399" s="99" t="str">
        <f t="shared" si="305"/>
        <v/>
      </c>
      <c r="AV399" s="99" t="str">
        <f t="shared" si="306"/>
        <v/>
      </c>
      <c r="AW399" s="99" t="str">
        <f t="shared" si="292"/>
        <v/>
      </c>
      <c r="AX399" s="99" t="str">
        <f t="shared" si="293"/>
        <v/>
      </c>
      <c r="AY399" s="99" t="str">
        <f t="shared" si="307"/>
        <v/>
      </c>
      <c r="AZ399" s="99" t="str">
        <f t="shared" si="308"/>
        <v/>
      </c>
      <c r="BA399" s="99" t="str">
        <f t="shared" si="294"/>
        <v/>
      </c>
      <c r="BB399" s="99" t="str">
        <f t="shared" si="295"/>
        <v/>
      </c>
      <c r="BD399" s="99" t="str">
        <f t="shared" si="309"/>
        <v/>
      </c>
      <c r="BE399" s="99" t="str">
        <f t="shared" si="310"/>
        <v/>
      </c>
      <c r="BF399" s="99" t="str">
        <f t="shared" si="311"/>
        <v/>
      </c>
      <c r="BG399" s="99" t="str">
        <f t="shared" si="312"/>
        <v/>
      </c>
      <c r="BH399" s="121" t="str">
        <f t="shared" si="313"/>
        <v/>
      </c>
      <c r="BI399" s="121" t="str">
        <f t="shared" si="314"/>
        <v/>
      </c>
      <c r="BJ399" s="122" t="str">
        <f t="shared" si="315"/>
        <v/>
      </c>
      <c r="BK399" s="122"/>
      <c r="BL399" s="99" t="str">
        <f t="shared" si="316"/>
        <v/>
      </c>
      <c r="BM399" s="99" t="str">
        <f t="shared" si="317"/>
        <v/>
      </c>
      <c r="BN399" s="122" t="str">
        <f t="shared" si="322"/>
        <v/>
      </c>
      <c r="BO399" s="121" t="str">
        <f t="shared" si="318"/>
        <v/>
      </c>
      <c r="BP399" s="122" t="str">
        <f t="shared" si="323"/>
        <v/>
      </c>
      <c r="BQ399" s="122"/>
    </row>
    <row r="400" spans="2:69" x14ac:dyDescent="0.3">
      <c r="B400" s="89"/>
      <c r="C400" s="98">
        <f t="shared" si="319"/>
        <v>78</v>
      </c>
      <c r="D400" s="120">
        <v>390</v>
      </c>
      <c r="E400" s="161" t="str">
        <f t="shared" si="324"/>
        <v/>
      </c>
      <c r="F400" s="90" t="str">
        <f t="shared" si="300"/>
        <v/>
      </c>
      <c r="G400" s="120">
        <v>390</v>
      </c>
      <c r="H400" s="161" t="str">
        <f t="shared" si="325"/>
        <v/>
      </c>
      <c r="I400" s="90" t="str">
        <f t="array" ref="I400">IF(D$2=1,IF(F400="","",ABS(F399-F400)),IF(D$2&lt;10,IF(AND(F400="",F401=""),"",MAX(IF(C$11:C$1510=G400,B$11:B$1510))-MIN(IF(C$11:C$1510=G400,B$11:B$1510))),IF(AND(F400="",F401=""),"",_xlfn.STDEV.S(IF(C$11:C$1510=G400,B$11:B$1510)))))</f>
        <v/>
      </c>
      <c r="J400" s="102"/>
      <c r="K400" s="156"/>
      <c r="L400" s="157"/>
      <c r="M400" s="158"/>
      <c r="N400" s="147"/>
      <c r="O400" s="147"/>
      <c r="AA400" s="99" t="str">
        <f t="shared" si="301"/>
        <v/>
      </c>
      <c r="AB400" s="99" t="str">
        <f t="shared" si="302"/>
        <v/>
      </c>
      <c r="AC400" s="99" t="str">
        <f t="shared" si="286"/>
        <v/>
      </c>
      <c r="AD400" s="99" t="str">
        <f t="shared" si="287"/>
        <v/>
      </c>
      <c r="AE400" s="99" t="str">
        <f t="shared" si="303"/>
        <v/>
      </c>
      <c r="AF400" s="99" t="str">
        <f t="shared" si="304"/>
        <v/>
      </c>
      <c r="AG400" s="99" t="str">
        <f t="shared" si="298"/>
        <v/>
      </c>
      <c r="AH400" s="99" t="str">
        <f t="shared" si="299"/>
        <v/>
      </c>
      <c r="AI400" s="99" t="str">
        <f t="shared" si="320"/>
        <v/>
      </c>
      <c r="AJ400" s="99" t="str">
        <f t="shared" si="326"/>
        <v/>
      </c>
      <c r="AK400" s="99" t="str">
        <f t="shared" si="296"/>
        <v/>
      </c>
      <c r="AL400" s="99" t="str">
        <f t="shared" si="297"/>
        <v/>
      </c>
      <c r="AM400" s="99" t="str">
        <f t="shared" si="321"/>
        <v/>
      </c>
      <c r="AN400" s="99" t="str">
        <f t="shared" si="327"/>
        <v/>
      </c>
      <c r="AO400" s="99" t="str">
        <f t="shared" si="288"/>
        <v/>
      </c>
      <c r="AP400" s="99" t="str">
        <f t="shared" si="289"/>
        <v/>
      </c>
      <c r="AQ400" s="99" t="str">
        <f t="shared" si="328"/>
        <v/>
      </c>
      <c r="AR400" s="99" t="str">
        <f t="shared" si="329"/>
        <v/>
      </c>
      <c r="AS400" s="99" t="str">
        <f t="shared" si="290"/>
        <v/>
      </c>
      <c r="AT400" s="99" t="str">
        <f t="shared" si="291"/>
        <v/>
      </c>
      <c r="AU400" s="99" t="str">
        <f t="shared" si="305"/>
        <v/>
      </c>
      <c r="AV400" s="99" t="str">
        <f t="shared" si="306"/>
        <v/>
      </c>
      <c r="AW400" s="99" t="str">
        <f t="shared" si="292"/>
        <v/>
      </c>
      <c r="AX400" s="99" t="str">
        <f t="shared" si="293"/>
        <v/>
      </c>
      <c r="AY400" s="99" t="str">
        <f t="shared" si="307"/>
        <v/>
      </c>
      <c r="AZ400" s="99" t="str">
        <f t="shared" si="308"/>
        <v/>
      </c>
      <c r="BA400" s="99" t="str">
        <f t="shared" si="294"/>
        <v/>
      </c>
      <c r="BB400" s="99" t="str">
        <f t="shared" si="295"/>
        <v/>
      </c>
      <c r="BD400" s="99" t="str">
        <f t="shared" si="309"/>
        <v/>
      </c>
      <c r="BE400" s="99" t="str">
        <f t="shared" si="310"/>
        <v/>
      </c>
      <c r="BF400" s="99" t="str">
        <f t="shared" si="311"/>
        <v/>
      </c>
      <c r="BG400" s="99" t="str">
        <f t="shared" si="312"/>
        <v/>
      </c>
      <c r="BH400" s="121" t="str">
        <f t="shared" si="313"/>
        <v/>
      </c>
      <c r="BI400" s="121" t="str">
        <f t="shared" si="314"/>
        <v/>
      </c>
      <c r="BJ400" s="122" t="str">
        <f t="shared" si="315"/>
        <v/>
      </c>
      <c r="BK400" s="122"/>
      <c r="BL400" s="99" t="str">
        <f t="shared" si="316"/>
        <v/>
      </c>
      <c r="BM400" s="99" t="str">
        <f t="shared" si="317"/>
        <v/>
      </c>
      <c r="BN400" s="122" t="str">
        <f t="shared" si="322"/>
        <v/>
      </c>
      <c r="BO400" s="121" t="str">
        <f t="shared" si="318"/>
        <v/>
      </c>
      <c r="BP400" s="122" t="str">
        <f t="shared" si="323"/>
        <v/>
      </c>
      <c r="BQ400" s="122"/>
    </row>
    <row r="401" spans="2:69" x14ac:dyDescent="0.3">
      <c r="B401" s="89"/>
      <c r="C401" s="98">
        <f t="shared" si="319"/>
        <v>79</v>
      </c>
      <c r="D401" s="120">
        <v>391</v>
      </c>
      <c r="E401" s="161" t="str">
        <f t="shared" si="324"/>
        <v/>
      </c>
      <c r="F401" s="90" t="str">
        <f t="shared" si="300"/>
        <v/>
      </c>
      <c r="G401" s="120">
        <v>391</v>
      </c>
      <c r="H401" s="161" t="str">
        <f t="shared" si="325"/>
        <v/>
      </c>
      <c r="I401" s="90" t="str">
        <f t="array" ref="I401">IF(D$2=1,IF(F401="","",ABS(F400-F401)),IF(D$2&lt;10,IF(AND(F401="",F402=""),"",MAX(IF(C$11:C$1510=G401,B$11:B$1510))-MIN(IF(C$11:C$1510=G401,B$11:B$1510))),IF(AND(F401="",F402=""),"",_xlfn.STDEV.S(IF(C$11:C$1510=G401,B$11:B$1510)))))</f>
        <v/>
      </c>
      <c r="J401" s="102"/>
      <c r="K401" s="156"/>
      <c r="L401" s="157"/>
      <c r="M401" s="158"/>
      <c r="N401" s="147"/>
      <c r="O401" s="147"/>
      <c r="AA401" s="99" t="str">
        <f t="shared" si="301"/>
        <v/>
      </c>
      <c r="AB401" s="99" t="str">
        <f t="shared" si="302"/>
        <v/>
      </c>
      <c r="AC401" s="99" t="str">
        <f t="shared" si="286"/>
        <v/>
      </c>
      <c r="AD401" s="99" t="str">
        <f t="shared" si="287"/>
        <v/>
      </c>
      <c r="AE401" s="99" t="str">
        <f t="shared" si="303"/>
        <v/>
      </c>
      <c r="AF401" s="99" t="str">
        <f t="shared" si="304"/>
        <v/>
      </c>
      <c r="AG401" s="99" t="str">
        <f t="shared" si="298"/>
        <v/>
      </c>
      <c r="AH401" s="99" t="str">
        <f t="shared" si="299"/>
        <v/>
      </c>
      <c r="AI401" s="99" t="str">
        <f t="shared" si="320"/>
        <v/>
      </c>
      <c r="AJ401" s="99" t="str">
        <f t="shared" si="326"/>
        <v/>
      </c>
      <c r="AK401" s="99" t="str">
        <f t="shared" si="296"/>
        <v/>
      </c>
      <c r="AL401" s="99" t="str">
        <f t="shared" si="297"/>
        <v/>
      </c>
      <c r="AM401" s="99" t="str">
        <f t="shared" si="321"/>
        <v/>
      </c>
      <c r="AN401" s="99" t="str">
        <f t="shared" si="327"/>
        <v/>
      </c>
      <c r="AO401" s="99" t="str">
        <f t="shared" si="288"/>
        <v/>
      </c>
      <c r="AP401" s="99" t="str">
        <f t="shared" si="289"/>
        <v/>
      </c>
      <c r="AQ401" s="99" t="str">
        <f t="shared" si="328"/>
        <v/>
      </c>
      <c r="AR401" s="99" t="str">
        <f t="shared" si="329"/>
        <v/>
      </c>
      <c r="AS401" s="99" t="str">
        <f t="shared" si="290"/>
        <v/>
      </c>
      <c r="AT401" s="99" t="str">
        <f t="shared" si="291"/>
        <v/>
      </c>
      <c r="AU401" s="99" t="str">
        <f t="shared" si="305"/>
        <v/>
      </c>
      <c r="AV401" s="99" t="str">
        <f t="shared" si="306"/>
        <v/>
      </c>
      <c r="AW401" s="99" t="str">
        <f t="shared" si="292"/>
        <v/>
      </c>
      <c r="AX401" s="99" t="str">
        <f t="shared" si="293"/>
        <v/>
      </c>
      <c r="AY401" s="99" t="str">
        <f t="shared" si="307"/>
        <v/>
      </c>
      <c r="AZ401" s="99" t="str">
        <f t="shared" si="308"/>
        <v/>
      </c>
      <c r="BA401" s="99" t="str">
        <f t="shared" si="294"/>
        <v/>
      </c>
      <c r="BB401" s="99" t="str">
        <f t="shared" si="295"/>
        <v/>
      </c>
      <c r="BD401" s="99" t="str">
        <f t="shared" si="309"/>
        <v/>
      </c>
      <c r="BE401" s="99" t="str">
        <f t="shared" si="310"/>
        <v/>
      </c>
      <c r="BF401" s="99" t="str">
        <f t="shared" si="311"/>
        <v/>
      </c>
      <c r="BG401" s="99" t="str">
        <f t="shared" si="312"/>
        <v/>
      </c>
      <c r="BH401" s="121" t="str">
        <f t="shared" si="313"/>
        <v/>
      </c>
      <c r="BI401" s="121" t="str">
        <f t="shared" si="314"/>
        <v/>
      </c>
      <c r="BJ401" s="122" t="str">
        <f t="shared" si="315"/>
        <v/>
      </c>
      <c r="BK401" s="122"/>
      <c r="BL401" s="99" t="str">
        <f t="shared" si="316"/>
        <v/>
      </c>
      <c r="BM401" s="99" t="str">
        <f t="shared" si="317"/>
        <v/>
      </c>
      <c r="BN401" s="122" t="str">
        <f t="shared" si="322"/>
        <v/>
      </c>
      <c r="BO401" s="121" t="str">
        <f t="shared" si="318"/>
        <v/>
      </c>
      <c r="BP401" s="122" t="str">
        <f t="shared" si="323"/>
        <v/>
      </c>
      <c r="BQ401" s="122"/>
    </row>
    <row r="402" spans="2:69" x14ac:dyDescent="0.3">
      <c r="B402" s="89"/>
      <c r="C402" s="98">
        <f t="shared" si="319"/>
        <v>79</v>
      </c>
      <c r="D402" s="120">
        <v>392</v>
      </c>
      <c r="E402" s="161" t="str">
        <f t="shared" si="324"/>
        <v/>
      </c>
      <c r="F402" s="90" t="str">
        <f t="shared" si="300"/>
        <v/>
      </c>
      <c r="G402" s="120">
        <v>392</v>
      </c>
      <c r="H402" s="161" t="str">
        <f t="shared" si="325"/>
        <v/>
      </c>
      <c r="I402" s="90" t="str">
        <f t="array" ref="I402">IF(D$2=1,IF(F402="","",ABS(F401-F402)),IF(D$2&lt;10,IF(AND(F402="",F403=""),"",MAX(IF(C$11:C$1510=G402,B$11:B$1510))-MIN(IF(C$11:C$1510=G402,B$11:B$1510))),IF(AND(F402="",F403=""),"",_xlfn.STDEV.S(IF(C$11:C$1510=G402,B$11:B$1510)))))</f>
        <v/>
      </c>
      <c r="J402" s="102"/>
      <c r="K402" s="156"/>
      <c r="L402" s="157"/>
      <c r="M402" s="158"/>
      <c r="N402" s="147"/>
      <c r="O402" s="147"/>
      <c r="AA402" s="99" t="str">
        <f t="shared" si="301"/>
        <v/>
      </c>
      <c r="AB402" s="99" t="str">
        <f t="shared" si="302"/>
        <v/>
      </c>
      <c r="AC402" s="99" t="str">
        <f t="shared" si="286"/>
        <v/>
      </c>
      <c r="AD402" s="99" t="str">
        <f t="shared" si="287"/>
        <v/>
      </c>
      <c r="AE402" s="99" t="str">
        <f t="shared" si="303"/>
        <v/>
      </c>
      <c r="AF402" s="99" t="str">
        <f t="shared" si="304"/>
        <v/>
      </c>
      <c r="AG402" s="99" t="str">
        <f t="shared" si="298"/>
        <v/>
      </c>
      <c r="AH402" s="99" t="str">
        <f t="shared" si="299"/>
        <v/>
      </c>
      <c r="AI402" s="99" t="str">
        <f t="shared" si="320"/>
        <v/>
      </c>
      <c r="AJ402" s="99" t="str">
        <f t="shared" si="326"/>
        <v/>
      </c>
      <c r="AK402" s="99" t="str">
        <f t="shared" si="296"/>
        <v/>
      </c>
      <c r="AL402" s="99" t="str">
        <f t="shared" si="297"/>
        <v/>
      </c>
      <c r="AM402" s="99" t="str">
        <f t="shared" si="321"/>
        <v/>
      </c>
      <c r="AN402" s="99" t="str">
        <f t="shared" si="327"/>
        <v/>
      </c>
      <c r="AO402" s="99" t="str">
        <f t="shared" si="288"/>
        <v/>
      </c>
      <c r="AP402" s="99" t="str">
        <f t="shared" si="289"/>
        <v/>
      </c>
      <c r="AQ402" s="99" t="str">
        <f t="shared" si="328"/>
        <v/>
      </c>
      <c r="AR402" s="99" t="str">
        <f t="shared" si="329"/>
        <v/>
      </c>
      <c r="AS402" s="99" t="str">
        <f t="shared" si="290"/>
        <v/>
      </c>
      <c r="AT402" s="99" t="str">
        <f t="shared" si="291"/>
        <v/>
      </c>
      <c r="AU402" s="99" t="str">
        <f t="shared" si="305"/>
        <v/>
      </c>
      <c r="AV402" s="99" t="str">
        <f t="shared" si="306"/>
        <v/>
      </c>
      <c r="AW402" s="99" t="str">
        <f t="shared" si="292"/>
        <v/>
      </c>
      <c r="AX402" s="99" t="str">
        <f t="shared" si="293"/>
        <v/>
      </c>
      <c r="AY402" s="99" t="str">
        <f t="shared" si="307"/>
        <v/>
      </c>
      <c r="AZ402" s="99" t="str">
        <f t="shared" si="308"/>
        <v/>
      </c>
      <c r="BA402" s="99" t="str">
        <f t="shared" si="294"/>
        <v/>
      </c>
      <c r="BB402" s="99" t="str">
        <f t="shared" si="295"/>
        <v/>
      </c>
      <c r="BD402" s="99" t="str">
        <f t="shared" si="309"/>
        <v/>
      </c>
      <c r="BE402" s="99" t="str">
        <f t="shared" si="310"/>
        <v/>
      </c>
      <c r="BF402" s="99" t="str">
        <f t="shared" si="311"/>
        <v/>
      </c>
      <c r="BG402" s="99" t="str">
        <f t="shared" si="312"/>
        <v/>
      </c>
      <c r="BH402" s="121" t="str">
        <f t="shared" si="313"/>
        <v/>
      </c>
      <c r="BI402" s="121" t="str">
        <f t="shared" si="314"/>
        <v/>
      </c>
      <c r="BJ402" s="122" t="str">
        <f t="shared" si="315"/>
        <v/>
      </c>
      <c r="BK402" s="122"/>
      <c r="BL402" s="99" t="str">
        <f t="shared" si="316"/>
        <v/>
      </c>
      <c r="BM402" s="99" t="str">
        <f t="shared" si="317"/>
        <v/>
      </c>
      <c r="BN402" s="122" t="str">
        <f t="shared" si="322"/>
        <v/>
      </c>
      <c r="BO402" s="121" t="str">
        <f t="shared" si="318"/>
        <v/>
      </c>
      <c r="BP402" s="122" t="str">
        <f t="shared" si="323"/>
        <v/>
      </c>
      <c r="BQ402" s="122"/>
    </row>
    <row r="403" spans="2:69" x14ac:dyDescent="0.3">
      <c r="B403" s="89"/>
      <c r="C403" s="98">
        <f t="shared" si="319"/>
        <v>79</v>
      </c>
      <c r="D403" s="120">
        <v>393</v>
      </c>
      <c r="E403" s="161" t="str">
        <f t="shared" si="324"/>
        <v/>
      </c>
      <c r="F403" s="90" t="str">
        <f t="shared" si="300"/>
        <v/>
      </c>
      <c r="G403" s="120">
        <v>393</v>
      </c>
      <c r="H403" s="161" t="str">
        <f t="shared" si="325"/>
        <v/>
      </c>
      <c r="I403" s="90" t="str">
        <f t="array" ref="I403">IF(D$2=1,IF(F403="","",ABS(F402-F403)),IF(D$2&lt;10,IF(AND(F403="",F404=""),"",MAX(IF(C$11:C$1510=G403,B$11:B$1510))-MIN(IF(C$11:C$1510=G403,B$11:B$1510))),IF(AND(F403="",F404=""),"",_xlfn.STDEV.S(IF(C$11:C$1510=G403,B$11:B$1510)))))</f>
        <v/>
      </c>
      <c r="J403" s="102"/>
      <c r="K403" s="156"/>
      <c r="L403" s="157"/>
      <c r="M403" s="158"/>
      <c r="N403" s="147"/>
      <c r="O403" s="147"/>
      <c r="AA403" s="99" t="str">
        <f t="shared" si="301"/>
        <v/>
      </c>
      <c r="AB403" s="99" t="str">
        <f t="shared" si="302"/>
        <v/>
      </c>
      <c r="AC403" s="99" t="str">
        <f t="shared" si="286"/>
        <v/>
      </c>
      <c r="AD403" s="99" t="str">
        <f t="shared" si="287"/>
        <v/>
      </c>
      <c r="AE403" s="99" t="str">
        <f t="shared" si="303"/>
        <v/>
      </c>
      <c r="AF403" s="99" t="str">
        <f t="shared" si="304"/>
        <v/>
      </c>
      <c r="AG403" s="99" t="str">
        <f t="shared" si="298"/>
        <v/>
      </c>
      <c r="AH403" s="99" t="str">
        <f t="shared" si="299"/>
        <v/>
      </c>
      <c r="AI403" s="99" t="str">
        <f t="shared" si="320"/>
        <v/>
      </c>
      <c r="AJ403" s="99" t="str">
        <f t="shared" si="326"/>
        <v/>
      </c>
      <c r="AK403" s="99" t="str">
        <f t="shared" si="296"/>
        <v/>
      </c>
      <c r="AL403" s="99" t="str">
        <f t="shared" si="297"/>
        <v/>
      </c>
      <c r="AM403" s="99" t="str">
        <f t="shared" si="321"/>
        <v/>
      </c>
      <c r="AN403" s="99" t="str">
        <f t="shared" si="327"/>
        <v/>
      </c>
      <c r="AO403" s="99" t="str">
        <f t="shared" si="288"/>
        <v/>
      </c>
      <c r="AP403" s="99" t="str">
        <f t="shared" si="289"/>
        <v/>
      </c>
      <c r="AQ403" s="99" t="str">
        <f t="shared" si="328"/>
        <v/>
      </c>
      <c r="AR403" s="99" t="str">
        <f t="shared" si="329"/>
        <v/>
      </c>
      <c r="AS403" s="99" t="str">
        <f t="shared" si="290"/>
        <v/>
      </c>
      <c r="AT403" s="99" t="str">
        <f t="shared" si="291"/>
        <v/>
      </c>
      <c r="AU403" s="99" t="str">
        <f t="shared" si="305"/>
        <v/>
      </c>
      <c r="AV403" s="99" t="str">
        <f t="shared" si="306"/>
        <v/>
      </c>
      <c r="AW403" s="99" t="str">
        <f t="shared" si="292"/>
        <v/>
      </c>
      <c r="AX403" s="99" t="str">
        <f t="shared" si="293"/>
        <v/>
      </c>
      <c r="AY403" s="99" t="str">
        <f t="shared" si="307"/>
        <v/>
      </c>
      <c r="AZ403" s="99" t="str">
        <f t="shared" si="308"/>
        <v/>
      </c>
      <c r="BA403" s="99" t="str">
        <f t="shared" si="294"/>
        <v/>
      </c>
      <c r="BB403" s="99" t="str">
        <f t="shared" si="295"/>
        <v/>
      </c>
      <c r="BD403" s="99" t="str">
        <f t="shared" si="309"/>
        <v/>
      </c>
      <c r="BE403" s="99" t="str">
        <f t="shared" si="310"/>
        <v/>
      </c>
      <c r="BF403" s="99" t="str">
        <f t="shared" si="311"/>
        <v/>
      </c>
      <c r="BG403" s="99" t="str">
        <f t="shared" si="312"/>
        <v/>
      </c>
      <c r="BH403" s="121" t="str">
        <f t="shared" si="313"/>
        <v/>
      </c>
      <c r="BI403" s="121" t="str">
        <f t="shared" si="314"/>
        <v/>
      </c>
      <c r="BJ403" s="122" t="str">
        <f t="shared" si="315"/>
        <v/>
      </c>
      <c r="BK403" s="122"/>
      <c r="BL403" s="99" t="str">
        <f t="shared" si="316"/>
        <v/>
      </c>
      <c r="BM403" s="99" t="str">
        <f t="shared" si="317"/>
        <v/>
      </c>
      <c r="BN403" s="122" t="str">
        <f t="shared" si="322"/>
        <v/>
      </c>
      <c r="BO403" s="121" t="str">
        <f t="shared" si="318"/>
        <v/>
      </c>
      <c r="BP403" s="122" t="str">
        <f t="shared" si="323"/>
        <v/>
      </c>
      <c r="BQ403" s="122"/>
    </row>
    <row r="404" spans="2:69" x14ac:dyDescent="0.3">
      <c r="B404" s="89"/>
      <c r="C404" s="98">
        <f t="shared" si="319"/>
        <v>79</v>
      </c>
      <c r="D404" s="120">
        <v>394</v>
      </c>
      <c r="E404" s="161" t="str">
        <f t="shared" si="324"/>
        <v/>
      </c>
      <c r="F404" s="90" t="str">
        <f t="shared" si="300"/>
        <v/>
      </c>
      <c r="G404" s="120">
        <v>394</v>
      </c>
      <c r="H404" s="161" t="str">
        <f t="shared" si="325"/>
        <v/>
      </c>
      <c r="I404" s="90" t="str">
        <f t="array" ref="I404">IF(D$2=1,IF(F404="","",ABS(F403-F404)),IF(D$2&lt;10,IF(AND(F404="",F405=""),"",MAX(IF(C$11:C$1510=G404,B$11:B$1510))-MIN(IF(C$11:C$1510=G404,B$11:B$1510))),IF(AND(F404="",F405=""),"",_xlfn.STDEV.S(IF(C$11:C$1510=G404,B$11:B$1510)))))</f>
        <v/>
      </c>
      <c r="J404" s="102"/>
      <c r="K404" s="156"/>
      <c r="L404" s="157"/>
      <c r="M404" s="158"/>
      <c r="N404" s="147"/>
      <c r="O404" s="147"/>
      <c r="AA404" s="99" t="str">
        <f t="shared" si="301"/>
        <v/>
      </c>
      <c r="AB404" s="99" t="str">
        <f t="shared" si="302"/>
        <v/>
      </c>
      <c r="AC404" s="99" t="str">
        <f t="shared" si="286"/>
        <v/>
      </c>
      <c r="AD404" s="99" t="str">
        <f t="shared" si="287"/>
        <v/>
      </c>
      <c r="AE404" s="99" t="str">
        <f t="shared" si="303"/>
        <v/>
      </c>
      <c r="AF404" s="99" t="str">
        <f t="shared" si="304"/>
        <v/>
      </c>
      <c r="AG404" s="99" t="str">
        <f t="shared" si="298"/>
        <v/>
      </c>
      <c r="AH404" s="99" t="str">
        <f t="shared" si="299"/>
        <v/>
      </c>
      <c r="AI404" s="99" t="str">
        <f t="shared" si="320"/>
        <v/>
      </c>
      <c r="AJ404" s="99" t="str">
        <f t="shared" si="326"/>
        <v/>
      </c>
      <c r="AK404" s="99" t="str">
        <f t="shared" si="296"/>
        <v/>
      </c>
      <c r="AL404" s="99" t="str">
        <f t="shared" si="297"/>
        <v/>
      </c>
      <c r="AM404" s="99" t="str">
        <f t="shared" si="321"/>
        <v/>
      </c>
      <c r="AN404" s="99" t="str">
        <f t="shared" si="327"/>
        <v/>
      </c>
      <c r="AO404" s="99" t="str">
        <f t="shared" si="288"/>
        <v/>
      </c>
      <c r="AP404" s="99" t="str">
        <f t="shared" si="289"/>
        <v/>
      </c>
      <c r="AQ404" s="99" t="str">
        <f t="shared" si="328"/>
        <v/>
      </c>
      <c r="AR404" s="99" t="str">
        <f t="shared" si="329"/>
        <v/>
      </c>
      <c r="AS404" s="99" t="str">
        <f t="shared" si="290"/>
        <v/>
      </c>
      <c r="AT404" s="99" t="str">
        <f t="shared" si="291"/>
        <v/>
      </c>
      <c r="AU404" s="99" t="str">
        <f t="shared" si="305"/>
        <v/>
      </c>
      <c r="AV404" s="99" t="str">
        <f t="shared" si="306"/>
        <v/>
      </c>
      <c r="AW404" s="99" t="str">
        <f t="shared" si="292"/>
        <v/>
      </c>
      <c r="AX404" s="99" t="str">
        <f t="shared" si="293"/>
        <v/>
      </c>
      <c r="AY404" s="99" t="str">
        <f t="shared" si="307"/>
        <v/>
      </c>
      <c r="AZ404" s="99" t="str">
        <f t="shared" si="308"/>
        <v/>
      </c>
      <c r="BA404" s="99" t="str">
        <f t="shared" si="294"/>
        <v/>
      </c>
      <c r="BB404" s="99" t="str">
        <f t="shared" si="295"/>
        <v/>
      </c>
      <c r="BD404" s="99" t="str">
        <f t="shared" si="309"/>
        <v/>
      </c>
      <c r="BE404" s="99" t="str">
        <f t="shared" si="310"/>
        <v/>
      </c>
      <c r="BF404" s="99" t="str">
        <f t="shared" si="311"/>
        <v/>
      </c>
      <c r="BG404" s="99" t="str">
        <f t="shared" si="312"/>
        <v/>
      </c>
      <c r="BH404" s="121" t="str">
        <f t="shared" si="313"/>
        <v/>
      </c>
      <c r="BI404" s="121" t="str">
        <f t="shared" si="314"/>
        <v/>
      </c>
      <c r="BJ404" s="122" t="str">
        <f t="shared" si="315"/>
        <v/>
      </c>
      <c r="BK404" s="122"/>
      <c r="BL404" s="99" t="str">
        <f t="shared" si="316"/>
        <v/>
      </c>
      <c r="BM404" s="99" t="str">
        <f t="shared" si="317"/>
        <v/>
      </c>
      <c r="BN404" s="122" t="str">
        <f t="shared" si="322"/>
        <v/>
      </c>
      <c r="BO404" s="121" t="str">
        <f t="shared" si="318"/>
        <v/>
      </c>
      <c r="BP404" s="122" t="str">
        <f t="shared" si="323"/>
        <v/>
      </c>
      <c r="BQ404" s="122"/>
    </row>
    <row r="405" spans="2:69" x14ac:dyDescent="0.3">
      <c r="B405" s="89"/>
      <c r="C405" s="98">
        <f t="shared" si="319"/>
        <v>79</v>
      </c>
      <c r="D405" s="120">
        <v>395</v>
      </c>
      <c r="E405" s="161" t="str">
        <f t="shared" si="324"/>
        <v/>
      </c>
      <c r="F405" s="90" t="str">
        <f t="shared" si="300"/>
        <v/>
      </c>
      <c r="G405" s="120">
        <v>395</v>
      </c>
      <c r="H405" s="161" t="str">
        <f t="shared" si="325"/>
        <v/>
      </c>
      <c r="I405" s="90" t="str">
        <f t="array" ref="I405">IF(D$2=1,IF(F405="","",ABS(F404-F405)),IF(D$2&lt;10,IF(AND(F405="",F406=""),"",MAX(IF(C$11:C$1510=G405,B$11:B$1510))-MIN(IF(C$11:C$1510=G405,B$11:B$1510))),IF(AND(F405="",F406=""),"",_xlfn.STDEV.S(IF(C$11:C$1510=G405,B$11:B$1510)))))</f>
        <v/>
      </c>
      <c r="J405" s="102"/>
      <c r="K405" s="156"/>
      <c r="L405" s="157"/>
      <c r="M405" s="158"/>
      <c r="N405" s="147"/>
      <c r="O405" s="147"/>
      <c r="AA405" s="99" t="str">
        <f t="shared" si="301"/>
        <v/>
      </c>
      <c r="AB405" s="99" t="str">
        <f t="shared" si="302"/>
        <v/>
      </c>
      <c r="AC405" s="99" t="str">
        <f t="shared" ref="AC405:AC468" si="330">IF(SUM(AA396:AA405)&gt;9,"x","")</f>
        <v/>
      </c>
      <c r="AD405" s="99" t="str">
        <f t="shared" ref="AD405:AD468" si="331">IF(IF(AB$11="",SUM(AB397:AB406),SUM(AB396:AB405))&gt;9,"x","")</f>
        <v/>
      </c>
      <c r="AE405" s="99" t="str">
        <f t="shared" si="303"/>
        <v/>
      </c>
      <c r="AF405" s="99" t="str">
        <f t="shared" si="304"/>
        <v/>
      </c>
      <c r="AG405" s="99" t="str">
        <f t="shared" si="298"/>
        <v/>
      </c>
      <c r="AH405" s="99" t="str">
        <f t="shared" si="299"/>
        <v/>
      </c>
      <c r="AI405" s="99" t="str">
        <f t="shared" si="320"/>
        <v/>
      </c>
      <c r="AJ405" s="99" t="str">
        <f t="shared" si="326"/>
        <v/>
      </c>
      <c r="AK405" s="99" t="str">
        <f t="shared" si="296"/>
        <v/>
      </c>
      <c r="AL405" s="99" t="str">
        <f t="shared" si="297"/>
        <v/>
      </c>
      <c r="AM405" s="99" t="str">
        <f t="shared" si="321"/>
        <v/>
      </c>
      <c r="AN405" s="99" t="str">
        <f t="shared" si="327"/>
        <v/>
      </c>
      <c r="AO405" s="99" t="str">
        <f t="shared" si="288"/>
        <v/>
      </c>
      <c r="AP405" s="99" t="str">
        <f t="shared" si="289"/>
        <v/>
      </c>
      <c r="AQ405" s="99" t="str">
        <f t="shared" si="328"/>
        <v/>
      </c>
      <c r="AR405" s="99" t="str">
        <f t="shared" si="329"/>
        <v/>
      </c>
      <c r="AS405" s="99" t="str">
        <f t="shared" si="290"/>
        <v/>
      </c>
      <c r="AT405" s="99" t="str">
        <f t="shared" si="291"/>
        <v/>
      </c>
      <c r="AU405" s="99" t="str">
        <f t="shared" si="305"/>
        <v/>
      </c>
      <c r="AV405" s="99" t="str">
        <f t="shared" si="306"/>
        <v/>
      </c>
      <c r="AW405" s="99" t="str">
        <f t="shared" si="292"/>
        <v/>
      </c>
      <c r="AX405" s="99" t="str">
        <f t="shared" si="293"/>
        <v/>
      </c>
      <c r="AY405" s="99" t="str">
        <f t="shared" si="307"/>
        <v/>
      </c>
      <c r="AZ405" s="99" t="str">
        <f t="shared" si="308"/>
        <v/>
      </c>
      <c r="BA405" s="99" t="str">
        <f t="shared" si="294"/>
        <v/>
      </c>
      <c r="BB405" s="99" t="str">
        <f t="shared" si="295"/>
        <v/>
      </c>
      <c r="BD405" s="99" t="str">
        <f t="shared" si="309"/>
        <v/>
      </c>
      <c r="BE405" s="99" t="str">
        <f t="shared" si="310"/>
        <v/>
      </c>
      <c r="BF405" s="99" t="str">
        <f t="shared" si="311"/>
        <v/>
      </c>
      <c r="BG405" s="99" t="str">
        <f t="shared" si="312"/>
        <v/>
      </c>
      <c r="BH405" s="121" t="str">
        <f t="shared" si="313"/>
        <v/>
      </c>
      <c r="BI405" s="121" t="str">
        <f t="shared" si="314"/>
        <v/>
      </c>
      <c r="BJ405" s="122" t="str">
        <f t="shared" si="315"/>
        <v/>
      </c>
      <c r="BK405" s="122"/>
      <c r="BL405" s="99" t="str">
        <f t="shared" si="316"/>
        <v/>
      </c>
      <c r="BM405" s="99" t="str">
        <f t="shared" si="317"/>
        <v/>
      </c>
      <c r="BN405" s="122" t="str">
        <f t="shared" si="322"/>
        <v/>
      </c>
      <c r="BO405" s="121" t="str">
        <f t="shared" si="318"/>
        <v/>
      </c>
      <c r="BP405" s="122" t="str">
        <f t="shared" si="323"/>
        <v/>
      </c>
      <c r="BQ405" s="122"/>
    </row>
    <row r="406" spans="2:69" x14ac:dyDescent="0.3">
      <c r="B406" s="89"/>
      <c r="C406" s="98">
        <f t="shared" si="319"/>
        <v>80</v>
      </c>
      <c r="D406" s="120">
        <v>396</v>
      </c>
      <c r="E406" s="161" t="str">
        <f t="shared" si="324"/>
        <v/>
      </c>
      <c r="F406" s="90" t="str">
        <f t="shared" si="300"/>
        <v/>
      </c>
      <c r="G406" s="120">
        <v>396</v>
      </c>
      <c r="H406" s="161" t="str">
        <f t="shared" si="325"/>
        <v/>
      </c>
      <c r="I406" s="90" t="str">
        <f t="array" ref="I406">IF(D$2=1,IF(F406="","",ABS(F405-F406)),IF(D$2&lt;10,IF(AND(F406="",F407=""),"",MAX(IF(C$11:C$1510=G406,B$11:B$1510))-MIN(IF(C$11:C$1510=G406,B$11:B$1510))),IF(AND(F406="",F407=""),"",_xlfn.STDEV.S(IF(C$11:C$1510=G406,B$11:B$1510)))))</f>
        <v/>
      </c>
      <c r="J406" s="102"/>
      <c r="K406" s="156"/>
      <c r="L406" s="157"/>
      <c r="M406" s="158"/>
      <c r="N406" s="147"/>
      <c r="O406" s="147"/>
      <c r="AA406" s="99" t="str">
        <f t="shared" si="301"/>
        <v/>
      </c>
      <c r="AB406" s="99" t="str">
        <f t="shared" si="302"/>
        <v/>
      </c>
      <c r="AC406" s="99" t="str">
        <f t="shared" si="330"/>
        <v/>
      </c>
      <c r="AD406" s="99" t="str">
        <f t="shared" si="331"/>
        <v/>
      </c>
      <c r="AE406" s="99" t="str">
        <f t="shared" si="303"/>
        <v/>
      </c>
      <c r="AF406" s="99" t="str">
        <f t="shared" si="304"/>
        <v/>
      </c>
      <c r="AG406" s="99" t="str">
        <f t="shared" si="298"/>
        <v/>
      </c>
      <c r="AH406" s="99" t="str">
        <f t="shared" si="299"/>
        <v/>
      </c>
      <c r="AI406" s="99" t="str">
        <f t="shared" si="320"/>
        <v/>
      </c>
      <c r="AJ406" s="99" t="str">
        <f t="shared" si="326"/>
        <v/>
      </c>
      <c r="AK406" s="99" t="str">
        <f t="shared" si="296"/>
        <v/>
      </c>
      <c r="AL406" s="99" t="str">
        <f t="shared" si="297"/>
        <v/>
      </c>
      <c r="AM406" s="99" t="str">
        <f t="shared" si="321"/>
        <v/>
      </c>
      <c r="AN406" s="99" t="str">
        <f t="shared" si="327"/>
        <v/>
      </c>
      <c r="AO406" s="99" t="str">
        <f t="shared" si="288"/>
        <v/>
      </c>
      <c r="AP406" s="99" t="str">
        <f t="shared" si="289"/>
        <v/>
      </c>
      <c r="AQ406" s="99" t="str">
        <f t="shared" si="328"/>
        <v/>
      </c>
      <c r="AR406" s="99" t="str">
        <f t="shared" si="329"/>
        <v/>
      </c>
      <c r="AS406" s="99" t="str">
        <f t="shared" si="290"/>
        <v/>
      </c>
      <c r="AT406" s="99" t="str">
        <f t="shared" si="291"/>
        <v/>
      </c>
      <c r="AU406" s="99" t="str">
        <f t="shared" si="305"/>
        <v/>
      </c>
      <c r="AV406" s="99" t="str">
        <f t="shared" si="306"/>
        <v/>
      </c>
      <c r="AW406" s="99" t="str">
        <f t="shared" si="292"/>
        <v/>
      </c>
      <c r="AX406" s="99" t="str">
        <f t="shared" si="293"/>
        <v/>
      </c>
      <c r="AY406" s="99" t="str">
        <f t="shared" si="307"/>
        <v/>
      </c>
      <c r="AZ406" s="99" t="str">
        <f t="shared" si="308"/>
        <v/>
      </c>
      <c r="BA406" s="99" t="str">
        <f t="shared" si="294"/>
        <v/>
      </c>
      <c r="BB406" s="99" t="str">
        <f t="shared" si="295"/>
        <v/>
      </c>
      <c r="BD406" s="99" t="str">
        <f t="shared" si="309"/>
        <v/>
      </c>
      <c r="BE406" s="99" t="str">
        <f t="shared" si="310"/>
        <v/>
      </c>
      <c r="BF406" s="99" t="str">
        <f t="shared" si="311"/>
        <v/>
      </c>
      <c r="BG406" s="99" t="str">
        <f t="shared" si="312"/>
        <v/>
      </c>
      <c r="BH406" s="121" t="str">
        <f t="shared" si="313"/>
        <v/>
      </c>
      <c r="BI406" s="121" t="str">
        <f t="shared" si="314"/>
        <v/>
      </c>
      <c r="BJ406" s="122" t="str">
        <f t="shared" si="315"/>
        <v/>
      </c>
      <c r="BK406" s="122"/>
      <c r="BL406" s="99" t="str">
        <f t="shared" si="316"/>
        <v/>
      </c>
      <c r="BM406" s="99" t="str">
        <f t="shared" si="317"/>
        <v/>
      </c>
      <c r="BN406" s="122" t="str">
        <f t="shared" si="322"/>
        <v/>
      </c>
      <c r="BO406" s="121" t="str">
        <f t="shared" si="318"/>
        <v/>
      </c>
      <c r="BP406" s="122" t="str">
        <f t="shared" si="323"/>
        <v/>
      </c>
      <c r="BQ406" s="122"/>
    </row>
    <row r="407" spans="2:69" x14ac:dyDescent="0.3">
      <c r="B407" s="89"/>
      <c r="C407" s="98">
        <f t="shared" si="319"/>
        <v>80</v>
      </c>
      <c r="D407" s="120">
        <v>397</v>
      </c>
      <c r="E407" s="161" t="str">
        <f t="shared" si="324"/>
        <v/>
      </c>
      <c r="F407" s="90" t="str">
        <f t="shared" si="300"/>
        <v/>
      </c>
      <c r="G407" s="120">
        <v>397</v>
      </c>
      <c r="H407" s="161" t="str">
        <f t="shared" si="325"/>
        <v/>
      </c>
      <c r="I407" s="90" t="str">
        <f t="array" ref="I407">IF(D$2=1,IF(F407="","",ABS(F406-F407)),IF(D$2&lt;10,IF(AND(F407="",F408=""),"",MAX(IF(C$11:C$1510=G407,B$11:B$1510))-MIN(IF(C$11:C$1510=G407,B$11:B$1510))),IF(AND(F407="",F408=""),"",_xlfn.STDEV.S(IF(C$11:C$1510=G407,B$11:B$1510)))))</f>
        <v/>
      </c>
      <c r="J407" s="102"/>
      <c r="K407" s="156"/>
      <c r="L407" s="157"/>
      <c r="M407" s="158"/>
      <c r="N407" s="147"/>
      <c r="O407" s="147"/>
      <c r="AA407" s="99" t="str">
        <f t="shared" si="301"/>
        <v/>
      </c>
      <c r="AB407" s="99" t="str">
        <f t="shared" si="302"/>
        <v/>
      </c>
      <c r="AC407" s="99" t="str">
        <f t="shared" si="330"/>
        <v/>
      </c>
      <c r="AD407" s="99" t="str">
        <f t="shared" si="331"/>
        <v/>
      </c>
      <c r="AE407" s="99" t="str">
        <f t="shared" si="303"/>
        <v/>
      </c>
      <c r="AF407" s="99" t="str">
        <f t="shared" si="304"/>
        <v/>
      </c>
      <c r="AG407" s="99" t="str">
        <f t="shared" si="298"/>
        <v/>
      </c>
      <c r="AH407" s="99" t="str">
        <f t="shared" si="299"/>
        <v/>
      </c>
      <c r="AI407" s="99" t="str">
        <f t="shared" si="320"/>
        <v/>
      </c>
      <c r="AJ407" s="99" t="str">
        <f t="shared" si="326"/>
        <v/>
      </c>
      <c r="AK407" s="99" t="str">
        <f t="shared" si="296"/>
        <v/>
      </c>
      <c r="AL407" s="99" t="str">
        <f t="shared" si="297"/>
        <v/>
      </c>
      <c r="AM407" s="99" t="str">
        <f t="shared" si="321"/>
        <v/>
      </c>
      <c r="AN407" s="99" t="str">
        <f t="shared" si="327"/>
        <v/>
      </c>
      <c r="AO407" s="99" t="str">
        <f t="shared" si="288"/>
        <v/>
      </c>
      <c r="AP407" s="99" t="str">
        <f t="shared" si="289"/>
        <v/>
      </c>
      <c r="AQ407" s="99" t="str">
        <f t="shared" si="328"/>
        <v/>
      </c>
      <c r="AR407" s="99" t="str">
        <f t="shared" si="329"/>
        <v/>
      </c>
      <c r="AS407" s="99" t="str">
        <f t="shared" si="290"/>
        <v/>
      </c>
      <c r="AT407" s="99" t="str">
        <f t="shared" si="291"/>
        <v/>
      </c>
      <c r="AU407" s="99" t="str">
        <f t="shared" si="305"/>
        <v/>
      </c>
      <c r="AV407" s="99" t="str">
        <f t="shared" si="306"/>
        <v/>
      </c>
      <c r="AW407" s="99" t="str">
        <f t="shared" si="292"/>
        <v/>
      </c>
      <c r="AX407" s="99" t="str">
        <f t="shared" si="293"/>
        <v/>
      </c>
      <c r="AY407" s="99" t="str">
        <f t="shared" si="307"/>
        <v/>
      </c>
      <c r="AZ407" s="99" t="str">
        <f t="shared" si="308"/>
        <v/>
      </c>
      <c r="BA407" s="99" t="str">
        <f t="shared" si="294"/>
        <v/>
      </c>
      <c r="BB407" s="99" t="str">
        <f t="shared" si="295"/>
        <v/>
      </c>
      <c r="BD407" s="99" t="str">
        <f t="shared" si="309"/>
        <v/>
      </c>
      <c r="BE407" s="99" t="str">
        <f t="shared" si="310"/>
        <v/>
      </c>
      <c r="BF407" s="99" t="str">
        <f t="shared" si="311"/>
        <v/>
      </c>
      <c r="BG407" s="99" t="str">
        <f t="shared" si="312"/>
        <v/>
      </c>
      <c r="BH407" s="121" t="str">
        <f t="shared" si="313"/>
        <v/>
      </c>
      <c r="BI407" s="121" t="str">
        <f t="shared" si="314"/>
        <v/>
      </c>
      <c r="BJ407" s="122" t="str">
        <f t="shared" si="315"/>
        <v/>
      </c>
      <c r="BK407" s="122"/>
      <c r="BL407" s="99" t="str">
        <f t="shared" si="316"/>
        <v/>
      </c>
      <c r="BM407" s="99" t="str">
        <f t="shared" si="317"/>
        <v/>
      </c>
      <c r="BN407" s="122" t="str">
        <f t="shared" si="322"/>
        <v/>
      </c>
      <c r="BO407" s="121" t="str">
        <f t="shared" si="318"/>
        <v/>
      </c>
      <c r="BP407" s="122" t="str">
        <f t="shared" si="323"/>
        <v/>
      </c>
      <c r="BQ407" s="122"/>
    </row>
    <row r="408" spans="2:69" x14ac:dyDescent="0.3">
      <c r="B408" s="89"/>
      <c r="C408" s="98">
        <f t="shared" si="319"/>
        <v>80</v>
      </c>
      <c r="D408" s="120">
        <v>398</v>
      </c>
      <c r="E408" s="161" t="str">
        <f t="shared" si="324"/>
        <v/>
      </c>
      <c r="F408" s="90" t="str">
        <f t="shared" si="300"/>
        <v/>
      </c>
      <c r="G408" s="120">
        <v>398</v>
      </c>
      <c r="H408" s="161" t="str">
        <f t="shared" si="325"/>
        <v/>
      </c>
      <c r="I408" s="90" t="str">
        <f t="array" ref="I408">IF(D$2=1,IF(F408="","",ABS(F407-F408)),IF(D$2&lt;10,IF(AND(F408="",F409=""),"",MAX(IF(C$11:C$1510=G408,B$11:B$1510))-MIN(IF(C$11:C$1510=G408,B$11:B$1510))),IF(AND(F408="",F409=""),"",_xlfn.STDEV.S(IF(C$11:C$1510=G408,B$11:B$1510)))))</f>
        <v/>
      </c>
      <c r="J408" s="102"/>
      <c r="K408" s="156"/>
      <c r="L408" s="157"/>
      <c r="M408" s="158"/>
      <c r="N408" s="147"/>
      <c r="O408" s="147"/>
      <c r="AA408" s="99" t="str">
        <f t="shared" si="301"/>
        <v/>
      </c>
      <c r="AB408" s="99" t="str">
        <f t="shared" si="302"/>
        <v/>
      </c>
      <c r="AC408" s="99" t="str">
        <f t="shared" si="330"/>
        <v/>
      </c>
      <c r="AD408" s="99" t="str">
        <f t="shared" si="331"/>
        <v/>
      </c>
      <c r="AE408" s="99" t="str">
        <f t="shared" si="303"/>
        <v/>
      </c>
      <c r="AF408" s="99" t="str">
        <f t="shared" si="304"/>
        <v/>
      </c>
      <c r="AG408" s="99" t="str">
        <f t="shared" si="298"/>
        <v/>
      </c>
      <c r="AH408" s="99" t="str">
        <f t="shared" si="299"/>
        <v/>
      </c>
      <c r="AI408" s="99" t="str">
        <f t="shared" si="320"/>
        <v/>
      </c>
      <c r="AJ408" s="99" t="str">
        <f t="shared" si="326"/>
        <v/>
      </c>
      <c r="AK408" s="99" t="str">
        <f t="shared" si="296"/>
        <v/>
      </c>
      <c r="AL408" s="99" t="str">
        <f t="shared" si="297"/>
        <v/>
      </c>
      <c r="AM408" s="99" t="str">
        <f t="shared" si="321"/>
        <v/>
      </c>
      <c r="AN408" s="99" t="str">
        <f t="shared" si="327"/>
        <v/>
      </c>
      <c r="AO408" s="99" t="str">
        <f t="shared" si="288"/>
        <v/>
      </c>
      <c r="AP408" s="99" t="str">
        <f t="shared" si="289"/>
        <v/>
      </c>
      <c r="AQ408" s="99" t="str">
        <f t="shared" si="328"/>
        <v/>
      </c>
      <c r="AR408" s="99" t="str">
        <f t="shared" si="329"/>
        <v/>
      </c>
      <c r="AS408" s="99" t="str">
        <f t="shared" si="290"/>
        <v/>
      </c>
      <c r="AT408" s="99" t="str">
        <f t="shared" si="291"/>
        <v/>
      </c>
      <c r="AU408" s="99" t="str">
        <f t="shared" si="305"/>
        <v/>
      </c>
      <c r="AV408" s="99" t="str">
        <f t="shared" si="306"/>
        <v/>
      </c>
      <c r="AW408" s="99" t="str">
        <f t="shared" si="292"/>
        <v/>
      </c>
      <c r="AX408" s="99" t="str">
        <f t="shared" si="293"/>
        <v/>
      </c>
      <c r="AY408" s="99" t="str">
        <f t="shared" si="307"/>
        <v/>
      </c>
      <c r="AZ408" s="99" t="str">
        <f t="shared" si="308"/>
        <v/>
      </c>
      <c r="BA408" s="99" t="str">
        <f t="shared" si="294"/>
        <v/>
      </c>
      <c r="BB408" s="99" t="str">
        <f t="shared" si="295"/>
        <v/>
      </c>
      <c r="BD408" s="99" t="str">
        <f t="shared" si="309"/>
        <v/>
      </c>
      <c r="BE408" s="99" t="str">
        <f t="shared" si="310"/>
        <v/>
      </c>
      <c r="BF408" s="99" t="str">
        <f t="shared" si="311"/>
        <v/>
      </c>
      <c r="BG408" s="99" t="str">
        <f t="shared" si="312"/>
        <v/>
      </c>
      <c r="BH408" s="121" t="str">
        <f t="shared" si="313"/>
        <v/>
      </c>
      <c r="BI408" s="121" t="str">
        <f t="shared" si="314"/>
        <v/>
      </c>
      <c r="BJ408" s="122" t="str">
        <f t="shared" si="315"/>
        <v/>
      </c>
      <c r="BK408" s="122"/>
      <c r="BL408" s="99" t="str">
        <f t="shared" si="316"/>
        <v/>
      </c>
      <c r="BM408" s="99" t="str">
        <f t="shared" si="317"/>
        <v/>
      </c>
      <c r="BN408" s="122" t="str">
        <f t="shared" si="322"/>
        <v/>
      </c>
      <c r="BO408" s="121" t="str">
        <f t="shared" si="318"/>
        <v/>
      </c>
      <c r="BP408" s="122" t="str">
        <f t="shared" si="323"/>
        <v/>
      </c>
      <c r="BQ408" s="122"/>
    </row>
    <row r="409" spans="2:69" x14ac:dyDescent="0.3">
      <c r="B409" s="89"/>
      <c r="C409" s="98">
        <f t="shared" si="319"/>
        <v>80</v>
      </c>
      <c r="D409" s="120">
        <v>399</v>
      </c>
      <c r="E409" s="161" t="str">
        <f t="shared" si="324"/>
        <v/>
      </c>
      <c r="F409" s="90" t="str">
        <f t="shared" si="300"/>
        <v/>
      </c>
      <c r="G409" s="120">
        <v>399</v>
      </c>
      <c r="H409" s="161" t="str">
        <f t="shared" si="325"/>
        <v/>
      </c>
      <c r="I409" s="90" t="str">
        <f t="array" ref="I409">IF(D$2=1,IF(F409="","",ABS(F408-F409)),IF(D$2&lt;10,IF(AND(F409="",F410=""),"",MAX(IF(C$11:C$1510=G409,B$11:B$1510))-MIN(IF(C$11:C$1510=G409,B$11:B$1510))),IF(AND(F409="",F410=""),"",_xlfn.STDEV.S(IF(C$11:C$1510=G409,B$11:B$1510)))))</f>
        <v/>
      </c>
      <c r="J409" s="102"/>
      <c r="K409" s="156"/>
      <c r="L409" s="157"/>
      <c r="M409" s="158"/>
      <c r="N409" s="147"/>
      <c r="O409" s="147"/>
      <c r="AA409" s="99" t="str">
        <f t="shared" si="301"/>
        <v/>
      </c>
      <c r="AB409" s="99" t="str">
        <f t="shared" si="302"/>
        <v/>
      </c>
      <c r="AC409" s="99" t="str">
        <f t="shared" si="330"/>
        <v/>
      </c>
      <c r="AD409" s="99" t="str">
        <f t="shared" si="331"/>
        <v/>
      </c>
      <c r="AE409" s="99" t="str">
        <f t="shared" si="303"/>
        <v/>
      </c>
      <c r="AF409" s="99" t="str">
        <f t="shared" si="304"/>
        <v/>
      </c>
      <c r="AG409" s="99" t="str">
        <f t="shared" si="298"/>
        <v/>
      </c>
      <c r="AH409" s="99" t="str">
        <f t="shared" si="299"/>
        <v/>
      </c>
      <c r="AI409" s="99" t="str">
        <f t="shared" si="320"/>
        <v/>
      </c>
      <c r="AJ409" s="99" t="str">
        <f t="shared" si="326"/>
        <v/>
      </c>
      <c r="AK409" s="99" t="str">
        <f t="shared" si="296"/>
        <v/>
      </c>
      <c r="AL409" s="99" t="str">
        <f t="shared" si="297"/>
        <v/>
      </c>
      <c r="AM409" s="99" t="str">
        <f t="shared" si="321"/>
        <v/>
      </c>
      <c r="AN409" s="99" t="str">
        <f t="shared" si="327"/>
        <v/>
      </c>
      <c r="AO409" s="99" t="str">
        <f t="shared" si="288"/>
        <v/>
      </c>
      <c r="AP409" s="99" t="str">
        <f t="shared" si="289"/>
        <v/>
      </c>
      <c r="AQ409" s="99" t="str">
        <f t="shared" si="328"/>
        <v/>
      </c>
      <c r="AR409" s="99" t="str">
        <f t="shared" si="329"/>
        <v/>
      </c>
      <c r="AS409" s="99" t="str">
        <f t="shared" si="290"/>
        <v/>
      </c>
      <c r="AT409" s="99" t="str">
        <f t="shared" si="291"/>
        <v/>
      </c>
      <c r="AU409" s="99" t="str">
        <f t="shared" si="305"/>
        <v/>
      </c>
      <c r="AV409" s="99" t="str">
        <f t="shared" si="306"/>
        <v/>
      </c>
      <c r="AW409" s="99" t="str">
        <f t="shared" si="292"/>
        <v/>
      </c>
      <c r="AX409" s="99" t="str">
        <f t="shared" si="293"/>
        <v/>
      </c>
      <c r="AY409" s="99" t="str">
        <f t="shared" si="307"/>
        <v/>
      </c>
      <c r="AZ409" s="99" t="str">
        <f t="shared" si="308"/>
        <v/>
      </c>
      <c r="BA409" s="99" t="str">
        <f t="shared" si="294"/>
        <v/>
      </c>
      <c r="BB409" s="99" t="str">
        <f t="shared" si="295"/>
        <v/>
      </c>
      <c r="BD409" s="99" t="str">
        <f t="shared" si="309"/>
        <v/>
      </c>
      <c r="BE409" s="99" t="str">
        <f t="shared" si="310"/>
        <v/>
      </c>
      <c r="BF409" s="99" t="str">
        <f t="shared" si="311"/>
        <v/>
      </c>
      <c r="BG409" s="99" t="str">
        <f t="shared" si="312"/>
        <v/>
      </c>
      <c r="BH409" s="121" t="str">
        <f t="shared" si="313"/>
        <v/>
      </c>
      <c r="BI409" s="121" t="str">
        <f t="shared" si="314"/>
        <v/>
      </c>
      <c r="BJ409" s="122" t="str">
        <f t="shared" si="315"/>
        <v/>
      </c>
      <c r="BK409" s="122"/>
      <c r="BL409" s="99" t="str">
        <f t="shared" si="316"/>
        <v/>
      </c>
      <c r="BM409" s="99" t="str">
        <f t="shared" si="317"/>
        <v/>
      </c>
      <c r="BN409" s="122" t="str">
        <f t="shared" si="322"/>
        <v/>
      </c>
      <c r="BO409" s="121" t="str">
        <f t="shared" si="318"/>
        <v/>
      </c>
      <c r="BP409" s="122" t="str">
        <f t="shared" si="323"/>
        <v/>
      </c>
      <c r="BQ409" s="122"/>
    </row>
    <row r="410" spans="2:69" x14ac:dyDescent="0.3">
      <c r="B410" s="89"/>
      <c r="C410" s="98">
        <f t="shared" si="319"/>
        <v>80</v>
      </c>
      <c r="D410" s="120">
        <v>400</v>
      </c>
      <c r="E410" s="161" t="str">
        <f t="shared" si="324"/>
        <v/>
      </c>
      <c r="F410" s="90" t="str">
        <f t="shared" si="300"/>
        <v/>
      </c>
      <c r="G410" s="120">
        <v>400</v>
      </c>
      <c r="H410" s="161" t="str">
        <f t="shared" si="325"/>
        <v/>
      </c>
      <c r="I410" s="90" t="str">
        <f t="array" ref="I410">IF(D$2=1,IF(F410="","",ABS(F409-F410)),IF(D$2&lt;10,IF(AND(F410="",F411=""),"",MAX(IF(C$11:C$1510=G410,B$11:B$1510))-MIN(IF(C$11:C$1510=G410,B$11:B$1510))),IF(AND(F410="",F411=""),"",_xlfn.STDEV.S(IF(C$11:C$1510=G410,B$11:B$1510)))))</f>
        <v/>
      </c>
      <c r="J410" s="102"/>
      <c r="K410" s="156"/>
      <c r="L410" s="157"/>
      <c r="M410" s="158"/>
      <c r="N410" s="147"/>
      <c r="O410" s="147"/>
      <c r="AA410" s="99" t="str">
        <f t="shared" si="301"/>
        <v/>
      </c>
      <c r="AB410" s="99" t="str">
        <f t="shared" si="302"/>
        <v/>
      </c>
      <c r="AC410" s="99" t="str">
        <f t="shared" si="330"/>
        <v/>
      </c>
      <c r="AD410" s="99" t="str">
        <f t="shared" si="331"/>
        <v/>
      </c>
      <c r="AE410" s="99" t="str">
        <f t="shared" si="303"/>
        <v/>
      </c>
      <c r="AF410" s="99" t="str">
        <f t="shared" si="304"/>
        <v/>
      </c>
      <c r="AG410" s="99" t="str">
        <f t="shared" si="298"/>
        <v/>
      </c>
      <c r="AH410" s="99" t="str">
        <f t="shared" si="299"/>
        <v/>
      </c>
      <c r="AI410" s="99" t="str">
        <f t="shared" si="320"/>
        <v/>
      </c>
      <c r="AJ410" s="99" t="str">
        <f t="shared" si="326"/>
        <v/>
      </c>
      <c r="AK410" s="99" t="str">
        <f t="shared" si="296"/>
        <v/>
      </c>
      <c r="AL410" s="99" t="str">
        <f t="shared" si="297"/>
        <v/>
      </c>
      <c r="AM410" s="99" t="str">
        <f t="shared" si="321"/>
        <v/>
      </c>
      <c r="AN410" s="99" t="str">
        <f t="shared" si="327"/>
        <v/>
      </c>
      <c r="AO410" s="99" t="str">
        <f t="shared" ref="AO410:AO473" si="332">IF(SUM(AM405:AM410)&gt;5,"x","")</f>
        <v/>
      </c>
      <c r="AP410" s="99" t="str">
        <f t="shared" ref="AP410:AP473" si="333">IF(IF(AN$12="",SUM(AN406:AN411),SUM(AN405:AN410))&gt;5,"x","")</f>
        <v/>
      </c>
      <c r="AQ410" s="99" t="str">
        <f t="shared" si="328"/>
        <v/>
      </c>
      <c r="AR410" s="99" t="str">
        <f t="shared" si="329"/>
        <v/>
      </c>
      <c r="AS410" s="99" t="str">
        <f t="shared" ref="AS410:AS473" si="334">IF(SUM(AQ397:AQ410)&gt;13,"x","")</f>
        <v/>
      </c>
      <c r="AT410" s="99" t="str">
        <f t="shared" ref="AT410:AT473" si="335">IF(IF(AR$12="",SUM(AR398:AR411),SUM(AR397:AR410))&gt;13,"x","")</f>
        <v/>
      </c>
      <c r="AU410" s="99" t="str">
        <f t="shared" si="305"/>
        <v/>
      </c>
      <c r="AV410" s="99" t="str">
        <f t="shared" si="306"/>
        <v/>
      </c>
      <c r="AW410" s="99" t="str">
        <f t="shared" ref="AW410:AW473" si="336">IF(SUM(AU396:AU410)&gt;14,"x","")</f>
        <v/>
      </c>
      <c r="AX410" s="99" t="str">
        <f t="shared" ref="AX410:AX473" si="337">IF(IF(AV$11="",SUM(AV397:AV411),SUM(AV396:AV410))&gt;14,"x","")</f>
        <v/>
      </c>
      <c r="AY410" s="99" t="str">
        <f t="shared" si="307"/>
        <v/>
      </c>
      <c r="AZ410" s="99" t="str">
        <f t="shared" si="308"/>
        <v/>
      </c>
      <c r="BA410" s="99" t="str">
        <f t="shared" ref="BA410:BA473" si="338">IF(SUM(AY403:AY410)&gt;7,"x","")</f>
        <v/>
      </c>
      <c r="BB410" s="99" t="str">
        <f t="shared" ref="BB410:BB473" si="339">IF(IF(AZ$11="",SUM(AZ404:AZ411),SUM(AZ403:AZ410))&gt;7,"x","")</f>
        <v/>
      </c>
      <c r="BD410" s="99" t="str">
        <f t="shared" si="309"/>
        <v/>
      </c>
      <c r="BE410" s="99" t="str">
        <f t="shared" si="310"/>
        <v/>
      </c>
      <c r="BF410" s="99" t="str">
        <f t="shared" si="311"/>
        <v/>
      </c>
      <c r="BG410" s="99" t="str">
        <f t="shared" si="312"/>
        <v/>
      </c>
      <c r="BH410" s="121" t="str">
        <f t="shared" si="313"/>
        <v/>
      </c>
      <c r="BI410" s="121" t="str">
        <f t="shared" si="314"/>
        <v/>
      </c>
      <c r="BJ410" s="122" t="str">
        <f t="shared" si="315"/>
        <v/>
      </c>
      <c r="BK410" s="122"/>
      <c r="BL410" s="99" t="str">
        <f t="shared" si="316"/>
        <v/>
      </c>
      <c r="BM410" s="99" t="str">
        <f t="shared" si="317"/>
        <v/>
      </c>
      <c r="BN410" s="122" t="str">
        <f t="shared" si="322"/>
        <v/>
      </c>
      <c r="BO410" s="121" t="str">
        <f t="shared" si="318"/>
        <v/>
      </c>
      <c r="BP410" s="122" t="str">
        <f t="shared" si="323"/>
        <v/>
      </c>
      <c r="BQ410" s="122"/>
    </row>
    <row r="411" spans="2:69" x14ac:dyDescent="0.3">
      <c r="B411" s="89"/>
      <c r="C411" s="98">
        <f t="shared" si="319"/>
        <v>81</v>
      </c>
      <c r="D411" s="120">
        <v>401</v>
      </c>
      <c r="E411" s="161" t="str">
        <f t="shared" si="324"/>
        <v/>
      </c>
      <c r="F411" s="90" t="str">
        <f t="shared" si="300"/>
        <v/>
      </c>
      <c r="G411" s="120">
        <v>401</v>
      </c>
      <c r="H411" s="161" t="str">
        <f t="shared" si="325"/>
        <v/>
      </c>
      <c r="I411" s="90" t="str">
        <f t="array" ref="I411">IF(D$2=1,IF(F411="","",ABS(F410-F411)),IF(D$2&lt;10,IF(AND(F411="",F412=""),"",MAX(IF(C$11:C$1510=G411,B$11:B$1510))-MIN(IF(C$11:C$1510=G411,B$11:B$1510))),IF(AND(F411="",F412=""),"",_xlfn.STDEV.S(IF(C$11:C$1510=G411,B$11:B$1510)))))</f>
        <v/>
      </c>
      <c r="J411" s="102"/>
      <c r="K411" s="156"/>
      <c r="L411" s="157"/>
      <c r="M411" s="158"/>
      <c r="N411" s="147"/>
      <c r="O411" s="147"/>
      <c r="AA411" s="99" t="str">
        <f t="shared" si="301"/>
        <v/>
      </c>
      <c r="AB411" s="99" t="str">
        <f t="shared" si="302"/>
        <v/>
      </c>
      <c r="AC411" s="99" t="str">
        <f t="shared" si="330"/>
        <v/>
      </c>
      <c r="AD411" s="99" t="str">
        <f t="shared" si="331"/>
        <v/>
      </c>
      <c r="AE411" s="99" t="str">
        <f t="shared" si="303"/>
        <v/>
      </c>
      <c r="AF411" s="99" t="str">
        <f t="shared" si="304"/>
        <v/>
      </c>
      <c r="AG411" s="99" t="str">
        <f t="shared" si="298"/>
        <v/>
      </c>
      <c r="AH411" s="99" t="str">
        <f t="shared" si="299"/>
        <v/>
      </c>
      <c r="AI411" s="99" t="str">
        <f t="shared" si="320"/>
        <v/>
      </c>
      <c r="AJ411" s="99" t="str">
        <f t="shared" si="326"/>
        <v/>
      </c>
      <c r="AK411" s="99" t="str">
        <f t="shared" ref="AK411:AK474" si="340">IF(SUM(AI406:AI411)&gt;5,"x","")</f>
        <v/>
      </c>
      <c r="AL411" s="99" t="str">
        <f t="shared" ref="AL411:AL474" si="341">IF(IF(AJ$12="",SUM(AJ407:AJ412),SUM(AJ406:AJ411))&gt;5,"x","")</f>
        <v/>
      </c>
      <c r="AM411" s="99" t="str">
        <f t="shared" si="321"/>
        <v/>
      </c>
      <c r="AN411" s="99" t="str">
        <f t="shared" si="327"/>
        <v/>
      </c>
      <c r="AO411" s="99" t="str">
        <f t="shared" si="332"/>
        <v/>
      </c>
      <c r="AP411" s="99" t="str">
        <f t="shared" si="333"/>
        <v/>
      </c>
      <c r="AQ411" s="99" t="str">
        <f t="shared" si="328"/>
        <v/>
      </c>
      <c r="AR411" s="99" t="str">
        <f t="shared" si="329"/>
        <v/>
      </c>
      <c r="AS411" s="99" t="str">
        <f t="shared" si="334"/>
        <v/>
      </c>
      <c r="AT411" s="99" t="str">
        <f t="shared" si="335"/>
        <v/>
      </c>
      <c r="AU411" s="99" t="str">
        <f t="shared" si="305"/>
        <v/>
      </c>
      <c r="AV411" s="99" t="str">
        <f t="shared" si="306"/>
        <v/>
      </c>
      <c r="AW411" s="99" t="str">
        <f t="shared" si="336"/>
        <v/>
      </c>
      <c r="AX411" s="99" t="str">
        <f t="shared" si="337"/>
        <v/>
      </c>
      <c r="AY411" s="99" t="str">
        <f t="shared" si="307"/>
        <v/>
      </c>
      <c r="AZ411" s="99" t="str">
        <f t="shared" si="308"/>
        <v/>
      </c>
      <c r="BA411" s="99" t="str">
        <f t="shared" si="338"/>
        <v/>
      </c>
      <c r="BB411" s="99" t="str">
        <f t="shared" si="339"/>
        <v/>
      </c>
      <c r="BD411" s="99" t="str">
        <f t="shared" si="309"/>
        <v/>
      </c>
      <c r="BE411" s="99" t="str">
        <f t="shared" si="310"/>
        <v/>
      </c>
      <c r="BF411" s="99" t="str">
        <f t="shared" si="311"/>
        <v/>
      </c>
      <c r="BG411" s="99" t="str">
        <f t="shared" si="312"/>
        <v/>
      </c>
      <c r="BH411" s="121" t="str">
        <f t="shared" si="313"/>
        <v/>
      </c>
      <c r="BI411" s="121" t="str">
        <f t="shared" si="314"/>
        <v/>
      </c>
      <c r="BJ411" s="122" t="str">
        <f t="shared" si="315"/>
        <v/>
      </c>
      <c r="BK411" s="122"/>
      <c r="BL411" s="99" t="str">
        <f t="shared" si="316"/>
        <v/>
      </c>
      <c r="BM411" s="99" t="str">
        <f t="shared" si="317"/>
        <v/>
      </c>
      <c r="BN411" s="122" t="str">
        <f t="shared" si="322"/>
        <v/>
      </c>
      <c r="BO411" s="121" t="str">
        <f t="shared" si="318"/>
        <v/>
      </c>
      <c r="BP411" s="122" t="str">
        <f t="shared" si="323"/>
        <v/>
      </c>
      <c r="BQ411" s="122"/>
    </row>
    <row r="412" spans="2:69" x14ac:dyDescent="0.3">
      <c r="B412" s="89"/>
      <c r="C412" s="98">
        <f t="shared" si="319"/>
        <v>81</v>
      </c>
      <c r="D412" s="120">
        <v>402</v>
      </c>
      <c r="E412" s="161" t="str">
        <f t="shared" si="324"/>
        <v/>
      </c>
      <c r="F412" s="90" t="str">
        <f t="shared" si="300"/>
        <v/>
      </c>
      <c r="G412" s="120">
        <v>402</v>
      </c>
      <c r="H412" s="161" t="str">
        <f t="shared" si="325"/>
        <v/>
      </c>
      <c r="I412" s="90" t="str">
        <f t="array" ref="I412">IF(D$2=1,IF(F412="","",ABS(F411-F412)),IF(D$2&lt;10,IF(AND(F412="",F413=""),"",MAX(IF(C$11:C$1510=G412,B$11:B$1510))-MIN(IF(C$11:C$1510=G412,B$11:B$1510))),IF(AND(F412="",F413=""),"",_xlfn.STDEV.S(IF(C$11:C$1510=G412,B$11:B$1510)))))</f>
        <v/>
      </c>
      <c r="J412" s="102"/>
      <c r="K412" s="156"/>
      <c r="L412" s="157"/>
      <c r="M412" s="158"/>
      <c r="N412" s="147"/>
      <c r="O412" s="147"/>
      <c r="AA412" s="99" t="str">
        <f t="shared" si="301"/>
        <v/>
      </c>
      <c r="AB412" s="99" t="str">
        <f t="shared" si="302"/>
        <v/>
      </c>
      <c r="AC412" s="99" t="str">
        <f t="shared" si="330"/>
        <v/>
      </c>
      <c r="AD412" s="99" t="str">
        <f t="shared" si="331"/>
        <v/>
      </c>
      <c r="AE412" s="99" t="str">
        <f t="shared" si="303"/>
        <v/>
      </c>
      <c r="AF412" s="99" t="str">
        <f t="shared" si="304"/>
        <v/>
      </c>
      <c r="AG412" s="99" t="str">
        <f t="shared" si="298"/>
        <v/>
      </c>
      <c r="AH412" s="99" t="str">
        <f t="shared" si="299"/>
        <v/>
      </c>
      <c r="AI412" s="99" t="str">
        <f t="shared" si="320"/>
        <v/>
      </c>
      <c r="AJ412" s="99" t="str">
        <f t="shared" si="326"/>
        <v/>
      </c>
      <c r="AK412" s="99" t="str">
        <f t="shared" si="340"/>
        <v/>
      </c>
      <c r="AL412" s="99" t="str">
        <f t="shared" si="341"/>
        <v/>
      </c>
      <c r="AM412" s="99" t="str">
        <f t="shared" si="321"/>
        <v/>
      </c>
      <c r="AN412" s="99" t="str">
        <f t="shared" si="327"/>
        <v/>
      </c>
      <c r="AO412" s="99" t="str">
        <f t="shared" si="332"/>
        <v/>
      </c>
      <c r="AP412" s="99" t="str">
        <f t="shared" si="333"/>
        <v/>
      </c>
      <c r="AQ412" s="99" t="str">
        <f t="shared" si="328"/>
        <v/>
      </c>
      <c r="AR412" s="99" t="str">
        <f t="shared" si="329"/>
        <v/>
      </c>
      <c r="AS412" s="99" t="str">
        <f t="shared" si="334"/>
        <v/>
      </c>
      <c r="AT412" s="99" t="str">
        <f t="shared" si="335"/>
        <v/>
      </c>
      <c r="AU412" s="99" t="str">
        <f t="shared" si="305"/>
        <v/>
      </c>
      <c r="AV412" s="99" t="str">
        <f t="shared" si="306"/>
        <v/>
      </c>
      <c r="AW412" s="99" t="str">
        <f t="shared" si="336"/>
        <v/>
      </c>
      <c r="AX412" s="99" t="str">
        <f t="shared" si="337"/>
        <v/>
      </c>
      <c r="AY412" s="99" t="str">
        <f t="shared" si="307"/>
        <v/>
      </c>
      <c r="AZ412" s="99" t="str">
        <f t="shared" si="308"/>
        <v/>
      </c>
      <c r="BA412" s="99" t="str">
        <f t="shared" si="338"/>
        <v/>
      </c>
      <c r="BB412" s="99" t="str">
        <f t="shared" si="339"/>
        <v/>
      </c>
      <c r="BD412" s="99" t="str">
        <f t="shared" si="309"/>
        <v/>
      </c>
      <c r="BE412" s="99" t="str">
        <f t="shared" si="310"/>
        <v/>
      </c>
      <c r="BF412" s="99" t="str">
        <f t="shared" si="311"/>
        <v/>
      </c>
      <c r="BG412" s="99" t="str">
        <f t="shared" si="312"/>
        <v/>
      </c>
      <c r="BH412" s="121" t="str">
        <f t="shared" si="313"/>
        <v/>
      </c>
      <c r="BI412" s="121" t="str">
        <f t="shared" si="314"/>
        <v/>
      </c>
      <c r="BJ412" s="122" t="str">
        <f t="shared" si="315"/>
        <v/>
      </c>
      <c r="BK412" s="122"/>
      <c r="BL412" s="99" t="str">
        <f t="shared" si="316"/>
        <v/>
      </c>
      <c r="BM412" s="99" t="str">
        <f t="shared" si="317"/>
        <v/>
      </c>
      <c r="BN412" s="122" t="str">
        <f t="shared" si="322"/>
        <v/>
      </c>
      <c r="BO412" s="121" t="str">
        <f t="shared" si="318"/>
        <v/>
      </c>
      <c r="BP412" s="122" t="str">
        <f t="shared" si="323"/>
        <v/>
      </c>
      <c r="BQ412" s="122"/>
    </row>
    <row r="413" spans="2:69" x14ac:dyDescent="0.3">
      <c r="B413" s="89"/>
      <c r="C413" s="98">
        <f t="shared" si="319"/>
        <v>81</v>
      </c>
      <c r="D413" s="120">
        <v>403</v>
      </c>
      <c r="E413" s="161" t="str">
        <f t="shared" si="324"/>
        <v/>
      </c>
      <c r="F413" s="90" t="str">
        <f t="shared" si="300"/>
        <v/>
      </c>
      <c r="G413" s="120">
        <v>403</v>
      </c>
      <c r="H413" s="161" t="str">
        <f t="shared" si="325"/>
        <v/>
      </c>
      <c r="I413" s="90" t="str">
        <f t="array" ref="I413">IF(D$2=1,IF(F413="","",ABS(F412-F413)),IF(D$2&lt;10,IF(AND(F413="",F414=""),"",MAX(IF(C$11:C$1510=G413,B$11:B$1510))-MIN(IF(C$11:C$1510=G413,B$11:B$1510))),IF(AND(F413="",F414=""),"",_xlfn.STDEV.S(IF(C$11:C$1510=G413,B$11:B$1510)))))</f>
        <v/>
      </c>
      <c r="J413" s="102"/>
      <c r="K413" s="156"/>
      <c r="L413" s="157"/>
      <c r="M413" s="158"/>
      <c r="N413" s="147"/>
      <c r="O413" s="147"/>
      <c r="AA413" s="99" t="str">
        <f t="shared" si="301"/>
        <v/>
      </c>
      <c r="AB413" s="99" t="str">
        <f t="shared" si="302"/>
        <v/>
      </c>
      <c r="AC413" s="99" t="str">
        <f t="shared" si="330"/>
        <v/>
      </c>
      <c r="AD413" s="99" t="str">
        <f t="shared" si="331"/>
        <v/>
      </c>
      <c r="AE413" s="99" t="str">
        <f t="shared" si="303"/>
        <v/>
      </c>
      <c r="AF413" s="99" t="str">
        <f t="shared" si="304"/>
        <v/>
      </c>
      <c r="AG413" s="99" t="str">
        <f t="shared" ref="AG413:AG476" si="342">IF(SUM(AE404:AE413)&gt;9,"x","")</f>
        <v/>
      </c>
      <c r="AH413" s="99" t="str">
        <f t="shared" ref="AH413:AH476" si="343">IF(IF(AF$11="",SUM(AF405:AF414),SUM(AF404:AF413))&gt;9,"x","")</f>
        <v/>
      </c>
      <c r="AI413" s="99" t="str">
        <f t="shared" si="320"/>
        <v/>
      </c>
      <c r="AJ413" s="99" t="str">
        <f t="shared" si="326"/>
        <v/>
      </c>
      <c r="AK413" s="99" t="str">
        <f t="shared" si="340"/>
        <v/>
      </c>
      <c r="AL413" s="99" t="str">
        <f t="shared" si="341"/>
        <v/>
      </c>
      <c r="AM413" s="99" t="str">
        <f t="shared" si="321"/>
        <v/>
      </c>
      <c r="AN413" s="99" t="str">
        <f t="shared" si="327"/>
        <v/>
      </c>
      <c r="AO413" s="99" t="str">
        <f t="shared" si="332"/>
        <v/>
      </c>
      <c r="AP413" s="99" t="str">
        <f t="shared" si="333"/>
        <v/>
      </c>
      <c r="AQ413" s="99" t="str">
        <f t="shared" si="328"/>
        <v/>
      </c>
      <c r="AR413" s="99" t="str">
        <f t="shared" si="329"/>
        <v/>
      </c>
      <c r="AS413" s="99" t="str">
        <f t="shared" si="334"/>
        <v/>
      </c>
      <c r="AT413" s="99" t="str">
        <f t="shared" si="335"/>
        <v/>
      </c>
      <c r="AU413" s="99" t="str">
        <f t="shared" si="305"/>
        <v/>
      </c>
      <c r="AV413" s="99" t="str">
        <f t="shared" si="306"/>
        <v/>
      </c>
      <c r="AW413" s="99" t="str">
        <f t="shared" si="336"/>
        <v/>
      </c>
      <c r="AX413" s="99" t="str">
        <f t="shared" si="337"/>
        <v/>
      </c>
      <c r="AY413" s="99" t="str">
        <f t="shared" si="307"/>
        <v/>
      </c>
      <c r="AZ413" s="99" t="str">
        <f t="shared" si="308"/>
        <v/>
      </c>
      <c r="BA413" s="99" t="str">
        <f t="shared" si="338"/>
        <v/>
      </c>
      <c r="BB413" s="99" t="str">
        <f t="shared" si="339"/>
        <v/>
      </c>
      <c r="BD413" s="99" t="str">
        <f t="shared" si="309"/>
        <v/>
      </c>
      <c r="BE413" s="99" t="str">
        <f t="shared" si="310"/>
        <v/>
      </c>
      <c r="BF413" s="99" t="str">
        <f t="shared" si="311"/>
        <v/>
      </c>
      <c r="BG413" s="99" t="str">
        <f t="shared" si="312"/>
        <v/>
      </c>
      <c r="BH413" s="121" t="str">
        <f t="shared" si="313"/>
        <v/>
      </c>
      <c r="BI413" s="121" t="str">
        <f t="shared" si="314"/>
        <v/>
      </c>
      <c r="BJ413" s="122" t="str">
        <f t="shared" si="315"/>
        <v/>
      </c>
      <c r="BK413" s="122"/>
      <c r="BL413" s="99" t="str">
        <f t="shared" si="316"/>
        <v/>
      </c>
      <c r="BM413" s="99" t="str">
        <f t="shared" si="317"/>
        <v/>
      </c>
      <c r="BN413" s="122" t="str">
        <f t="shared" si="322"/>
        <v/>
      </c>
      <c r="BO413" s="121" t="str">
        <f t="shared" si="318"/>
        <v/>
      </c>
      <c r="BP413" s="122" t="str">
        <f t="shared" si="323"/>
        <v/>
      </c>
      <c r="BQ413" s="122"/>
    </row>
    <row r="414" spans="2:69" x14ac:dyDescent="0.3">
      <c r="B414" s="89"/>
      <c r="C414" s="98">
        <f t="shared" si="319"/>
        <v>81</v>
      </c>
      <c r="D414" s="120">
        <v>404</v>
      </c>
      <c r="E414" s="161" t="str">
        <f t="shared" si="324"/>
        <v/>
      </c>
      <c r="F414" s="90" t="str">
        <f t="shared" si="300"/>
        <v/>
      </c>
      <c r="G414" s="120">
        <v>404</v>
      </c>
      <c r="H414" s="161" t="str">
        <f t="shared" si="325"/>
        <v/>
      </c>
      <c r="I414" s="90" t="str">
        <f t="array" ref="I414">IF(D$2=1,IF(F414="","",ABS(F413-F414)),IF(D$2&lt;10,IF(AND(F414="",F415=""),"",MAX(IF(C$11:C$1510=G414,B$11:B$1510))-MIN(IF(C$11:C$1510=G414,B$11:B$1510))),IF(AND(F414="",F415=""),"",_xlfn.STDEV.S(IF(C$11:C$1510=G414,B$11:B$1510)))))</f>
        <v/>
      </c>
      <c r="J414" s="102"/>
      <c r="K414" s="156"/>
      <c r="L414" s="157"/>
      <c r="M414" s="158"/>
      <c r="N414" s="147"/>
      <c r="O414" s="147"/>
      <c r="AA414" s="99" t="str">
        <f t="shared" si="301"/>
        <v/>
      </c>
      <c r="AB414" s="99" t="str">
        <f t="shared" si="302"/>
        <v/>
      </c>
      <c r="AC414" s="99" t="str">
        <f t="shared" si="330"/>
        <v/>
      </c>
      <c r="AD414" s="99" t="str">
        <f t="shared" si="331"/>
        <v/>
      </c>
      <c r="AE414" s="99" t="str">
        <f t="shared" si="303"/>
        <v/>
      </c>
      <c r="AF414" s="99" t="str">
        <f t="shared" si="304"/>
        <v/>
      </c>
      <c r="AG414" s="99" t="str">
        <f t="shared" si="342"/>
        <v/>
      </c>
      <c r="AH414" s="99" t="str">
        <f t="shared" si="343"/>
        <v/>
      </c>
      <c r="AI414" s="99" t="str">
        <f t="shared" si="320"/>
        <v/>
      </c>
      <c r="AJ414" s="99" t="str">
        <f t="shared" si="326"/>
        <v/>
      </c>
      <c r="AK414" s="99" t="str">
        <f t="shared" si="340"/>
        <v/>
      </c>
      <c r="AL414" s="99" t="str">
        <f t="shared" si="341"/>
        <v/>
      </c>
      <c r="AM414" s="99" t="str">
        <f t="shared" si="321"/>
        <v/>
      </c>
      <c r="AN414" s="99" t="str">
        <f t="shared" si="327"/>
        <v/>
      </c>
      <c r="AO414" s="99" t="str">
        <f t="shared" si="332"/>
        <v/>
      </c>
      <c r="AP414" s="99" t="str">
        <f t="shared" si="333"/>
        <v/>
      </c>
      <c r="AQ414" s="99" t="str">
        <f t="shared" si="328"/>
        <v/>
      </c>
      <c r="AR414" s="99" t="str">
        <f t="shared" si="329"/>
        <v/>
      </c>
      <c r="AS414" s="99" t="str">
        <f t="shared" si="334"/>
        <v/>
      </c>
      <c r="AT414" s="99" t="str">
        <f t="shared" si="335"/>
        <v/>
      </c>
      <c r="AU414" s="99" t="str">
        <f t="shared" si="305"/>
        <v/>
      </c>
      <c r="AV414" s="99" t="str">
        <f t="shared" si="306"/>
        <v/>
      </c>
      <c r="AW414" s="99" t="str">
        <f t="shared" si="336"/>
        <v/>
      </c>
      <c r="AX414" s="99" t="str">
        <f t="shared" si="337"/>
        <v/>
      </c>
      <c r="AY414" s="99" t="str">
        <f t="shared" si="307"/>
        <v/>
      </c>
      <c r="AZ414" s="99" t="str">
        <f t="shared" si="308"/>
        <v/>
      </c>
      <c r="BA414" s="99" t="str">
        <f t="shared" si="338"/>
        <v/>
      </c>
      <c r="BB414" s="99" t="str">
        <f t="shared" si="339"/>
        <v/>
      </c>
      <c r="BD414" s="99" t="str">
        <f t="shared" si="309"/>
        <v/>
      </c>
      <c r="BE414" s="99" t="str">
        <f t="shared" si="310"/>
        <v/>
      </c>
      <c r="BF414" s="99" t="str">
        <f t="shared" si="311"/>
        <v/>
      </c>
      <c r="BG414" s="99" t="str">
        <f t="shared" si="312"/>
        <v/>
      </c>
      <c r="BH414" s="121" t="str">
        <f t="shared" si="313"/>
        <v/>
      </c>
      <c r="BI414" s="121" t="str">
        <f t="shared" si="314"/>
        <v/>
      </c>
      <c r="BJ414" s="122" t="str">
        <f t="shared" si="315"/>
        <v/>
      </c>
      <c r="BK414" s="122"/>
      <c r="BL414" s="99" t="str">
        <f t="shared" si="316"/>
        <v/>
      </c>
      <c r="BM414" s="99" t="str">
        <f t="shared" si="317"/>
        <v/>
      </c>
      <c r="BN414" s="122" t="str">
        <f t="shared" si="322"/>
        <v/>
      </c>
      <c r="BO414" s="121" t="str">
        <f t="shared" si="318"/>
        <v/>
      </c>
      <c r="BP414" s="122" t="str">
        <f t="shared" si="323"/>
        <v/>
      </c>
      <c r="BQ414" s="122"/>
    </row>
    <row r="415" spans="2:69" x14ac:dyDescent="0.3">
      <c r="B415" s="89"/>
      <c r="C415" s="98">
        <f t="shared" si="319"/>
        <v>81</v>
      </c>
      <c r="D415" s="120">
        <v>405</v>
      </c>
      <c r="E415" s="161" t="str">
        <f t="shared" si="324"/>
        <v/>
      </c>
      <c r="F415" s="90" t="str">
        <f t="shared" si="300"/>
        <v/>
      </c>
      <c r="G415" s="120">
        <v>405</v>
      </c>
      <c r="H415" s="161" t="str">
        <f t="shared" si="325"/>
        <v/>
      </c>
      <c r="I415" s="90" t="str">
        <f t="array" ref="I415">IF(D$2=1,IF(F415="","",ABS(F414-F415)),IF(D$2&lt;10,IF(AND(F415="",F416=""),"",MAX(IF(C$11:C$1510=G415,B$11:B$1510))-MIN(IF(C$11:C$1510=G415,B$11:B$1510))),IF(AND(F415="",F416=""),"",_xlfn.STDEV.S(IF(C$11:C$1510=G415,B$11:B$1510)))))</f>
        <v/>
      </c>
      <c r="J415" s="102"/>
      <c r="K415" s="156"/>
      <c r="L415" s="157"/>
      <c r="M415" s="158"/>
      <c r="N415" s="147"/>
      <c r="O415" s="147"/>
      <c r="AA415" s="99" t="str">
        <f t="shared" si="301"/>
        <v/>
      </c>
      <c r="AB415" s="99" t="str">
        <f t="shared" si="302"/>
        <v/>
      </c>
      <c r="AC415" s="99" t="str">
        <f t="shared" si="330"/>
        <v/>
      </c>
      <c r="AD415" s="99" t="str">
        <f t="shared" si="331"/>
        <v/>
      </c>
      <c r="AE415" s="99" t="str">
        <f t="shared" si="303"/>
        <v/>
      </c>
      <c r="AF415" s="99" t="str">
        <f t="shared" si="304"/>
        <v/>
      </c>
      <c r="AG415" s="99" t="str">
        <f t="shared" si="342"/>
        <v/>
      </c>
      <c r="AH415" s="99" t="str">
        <f t="shared" si="343"/>
        <v/>
      </c>
      <c r="AI415" s="99" t="str">
        <f t="shared" si="320"/>
        <v/>
      </c>
      <c r="AJ415" s="99" t="str">
        <f t="shared" si="326"/>
        <v/>
      </c>
      <c r="AK415" s="99" t="str">
        <f t="shared" si="340"/>
        <v/>
      </c>
      <c r="AL415" s="99" t="str">
        <f t="shared" si="341"/>
        <v/>
      </c>
      <c r="AM415" s="99" t="str">
        <f t="shared" si="321"/>
        <v/>
      </c>
      <c r="AN415" s="99" t="str">
        <f t="shared" si="327"/>
        <v/>
      </c>
      <c r="AO415" s="99" t="str">
        <f t="shared" si="332"/>
        <v/>
      </c>
      <c r="AP415" s="99" t="str">
        <f t="shared" si="333"/>
        <v/>
      </c>
      <c r="AQ415" s="99" t="str">
        <f t="shared" si="328"/>
        <v/>
      </c>
      <c r="AR415" s="99" t="str">
        <f t="shared" si="329"/>
        <v/>
      </c>
      <c r="AS415" s="99" t="str">
        <f t="shared" si="334"/>
        <v/>
      </c>
      <c r="AT415" s="99" t="str">
        <f t="shared" si="335"/>
        <v/>
      </c>
      <c r="AU415" s="99" t="str">
        <f t="shared" si="305"/>
        <v/>
      </c>
      <c r="AV415" s="99" t="str">
        <f t="shared" si="306"/>
        <v/>
      </c>
      <c r="AW415" s="99" t="str">
        <f t="shared" si="336"/>
        <v/>
      </c>
      <c r="AX415" s="99" t="str">
        <f t="shared" si="337"/>
        <v/>
      </c>
      <c r="AY415" s="99" t="str">
        <f t="shared" si="307"/>
        <v/>
      </c>
      <c r="AZ415" s="99" t="str">
        <f t="shared" si="308"/>
        <v/>
      </c>
      <c r="BA415" s="99" t="str">
        <f t="shared" si="338"/>
        <v/>
      </c>
      <c r="BB415" s="99" t="str">
        <f t="shared" si="339"/>
        <v/>
      </c>
      <c r="BD415" s="99" t="str">
        <f t="shared" si="309"/>
        <v/>
      </c>
      <c r="BE415" s="99" t="str">
        <f t="shared" si="310"/>
        <v/>
      </c>
      <c r="BF415" s="99" t="str">
        <f t="shared" si="311"/>
        <v/>
      </c>
      <c r="BG415" s="99" t="str">
        <f t="shared" si="312"/>
        <v/>
      </c>
      <c r="BH415" s="121" t="str">
        <f t="shared" si="313"/>
        <v/>
      </c>
      <c r="BI415" s="121" t="str">
        <f t="shared" si="314"/>
        <v/>
      </c>
      <c r="BJ415" s="122" t="str">
        <f t="shared" si="315"/>
        <v/>
      </c>
      <c r="BK415" s="122"/>
      <c r="BL415" s="99" t="str">
        <f t="shared" si="316"/>
        <v/>
      </c>
      <c r="BM415" s="99" t="str">
        <f t="shared" si="317"/>
        <v/>
      </c>
      <c r="BN415" s="122" t="str">
        <f t="shared" si="322"/>
        <v/>
      </c>
      <c r="BO415" s="121" t="str">
        <f t="shared" si="318"/>
        <v/>
      </c>
      <c r="BP415" s="122" t="str">
        <f t="shared" si="323"/>
        <v/>
      </c>
      <c r="BQ415" s="122"/>
    </row>
    <row r="416" spans="2:69" x14ac:dyDescent="0.3">
      <c r="B416" s="89"/>
      <c r="C416" s="98">
        <f t="shared" si="319"/>
        <v>82</v>
      </c>
      <c r="D416" s="120">
        <v>406</v>
      </c>
      <c r="E416" s="161" t="str">
        <f t="shared" si="324"/>
        <v/>
      </c>
      <c r="F416" s="90" t="str">
        <f t="shared" si="300"/>
        <v/>
      </c>
      <c r="G416" s="120">
        <v>406</v>
      </c>
      <c r="H416" s="161" t="str">
        <f t="shared" si="325"/>
        <v/>
      </c>
      <c r="I416" s="90" t="str">
        <f t="array" ref="I416">IF(D$2=1,IF(F416="","",ABS(F415-F416)),IF(D$2&lt;10,IF(AND(F416="",F417=""),"",MAX(IF(C$11:C$1510=G416,B$11:B$1510))-MIN(IF(C$11:C$1510=G416,B$11:B$1510))),IF(AND(F416="",F417=""),"",_xlfn.STDEV.S(IF(C$11:C$1510=G416,B$11:B$1510)))))</f>
        <v/>
      </c>
      <c r="J416" s="102"/>
      <c r="K416" s="156"/>
      <c r="L416" s="157"/>
      <c r="M416" s="158"/>
      <c r="N416" s="147"/>
      <c r="O416" s="147"/>
      <c r="AA416" s="99" t="str">
        <f t="shared" si="301"/>
        <v/>
      </c>
      <c r="AB416" s="99" t="str">
        <f t="shared" si="302"/>
        <v/>
      </c>
      <c r="AC416" s="99" t="str">
        <f t="shared" si="330"/>
        <v/>
      </c>
      <c r="AD416" s="99" t="str">
        <f t="shared" si="331"/>
        <v/>
      </c>
      <c r="AE416" s="99" t="str">
        <f t="shared" si="303"/>
        <v/>
      </c>
      <c r="AF416" s="99" t="str">
        <f t="shared" si="304"/>
        <v/>
      </c>
      <c r="AG416" s="99" t="str">
        <f t="shared" si="342"/>
        <v/>
      </c>
      <c r="AH416" s="99" t="str">
        <f t="shared" si="343"/>
        <v/>
      </c>
      <c r="AI416" s="99" t="str">
        <f t="shared" si="320"/>
        <v/>
      </c>
      <c r="AJ416" s="99" t="str">
        <f t="shared" si="326"/>
        <v/>
      </c>
      <c r="AK416" s="99" t="str">
        <f t="shared" si="340"/>
        <v/>
      </c>
      <c r="AL416" s="99" t="str">
        <f t="shared" si="341"/>
        <v/>
      </c>
      <c r="AM416" s="99" t="str">
        <f t="shared" si="321"/>
        <v/>
      </c>
      <c r="AN416" s="99" t="str">
        <f t="shared" si="327"/>
        <v/>
      </c>
      <c r="AO416" s="99" t="str">
        <f t="shared" si="332"/>
        <v/>
      </c>
      <c r="AP416" s="99" t="str">
        <f t="shared" si="333"/>
        <v/>
      </c>
      <c r="AQ416" s="99" t="str">
        <f t="shared" si="328"/>
        <v/>
      </c>
      <c r="AR416" s="99" t="str">
        <f t="shared" si="329"/>
        <v/>
      </c>
      <c r="AS416" s="99" t="str">
        <f t="shared" si="334"/>
        <v/>
      </c>
      <c r="AT416" s="99" t="str">
        <f t="shared" si="335"/>
        <v/>
      </c>
      <c r="AU416" s="99" t="str">
        <f t="shared" si="305"/>
        <v/>
      </c>
      <c r="AV416" s="99" t="str">
        <f t="shared" si="306"/>
        <v/>
      </c>
      <c r="AW416" s="99" t="str">
        <f t="shared" si="336"/>
        <v/>
      </c>
      <c r="AX416" s="99" t="str">
        <f t="shared" si="337"/>
        <v/>
      </c>
      <c r="AY416" s="99" t="str">
        <f t="shared" si="307"/>
        <v/>
      </c>
      <c r="AZ416" s="99" t="str">
        <f t="shared" si="308"/>
        <v/>
      </c>
      <c r="BA416" s="99" t="str">
        <f t="shared" si="338"/>
        <v/>
      </c>
      <c r="BB416" s="99" t="str">
        <f t="shared" si="339"/>
        <v/>
      </c>
      <c r="BD416" s="99" t="str">
        <f t="shared" si="309"/>
        <v/>
      </c>
      <c r="BE416" s="99" t="str">
        <f t="shared" si="310"/>
        <v/>
      </c>
      <c r="BF416" s="99" t="str">
        <f t="shared" si="311"/>
        <v/>
      </c>
      <c r="BG416" s="99" t="str">
        <f t="shared" si="312"/>
        <v/>
      </c>
      <c r="BH416" s="121" t="str">
        <f t="shared" si="313"/>
        <v/>
      </c>
      <c r="BI416" s="121" t="str">
        <f t="shared" si="314"/>
        <v/>
      </c>
      <c r="BJ416" s="122" t="str">
        <f t="shared" si="315"/>
        <v/>
      </c>
      <c r="BK416" s="122"/>
      <c r="BL416" s="99" t="str">
        <f t="shared" si="316"/>
        <v/>
      </c>
      <c r="BM416" s="99" t="str">
        <f t="shared" si="317"/>
        <v/>
      </c>
      <c r="BN416" s="122" t="str">
        <f t="shared" si="322"/>
        <v/>
      </c>
      <c r="BO416" s="121" t="str">
        <f t="shared" si="318"/>
        <v/>
      </c>
      <c r="BP416" s="122" t="str">
        <f t="shared" si="323"/>
        <v/>
      </c>
      <c r="BQ416" s="122"/>
    </row>
    <row r="417" spans="2:69" x14ac:dyDescent="0.3">
      <c r="B417" s="89"/>
      <c r="C417" s="98">
        <f t="shared" si="319"/>
        <v>82</v>
      </c>
      <c r="D417" s="120">
        <v>407</v>
      </c>
      <c r="E417" s="161" t="str">
        <f t="shared" si="324"/>
        <v/>
      </c>
      <c r="F417" s="90" t="str">
        <f t="shared" si="300"/>
        <v/>
      </c>
      <c r="G417" s="120">
        <v>407</v>
      </c>
      <c r="H417" s="161" t="str">
        <f t="shared" si="325"/>
        <v/>
      </c>
      <c r="I417" s="90" t="str">
        <f t="array" ref="I417">IF(D$2=1,IF(F417="","",ABS(F416-F417)),IF(D$2&lt;10,IF(AND(F417="",F418=""),"",MAX(IF(C$11:C$1510=G417,B$11:B$1510))-MIN(IF(C$11:C$1510=G417,B$11:B$1510))),IF(AND(F417="",F418=""),"",_xlfn.STDEV.S(IF(C$11:C$1510=G417,B$11:B$1510)))))</f>
        <v/>
      </c>
      <c r="J417" s="102"/>
      <c r="K417" s="156"/>
      <c r="L417" s="157"/>
      <c r="M417" s="158"/>
      <c r="N417" s="147"/>
      <c r="O417" s="147"/>
      <c r="AA417" s="99" t="str">
        <f t="shared" si="301"/>
        <v/>
      </c>
      <c r="AB417" s="99" t="str">
        <f t="shared" si="302"/>
        <v/>
      </c>
      <c r="AC417" s="99" t="str">
        <f t="shared" si="330"/>
        <v/>
      </c>
      <c r="AD417" s="99" t="str">
        <f t="shared" si="331"/>
        <v/>
      </c>
      <c r="AE417" s="99" t="str">
        <f t="shared" si="303"/>
        <v/>
      </c>
      <c r="AF417" s="99" t="str">
        <f t="shared" si="304"/>
        <v/>
      </c>
      <c r="AG417" s="99" t="str">
        <f t="shared" si="342"/>
        <v/>
      </c>
      <c r="AH417" s="99" t="str">
        <f t="shared" si="343"/>
        <v/>
      </c>
      <c r="AI417" s="99" t="str">
        <f t="shared" si="320"/>
        <v/>
      </c>
      <c r="AJ417" s="99" t="str">
        <f t="shared" si="326"/>
        <v/>
      </c>
      <c r="AK417" s="99" t="str">
        <f t="shared" si="340"/>
        <v/>
      </c>
      <c r="AL417" s="99" t="str">
        <f t="shared" si="341"/>
        <v/>
      </c>
      <c r="AM417" s="99" t="str">
        <f t="shared" si="321"/>
        <v/>
      </c>
      <c r="AN417" s="99" t="str">
        <f t="shared" si="327"/>
        <v/>
      </c>
      <c r="AO417" s="99" t="str">
        <f t="shared" si="332"/>
        <v/>
      </c>
      <c r="AP417" s="99" t="str">
        <f t="shared" si="333"/>
        <v/>
      </c>
      <c r="AQ417" s="99" t="str">
        <f t="shared" si="328"/>
        <v/>
      </c>
      <c r="AR417" s="99" t="str">
        <f t="shared" si="329"/>
        <v/>
      </c>
      <c r="AS417" s="99" t="str">
        <f t="shared" si="334"/>
        <v/>
      </c>
      <c r="AT417" s="99" t="str">
        <f t="shared" si="335"/>
        <v/>
      </c>
      <c r="AU417" s="99" t="str">
        <f t="shared" si="305"/>
        <v/>
      </c>
      <c r="AV417" s="99" t="str">
        <f t="shared" si="306"/>
        <v/>
      </c>
      <c r="AW417" s="99" t="str">
        <f t="shared" si="336"/>
        <v/>
      </c>
      <c r="AX417" s="99" t="str">
        <f t="shared" si="337"/>
        <v/>
      </c>
      <c r="AY417" s="99" t="str">
        <f t="shared" si="307"/>
        <v/>
      </c>
      <c r="AZ417" s="99" t="str">
        <f t="shared" si="308"/>
        <v/>
      </c>
      <c r="BA417" s="99" t="str">
        <f t="shared" si="338"/>
        <v/>
      </c>
      <c r="BB417" s="99" t="str">
        <f t="shared" si="339"/>
        <v/>
      </c>
      <c r="BD417" s="99" t="str">
        <f t="shared" si="309"/>
        <v/>
      </c>
      <c r="BE417" s="99" t="str">
        <f t="shared" si="310"/>
        <v/>
      </c>
      <c r="BF417" s="99" t="str">
        <f t="shared" si="311"/>
        <v/>
      </c>
      <c r="BG417" s="99" t="str">
        <f t="shared" si="312"/>
        <v/>
      </c>
      <c r="BH417" s="121" t="str">
        <f t="shared" si="313"/>
        <v/>
      </c>
      <c r="BI417" s="121" t="str">
        <f t="shared" si="314"/>
        <v/>
      </c>
      <c r="BJ417" s="122" t="str">
        <f t="shared" si="315"/>
        <v/>
      </c>
      <c r="BK417" s="122"/>
      <c r="BL417" s="99" t="str">
        <f t="shared" si="316"/>
        <v/>
      </c>
      <c r="BM417" s="99" t="str">
        <f t="shared" si="317"/>
        <v/>
      </c>
      <c r="BN417" s="122" t="str">
        <f t="shared" si="322"/>
        <v/>
      </c>
      <c r="BO417" s="121" t="str">
        <f t="shared" si="318"/>
        <v/>
      </c>
      <c r="BP417" s="122" t="str">
        <f t="shared" si="323"/>
        <v/>
      </c>
      <c r="BQ417" s="122"/>
    </row>
    <row r="418" spans="2:69" x14ac:dyDescent="0.3">
      <c r="B418" s="89"/>
      <c r="C418" s="98">
        <f t="shared" si="319"/>
        <v>82</v>
      </c>
      <c r="D418" s="120">
        <v>408</v>
      </c>
      <c r="E418" s="161" t="str">
        <f t="shared" si="324"/>
        <v/>
      </c>
      <c r="F418" s="90" t="str">
        <f t="shared" si="300"/>
        <v/>
      </c>
      <c r="G418" s="120">
        <v>408</v>
      </c>
      <c r="H418" s="161" t="str">
        <f t="shared" si="325"/>
        <v/>
      </c>
      <c r="I418" s="90" t="str">
        <f t="array" ref="I418">IF(D$2=1,IF(F418="","",ABS(F417-F418)),IF(D$2&lt;10,IF(AND(F418="",F419=""),"",MAX(IF(C$11:C$1510=G418,B$11:B$1510))-MIN(IF(C$11:C$1510=G418,B$11:B$1510))),IF(AND(F418="",F419=""),"",_xlfn.STDEV.S(IF(C$11:C$1510=G418,B$11:B$1510)))))</f>
        <v/>
      </c>
      <c r="J418" s="102"/>
      <c r="K418" s="156"/>
      <c r="L418" s="157"/>
      <c r="M418" s="158"/>
      <c r="N418" s="147"/>
      <c r="O418" s="147"/>
      <c r="AA418" s="99" t="str">
        <f t="shared" si="301"/>
        <v/>
      </c>
      <c r="AB418" s="99" t="str">
        <f t="shared" si="302"/>
        <v/>
      </c>
      <c r="AC418" s="99" t="str">
        <f t="shared" si="330"/>
        <v/>
      </c>
      <c r="AD418" s="99" t="str">
        <f t="shared" si="331"/>
        <v/>
      </c>
      <c r="AE418" s="99" t="str">
        <f t="shared" si="303"/>
        <v/>
      </c>
      <c r="AF418" s="99" t="str">
        <f t="shared" si="304"/>
        <v/>
      </c>
      <c r="AG418" s="99" t="str">
        <f t="shared" si="342"/>
        <v/>
      </c>
      <c r="AH418" s="99" t="str">
        <f t="shared" si="343"/>
        <v/>
      </c>
      <c r="AI418" s="99" t="str">
        <f t="shared" si="320"/>
        <v/>
      </c>
      <c r="AJ418" s="99" t="str">
        <f t="shared" si="326"/>
        <v/>
      </c>
      <c r="AK418" s="99" t="str">
        <f t="shared" si="340"/>
        <v/>
      </c>
      <c r="AL418" s="99" t="str">
        <f t="shared" si="341"/>
        <v/>
      </c>
      <c r="AM418" s="99" t="str">
        <f t="shared" si="321"/>
        <v/>
      </c>
      <c r="AN418" s="99" t="str">
        <f t="shared" si="327"/>
        <v/>
      </c>
      <c r="AO418" s="99" t="str">
        <f t="shared" si="332"/>
        <v/>
      </c>
      <c r="AP418" s="99" t="str">
        <f t="shared" si="333"/>
        <v/>
      </c>
      <c r="AQ418" s="99" t="str">
        <f t="shared" si="328"/>
        <v/>
      </c>
      <c r="AR418" s="99" t="str">
        <f t="shared" si="329"/>
        <v/>
      </c>
      <c r="AS418" s="99" t="str">
        <f t="shared" si="334"/>
        <v/>
      </c>
      <c r="AT418" s="99" t="str">
        <f t="shared" si="335"/>
        <v/>
      </c>
      <c r="AU418" s="99" t="str">
        <f t="shared" si="305"/>
        <v/>
      </c>
      <c r="AV418" s="99" t="str">
        <f t="shared" si="306"/>
        <v/>
      </c>
      <c r="AW418" s="99" t="str">
        <f t="shared" si="336"/>
        <v/>
      </c>
      <c r="AX418" s="99" t="str">
        <f t="shared" si="337"/>
        <v/>
      </c>
      <c r="AY418" s="99" t="str">
        <f t="shared" si="307"/>
        <v/>
      </c>
      <c r="AZ418" s="99" t="str">
        <f t="shared" si="308"/>
        <v/>
      </c>
      <c r="BA418" s="99" t="str">
        <f t="shared" si="338"/>
        <v/>
      </c>
      <c r="BB418" s="99" t="str">
        <f t="shared" si="339"/>
        <v/>
      </c>
      <c r="BD418" s="99" t="str">
        <f t="shared" si="309"/>
        <v/>
      </c>
      <c r="BE418" s="99" t="str">
        <f t="shared" si="310"/>
        <v/>
      </c>
      <c r="BF418" s="99" t="str">
        <f t="shared" si="311"/>
        <v/>
      </c>
      <c r="BG418" s="99" t="str">
        <f t="shared" si="312"/>
        <v/>
      </c>
      <c r="BH418" s="121" t="str">
        <f t="shared" si="313"/>
        <v/>
      </c>
      <c r="BI418" s="121" t="str">
        <f t="shared" si="314"/>
        <v/>
      </c>
      <c r="BJ418" s="122" t="str">
        <f t="shared" si="315"/>
        <v/>
      </c>
      <c r="BK418" s="122"/>
      <c r="BL418" s="99" t="str">
        <f t="shared" si="316"/>
        <v/>
      </c>
      <c r="BM418" s="99" t="str">
        <f t="shared" si="317"/>
        <v/>
      </c>
      <c r="BN418" s="122" t="str">
        <f t="shared" si="322"/>
        <v/>
      </c>
      <c r="BO418" s="121" t="str">
        <f t="shared" si="318"/>
        <v/>
      </c>
      <c r="BP418" s="122" t="str">
        <f t="shared" si="323"/>
        <v/>
      </c>
      <c r="BQ418" s="122"/>
    </row>
    <row r="419" spans="2:69" x14ac:dyDescent="0.3">
      <c r="B419" s="89"/>
      <c r="C419" s="98">
        <f t="shared" si="319"/>
        <v>82</v>
      </c>
      <c r="D419" s="120">
        <v>409</v>
      </c>
      <c r="E419" s="161" t="str">
        <f t="shared" si="324"/>
        <v/>
      </c>
      <c r="F419" s="90" t="str">
        <f t="shared" si="300"/>
        <v/>
      </c>
      <c r="G419" s="120">
        <v>409</v>
      </c>
      <c r="H419" s="161" t="str">
        <f t="shared" si="325"/>
        <v/>
      </c>
      <c r="I419" s="90" t="str">
        <f t="array" ref="I419">IF(D$2=1,IF(F419="","",ABS(F418-F419)),IF(D$2&lt;10,IF(AND(F419="",F420=""),"",MAX(IF(C$11:C$1510=G419,B$11:B$1510))-MIN(IF(C$11:C$1510=G419,B$11:B$1510))),IF(AND(F419="",F420=""),"",_xlfn.STDEV.S(IF(C$11:C$1510=G419,B$11:B$1510)))))</f>
        <v/>
      </c>
      <c r="J419" s="102"/>
      <c r="K419" s="156"/>
      <c r="L419" s="157"/>
      <c r="M419" s="158"/>
      <c r="N419" s="147"/>
      <c r="O419" s="147"/>
      <c r="AA419" s="99" t="str">
        <f t="shared" si="301"/>
        <v/>
      </c>
      <c r="AB419" s="99" t="str">
        <f t="shared" si="302"/>
        <v/>
      </c>
      <c r="AC419" s="99" t="str">
        <f t="shared" si="330"/>
        <v/>
      </c>
      <c r="AD419" s="99" t="str">
        <f t="shared" si="331"/>
        <v/>
      </c>
      <c r="AE419" s="99" t="str">
        <f t="shared" si="303"/>
        <v/>
      </c>
      <c r="AF419" s="99" t="str">
        <f t="shared" si="304"/>
        <v/>
      </c>
      <c r="AG419" s="99" t="str">
        <f t="shared" si="342"/>
        <v/>
      </c>
      <c r="AH419" s="99" t="str">
        <f t="shared" si="343"/>
        <v/>
      </c>
      <c r="AI419" s="99" t="str">
        <f t="shared" si="320"/>
        <v/>
      </c>
      <c r="AJ419" s="99" t="str">
        <f t="shared" si="326"/>
        <v/>
      </c>
      <c r="AK419" s="99" t="str">
        <f t="shared" si="340"/>
        <v/>
      </c>
      <c r="AL419" s="99" t="str">
        <f t="shared" si="341"/>
        <v/>
      </c>
      <c r="AM419" s="99" t="str">
        <f t="shared" si="321"/>
        <v/>
      </c>
      <c r="AN419" s="99" t="str">
        <f t="shared" si="327"/>
        <v/>
      </c>
      <c r="AO419" s="99" t="str">
        <f t="shared" si="332"/>
        <v/>
      </c>
      <c r="AP419" s="99" t="str">
        <f t="shared" si="333"/>
        <v/>
      </c>
      <c r="AQ419" s="99" t="str">
        <f t="shared" si="328"/>
        <v/>
      </c>
      <c r="AR419" s="99" t="str">
        <f t="shared" si="329"/>
        <v/>
      </c>
      <c r="AS419" s="99" t="str">
        <f t="shared" si="334"/>
        <v/>
      </c>
      <c r="AT419" s="99" t="str">
        <f t="shared" si="335"/>
        <v/>
      </c>
      <c r="AU419" s="99" t="str">
        <f t="shared" si="305"/>
        <v/>
      </c>
      <c r="AV419" s="99" t="str">
        <f t="shared" si="306"/>
        <v/>
      </c>
      <c r="AW419" s="99" t="str">
        <f t="shared" si="336"/>
        <v/>
      </c>
      <c r="AX419" s="99" t="str">
        <f t="shared" si="337"/>
        <v/>
      </c>
      <c r="AY419" s="99" t="str">
        <f t="shared" si="307"/>
        <v/>
      </c>
      <c r="AZ419" s="99" t="str">
        <f t="shared" si="308"/>
        <v/>
      </c>
      <c r="BA419" s="99" t="str">
        <f t="shared" si="338"/>
        <v/>
      </c>
      <c r="BB419" s="99" t="str">
        <f t="shared" si="339"/>
        <v/>
      </c>
      <c r="BD419" s="99" t="str">
        <f t="shared" si="309"/>
        <v/>
      </c>
      <c r="BE419" s="99" t="str">
        <f t="shared" si="310"/>
        <v/>
      </c>
      <c r="BF419" s="99" t="str">
        <f t="shared" si="311"/>
        <v/>
      </c>
      <c r="BG419" s="99" t="str">
        <f t="shared" si="312"/>
        <v/>
      </c>
      <c r="BH419" s="121" t="str">
        <f t="shared" si="313"/>
        <v/>
      </c>
      <c r="BI419" s="121" t="str">
        <f t="shared" si="314"/>
        <v/>
      </c>
      <c r="BJ419" s="122" t="str">
        <f t="shared" si="315"/>
        <v/>
      </c>
      <c r="BK419" s="122"/>
      <c r="BL419" s="99" t="str">
        <f t="shared" si="316"/>
        <v/>
      </c>
      <c r="BM419" s="99" t="str">
        <f t="shared" si="317"/>
        <v/>
      </c>
      <c r="BN419" s="122" t="str">
        <f t="shared" si="322"/>
        <v/>
      </c>
      <c r="BO419" s="121" t="str">
        <f t="shared" si="318"/>
        <v/>
      </c>
      <c r="BP419" s="122" t="str">
        <f t="shared" si="323"/>
        <v/>
      </c>
      <c r="BQ419" s="122"/>
    </row>
    <row r="420" spans="2:69" x14ac:dyDescent="0.3">
      <c r="B420" s="89"/>
      <c r="C420" s="98">
        <f t="shared" si="319"/>
        <v>82</v>
      </c>
      <c r="D420" s="120">
        <v>410</v>
      </c>
      <c r="E420" s="161" t="str">
        <f t="shared" si="324"/>
        <v/>
      </c>
      <c r="F420" s="90" t="str">
        <f t="shared" si="300"/>
        <v/>
      </c>
      <c r="G420" s="120">
        <v>410</v>
      </c>
      <c r="H420" s="161" t="str">
        <f t="shared" si="325"/>
        <v/>
      </c>
      <c r="I420" s="90" t="str">
        <f t="array" ref="I420">IF(D$2=1,IF(F420="","",ABS(F419-F420)),IF(D$2&lt;10,IF(AND(F420="",F421=""),"",MAX(IF(C$11:C$1510=G420,B$11:B$1510))-MIN(IF(C$11:C$1510=G420,B$11:B$1510))),IF(AND(F420="",F421=""),"",_xlfn.STDEV.S(IF(C$11:C$1510=G420,B$11:B$1510)))))</f>
        <v/>
      </c>
      <c r="J420" s="102"/>
      <c r="K420" s="156"/>
      <c r="L420" s="157"/>
      <c r="M420" s="158"/>
      <c r="N420" s="147"/>
      <c r="O420" s="147"/>
      <c r="AA420" s="99" t="str">
        <f t="shared" si="301"/>
        <v/>
      </c>
      <c r="AB420" s="99" t="str">
        <f t="shared" si="302"/>
        <v/>
      </c>
      <c r="AC420" s="99" t="str">
        <f t="shared" si="330"/>
        <v/>
      </c>
      <c r="AD420" s="99" t="str">
        <f t="shared" si="331"/>
        <v/>
      </c>
      <c r="AE420" s="99" t="str">
        <f t="shared" si="303"/>
        <v/>
      </c>
      <c r="AF420" s="99" t="str">
        <f t="shared" si="304"/>
        <v/>
      </c>
      <c r="AG420" s="99" t="str">
        <f t="shared" si="342"/>
        <v/>
      </c>
      <c r="AH420" s="99" t="str">
        <f t="shared" si="343"/>
        <v/>
      </c>
      <c r="AI420" s="99" t="str">
        <f t="shared" si="320"/>
        <v/>
      </c>
      <c r="AJ420" s="99" t="str">
        <f t="shared" si="326"/>
        <v/>
      </c>
      <c r="AK420" s="99" t="str">
        <f t="shared" si="340"/>
        <v/>
      </c>
      <c r="AL420" s="99" t="str">
        <f t="shared" si="341"/>
        <v/>
      </c>
      <c r="AM420" s="99" t="str">
        <f t="shared" si="321"/>
        <v/>
      </c>
      <c r="AN420" s="99" t="str">
        <f t="shared" si="327"/>
        <v/>
      </c>
      <c r="AO420" s="99" t="str">
        <f t="shared" si="332"/>
        <v/>
      </c>
      <c r="AP420" s="99" t="str">
        <f t="shared" si="333"/>
        <v/>
      </c>
      <c r="AQ420" s="99" t="str">
        <f t="shared" si="328"/>
        <v/>
      </c>
      <c r="AR420" s="99" t="str">
        <f t="shared" si="329"/>
        <v/>
      </c>
      <c r="AS420" s="99" t="str">
        <f t="shared" si="334"/>
        <v/>
      </c>
      <c r="AT420" s="99" t="str">
        <f t="shared" si="335"/>
        <v/>
      </c>
      <c r="AU420" s="99" t="str">
        <f t="shared" si="305"/>
        <v/>
      </c>
      <c r="AV420" s="99" t="str">
        <f t="shared" si="306"/>
        <v/>
      </c>
      <c r="AW420" s="99" t="str">
        <f t="shared" si="336"/>
        <v/>
      </c>
      <c r="AX420" s="99" t="str">
        <f t="shared" si="337"/>
        <v/>
      </c>
      <c r="AY420" s="99" t="str">
        <f t="shared" si="307"/>
        <v/>
      </c>
      <c r="AZ420" s="99" t="str">
        <f t="shared" si="308"/>
        <v/>
      </c>
      <c r="BA420" s="99" t="str">
        <f t="shared" si="338"/>
        <v/>
      </c>
      <c r="BB420" s="99" t="str">
        <f t="shared" si="339"/>
        <v/>
      </c>
      <c r="BD420" s="99" t="str">
        <f t="shared" si="309"/>
        <v/>
      </c>
      <c r="BE420" s="99" t="str">
        <f t="shared" si="310"/>
        <v/>
      </c>
      <c r="BF420" s="99" t="str">
        <f t="shared" si="311"/>
        <v/>
      </c>
      <c r="BG420" s="99" t="str">
        <f t="shared" si="312"/>
        <v/>
      </c>
      <c r="BH420" s="121" t="str">
        <f t="shared" si="313"/>
        <v/>
      </c>
      <c r="BI420" s="121" t="str">
        <f t="shared" si="314"/>
        <v/>
      </c>
      <c r="BJ420" s="122" t="str">
        <f t="shared" si="315"/>
        <v/>
      </c>
      <c r="BK420" s="122"/>
      <c r="BL420" s="99" t="str">
        <f t="shared" si="316"/>
        <v/>
      </c>
      <c r="BM420" s="99" t="str">
        <f t="shared" si="317"/>
        <v/>
      </c>
      <c r="BN420" s="122" t="str">
        <f t="shared" si="322"/>
        <v/>
      </c>
      <c r="BO420" s="121" t="str">
        <f t="shared" si="318"/>
        <v/>
      </c>
      <c r="BP420" s="122" t="str">
        <f t="shared" si="323"/>
        <v/>
      </c>
      <c r="BQ420" s="122"/>
    </row>
    <row r="421" spans="2:69" x14ac:dyDescent="0.3">
      <c r="B421" s="89"/>
      <c r="C421" s="98">
        <f t="shared" si="319"/>
        <v>83</v>
      </c>
      <c r="D421" s="120">
        <v>411</v>
      </c>
      <c r="E421" s="161" t="str">
        <f t="shared" si="324"/>
        <v/>
      </c>
      <c r="F421" s="90" t="str">
        <f t="shared" si="300"/>
        <v/>
      </c>
      <c r="G421" s="120">
        <v>411</v>
      </c>
      <c r="H421" s="161" t="str">
        <f t="shared" si="325"/>
        <v/>
      </c>
      <c r="I421" s="90" t="str">
        <f t="array" ref="I421">IF(D$2=1,IF(F421="","",ABS(F420-F421)),IF(D$2&lt;10,IF(AND(F421="",F422=""),"",MAX(IF(C$11:C$1510=G421,B$11:B$1510))-MIN(IF(C$11:C$1510=G421,B$11:B$1510))),IF(AND(F421="",F422=""),"",_xlfn.STDEV.S(IF(C$11:C$1510=G421,B$11:B$1510)))))</f>
        <v/>
      </c>
      <c r="J421" s="102"/>
      <c r="K421" s="156"/>
      <c r="L421" s="157"/>
      <c r="M421" s="158"/>
      <c r="N421" s="147"/>
      <c r="O421" s="147"/>
      <c r="AA421" s="99" t="str">
        <f t="shared" si="301"/>
        <v/>
      </c>
      <c r="AB421" s="99" t="str">
        <f t="shared" si="302"/>
        <v/>
      </c>
      <c r="AC421" s="99" t="str">
        <f t="shared" si="330"/>
        <v/>
      </c>
      <c r="AD421" s="99" t="str">
        <f t="shared" si="331"/>
        <v/>
      </c>
      <c r="AE421" s="99" t="str">
        <f t="shared" si="303"/>
        <v/>
      </c>
      <c r="AF421" s="99" t="str">
        <f t="shared" si="304"/>
        <v/>
      </c>
      <c r="AG421" s="99" t="str">
        <f t="shared" si="342"/>
        <v/>
      </c>
      <c r="AH421" s="99" t="str">
        <f t="shared" si="343"/>
        <v/>
      </c>
      <c r="AI421" s="99" t="str">
        <f t="shared" si="320"/>
        <v/>
      </c>
      <c r="AJ421" s="99" t="str">
        <f t="shared" si="326"/>
        <v/>
      </c>
      <c r="AK421" s="99" t="str">
        <f t="shared" si="340"/>
        <v/>
      </c>
      <c r="AL421" s="99" t="str">
        <f t="shared" si="341"/>
        <v/>
      </c>
      <c r="AM421" s="99" t="str">
        <f t="shared" si="321"/>
        <v/>
      </c>
      <c r="AN421" s="99" t="str">
        <f t="shared" si="327"/>
        <v/>
      </c>
      <c r="AO421" s="99" t="str">
        <f t="shared" si="332"/>
        <v/>
      </c>
      <c r="AP421" s="99" t="str">
        <f t="shared" si="333"/>
        <v/>
      </c>
      <c r="AQ421" s="99" t="str">
        <f t="shared" si="328"/>
        <v/>
      </c>
      <c r="AR421" s="99" t="str">
        <f t="shared" si="329"/>
        <v/>
      </c>
      <c r="AS421" s="99" t="str">
        <f t="shared" si="334"/>
        <v/>
      </c>
      <c r="AT421" s="99" t="str">
        <f t="shared" si="335"/>
        <v/>
      </c>
      <c r="AU421" s="99" t="str">
        <f t="shared" si="305"/>
        <v/>
      </c>
      <c r="AV421" s="99" t="str">
        <f t="shared" si="306"/>
        <v/>
      </c>
      <c r="AW421" s="99" t="str">
        <f t="shared" si="336"/>
        <v/>
      </c>
      <c r="AX421" s="99" t="str">
        <f t="shared" si="337"/>
        <v/>
      </c>
      <c r="AY421" s="99" t="str">
        <f t="shared" si="307"/>
        <v/>
      </c>
      <c r="AZ421" s="99" t="str">
        <f t="shared" si="308"/>
        <v/>
      </c>
      <c r="BA421" s="99" t="str">
        <f t="shared" si="338"/>
        <v/>
      </c>
      <c r="BB421" s="99" t="str">
        <f t="shared" si="339"/>
        <v/>
      </c>
      <c r="BD421" s="99" t="str">
        <f t="shared" si="309"/>
        <v/>
      </c>
      <c r="BE421" s="99" t="str">
        <f t="shared" si="310"/>
        <v/>
      </c>
      <c r="BF421" s="99" t="str">
        <f t="shared" si="311"/>
        <v/>
      </c>
      <c r="BG421" s="99" t="str">
        <f t="shared" si="312"/>
        <v/>
      </c>
      <c r="BH421" s="121" t="str">
        <f t="shared" si="313"/>
        <v/>
      </c>
      <c r="BI421" s="121" t="str">
        <f t="shared" si="314"/>
        <v/>
      </c>
      <c r="BJ421" s="122" t="str">
        <f t="shared" si="315"/>
        <v/>
      </c>
      <c r="BK421" s="122"/>
      <c r="BL421" s="99" t="str">
        <f t="shared" si="316"/>
        <v/>
      </c>
      <c r="BM421" s="99" t="str">
        <f t="shared" si="317"/>
        <v/>
      </c>
      <c r="BN421" s="122" t="str">
        <f t="shared" si="322"/>
        <v/>
      </c>
      <c r="BO421" s="121" t="str">
        <f t="shared" si="318"/>
        <v/>
      </c>
      <c r="BP421" s="122" t="str">
        <f t="shared" si="323"/>
        <v/>
      </c>
      <c r="BQ421" s="122"/>
    </row>
    <row r="422" spans="2:69" x14ac:dyDescent="0.3">
      <c r="B422" s="89"/>
      <c r="C422" s="98">
        <f t="shared" si="319"/>
        <v>83</v>
      </c>
      <c r="D422" s="120">
        <v>412</v>
      </c>
      <c r="E422" s="161" t="str">
        <f t="shared" si="324"/>
        <v/>
      </c>
      <c r="F422" s="90" t="str">
        <f t="shared" si="300"/>
        <v/>
      </c>
      <c r="G422" s="120">
        <v>412</v>
      </c>
      <c r="H422" s="161" t="str">
        <f t="shared" si="325"/>
        <v/>
      </c>
      <c r="I422" s="90" t="str">
        <f t="array" ref="I422">IF(D$2=1,IF(F422="","",ABS(F421-F422)),IF(D$2&lt;10,IF(AND(F422="",F423=""),"",MAX(IF(C$11:C$1510=G422,B$11:B$1510))-MIN(IF(C$11:C$1510=G422,B$11:B$1510))),IF(AND(F422="",F423=""),"",_xlfn.STDEV.S(IF(C$11:C$1510=G422,B$11:B$1510)))))</f>
        <v/>
      </c>
      <c r="J422" s="102"/>
      <c r="K422" s="156"/>
      <c r="L422" s="157"/>
      <c r="M422" s="158"/>
      <c r="N422" s="147"/>
      <c r="O422" s="147"/>
      <c r="AA422" s="99" t="str">
        <f t="shared" si="301"/>
        <v/>
      </c>
      <c r="AB422" s="99" t="str">
        <f t="shared" si="302"/>
        <v/>
      </c>
      <c r="AC422" s="99" t="str">
        <f t="shared" si="330"/>
        <v/>
      </c>
      <c r="AD422" s="99" t="str">
        <f t="shared" si="331"/>
        <v/>
      </c>
      <c r="AE422" s="99" t="str">
        <f t="shared" si="303"/>
        <v/>
      </c>
      <c r="AF422" s="99" t="str">
        <f t="shared" si="304"/>
        <v/>
      </c>
      <c r="AG422" s="99" t="str">
        <f t="shared" si="342"/>
        <v/>
      </c>
      <c r="AH422" s="99" t="str">
        <f t="shared" si="343"/>
        <v/>
      </c>
      <c r="AI422" s="99" t="str">
        <f t="shared" si="320"/>
        <v/>
      </c>
      <c r="AJ422" s="99" t="str">
        <f t="shared" si="326"/>
        <v/>
      </c>
      <c r="AK422" s="99" t="str">
        <f t="shared" si="340"/>
        <v/>
      </c>
      <c r="AL422" s="99" t="str">
        <f t="shared" si="341"/>
        <v/>
      </c>
      <c r="AM422" s="99" t="str">
        <f t="shared" si="321"/>
        <v/>
      </c>
      <c r="AN422" s="99" t="str">
        <f t="shared" si="327"/>
        <v/>
      </c>
      <c r="AO422" s="99" t="str">
        <f t="shared" si="332"/>
        <v/>
      </c>
      <c r="AP422" s="99" t="str">
        <f t="shared" si="333"/>
        <v/>
      </c>
      <c r="AQ422" s="99" t="str">
        <f t="shared" si="328"/>
        <v/>
      </c>
      <c r="AR422" s="99" t="str">
        <f t="shared" si="329"/>
        <v/>
      </c>
      <c r="AS422" s="99" t="str">
        <f t="shared" si="334"/>
        <v/>
      </c>
      <c r="AT422" s="99" t="str">
        <f t="shared" si="335"/>
        <v/>
      </c>
      <c r="AU422" s="99" t="str">
        <f t="shared" si="305"/>
        <v/>
      </c>
      <c r="AV422" s="99" t="str">
        <f t="shared" si="306"/>
        <v/>
      </c>
      <c r="AW422" s="99" t="str">
        <f t="shared" si="336"/>
        <v/>
      </c>
      <c r="AX422" s="99" t="str">
        <f t="shared" si="337"/>
        <v/>
      </c>
      <c r="AY422" s="99" t="str">
        <f t="shared" si="307"/>
        <v/>
      </c>
      <c r="AZ422" s="99" t="str">
        <f t="shared" si="308"/>
        <v/>
      </c>
      <c r="BA422" s="99" t="str">
        <f t="shared" si="338"/>
        <v/>
      </c>
      <c r="BB422" s="99" t="str">
        <f t="shared" si="339"/>
        <v/>
      </c>
      <c r="BD422" s="99" t="str">
        <f t="shared" si="309"/>
        <v/>
      </c>
      <c r="BE422" s="99" t="str">
        <f t="shared" si="310"/>
        <v/>
      </c>
      <c r="BF422" s="99" t="str">
        <f t="shared" si="311"/>
        <v/>
      </c>
      <c r="BG422" s="99" t="str">
        <f t="shared" si="312"/>
        <v/>
      </c>
      <c r="BH422" s="121" t="str">
        <f t="shared" si="313"/>
        <v/>
      </c>
      <c r="BI422" s="121" t="str">
        <f t="shared" si="314"/>
        <v/>
      </c>
      <c r="BJ422" s="122" t="str">
        <f t="shared" si="315"/>
        <v/>
      </c>
      <c r="BK422" s="122"/>
      <c r="BL422" s="99" t="str">
        <f t="shared" si="316"/>
        <v/>
      </c>
      <c r="BM422" s="99" t="str">
        <f t="shared" si="317"/>
        <v/>
      </c>
      <c r="BN422" s="122" t="str">
        <f t="shared" si="322"/>
        <v/>
      </c>
      <c r="BO422" s="121" t="str">
        <f t="shared" si="318"/>
        <v/>
      </c>
      <c r="BP422" s="122" t="str">
        <f t="shared" si="323"/>
        <v/>
      </c>
      <c r="BQ422" s="122"/>
    </row>
    <row r="423" spans="2:69" x14ac:dyDescent="0.3">
      <c r="B423" s="89"/>
      <c r="C423" s="98">
        <f t="shared" si="319"/>
        <v>83</v>
      </c>
      <c r="D423" s="120">
        <v>413</v>
      </c>
      <c r="E423" s="161" t="str">
        <f t="shared" si="324"/>
        <v/>
      </c>
      <c r="F423" s="90" t="str">
        <f t="shared" si="300"/>
        <v/>
      </c>
      <c r="G423" s="120">
        <v>413</v>
      </c>
      <c r="H423" s="161" t="str">
        <f t="shared" si="325"/>
        <v/>
      </c>
      <c r="I423" s="90" t="str">
        <f t="array" ref="I423">IF(D$2=1,IF(F423="","",ABS(F422-F423)),IF(D$2&lt;10,IF(AND(F423="",F424=""),"",MAX(IF(C$11:C$1510=G423,B$11:B$1510))-MIN(IF(C$11:C$1510=G423,B$11:B$1510))),IF(AND(F423="",F424=""),"",_xlfn.STDEV.S(IF(C$11:C$1510=G423,B$11:B$1510)))))</f>
        <v/>
      </c>
      <c r="J423" s="102"/>
      <c r="K423" s="156"/>
      <c r="L423" s="157"/>
      <c r="M423" s="158"/>
      <c r="N423" s="147"/>
      <c r="O423" s="147"/>
      <c r="AA423" s="99" t="str">
        <f t="shared" si="301"/>
        <v/>
      </c>
      <c r="AB423" s="99" t="str">
        <f t="shared" si="302"/>
        <v/>
      </c>
      <c r="AC423" s="99" t="str">
        <f t="shared" si="330"/>
        <v/>
      </c>
      <c r="AD423" s="99" t="str">
        <f t="shared" si="331"/>
        <v/>
      </c>
      <c r="AE423" s="99" t="str">
        <f t="shared" si="303"/>
        <v/>
      </c>
      <c r="AF423" s="99" t="str">
        <f t="shared" si="304"/>
        <v/>
      </c>
      <c r="AG423" s="99" t="str">
        <f t="shared" si="342"/>
        <v/>
      </c>
      <c r="AH423" s="99" t="str">
        <f t="shared" si="343"/>
        <v/>
      </c>
      <c r="AI423" s="99" t="str">
        <f t="shared" si="320"/>
        <v/>
      </c>
      <c r="AJ423" s="99" t="str">
        <f t="shared" si="326"/>
        <v/>
      </c>
      <c r="AK423" s="99" t="str">
        <f t="shared" si="340"/>
        <v/>
      </c>
      <c r="AL423" s="99" t="str">
        <f t="shared" si="341"/>
        <v/>
      </c>
      <c r="AM423" s="99" t="str">
        <f t="shared" si="321"/>
        <v/>
      </c>
      <c r="AN423" s="99" t="str">
        <f t="shared" si="327"/>
        <v/>
      </c>
      <c r="AO423" s="99" t="str">
        <f t="shared" si="332"/>
        <v/>
      </c>
      <c r="AP423" s="99" t="str">
        <f t="shared" si="333"/>
        <v/>
      </c>
      <c r="AQ423" s="99" t="str">
        <f t="shared" si="328"/>
        <v/>
      </c>
      <c r="AR423" s="99" t="str">
        <f t="shared" si="329"/>
        <v/>
      </c>
      <c r="AS423" s="99" t="str">
        <f t="shared" si="334"/>
        <v/>
      </c>
      <c r="AT423" s="99" t="str">
        <f t="shared" si="335"/>
        <v/>
      </c>
      <c r="AU423" s="99" t="str">
        <f t="shared" si="305"/>
        <v/>
      </c>
      <c r="AV423" s="99" t="str">
        <f t="shared" si="306"/>
        <v/>
      </c>
      <c r="AW423" s="99" t="str">
        <f t="shared" si="336"/>
        <v/>
      </c>
      <c r="AX423" s="99" t="str">
        <f t="shared" si="337"/>
        <v/>
      </c>
      <c r="AY423" s="99" t="str">
        <f t="shared" si="307"/>
        <v/>
      </c>
      <c r="AZ423" s="99" t="str">
        <f t="shared" si="308"/>
        <v/>
      </c>
      <c r="BA423" s="99" t="str">
        <f t="shared" si="338"/>
        <v/>
      </c>
      <c r="BB423" s="99" t="str">
        <f t="shared" si="339"/>
        <v/>
      </c>
      <c r="BD423" s="99" t="str">
        <f t="shared" si="309"/>
        <v/>
      </c>
      <c r="BE423" s="99" t="str">
        <f t="shared" si="310"/>
        <v/>
      </c>
      <c r="BF423" s="99" t="str">
        <f t="shared" si="311"/>
        <v/>
      </c>
      <c r="BG423" s="99" t="str">
        <f t="shared" si="312"/>
        <v/>
      </c>
      <c r="BH423" s="121" t="str">
        <f t="shared" si="313"/>
        <v/>
      </c>
      <c r="BI423" s="121" t="str">
        <f t="shared" si="314"/>
        <v/>
      </c>
      <c r="BJ423" s="122" t="str">
        <f t="shared" si="315"/>
        <v/>
      </c>
      <c r="BK423" s="122"/>
      <c r="BL423" s="99" t="str">
        <f t="shared" si="316"/>
        <v/>
      </c>
      <c r="BM423" s="99" t="str">
        <f t="shared" si="317"/>
        <v/>
      </c>
      <c r="BN423" s="122" t="str">
        <f t="shared" si="322"/>
        <v/>
      </c>
      <c r="BO423" s="121" t="str">
        <f t="shared" si="318"/>
        <v/>
      </c>
      <c r="BP423" s="122" t="str">
        <f t="shared" si="323"/>
        <v/>
      </c>
      <c r="BQ423" s="122"/>
    </row>
    <row r="424" spans="2:69" x14ac:dyDescent="0.3">
      <c r="B424" s="89"/>
      <c r="C424" s="98">
        <f t="shared" si="319"/>
        <v>83</v>
      </c>
      <c r="D424" s="120">
        <v>414</v>
      </c>
      <c r="E424" s="161" t="str">
        <f t="shared" si="324"/>
        <v/>
      </c>
      <c r="F424" s="90" t="str">
        <f t="shared" si="300"/>
        <v/>
      </c>
      <c r="G424" s="120">
        <v>414</v>
      </c>
      <c r="H424" s="161" t="str">
        <f t="shared" si="325"/>
        <v/>
      </c>
      <c r="I424" s="90" t="str">
        <f t="array" ref="I424">IF(D$2=1,IF(F424="","",ABS(F423-F424)),IF(D$2&lt;10,IF(AND(F424="",F425=""),"",MAX(IF(C$11:C$1510=G424,B$11:B$1510))-MIN(IF(C$11:C$1510=G424,B$11:B$1510))),IF(AND(F424="",F425=""),"",_xlfn.STDEV.S(IF(C$11:C$1510=G424,B$11:B$1510)))))</f>
        <v/>
      </c>
      <c r="J424" s="102"/>
      <c r="K424" s="156"/>
      <c r="L424" s="157"/>
      <c r="M424" s="158"/>
      <c r="N424" s="147"/>
      <c r="O424" s="147"/>
      <c r="AA424" s="99" t="str">
        <f t="shared" si="301"/>
        <v/>
      </c>
      <c r="AB424" s="99" t="str">
        <f t="shared" si="302"/>
        <v/>
      </c>
      <c r="AC424" s="99" t="str">
        <f t="shared" si="330"/>
        <v/>
      </c>
      <c r="AD424" s="99" t="str">
        <f t="shared" si="331"/>
        <v/>
      </c>
      <c r="AE424" s="99" t="str">
        <f t="shared" si="303"/>
        <v/>
      </c>
      <c r="AF424" s="99" t="str">
        <f t="shared" si="304"/>
        <v/>
      </c>
      <c r="AG424" s="99" t="str">
        <f t="shared" si="342"/>
        <v/>
      </c>
      <c r="AH424" s="99" t="str">
        <f t="shared" si="343"/>
        <v/>
      </c>
      <c r="AI424" s="99" t="str">
        <f t="shared" si="320"/>
        <v/>
      </c>
      <c r="AJ424" s="99" t="str">
        <f t="shared" si="326"/>
        <v/>
      </c>
      <c r="AK424" s="99" t="str">
        <f t="shared" si="340"/>
        <v/>
      </c>
      <c r="AL424" s="99" t="str">
        <f t="shared" si="341"/>
        <v/>
      </c>
      <c r="AM424" s="99" t="str">
        <f t="shared" si="321"/>
        <v/>
      </c>
      <c r="AN424" s="99" t="str">
        <f t="shared" si="327"/>
        <v/>
      </c>
      <c r="AO424" s="99" t="str">
        <f t="shared" si="332"/>
        <v/>
      </c>
      <c r="AP424" s="99" t="str">
        <f t="shared" si="333"/>
        <v/>
      </c>
      <c r="AQ424" s="99" t="str">
        <f t="shared" si="328"/>
        <v/>
      </c>
      <c r="AR424" s="99" t="str">
        <f t="shared" si="329"/>
        <v/>
      </c>
      <c r="AS424" s="99" t="str">
        <f t="shared" si="334"/>
        <v/>
      </c>
      <c r="AT424" s="99" t="str">
        <f t="shared" si="335"/>
        <v/>
      </c>
      <c r="AU424" s="99" t="str">
        <f t="shared" si="305"/>
        <v/>
      </c>
      <c r="AV424" s="99" t="str">
        <f t="shared" si="306"/>
        <v/>
      </c>
      <c r="AW424" s="99" t="str">
        <f t="shared" si="336"/>
        <v/>
      </c>
      <c r="AX424" s="99" t="str">
        <f t="shared" si="337"/>
        <v/>
      </c>
      <c r="AY424" s="99" t="str">
        <f t="shared" si="307"/>
        <v/>
      </c>
      <c r="AZ424" s="99" t="str">
        <f t="shared" si="308"/>
        <v/>
      </c>
      <c r="BA424" s="99" t="str">
        <f t="shared" si="338"/>
        <v/>
      </c>
      <c r="BB424" s="99" t="str">
        <f t="shared" si="339"/>
        <v/>
      </c>
      <c r="BD424" s="99" t="str">
        <f t="shared" si="309"/>
        <v/>
      </c>
      <c r="BE424" s="99" t="str">
        <f t="shared" si="310"/>
        <v/>
      </c>
      <c r="BF424" s="99" t="str">
        <f t="shared" si="311"/>
        <v/>
      </c>
      <c r="BG424" s="99" t="str">
        <f t="shared" si="312"/>
        <v/>
      </c>
      <c r="BH424" s="121" t="str">
        <f t="shared" si="313"/>
        <v/>
      </c>
      <c r="BI424" s="121" t="str">
        <f t="shared" si="314"/>
        <v/>
      </c>
      <c r="BJ424" s="122" t="str">
        <f t="shared" si="315"/>
        <v/>
      </c>
      <c r="BK424" s="122"/>
      <c r="BL424" s="99" t="str">
        <f t="shared" si="316"/>
        <v/>
      </c>
      <c r="BM424" s="99" t="str">
        <f t="shared" si="317"/>
        <v/>
      </c>
      <c r="BN424" s="122" t="str">
        <f t="shared" si="322"/>
        <v/>
      </c>
      <c r="BO424" s="121" t="str">
        <f t="shared" si="318"/>
        <v/>
      </c>
      <c r="BP424" s="122" t="str">
        <f t="shared" si="323"/>
        <v/>
      </c>
      <c r="BQ424" s="122"/>
    </row>
    <row r="425" spans="2:69" x14ac:dyDescent="0.3">
      <c r="B425" s="89"/>
      <c r="C425" s="98">
        <f t="shared" si="319"/>
        <v>83</v>
      </c>
      <c r="D425" s="120">
        <v>415</v>
      </c>
      <c r="E425" s="161" t="str">
        <f t="shared" si="324"/>
        <v/>
      </c>
      <c r="F425" s="90" t="str">
        <f t="shared" si="300"/>
        <v/>
      </c>
      <c r="G425" s="120">
        <v>415</v>
      </c>
      <c r="H425" s="161" t="str">
        <f t="shared" si="325"/>
        <v/>
      </c>
      <c r="I425" s="90" t="str">
        <f t="array" ref="I425">IF(D$2=1,IF(F425="","",ABS(F424-F425)),IF(D$2&lt;10,IF(AND(F425="",F426=""),"",MAX(IF(C$11:C$1510=G425,B$11:B$1510))-MIN(IF(C$11:C$1510=G425,B$11:B$1510))),IF(AND(F425="",F426=""),"",_xlfn.STDEV.S(IF(C$11:C$1510=G425,B$11:B$1510)))))</f>
        <v/>
      </c>
      <c r="J425" s="102"/>
      <c r="K425" s="156"/>
      <c r="L425" s="157"/>
      <c r="M425" s="158"/>
      <c r="N425" s="147"/>
      <c r="O425" s="147"/>
      <c r="AA425" s="99" t="str">
        <f t="shared" si="301"/>
        <v/>
      </c>
      <c r="AB425" s="99" t="str">
        <f t="shared" si="302"/>
        <v/>
      </c>
      <c r="AC425" s="99" t="str">
        <f t="shared" si="330"/>
        <v/>
      </c>
      <c r="AD425" s="99" t="str">
        <f t="shared" si="331"/>
        <v/>
      </c>
      <c r="AE425" s="99" t="str">
        <f t="shared" si="303"/>
        <v/>
      </c>
      <c r="AF425" s="99" t="str">
        <f t="shared" si="304"/>
        <v/>
      </c>
      <c r="AG425" s="99" t="str">
        <f t="shared" si="342"/>
        <v/>
      </c>
      <c r="AH425" s="99" t="str">
        <f t="shared" si="343"/>
        <v/>
      </c>
      <c r="AI425" s="99" t="str">
        <f t="shared" si="320"/>
        <v/>
      </c>
      <c r="AJ425" s="99" t="str">
        <f t="shared" si="326"/>
        <v/>
      </c>
      <c r="AK425" s="99" t="str">
        <f t="shared" si="340"/>
        <v/>
      </c>
      <c r="AL425" s="99" t="str">
        <f t="shared" si="341"/>
        <v/>
      </c>
      <c r="AM425" s="99" t="str">
        <f t="shared" si="321"/>
        <v/>
      </c>
      <c r="AN425" s="99" t="str">
        <f t="shared" si="327"/>
        <v/>
      </c>
      <c r="AO425" s="99" t="str">
        <f t="shared" si="332"/>
        <v/>
      </c>
      <c r="AP425" s="99" t="str">
        <f t="shared" si="333"/>
        <v/>
      </c>
      <c r="AQ425" s="99" t="str">
        <f t="shared" si="328"/>
        <v/>
      </c>
      <c r="AR425" s="99" t="str">
        <f t="shared" si="329"/>
        <v/>
      </c>
      <c r="AS425" s="99" t="str">
        <f t="shared" si="334"/>
        <v/>
      </c>
      <c r="AT425" s="99" t="str">
        <f t="shared" si="335"/>
        <v/>
      </c>
      <c r="AU425" s="99" t="str">
        <f t="shared" si="305"/>
        <v/>
      </c>
      <c r="AV425" s="99" t="str">
        <f t="shared" si="306"/>
        <v/>
      </c>
      <c r="AW425" s="99" t="str">
        <f t="shared" si="336"/>
        <v/>
      </c>
      <c r="AX425" s="99" t="str">
        <f t="shared" si="337"/>
        <v/>
      </c>
      <c r="AY425" s="99" t="str">
        <f t="shared" si="307"/>
        <v/>
      </c>
      <c r="AZ425" s="99" t="str">
        <f t="shared" si="308"/>
        <v/>
      </c>
      <c r="BA425" s="99" t="str">
        <f t="shared" si="338"/>
        <v/>
      </c>
      <c r="BB425" s="99" t="str">
        <f t="shared" si="339"/>
        <v/>
      </c>
      <c r="BD425" s="99" t="str">
        <f t="shared" si="309"/>
        <v/>
      </c>
      <c r="BE425" s="99" t="str">
        <f t="shared" si="310"/>
        <v/>
      </c>
      <c r="BF425" s="99" t="str">
        <f t="shared" si="311"/>
        <v/>
      </c>
      <c r="BG425" s="99" t="str">
        <f t="shared" si="312"/>
        <v/>
      </c>
      <c r="BH425" s="121" t="str">
        <f t="shared" si="313"/>
        <v/>
      </c>
      <c r="BI425" s="121" t="str">
        <f t="shared" si="314"/>
        <v/>
      </c>
      <c r="BJ425" s="122" t="str">
        <f t="shared" si="315"/>
        <v/>
      </c>
      <c r="BK425" s="122"/>
      <c r="BL425" s="99" t="str">
        <f t="shared" si="316"/>
        <v/>
      </c>
      <c r="BM425" s="99" t="str">
        <f t="shared" si="317"/>
        <v/>
      </c>
      <c r="BN425" s="122" t="str">
        <f t="shared" si="322"/>
        <v/>
      </c>
      <c r="BO425" s="121" t="str">
        <f t="shared" si="318"/>
        <v/>
      </c>
      <c r="BP425" s="122" t="str">
        <f t="shared" si="323"/>
        <v/>
      </c>
      <c r="BQ425" s="122"/>
    </row>
    <row r="426" spans="2:69" x14ac:dyDescent="0.3">
      <c r="B426" s="89"/>
      <c r="C426" s="98">
        <f t="shared" si="319"/>
        <v>84</v>
      </c>
      <c r="D426" s="120">
        <v>416</v>
      </c>
      <c r="E426" s="161" t="str">
        <f t="shared" si="324"/>
        <v/>
      </c>
      <c r="F426" s="90" t="str">
        <f t="shared" si="300"/>
        <v/>
      </c>
      <c r="G426" s="120">
        <v>416</v>
      </c>
      <c r="H426" s="161" t="str">
        <f t="shared" si="325"/>
        <v/>
      </c>
      <c r="I426" s="90" t="str">
        <f t="array" ref="I426">IF(D$2=1,IF(F426="","",ABS(F425-F426)),IF(D$2&lt;10,IF(AND(F426="",F427=""),"",MAX(IF(C$11:C$1510=G426,B$11:B$1510))-MIN(IF(C$11:C$1510=G426,B$11:B$1510))),IF(AND(F426="",F427=""),"",_xlfn.STDEV.S(IF(C$11:C$1510=G426,B$11:B$1510)))))</f>
        <v/>
      </c>
      <c r="J426" s="102"/>
      <c r="K426" s="156"/>
      <c r="L426" s="157"/>
      <c r="M426" s="158"/>
      <c r="N426" s="147"/>
      <c r="O426" s="147"/>
      <c r="AA426" s="99" t="str">
        <f t="shared" si="301"/>
        <v/>
      </c>
      <c r="AB426" s="99" t="str">
        <f t="shared" si="302"/>
        <v/>
      </c>
      <c r="AC426" s="99" t="str">
        <f t="shared" si="330"/>
        <v/>
      </c>
      <c r="AD426" s="99" t="str">
        <f t="shared" si="331"/>
        <v/>
      </c>
      <c r="AE426" s="99" t="str">
        <f t="shared" si="303"/>
        <v/>
      </c>
      <c r="AF426" s="99" t="str">
        <f t="shared" si="304"/>
        <v/>
      </c>
      <c r="AG426" s="99" t="str">
        <f t="shared" si="342"/>
        <v/>
      </c>
      <c r="AH426" s="99" t="str">
        <f t="shared" si="343"/>
        <v/>
      </c>
      <c r="AI426" s="99" t="str">
        <f t="shared" si="320"/>
        <v/>
      </c>
      <c r="AJ426" s="99" t="str">
        <f t="shared" si="326"/>
        <v/>
      </c>
      <c r="AK426" s="99" t="str">
        <f t="shared" si="340"/>
        <v/>
      </c>
      <c r="AL426" s="99" t="str">
        <f t="shared" si="341"/>
        <v/>
      </c>
      <c r="AM426" s="99" t="str">
        <f t="shared" si="321"/>
        <v/>
      </c>
      <c r="AN426" s="99" t="str">
        <f t="shared" si="327"/>
        <v/>
      </c>
      <c r="AO426" s="99" t="str">
        <f t="shared" si="332"/>
        <v/>
      </c>
      <c r="AP426" s="99" t="str">
        <f t="shared" si="333"/>
        <v/>
      </c>
      <c r="AQ426" s="99" t="str">
        <f t="shared" si="328"/>
        <v/>
      </c>
      <c r="AR426" s="99" t="str">
        <f t="shared" si="329"/>
        <v/>
      </c>
      <c r="AS426" s="99" t="str">
        <f t="shared" si="334"/>
        <v/>
      </c>
      <c r="AT426" s="99" t="str">
        <f t="shared" si="335"/>
        <v/>
      </c>
      <c r="AU426" s="99" t="str">
        <f t="shared" si="305"/>
        <v/>
      </c>
      <c r="AV426" s="99" t="str">
        <f t="shared" si="306"/>
        <v/>
      </c>
      <c r="AW426" s="99" t="str">
        <f t="shared" si="336"/>
        <v/>
      </c>
      <c r="AX426" s="99" t="str">
        <f t="shared" si="337"/>
        <v/>
      </c>
      <c r="AY426" s="99" t="str">
        <f t="shared" si="307"/>
        <v/>
      </c>
      <c r="AZ426" s="99" t="str">
        <f t="shared" si="308"/>
        <v/>
      </c>
      <c r="BA426" s="99" t="str">
        <f t="shared" si="338"/>
        <v/>
      </c>
      <c r="BB426" s="99" t="str">
        <f t="shared" si="339"/>
        <v/>
      </c>
      <c r="BD426" s="99" t="str">
        <f t="shared" si="309"/>
        <v/>
      </c>
      <c r="BE426" s="99" t="str">
        <f t="shared" si="310"/>
        <v/>
      </c>
      <c r="BF426" s="99" t="str">
        <f t="shared" si="311"/>
        <v/>
      </c>
      <c r="BG426" s="99" t="str">
        <f t="shared" si="312"/>
        <v/>
      </c>
      <c r="BH426" s="121" t="str">
        <f t="shared" si="313"/>
        <v/>
      </c>
      <c r="BI426" s="121" t="str">
        <f t="shared" si="314"/>
        <v/>
      </c>
      <c r="BJ426" s="122" t="str">
        <f t="shared" si="315"/>
        <v/>
      </c>
      <c r="BK426" s="122"/>
      <c r="BL426" s="99" t="str">
        <f t="shared" si="316"/>
        <v/>
      </c>
      <c r="BM426" s="99" t="str">
        <f t="shared" si="317"/>
        <v/>
      </c>
      <c r="BN426" s="122" t="str">
        <f t="shared" si="322"/>
        <v/>
      </c>
      <c r="BO426" s="121" t="str">
        <f t="shared" si="318"/>
        <v/>
      </c>
      <c r="BP426" s="122" t="str">
        <f t="shared" si="323"/>
        <v/>
      </c>
      <c r="BQ426" s="122"/>
    </row>
    <row r="427" spans="2:69" x14ac:dyDescent="0.3">
      <c r="B427" s="89"/>
      <c r="C427" s="98">
        <f t="shared" si="319"/>
        <v>84</v>
      </c>
      <c r="D427" s="120">
        <v>417</v>
      </c>
      <c r="E427" s="161" t="str">
        <f t="shared" si="324"/>
        <v/>
      </c>
      <c r="F427" s="90" t="str">
        <f t="shared" si="300"/>
        <v/>
      </c>
      <c r="G427" s="120">
        <v>417</v>
      </c>
      <c r="H427" s="161" t="str">
        <f t="shared" si="325"/>
        <v/>
      </c>
      <c r="I427" s="90" t="str">
        <f t="array" ref="I427">IF(D$2=1,IF(F427="","",ABS(F426-F427)),IF(D$2&lt;10,IF(AND(F427="",F428=""),"",MAX(IF(C$11:C$1510=G427,B$11:B$1510))-MIN(IF(C$11:C$1510=G427,B$11:B$1510))),IF(AND(F427="",F428=""),"",_xlfn.STDEV.S(IF(C$11:C$1510=G427,B$11:B$1510)))))</f>
        <v/>
      </c>
      <c r="J427" s="102"/>
      <c r="K427" s="156"/>
      <c r="L427" s="157"/>
      <c r="M427" s="158"/>
      <c r="N427" s="147"/>
      <c r="O427" s="147"/>
      <c r="AA427" s="99" t="str">
        <f t="shared" si="301"/>
        <v/>
      </c>
      <c r="AB427" s="99" t="str">
        <f t="shared" si="302"/>
        <v/>
      </c>
      <c r="AC427" s="99" t="str">
        <f t="shared" si="330"/>
        <v/>
      </c>
      <c r="AD427" s="99" t="str">
        <f t="shared" si="331"/>
        <v/>
      </c>
      <c r="AE427" s="99" t="str">
        <f t="shared" si="303"/>
        <v/>
      </c>
      <c r="AF427" s="99" t="str">
        <f t="shared" si="304"/>
        <v/>
      </c>
      <c r="AG427" s="99" t="str">
        <f t="shared" si="342"/>
        <v/>
      </c>
      <c r="AH427" s="99" t="str">
        <f t="shared" si="343"/>
        <v/>
      </c>
      <c r="AI427" s="99" t="str">
        <f t="shared" si="320"/>
        <v/>
      </c>
      <c r="AJ427" s="99" t="str">
        <f t="shared" si="326"/>
        <v/>
      </c>
      <c r="AK427" s="99" t="str">
        <f t="shared" si="340"/>
        <v/>
      </c>
      <c r="AL427" s="99" t="str">
        <f t="shared" si="341"/>
        <v/>
      </c>
      <c r="AM427" s="99" t="str">
        <f t="shared" si="321"/>
        <v/>
      </c>
      <c r="AN427" s="99" t="str">
        <f t="shared" si="327"/>
        <v/>
      </c>
      <c r="AO427" s="99" t="str">
        <f t="shared" si="332"/>
        <v/>
      </c>
      <c r="AP427" s="99" t="str">
        <f t="shared" si="333"/>
        <v/>
      </c>
      <c r="AQ427" s="99" t="str">
        <f t="shared" si="328"/>
        <v/>
      </c>
      <c r="AR427" s="99" t="str">
        <f t="shared" si="329"/>
        <v/>
      </c>
      <c r="AS427" s="99" t="str">
        <f t="shared" si="334"/>
        <v/>
      </c>
      <c r="AT427" s="99" t="str">
        <f t="shared" si="335"/>
        <v/>
      </c>
      <c r="AU427" s="99" t="str">
        <f t="shared" si="305"/>
        <v/>
      </c>
      <c r="AV427" s="99" t="str">
        <f t="shared" si="306"/>
        <v/>
      </c>
      <c r="AW427" s="99" t="str">
        <f t="shared" si="336"/>
        <v/>
      </c>
      <c r="AX427" s="99" t="str">
        <f t="shared" si="337"/>
        <v/>
      </c>
      <c r="AY427" s="99" t="str">
        <f t="shared" si="307"/>
        <v/>
      </c>
      <c r="AZ427" s="99" t="str">
        <f t="shared" si="308"/>
        <v/>
      </c>
      <c r="BA427" s="99" t="str">
        <f t="shared" si="338"/>
        <v/>
      </c>
      <c r="BB427" s="99" t="str">
        <f t="shared" si="339"/>
        <v/>
      </c>
      <c r="BD427" s="99" t="str">
        <f t="shared" si="309"/>
        <v/>
      </c>
      <c r="BE427" s="99" t="str">
        <f t="shared" si="310"/>
        <v/>
      </c>
      <c r="BF427" s="99" t="str">
        <f t="shared" si="311"/>
        <v/>
      </c>
      <c r="BG427" s="99" t="str">
        <f t="shared" si="312"/>
        <v/>
      </c>
      <c r="BH427" s="121" t="str">
        <f t="shared" si="313"/>
        <v/>
      </c>
      <c r="BI427" s="121" t="str">
        <f t="shared" si="314"/>
        <v/>
      </c>
      <c r="BJ427" s="122" t="str">
        <f t="shared" si="315"/>
        <v/>
      </c>
      <c r="BK427" s="122"/>
      <c r="BL427" s="99" t="str">
        <f t="shared" si="316"/>
        <v/>
      </c>
      <c r="BM427" s="99" t="str">
        <f t="shared" si="317"/>
        <v/>
      </c>
      <c r="BN427" s="122" t="str">
        <f t="shared" si="322"/>
        <v/>
      </c>
      <c r="BO427" s="121" t="str">
        <f t="shared" si="318"/>
        <v/>
      </c>
      <c r="BP427" s="122" t="str">
        <f t="shared" si="323"/>
        <v/>
      </c>
      <c r="BQ427" s="122"/>
    </row>
    <row r="428" spans="2:69" x14ac:dyDescent="0.3">
      <c r="B428" s="89"/>
      <c r="C428" s="98">
        <f t="shared" si="319"/>
        <v>84</v>
      </c>
      <c r="D428" s="120">
        <v>418</v>
      </c>
      <c r="E428" s="161" t="str">
        <f t="shared" si="324"/>
        <v/>
      </c>
      <c r="F428" s="90" t="str">
        <f t="shared" si="300"/>
        <v/>
      </c>
      <c r="G428" s="120">
        <v>418</v>
      </c>
      <c r="H428" s="161" t="str">
        <f t="shared" si="325"/>
        <v/>
      </c>
      <c r="I428" s="90" t="str">
        <f t="array" ref="I428">IF(D$2=1,IF(F428="","",ABS(F427-F428)),IF(D$2&lt;10,IF(AND(F428="",F429=""),"",MAX(IF(C$11:C$1510=G428,B$11:B$1510))-MIN(IF(C$11:C$1510=G428,B$11:B$1510))),IF(AND(F428="",F429=""),"",_xlfn.STDEV.S(IF(C$11:C$1510=G428,B$11:B$1510)))))</f>
        <v/>
      </c>
      <c r="J428" s="102"/>
      <c r="K428" s="156"/>
      <c r="L428" s="157"/>
      <c r="M428" s="158"/>
      <c r="N428" s="147"/>
      <c r="O428" s="147"/>
      <c r="AA428" s="99" t="str">
        <f t="shared" si="301"/>
        <v/>
      </c>
      <c r="AB428" s="99" t="str">
        <f t="shared" si="302"/>
        <v/>
      </c>
      <c r="AC428" s="99" t="str">
        <f t="shared" si="330"/>
        <v/>
      </c>
      <c r="AD428" s="99" t="str">
        <f t="shared" si="331"/>
        <v/>
      </c>
      <c r="AE428" s="99" t="str">
        <f t="shared" si="303"/>
        <v/>
      </c>
      <c r="AF428" s="99" t="str">
        <f t="shared" si="304"/>
        <v/>
      </c>
      <c r="AG428" s="99" t="str">
        <f t="shared" si="342"/>
        <v/>
      </c>
      <c r="AH428" s="99" t="str">
        <f t="shared" si="343"/>
        <v/>
      </c>
      <c r="AI428" s="99" t="str">
        <f t="shared" si="320"/>
        <v/>
      </c>
      <c r="AJ428" s="99" t="str">
        <f t="shared" si="326"/>
        <v/>
      </c>
      <c r="AK428" s="99" t="str">
        <f t="shared" si="340"/>
        <v/>
      </c>
      <c r="AL428" s="99" t="str">
        <f t="shared" si="341"/>
        <v/>
      </c>
      <c r="AM428" s="99" t="str">
        <f t="shared" si="321"/>
        <v/>
      </c>
      <c r="AN428" s="99" t="str">
        <f t="shared" si="327"/>
        <v/>
      </c>
      <c r="AO428" s="99" t="str">
        <f t="shared" si="332"/>
        <v/>
      </c>
      <c r="AP428" s="99" t="str">
        <f t="shared" si="333"/>
        <v/>
      </c>
      <c r="AQ428" s="99" t="str">
        <f t="shared" si="328"/>
        <v/>
      </c>
      <c r="AR428" s="99" t="str">
        <f t="shared" si="329"/>
        <v/>
      </c>
      <c r="AS428" s="99" t="str">
        <f t="shared" si="334"/>
        <v/>
      </c>
      <c r="AT428" s="99" t="str">
        <f t="shared" si="335"/>
        <v/>
      </c>
      <c r="AU428" s="99" t="str">
        <f t="shared" si="305"/>
        <v/>
      </c>
      <c r="AV428" s="99" t="str">
        <f t="shared" si="306"/>
        <v/>
      </c>
      <c r="AW428" s="99" t="str">
        <f t="shared" si="336"/>
        <v/>
      </c>
      <c r="AX428" s="99" t="str">
        <f t="shared" si="337"/>
        <v/>
      </c>
      <c r="AY428" s="99" t="str">
        <f t="shared" si="307"/>
        <v/>
      </c>
      <c r="AZ428" s="99" t="str">
        <f t="shared" si="308"/>
        <v/>
      </c>
      <c r="BA428" s="99" t="str">
        <f t="shared" si="338"/>
        <v/>
      </c>
      <c r="BB428" s="99" t="str">
        <f t="shared" si="339"/>
        <v/>
      </c>
      <c r="BD428" s="99" t="str">
        <f t="shared" si="309"/>
        <v/>
      </c>
      <c r="BE428" s="99" t="str">
        <f t="shared" si="310"/>
        <v/>
      </c>
      <c r="BF428" s="99" t="str">
        <f t="shared" si="311"/>
        <v/>
      </c>
      <c r="BG428" s="99" t="str">
        <f t="shared" si="312"/>
        <v/>
      </c>
      <c r="BH428" s="121" t="str">
        <f t="shared" si="313"/>
        <v/>
      </c>
      <c r="BI428" s="121" t="str">
        <f t="shared" si="314"/>
        <v/>
      </c>
      <c r="BJ428" s="122" t="str">
        <f t="shared" si="315"/>
        <v/>
      </c>
      <c r="BK428" s="122"/>
      <c r="BL428" s="99" t="str">
        <f t="shared" si="316"/>
        <v/>
      </c>
      <c r="BM428" s="99" t="str">
        <f t="shared" si="317"/>
        <v/>
      </c>
      <c r="BN428" s="122" t="str">
        <f t="shared" si="322"/>
        <v/>
      </c>
      <c r="BO428" s="121" t="str">
        <f t="shared" si="318"/>
        <v/>
      </c>
      <c r="BP428" s="122" t="str">
        <f t="shared" si="323"/>
        <v/>
      </c>
      <c r="BQ428" s="122"/>
    </row>
    <row r="429" spans="2:69" x14ac:dyDescent="0.3">
      <c r="B429" s="89"/>
      <c r="C429" s="98">
        <f t="shared" si="319"/>
        <v>84</v>
      </c>
      <c r="D429" s="120">
        <v>419</v>
      </c>
      <c r="E429" s="161" t="str">
        <f t="shared" si="324"/>
        <v/>
      </c>
      <c r="F429" s="90" t="str">
        <f t="shared" si="300"/>
        <v/>
      </c>
      <c r="G429" s="120">
        <v>419</v>
      </c>
      <c r="H429" s="161" t="str">
        <f t="shared" si="325"/>
        <v/>
      </c>
      <c r="I429" s="90" t="str">
        <f t="array" ref="I429">IF(D$2=1,IF(F429="","",ABS(F428-F429)),IF(D$2&lt;10,IF(AND(F429="",F430=""),"",MAX(IF(C$11:C$1510=G429,B$11:B$1510))-MIN(IF(C$11:C$1510=G429,B$11:B$1510))),IF(AND(F429="",F430=""),"",_xlfn.STDEV.S(IF(C$11:C$1510=G429,B$11:B$1510)))))</f>
        <v/>
      </c>
      <c r="J429" s="102"/>
      <c r="K429" s="156"/>
      <c r="L429" s="157"/>
      <c r="M429" s="158"/>
      <c r="N429" s="147"/>
      <c r="O429" s="147"/>
      <c r="AA429" s="99" t="str">
        <f t="shared" si="301"/>
        <v/>
      </c>
      <c r="AB429" s="99" t="str">
        <f t="shared" si="302"/>
        <v/>
      </c>
      <c r="AC429" s="99" t="str">
        <f t="shared" si="330"/>
        <v/>
      </c>
      <c r="AD429" s="99" t="str">
        <f t="shared" si="331"/>
        <v/>
      </c>
      <c r="AE429" s="99" t="str">
        <f t="shared" si="303"/>
        <v/>
      </c>
      <c r="AF429" s="99" t="str">
        <f t="shared" si="304"/>
        <v/>
      </c>
      <c r="AG429" s="99" t="str">
        <f t="shared" si="342"/>
        <v/>
      </c>
      <c r="AH429" s="99" t="str">
        <f t="shared" si="343"/>
        <v/>
      </c>
      <c r="AI429" s="99" t="str">
        <f t="shared" si="320"/>
        <v/>
      </c>
      <c r="AJ429" s="99" t="str">
        <f t="shared" si="326"/>
        <v/>
      </c>
      <c r="AK429" s="99" t="str">
        <f t="shared" si="340"/>
        <v/>
      </c>
      <c r="AL429" s="99" t="str">
        <f t="shared" si="341"/>
        <v/>
      </c>
      <c r="AM429" s="99" t="str">
        <f t="shared" si="321"/>
        <v/>
      </c>
      <c r="AN429" s="99" t="str">
        <f t="shared" si="327"/>
        <v/>
      </c>
      <c r="AO429" s="99" t="str">
        <f t="shared" si="332"/>
        <v/>
      </c>
      <c r="AP429" s="99" t="str">
        <f t="shared" si="333"/>
        <v/>
      </c>
      <c r="AQ429" s="99" t="str">
        <f t="shared" si="328"/>
        <v/>
      </c>
      <c r="AR429" s="99" t="str">
        <f t="shared" si="329"/>
        <v/>
      </c>
      <c r="AS429" s="99" t="str">
        <f t="shared" si="334"/>
        <v/>
      </c>
      <c r="AT429" s="99" t="str">
        <f t="shared" si="335"/>
        <v/>
      </c>
      <c r="AU429" s="99" t="str">
        <f t="shared" si="305"/>
        <v/>
      </c>
      <c r="AV429" s="99" t="str">
        <f t="shared" si="306"/>
        <v/>
      </c>
      <c r="AW429" s="99" t="str">
        <f t="shared" si="336"/>
        <v/>
      </c>
      <c r="AX429" s="99" t="str">
        <f t="shared" si="337"/>
        <v/>
      </c>
      <c r="AY429" s="99" t="str">
        <f t="shared" si="307"/>
        <v/>
      </c>
      <c r="AZ429" s="99" t="str">
        <f t="shared" si="308"/>
        <v/>
      </c>
      <c r="BA429" s="99" t="str">
        <f t="shared" si="338"/>
        <v/>
      </c>
      <c r="BB429" s="99" t="str">
        <f t="shared" si="339"/>
        <v/>
      </c>
      <c r="BD429" s="99" t="str">
        <f t="shared" si="309"/>
        <v/>
      </c>
      <c r="BE429" s="99" t="str">
        <f t="shared" si="310"/>
        <v/>
      </c>
      <c r="BF429" s="99" t="str">
        <f t="shared" si="311"/>
        <v/>
      </c>
      <c r="BG429" s="99" t="str">
        <f t="shared" si="312"/>
        <v/>
      </c>
      <c r="BH429" s="121" t="str">
        <f t="shared" si="313"/>
        <v/>
      </c>
      <c r="BI429" s="121" t="str">
        <f t="shared" si="314"/>
        <v/>
      </c>
      <c r="BJ429" s="122" t="str">
        <f t="shared" si="315"/>
        <v/>
      </c>
      <c r="BK429" s="122"/>
      <c r="BL429" s="99" t="str">
        <f t="shared" si="316"/>
        <v/>
      </c>
      <c r="BM429" s="99" t="str">
        <f t="shared" si="317"/>
        <v/>
      </c>
      <c r="BN429" s="122" t="str">
        <f t="shared" si="322"/>
        <v/>
      </c>
      <c r="BO429" s="121" t="str">
        <f t="shared" si="318"/>
        <v/>
      </c>
      <c r="BP429" s="122" t="str">
        <f t="shared" si="323"/>
        <v/>
      </c>
      <c r="BQ429" s="122"/>
    </row>
    <row r="430" spans="2:69" x14ac:dyDescent="0.3">
      <c r="B430" s="89"/>
      <c r="C430" s="98">
        <f t="shared" si="319"/>
        <v>84</v>
      </c>
      <c r="D430" s="120">
        <v>420</v>
      </c>
      <c r="E430" s="161" t="str">
        <f t="shared" si="324"/>
        <v/>
      </c>
      <c r="F430" s="90" t="str">
        <f t="shared" si="300"/>
        <v/>
      </c>
      <c r="G430" s="120">
        <v>420</v>
      </c>
      <c r="H430" s="161" t="str">
        <f t="shared" si="325"/>
        <v/>
      </c>
      <c r="I430" s="90" t="str">
        <f t="array" ref="I430">IF(D$2=1,IF(F430="","",ABS(F429-F430)),IF(D$2&lt;10,IF(AND(F430="",F431=""),"",MAX(IF(C$11:C$1510=G430,B$11:B$1510))-MIN(IF(C$11:C$1510=G430,B$11:B$1510))),IF(AND(F430="",F431=""),"",_xlfn.STDEV.S(IF(C$11:C$1510=G430,B$11:B$1510)))))</f>
        <v/>
      </c>
      <c r="J430" s="102"/>
      <c r="K430" s="156"/>
      <c r="L430" s="157"/>
      <c r="M430" s="158"/>
      <c r="N430" s="147"/>
      <c r="O430" s="147"/>
      <c r="AA430" s="99" t="str">
        <f t="shared" si="301"/>
        <v/>
      </c>
      <c r="AB430" s="99" t="str">
        <f t="shared" si="302"/>
        <v/>
      </c>
      <c r="AC430" s="99" t="str">
        <f t="shared" si="330"/>
        <v/>
      </c>
      <c r="AD430" s="99" t="str">
        <f t="shared" si="331"/>
        <v/>
      </c>
      <c r="AE430" s="99" t="str">
        <f t="shared" si="303"/>
        <v/>
      </c>
      <c r="AF430" s="99" t="str">
        <f t="shared" si="304"/>
        <v/>
      </c>
      <c r="AG430" s="99" t="str">
        <f t="shared" si="342"/>
        <v/>
      </c>
      <c r="AH430" s="99" t="str">
        <f t="shared" si="343"/>
        <v/>
      </c>
      <c r="AI430" s="99" t="str">
        <f t="shared" si="320"/>
        <v/>
      </c>
      <c r="AJ430" s="99" t="str">
        <f t="shared" si="326"/>
        <v/>
      </c>
      <c r="AK430" s="99" t="str">
        <f t="shared" si="340"/>
        <v/>
      </c>
      <c r="AL430" s="99" t="str">
        <f t="shared" si="341"/>
        <v/>
      </c>
      <c r="AM430" s="99" t="str">
        <f t="shared" si="321"/>
        <v/>
      </c>
      <c r="AN430" s="99" t="str">
        <f t="shared" si="327"/>
        <v/>
      </c>
      <c r="AO430" s="99" t="str">
        <f t="shared" si="332"/>
        <v/>
      </c>
      <c r="AP430" s="99" t="str">
        <f t="shared" si="333"/>
        <v/>
      </c>
      <c r="AQ430" s="99" t="str">
        <f t="shared" si="328"/>
        <v/>
      </c>
      <c r="AR430" s="99" t="str">
        <f t="shared" si="329"/>
        <v/>
      </c>
      <c r="AS430" s="99" t="str">
        <f t="shared" si="334"/>
        <v/>
      </c>
      <c r="AT430" s="99" t="str">
        <f t="shared" si="335"/>
        <v/>
      </c>
      <c r="AU430" s="99" t="str">
        <f t="shared" si="305"/>
        <v/>
      </c>
      <c r="AV430" s="99" t="str">
        <f t="shared" si="306"/>
        <v/>
      </c>
      <c r="AW430" s="99" t="str">
        <f t="shared" si="336"/>
        <v/>
      </c>
      <c r="AX430" s="99" t="str">
        <f t="shared" si="337"/>
        <v/>
      </c>
      <c r="AY430" s="99" t="str">
        <f t="shared" si="307"/>
        <v/>
      </c>
      <c r="AZ430" s="99" t="str">
        <f t="shared" si="308"/>
        <v/>
      </c>
      <c r="BA430" s="99" t="str">
        <f t="shared" si="338"/>
        <v/>
      </c>
      <c r="BB430" s="99" t="str">
        <f t="shared" si="339"/>
        <v/>
      </c>
      <c r="BD430" s="99" t="str">
        <f t="shared" si="309"/>
        <v/>
      </c>
      <c r="BE430" s="99" t="str">
        <f t="shared" si="310"/>
        <v/>
      </c>
      <c r="BF430" s="99" t="str">
        <f t="shared" si="311"/>
        <v/>
      </c>
      <c r="BG430" s="99" t="str">
        <f t="shared" si="312"/>
        <v/>
      </c>
      <c r="BH430" s="121" t="str">
        <f t="shared" si="313"/>
        <v/>
      </c>
      <c r="BI430" s="121" t="str">
        <f t="shared" si="314"/>
        <v/>
      </c>
      <c r="BJ430" s="122" t="str">
        <f t="shared" si="315"/>
        <v/>
      </c>
      <c r="BK430" s="122"/>
      <c r="BL430" s="99" t="str">
        <f t="shared" si="316"/>
        <v/>
      </c>
      <c r="BM430" s="99" t="str">
        <f t="shared" si="317"/>
        <v/>
      </c>
      <c r="BN430" s="122" t="str">
        <f t="shared" si="322"/>
        <v/>
      </c>
      <c r="BO430" s="121" t="str">
        <f t="shared" si="318"/>
        <v/>
      </c>
      <c r="BP430" s="122" t="str">
        <f t="shared" si="323"/>
        <v/>
      </c>
      <c r="BQ430" s="122"/>
    </row>
    <row r="431" spans="2:69" x14ac:dyDescent="0.3">
      <c r="B431" s="89"/>
      <c r="C431" s="98">
        <f t="shared" si="319"/>
        <v>85</v>
      </c>
      <c r="D431" s="120">
        <v>421</v>
      </c>
      <c r="E431" s="161" t="str">
        <f t="shared" si="324"/>
        <v/>
      </c>
      <c r="F431" s="90" t="str">
        <f t="shared" si="300"/>
        <v/>
      </c>
      <c r="G431" s="120">
        <v>421</v>
      </c>
      <c r="H431" s="161" t="str">
        <f t="shared" si="325"/>
        <v/>
      </c>
      <c r="I431" s="90" t="str">
        <f t="array" ref="I431">IF(D$2=1,IF(F431="","",ABS(F430-F431)),IF(D$2&lt;10,IF(AND(F431="",F432=""),"",MAX(IF(C$11:C$1510=G431,B$11:B$1510))-MIN(IF(C$11:C$1510=G431,B$11:B$1510))),IF(AND(F431="",F432=""),"",_xlfn.STDEV.S(IF(C$11:C$1510=G431,B$11:B$1510)))))</f>
        <v/>
      </c>
      <c r="J431" s="102"/>
      <c r="K431" s="156"/>
      <c r="L431" s="157"/>
      <c r="M431" s="158"/>
      <c r="N431" s="147"/>
      <c r="O431" s="147"/>
      <c r="AA431" s="99" t="str">
        <f t="shared" si="301"/>
        <v/>
      </c>
      <c r="AB431" s="99" t="str">
        <f t="shared" si="302"/>
        <v/>
      </c>
      <c r="AC431" s="99" t="str">
        <f t="shared" si="330"/>
        <v/>
      </c>
      <c r="AD431" s="99" t="str">
        <f t="shared" si="331"/>
        <v/>
      </c>
      <c r="AE431" s="99" t="str">
        <f t="shared" si="303"/>
        <v/>
      </c>
      <c r="AF431" s="99" t="str">
        <f t="shared" si="304"/>
        <v/>
      </c>
      <c r="AG431" s="99" t="str">
        <f t="shared" si="342"/>
        <v/>
      </c>
      <c r="AH431" s="99" t="str">
        <f t="shared" si="343"/>
        <v/>
      </c>
      <c r="AI431" s="99" t="str">
        <f t="shared" si="320"/>
        <v/>
      </c>
      <c r="AJ431" s="99" t="str">
        <f t="shared" si="326"/>
        <v/>
      </c>
      <c r="AK431" s="99" t="str">
        <f t="shared" si="340"/>
        <v/>
      </c>
      <c r="AL431" s="99" t="str">
        <f t="shared" si="341"/>
        <v/>
      </c>
      <c r="AM431" s="99" t="str">
        <f t="shared" si="321"/>
        <v/>
      </c>
      <c r="AN431" s="99" t="str">
        <f t="shared" si="327"/>
        <v/>
      </c>
      <c r="AO431" s="99" t="str">
        <f t="shared" si="332"/>
        <v/>
      </c>
      <c r="AP431" s="99" t="str">
        <f t="shared" si="333"/>
        <v/>
      </c>
      <c r="AQ431" s="99" t="str">
        <f t="shared" si="328"/>
        <v/>
      </c>
      <c r="AR431" s="99" t="str">
        <f t="shared" si="329"/>
        <v/>
      </c>
      <c r="AS431" s="99" t="str">
        <f t="shared" si="334"/>
        <v/>
      </c>
      <c r="AT431" s="99" t="str">
        <f t="shared" si="335"/>
        <v/>
      </c>
      <c r="AU431" s="99" t="str">
        <f t="shared" si="305"/>
        <v/>
      </c>
      <c r="AV431" s="99" t="str">
        <f t="shared" si="306"/>
        <v/>
      </c>
      <c r="AW431" s="99" t="str">
        <f t="shared" si="336"/>
        <v/>
      </c>
      <c r="AX431" s="99" t="str">
        <f t="shared" si="337"/>
        <v/>
      </c>
      <c r="AY431" s="99" t="str">
        <f t="shared" si="307"/>
        <v/>
      </c>
      <c r="AZ431" s="99" t="str">
        <f t="shared" si="308"/>
        <v/>
      </c>
      <c r="BA431" s="99" t="str">
        <f t="shared" si="338"/>
        <v/>
      </c>
      <c r="BB431" s="99" t="str">
        <f t="shared" si="339"/>
        <v/>
      </c>
      <c r="BD431" s="99" t="str">
        <f t="shared" si="309"/>
        <v/>
      </c>
      <c r="BE431" s="99" t="str">
        <f t="shared" si="310"/>
        <v/>
      </c>
      <c r="BF431" s="99" t="str">
        <f t="shared" si="311"/>
        <v/>
      </c>
      <c r="BG431" s="99" t="str">
        <f t="shared" si="312"/>
        <v/>
      </c>
      <c r="BH431" s="121" t="str">
        <f t="shared" si="313"/>
        <v/>
      </c>
      <c r="BI431" s="121" t="str">
        <f t="shared" si="314"/>
        <v/>
      </c>
      <c r="BJ431" s="122" t="str">
        <f t="shared" si="315"/>
        <v/>
      </c>
      <c r="BK431" s="122"/>
      <c r="BL431" s="99" t="str">
        <f t="shared" si="316"/>
        <v/>
      </c>
      <c r="BM431" s="99" t="str">
        <f t="shared" si="317"/>
        <v/>
      </c>
      <c r="BN431" s="122" t="str">
        <f t="shared" si="322"/>
        <v/>
      </c>
      <c r="BO431" s="121" t="str">
        <f t="shared" si="318"/>
        <v/>
      </c>
      <c r="BP431" s="122" t="str">
        <f t="shared" si="323"/>
        <v/>
      </c>
      <c r="BQ431" s="122"/>
    </row>
    <row r="432" spans="2:69" x14ac:dyDescent="0.3">
      <c r="B432" s="89"/>
      <c r="C432" s="98">
        <f t="shared" si="319"/>
        <v>85</v>
      </c>
      <c r="D432" s="120">
        <v>422</v>
      </c>
      <c r="E432" s="161" t="str">
        <f t="shared" si="324"/>
        <v/>
      </c>
      <c r="F432" s="90" t="str">
        <f t="shared" si="300"/>
        <v/>
      </c>
      <c r="G432" s="120">
        <v>422</v>
      </c>
      <c r="H432" s="161" t="str">
        <f t="shared" si="325"/>
        <v/>
      </c>
      <c r="I432" s="90" t="str">
        <f t="array" ref="I432">IF(D$2=1,IF(F432="","",ABS(F431-F432)),IF(D$2&lt;10,IF(AND(F432="",F433=""),"",MAX(IF(C$11:C$1510=G432,B$11:B$1510))-MIN(IF(C$11:C$1510=G432,B$11:B$1510))),IF(AND(F432="",F433=""),"",_xlfn.STDEV.S(IF(C$11:C$1510=G432,B$11:B$1510)))))</f>
        <v/>
      </c>
      <c r="J432" s="102"/>
      <c r="K432" s="156"/>
      <c r="L432" s="157"/>
      <c r="M432" s="158"/>
      <c r="N432" s="147"/>
      <c r="O432" s="147"/>
      <c r="AA432" s="99" t="str">
        <f t="shared" si="301"/>
        <v/>
      </c>
      <c r="AB432" s="99" t="str">
        <f t="shared" si="302"/>
        <v/>
      </c>
      <c r="AC432" s="99" t="str">
        <f t="shared" si="330"/>
        <v/>
      </c>
      <c r="AD432" s="99" t="str">
        <f t="shared" si="331"/>
        <v/>
      </c>
      <c r="AE432" s="99" t="str">
        <f t="shared" si="303"/>
        <v/>
      </c>
      <c r="AF432" s="99" t="str">
        <f t="shared" si="304"/>
        <v/>
      </c>
      <c r="AG432" s="99" t="str">
        <f t="shared" si="342"/>
        <v/>
      </c>
      <c r="AH432" s="99" t="str">
        <f t="shared" si="343"/>
        <v/>
      </c>
      <c r="AI432" s="99" t="str">
        <f t="shared" si="320"/>
        <v/>
      </c>
      <c r="AJ432" s="99" t="str">
        <f t="shared" si="326"/>
        <v/>
      </c>
      <c r="AK432" s="99" t="str">
        <f t="shared" si="340"/>
        <v/>
      </c>
      <c r="AL432" s="99" t="str">
        <f t="shared" si="341"/>
        <v/>
      </c>
      <c r="AM432" s="99" t="str">
        <f t="shared" si="321"/>
        <v/>
      </c>
      <c r="AN432" s="99" t="str">
        <f t="shared" si="327"/>
        <v/>
      </c>
      <c r="AO432" s="99" t="str">
        <f t="shared" si="332"/>
        <v/>
      </c>
      <c r="AP432" s="99" t="str">
        <f t="shared" si="333"/>
        <v/>
      </c>
      <c r="AQ432" s="99" t="str">
        <f t="shared" si="328"/>
        <v/>
      </c>
      <c r="AR432" s="99" t="str">
        <f t="shared" si="329"/>
        <v/>
      </c>
      <c r="AS432" s="99" t="str">
        <f t="shared" si="334"/>
        <v/>
      </c>
      <c r="AT432" s="99" t="str">
        <f t="shared" si="335"/>
        <v/>
      </c>
      <c r="AU432" s="99" t="str">
        <f t="shared" si="305"/>
        <v/>
      </c>
      <c r="AV432" s="99" t="str">
        <f t="shared" si="306"/>
        <v/>
      </c>
      <c r="AW432" s="99" t="str">
        <f t="shared" si="336"/>
        <v/>
      </c>
      <c r="AX432" s="99" t="str">
        <f t="shared" si="337"/>
        <v/>
      </c>
      <c r="AY432" s="99" t="str">
        <f t="shared" si="307"/>
        <v/>
      </c>
      <c r="AZ432" s="99" t="str">
        <f t="shared" si="308"/>
        <v/>
      </c>
      <c r="BA432" s="99" t="str">
        <f t="shared" si="338"/>
        <v/>
      </c>
      <c r="BB432" s="99" t="str">
        <f t="shared" si="339"/>
        <v/>
      </c>
      <c r="BD432" s="99" t="str">
        <f t="shared" si="309"/>
        <v/>
      </c>
      <c r="BE432" s="99" t="str">
        <f t="shared" si="310"/>
        <v/>
      </c>
      <c r="BF432" s="99" t="str">
        <f t="shared" si="311"/>
        <v/>
      </c>
      <c r="BG432" s="99" t="str">
        <f t="shared" si="312"/>
        <v/>
      </c>
      <c r="BH432" s="121" t="str">
        <f t="shared" si="313"/>
        <v/>
      </c>
      <c r="BI432" s="121" t="str">
        <f t="shared" si="314"/>
        <v/>
      </c>
      <c r="BJ432" s="122" t="str">
        <f t="shared" si="315"/>
        <v/>
      </c>
      <c r="BK432" s="122"/>
      <c r="BL432" s="99" t="str">
        <f t="shared" si="316"/>
        <v/>
      </c>
      <c r="BM432" s="99" t="str">
        <f t="shared" si="317"/>
        <v/>
      </c>
      <c r="BN432" s="122" t="str">
        <f t="shared" si="322"/>
        <v/>
      </c>
      <c r="BO432" s="121" t="str">
        <f t="shared" si="318"/>
        <v/>
      </c>
      <c r="BP432" s="122" t="str">
        <f t="shared" si="323"/>
        <v/>
      </c>
      <c r="BQ432" s="122"/>
    </row>
    <row r="433" spans="2:69" x14ac:dyDescent="0.3">
      <c r="B433" s="89"/>
      <c r="C433" s="98">
        <f t="shared" si="319"/>
        <v>85</v>
      </c>
      <c r="D433" s="120">
        <v>423</v>
      </c>
      <c r="E433" s="161" t="str">
        <f t="shared" si="324"/>
        <v/>
      </c>
      <c r="F433" s="90" t="str">
        <f t="shared" si="300"/>
        <v/>
      </c>
      <c r="G433" s="120">
        <v>423</v>
      </c>
      <c r="H433" s="161" t="str">
        <f t="shared" si="325"/>
        <v/>
      </c>
      <c r="I433" s="90" t="str">
        <f t="array" ref="I433">IF(D$2=1,IF(F433="","",ABS(F432-F433)),IF(D$2&lt;10,IF(AND(F433="",F434=""),"",MAX(IF(C$11:C$1510=G433,B$11:B$1510))-MIN(IF(C$11:C$1510=G433,B$11:B$1510))),IF(AND(F433="",F434=""),"",_xlfn.STDEV.S(IF(C$11:C$1510=G433,B$11:B$1510)))))</f>
        <v/>
      </c>
      <c r="J433" s="102"/>
      <c r="K433" s="156"/>
      <c r="L433" s="157"/>
      <c r="M433" s="158"/>
      <c r="N433" s="147"/>
      <c r="O433" s="147"/>
      <c r="AA433" s="99" t="str">
        <f t="shared" si="301"/>
        <v/>
      </c>
      <c r="AB433" s="99" t="str">
        <f t="shared" si="302"/>
        <v/>
      </c>
      <c r="AC433" s="99" t="str">
        <f t="shared" si="330"/>
        <v/>
      </c>
      <c r="AD433" s="99" t="str">
        <f t="shared" si="331"/>
        <v/>
      </c>
      <c r="AE433" s="99" t="str">
        <f t="shared" si="303"/>
        <v/>
      </c>
      <c r="AF433" s="99" t="str">
        <f t="shared" si="304"/>
        <v/>
      </c>
      <c r="AG433" s="99" t="str">
        <f t="shared" si="342"/>
        <v/>
      </c>
      <c r="AH433" s="99" t="str">
        <f t="shared" si="343"/>
        <v/>
      </c>
      <c r="AI433" s="99" t="str">
        <f t="shared" si="320"/>
        <v/>
      </c>
      <c r="AJ433" s="99" t="str">
        <f t="shared" si="326"/>
        <v/>
      </c>
      <c r="AK433" s="99" t="str">
        <f t="shared" si="340"/>
        <v/>
      </c>
      <c r="AL433" s="99" t="str">
        <f t="shared" si="341"/>
        <v/>
      </c>
      <c r="AM433" s="99" t="str">
        <f t="shared" si="321"/>
        <v/>
      </c>
      <c r="AN433" s="99" t="str">
        <f t="shared" si="327"/>
        <v/>
      </c>
      <c r="AO433" s="99" t="str">
        <f t="shared" si="332"/>
        <v/>
      </c>
      <c r="AP433" s="99" t="str">
        <f t="shared" si="333"/>
        <v/>
      </c>
      <c r="AQ433" s="99" t="str">
        <f t="shared" si="328"/>
        <v/>
      </c>
      <c r="AR433" s="99" t="str">
        <f t="shared" si="329"/>
        <v/>
      </c>
      <c r="AS433" s="99" t="str">
        <f t="shared" si="334"/>
        <v/>
      </c>
      <c r="AT433" s="99" t="str">
        <f t="shared" si="335"/>
        <v/>
      </c>
      <c r="AU433" s="99" t="str">
        <f t="shared" si="305"/>
        <v/>
      </c>
      <c r="AV433" s="99" t="str">
        <f t="shared" si="306"/>
        <v/>
      </c>
      <c r="AW433" s="99" t="str">
        <f t="shared" si="336"/>
        <v/>
      </c>
      <c r="AX433" s="99" t="str">
        <f t="shared" si="337"/>
        <v/>
      </c>
      <c r="AY433" s="99" t="str">
        <f t="shared" si="307"/>
        <v/>
      </c>
      <c r="AZ433" s="99" t="str">
        <f t="shared" si="308"/>
        <v/>
      </c>
      <c r="BA433" s="99" t="str">
        <f t="shared" si="338"/>
        <v/>
      </c>
      <c r="BB433" s="99" t="str">
        <f t="shared" si="339"/>
        <v/>
      </c>
      <c r="BD433" s="99" t="str">
        <f t="shared" si="309"/>
        <v/>
      </c>
      <c r="BE433" s="99" t="str">
        <f t="shared" si="310"/>
        <v/>
      </c>
      <c r="BF433" s="99" t="str">
        <f t="shared" si="311"/>
        <v/>
      </c>
      <c r="BG433" s="99" t="str">
        <f t="shared" si="312"/>
        <v/>
      </c>
      <c r="BH433" s="121" t="str">
        <f t="shared" si="313"/>
        <v/>
      </c>
      <c r="BI433" s="121" t="str">
        <f t="shared" si="314"/>
        <v/>
      </c>
      <c r="BJ433" s="122" t="str">
        <f t="shared" si="315"/>
        <v/>
      </c>
      <c r="BK433" s="122"/>
      <c r="BL433" s="99" t="str">
        <f t="shared" si="316"/>
        <v/>
      </c>
      <c r="BM433" s="99" t="str">
        <f t="shared" si="317"/>
        <v/>
      </c>
      <c r="BN433" s="122" t="str">
        <f t="shared" si="322"/>
        <v/>
      </c>
      <c r="BO433" s="121" t="str">
        <f t="shared" si="318"/>
        <v/>
      </c>
      <c r="BP433" s="122" t="str">
        <f t="shared" si="323"/>
        <v/>
      </c>
      <c r="BQ433" s="122"/>
    </row>
    <row r="434" spans="2:69" x14ac:dyDescent="0.3">
      <c r="B434" s="89"/>
      <c r="C434" s="98">
        <f t="shared" si="319"/>
        <v>85</v>
      </c>
      <c r="D434" s="120">
        <v>424</v>
      </c>
      <c r="E434" s="161" t="str">
        <f t="shared" si="324"/>
        <v/>
      </c>
      <c r="F434" s="90" t="str">
        <f t="shared" si="300"/>
        <v/>
      </c>
      <c r="G434" s="120">
        <v>424</v>
      </c>
      <c r="H434" s="161" t="str">
        <f t="shared" si="325"/>
        <v/>
      </c>
      <c r="I434" s="90" t="str">
        <f t="array" ref="I434">IF(D$2=1,IF(F434="","",ABS(F433-F434)),IF(D$2&lt;10,IF(AND(F434="",F435=""),"",MAX(IF(C$11:C$1510=G434,B$11:B$1510))-MIN(IF(C$11:C$1510=G434,B$11:B$1510))),IF(AND(F434="",F435=""),"",_xlfn.STDEV.S(IF(C$11:C$1510=G434,B$11:B$1510)))))</f>
        <v/>
      </c>
      <c r="J434" s="102"/>
      <c r="K434" s="156"/>
      <c r="L434" s="157"/>
      <c r="M434" s="158"/>
      <c r="N434" s="147"/>
      <c r="O434" s="147"/>
      <c r="AA434" s="99" t="str">
        <f t="shared" si="301"/>
        <v/>
      </c>
      <c r="AB434" s="99" t="str">
        <f t="shared" si="302"/>
        <v/>
      </c>
      <c r="AC434" s="99" t="str">
        <f t="shared" si="330"/>
        <v/>
      </c>
      <c r="AD434" s="99" t="str">
        <f t="shared" si="331"/>
        <v/>
      </c>
      <c r="AE434" s="99" t="str">
        <f t="shared" si="303"/>
        <v/>
      </c>
      <c r="AF434" s="99" t="str">
        <f t="shared" si="304"/>
        <v/>
      </c>
      <c r="AG434" s="99" t="str">
        <f t="shared" si="342"/>
        <v/>
      </c>
      <c r="AH434" s="99" t="str">
        <f t="shared" si="343"/>
        <v/>
      </c>
      <c r="AI434" s="99" t="str">
        <f t="shared" si="320"/>
        <v/>
      </c>
      <c r="AJ434" s="99" t="str">
        <f t="shared" si="326"/>
        <v/>
      </c>
      <c r="AK434" s="99" t="str">
        <f t="shared" si="340"/>
        <v/>
      </c>
      <c r="AL434" s="99" t="str">
        <f t="shared" si="341"/>
        <v/>
      </c>
      <c r="AM434" s="99" t="str">
        <f t="shared" si="321"/>
        <v/>
      </c>
      <c r="AN434" s="99" t="str">
        <f t="shared" si="327"/>
        <v/>
      </c>
      <c r="AO434" s="99" t="str">
        <f t="shared" si="332"/>
        <v/>
      </c>
      <c r="AP434" s="99" t="str">
        <f t="shared" si="333"/>
        <v/>
      </c>
      <c r="AQ434" s="99" t="str">
        <f t="shared" si="328"/>
        <v/>
      </c>
      <c r="AR434" s="99" t="str">
        <f t="shared" si="329"/>
        <v/>
      </c>
      <c r="AS434" s="99" t="str">
        <f t="shared" si="334"/>
        <v/>
      </c>
      <c r="AT434" s="99" t="str">
        <f t="shared" si="335"/>
        <v/>
      </c>
      <c r="AU434" s="99" t="str">
        <f t="shared" si="305"/>
        <v/>
      </c>
      <c r="AV434" s="99" t="str">
        <f t="shared" si="306"/>
        <v/>
      </c>
      <c r="AW434" s="99" t="str">
        <f t="shared" si="336"/>
        <v/>
      </c>
      <c r="AX434" s="99" t="str">
        <f t="shared" si="337"/>
        <v/>
      </c>
      <c r="AY434" s="99" t="str">
        <f t="shared" si="307"/>
        <v/>
      </c>
      <c r="AZ434" s="99" t="str">
        <f t="shared" si="308"/>
        <v/>
      </c>
      <c r="BA434" s="99" t="str">
        <f t="shared" si="338"/>
        <v/>
      </c>
      <c r="BB434" s="99" t="str">
        <f t="shared" si="339"/>
        <v/>
      </c>
      <c r="BD434" s="99" t="str">
        <f t="shared" si="309"/>
        <v/>
      </c>
      <c r="BE434" s="99" t="str">
        <f t="shared" si="310"/>
        <v/>
      </c>
      <c r="BF434" s="99" t="str">
        <f t="shared" si="311"/>
        <v/>
      </c>
      <c r="BG434" s="99" t="str">
        <f t="shared" si="312"/>
        <v/>
      </c>
      <c r="BH434" s="121" t="str">
        <f t="shared" si="313"/>
        <v/>
      </c>
      <c r="BI434" s="121" t="str">
        <f t="shared" si="314"/>
        <v/>
      </c>
      <c r="BJ434" s="122" t="str">
        <f t="shared" si="315"/>
        <v/>
      </c>
      <c r="BK434" s="122"/>
      <c r="BL434" s="99" t="str">
        <f t="shared" si="316"/>
        <v/>
      </c>
      <c r="BM434" s="99" t="str">
        <f t="shared" si="317"/>
        <v/>
      </c>
      <c r="BN434" s="122" t="str">
        <f t="shared" si="322"/>
        <v/>
      </c>
      <c r="BO434" s="121" t="str">
        <f t="shared" si="318"/>
        <v/>
      </c>
      <c r="BP434" s="122" t="str">
        <f t="shared" si="323"/>
        <v/>
      </c>
      <c r="BQ434" s="122"/>
    </row>
    <row r="435" spans="2:69" x14ac:dyDescent="0.3">
      <c r="B435" s="89"/>
      <c r="C435" s="98">
        <f t="shared" si="319"/>
        <v>85</v>
      </c>
      <c r="D435" s="120">
        <v>425</v>
      </c>
      <c r="E435" s="161" t="str">
        <f t="shared" si="324"/>
        <v/>
      </c>
      <c r="F435" s="90" t="str">
        <f t="shared" si="300"/>
        <v/>
      </c>
      <c r="G435" s="120">
        <v>425</v>
      </c>
      <c r="H435" s="161" t="str">
        <f t="shared" si="325"/>
        <v/>
      </c>
      <c r="I435" s="90" t="str">
        <f t="array" ref="I435">IF(D$2=1,IF(F435="","",ABS(F434-F435)),IF(D$2&lt;10,IF(AND(F435="",F436=""),"",MAX(IF(C$11:C$1510=G435,B$11:B$1510))-MIN(IF(C$11:C$1510=G435,B$11:B$1510))),IF(AND(F435="",F436=""),"",_xlfn.STDEV.S(IF(C$11:C$1510=G435,B$11:B$1510)))))</f>
        <v/>
      </c>
      <c r="J435" s="102"/>
      <c r="K435" s="156"/>
      <c r="L435" s="157"/>
      <c r="M435" s="158"/>
      <c r="N435" s="147"/>
      <c r="O435" s="147"/>
      <c r="AA435" s="99" t="str">
        <f t="shared" si="301"/>
        <v/>
      </c>
      <c r="AB435" s="99" t="str">
        <f t="shared" si="302"/>
        <v/>
      </c>
      <c r="AC435" s="99" t="str">
        <f t="shared" si="330"/>
        <v/>
      </c>
      <c r="AD435" s="99" t="str">
        <f t="shared" si="331"/>
        <v/>
      </c>
      <c r="AE435" s="99" t="str">
        <f t="shared" si="303"/>
        <v/>
      </c>
      <c r="AF435" s="99" t="str">
        <f t="shared" si="304"/>
        <v/>
      </c>
      <c r="AG435" s="99" t="str">
        <f t="shared" si="342"/>
        <v/>
      </c>
      <c r="AH435" s="99" t="str">
        <f t="shared" si="343"/>
        <v/>
      </c>
      <c r="AI435" s="99" t="str">
        <f t="shared" si="320"/>
        <v/>
      </c>
      <c r="AJ435" s="99" t="str">
        <f t="shared" si="326"/>
        <v/>
      </c>
      <c r="AK435" s="99" t="str">
        <f t="shared" si="340"/>
        <v/>
      </c>
      <c r="AL435" s="99" t="str">
        <f t="shared" si="341"/>
        <v/>
      </c>
      <c r="AM435" s="99" t="str">
        <f t="shared" si="321"/>
        <v/>
      </c>
      <c r="AN435" s="99" t="str">
        <f t="shared" si="327"/>
        <v/>
      </c>
      <c r="AO435" s="99" t="str">
        <f t="shared" si="332"/>
        <v/>
      </c>
      <c r="AP435" s="99" t="str">
        <f t="shared" si="333"/>
        <v/>
      </c>
      <c r="AQ435" s="99" t="str">
        <f t="shared" si="328"/>
        <v/>
      </c>
      <c r="AR435" s="99" t="str">
        <f t="shared" si="329"/>
        <v/>
      </c>
      <c r="AS435" s="99" t="str">
        <f t="shared" si="334"/>
        <v/>
      </c>
      <c r="AT435" s="99" t="str">
        <f t="shared" si="335"/>
        <v/>
      </c>
      <c r="AU435" s="99" t="str">
        <f t="shared" si="305"/>
        <v/>
      </c>
      <c r="AV435" s="99" t="str">
        <f t="shared" si="306"/>
        <v/>
      </c>
      <c r="AW435" s="99" t="str">
        <f t="shared" si="336"/>
        <v/>
      </c>
      <c r="AX435" s="99" t="str">
        <f t="shared" si="337"/>
        <v/>
      </c>
      <c r="AY435" s="99" t="str">
        <f t="shared" si="307"/>
        <v/>
      </c>
      <c r="AZ435" s="99" t="str">
        <f t="shared" si="308"/>
        <v/>
      </c>
      <c r="BA435" s="99" t="str">
        <f t="shared" si="338"/>
        <v/>
      </c>
      <c r="BB435" s="99" t="str">
        <f t="shared" si="339"/>
        <v/>
      </c>
      <c r="BD435" s="99" t="str">
        <f t="shared" si="309"/>
        <v/>
      </c>
      <c r="BE435" s="99" t="str">
        <f t="shared" si="310"/>
        <v/>
      </c>
      <c r="BF435" s="99" t="str">
        <f t="shared" si="311"/>
        <v/>
      </c>
      <c r="BG435" s="99" t="str">
        <f t="shared" si="312"/>
        <v/>
      </c>
      <c r="BH435" s="121" t="str">
        <f t="shared" si="313"/>
        <v/>
      </c>
      <c r="BI435" s="121" t="str">
        <f t="shared" si="314"/>
        <v/>
      </c>
      <c r="BJ435" s="122" t="str">
        <f t="shared" si="315"/>
        <v/>
      </c>
      <c r="BK435" s="122"/>
      <c r="BL435" s="99" t="str">
        <f t="shared" si="316"/>
        <v/>
      </c>
      <c r="BM435" s="99" t="str">
        <f t="shared" si="317"/>
        <v/>
      </c>
      <c r="BN435" s="122" t="str">
        <f t="shared" si="322"/>
        <v/>
      </c>
      <c r="BO435" s="121" t="str">
        <f t="shared" si="318"/>
        <v/>
      </c>
      <c r="BP435" s="122" t="str">
        <f t="shared" si="323"/>
        <v/>
      </c>
      <c r="BQ435" s="122"/>
    </row>
    <row r="436" spans="2:69" x14ac:dyDescent="0.3">
      <c r="B436" s="89"/>
      <c r="C436" s="98">
        <f t="shared" si="319"/>
        <v>86</v>
      </c>
      <c r="D436" s="120">
        <v>426</v>
      </c>
      <c r="E436" s="161" t="str">
        <f t="shared" si="324"/>
        <v/>
      </c>
      <c r="F436" s="90" t="str">
        <f t="shared" si="300"/>
        <v/>
      </c>
      <c r="G436" s="120">
        <v>426</v>
      </c>
      <c r="H436" s="161" t="str">
        <f t="shared" si="325"/>
        <v/>
      </c>
      <c r="I436" s="90" t="str">
        <f t="array" ref="I436">IF(D$2=1,IF(F436="","",ABS(F435-F436)),IF(D$2&lt;10,IF(AND(F436="",F437=""),"",MAX(IF(C$11:C$1510=G436,B$11:B$1510))-MIN(IF(C$11:C$1510=G436,B$11:B$1510))),IF(AND(F436="",F437=""),"",_xlfn.STDEV.S(IF(C$11:C$1510=G436,B$11:B$1510)))))</f>
        <v/>
      </c>
      <c r="J436" s="102"/>
      <c r="K436" s="156"/>
      <c r="L436" s="157"/>
      <c r="M436" s="158"/>
      <c r="N436" s="147"/>
      <c r="O436" s="147"/>
      <c r="AA436" s="99" t="str">
        <f t="shared" si="301"/>
        <v/>
      </c>
      <c r="AB436" s="99" t="str">
        <f t="shared" si="302"/>
        <v/>
      </c>
      <c r="AC436" s="99" t="str">
        <f t="shared" si="330"/>
        <v/>
      </c>
      <c r="AD436" s="99" t="str">
        <f t="shared" si="331"/>
        <v/>
      </c>
      <c r="AE436" s="99" t="str">
        <f t="shared" si="303"/>
        <v/>
      </c>
      <c r="AF436" s="99" t="str">
        <f t="shared" si="304"/>
        <v/>
      </c>
      <c r="AG436" s="99" t="str">
        <f t="shared" si="342"/>
        <v/>
      </c>
      <c r="AH436" s="99" t="str">
        <f t="shared" si="343"/>
        <v/>
      </c>
      <c r="AI436" s="99" t="str">
        <f t="shared" si="320"/>
        <v/>
      </c>
      <c r="AJ436" s="99" t="str">
        <f t="shared" si="326"/>
        <v/>
      </c>
      <c r="AK436" s="99" t="str">
        <f t="shared" si="340"/>
        <v/>
      </c>
      <c r="AL436" s="99" t="str">
        <f t="shared" si="341"/>
        <v/>
      </c>
      <c r="AM436" s="99" t="str">
        <f t="shared" si="321"/>
        <v/>
      </c>
      <c r="AN436" s="99" t="str">
        <f t="shared" si="327"/>
        <v/>
      </c>
      <c r="AO436" s="99" t="str">
        <f t="shared" si="332"/>
        <v/>
      </c>
      <c r="AP436" s="99" t="str">
        <f t="shared" si="333"/>
        <v/>
      </c>
      <c r="AQ436" s="99" t="str">
        <f t="shared" si="328"/>
        <v/>
      </c>
      <c r="AR436" s="99" t="str">
        <f t="shared" si="329"/>
        <v/>
      </c>
      <c r="AS436" s="99" t="str">
        <f t="shared" si="334"/>
        <v/>
      </c>
      <c r="AT436" s="99" t="str">
        <f t="shared" si="335"/>
        <v/>
      </c>
      <c r="AU436" s="99" t="str">
        <f t="shared" si="305"/>
        <v/>
      </c>
      <c r="AV436" s="99" t="str">
        <f t="shared" si="306"/>
        <v/>
      </c>
      <c r="AW436" s="99" t="str">
        <f t="shared" si="336"/>
        <v/>
      </c>
      <c r="AX436" s="99" t="str">
        <f t="shared" si="337"/>
        <v/>
      </c>
      <c r="AY436" s="99" t="str">
        <f t="shared" si="307"/>
        <v/>
      </c>
      <c r="AZ436" s="99" t="str">
        <f t="shared" si="308"/>
        <v/>
      </c>
      <c r="BA436" s="99" t="str">
        <f t="shared" si="338"/>
        <v/>
      </c>
      <c r="BB436" s="99" t="str">
        <f t="shared" si="339"/>
        <v/>
      </c>
      <c r="BD436" s="99" t="str">
        <f t="shared" si="309"/>
        <v/>
      </c>
      <c r="BE436" s="99" t="str">
        <f t="shared" si="310"/>
        <v/>
      </c>
      <c r="BF436" s="99" t="str">
        <f t="shared" si="311"/>
        <v/>
      </c>
      <c r="BG436" s="99" t="str">
        <f t="shared" si="312"/>
        <v/>
      </c>
      <c r="BH436" s="121" t="str">
        <f t="shared" si="313"/>
        <v/>
      </c>
      <c r="BI436" s="121" t="str">
        <f t="shared" si="314"/>
        <v/>
      </c>
      <c r="BJ436" s="122" t="str">
        <f t="shared" si="315"/>
        <v/>
      </c>
      <c r="BK436" s="122"/>
      <c r="BL436" s="99" t="str">
        <f t="shared" si="316"/>
        <v/>
      </c>
      <c r="BM436" s="99" t="str">
        <f t="shared" si="317"/>
        <v/>
      </c>
      <c r="BN436" s="122" t="str">
        <f t="shared" si="322"/>
        <v/>
      </c>
      <c r="BO436" s="121" t="str">
        <f t="shared" si="318"/>
        <v/>
      </c>
      <c r="BP436" s="122" t="str">
        <f t="shared" si="323"/>
        <v/>
      </c>
      <c r="BQ436" s="122"/>
    </row>
    <row r="437" spans="2:69" x14ac:dyDescent="0.3">
      <c r="B437" s="89"/>
      <c r="C437" s="98">
        <f t="shared" si="319"/>
        <v>86</v>
      </c>
      <c r="D437" s="120">
        <v>427</v>
      </c>
      <c r="E437" s="161" t="str">
        <f t="shared" si="324"/>
        <v/>
      </c>
      <c r="F437" s="90" t="str">
        <f t="shared" si="300"/>
        <v/>
      </c>
      <c r="G437" s="120">
        <v>427</v>
      </c>
      <c r="H437" s="161" t="str">
        <f t="shared" si="325"/>
        <v/>
      </c>
      <c r="I437" s="90" t="str">
        <f t="array" ref="I437">IF(D$2=1,IF(F437="","",ABS(F436-F437)),IF(D$2&lt;10,IF(AND(F437="",F438=""),"",MAX(IF(C$11:C$1510=G437,B$11:B$1510))-MIN(IF(C$11:C$1510=G437,B$11:B$1510))),IF(AND(F437="",F438=""),"",_xlfn.STDEV.S(IF(C$11:C$1510=G437,B$11:B$1510)))))</f>
        <v/>
      </c>
      <c r="J437" s="102"/>
      <c r="K437" s="156"/>
      <c r="L437" s="157"/>
      <c r="M437" s="158"/>
      <c r="N437" s="147"/>
      <c r="O437" s="147"/>
      <c r="AA437" s="99" t="str">
        <f t="shared" si="301"/>
        <v/>
      </c>
      <c r="AB437" s="99" t="str">
        <f t="shared" si="302"/>
        <v/>
      </c>
      <c r="AC437" s="99" t="str">
        <f t="shared" si="330"/>
        <v/>
      </c>
      <c r="AD437" s="99" t="str">
        <f t="shared" si="331"/>
        <v/>
      </c>
      <c r="AE437" s="99" t="str">
        <f t="shared" si="303"/>
        <v/>
      </c>
      <c r="AF437" s="99" t="str">
        <f t="shared" si="304"/>
        <v/>
      </c>
      <c r="AG437" s="99" t="str">
        <f t="shared" si="342"/>
        <v/>
      </c>
      <c r="AH437" s="99" t="str">
        <f t="shared" si="343"/>
        <v/>
      </c>
      <c r="AI437" s="99" t="str">
        <f t="shared" si="320"/>
        <v/>
      </c>
      <c r="AJ437" s="99" t="str">
        <f t="shared" si="326"/>
        <v/>
      </c>
      <c r="AK437" s="99" t="str">
        <f t="shared" si="340"/>
        <v/>
      </c>
      <c r="AL437" s="99" t="str">
        <f t="shared" si="341"/>
        <v/>
      </c>
      <c r="AM437" s="99" t="str">
        <f t="shared" si="321"/>
        <v/>
      </c>
      <c r="AN437" s="99" t="str">
        <f t="shared" si="327"/>
        <v/>
      </c>
      <c r="AO437" s="99" t="str">
        <f t="shared" si="332"/>
        <v/>
      </c>
      <c r="AP437" s="99" t="str">
        <f t="shared" si="333"/>
        <v/>
      </c>
      <c r="AQ437" s="99" t="str">
        <f t="shared" si="328"/>
        <v/>
      </c>
      <c r="AR437" s="99" t="str">
        <f t="shared" si="329"/>
        <v/>
      </c>
      <c r="AS437" s="99" t="str">
        <f t="shared" si="334"/>
        <v/>
      </c>
      <c r="AT437" s="99" t="str">
        <f t="shared" si="335"/>
        <v/>
      </c>
      <c r="AU437" s="99" t="str">
        <f t="shared" si="305"/>
        <v/>
      </c>
      <c r="AV437" s="99" t="str">
        <f t="shared" si="306"/>
        <v/>
      </c>
      <c r="AW437" s="99" t="str">
        <f t="shared" si="336"/>
        <v/>
      </c>
      <c r="AX437" s="99" t="str">
        <f t="shared" si="337"/>
        <v/>
      </c>
      <c r="AY437" s="99" t="str">
        <f t="shared" si="307"/>
        <v/>
      </c>
      <c r="AZ437" s="99" t="str">
        <f t="shared" si="308"/>
        <v/>
      </c>
      <c r="BA437" s="99" t="str">
        <f t="shared" si="338"/>
        <v/>
      </c>
      <c r="BB437" s="99" t="str">
        <f t="shared" si="339"/>
        <v/>
      </c>
      <c r="BD437" s="99" t="str">
        <f t="shared" si="309"/>
        <v/>
      </c>
      <c r="BE437" s="99" t="str">
        <f t="shared" si="310"/>
        <v/>
      </c>
      <c r="BF437" s="99" t="str">
        <f t="shared" si="311"/>
        <v/>
      </c>
      <c r="BG437" s="99" t="str">
        <f t="shared" si="312"/>
        <v/>
      </c>
      <c r="BH437" s="121" t="str">
        <f t="shared" si="313"/>
        <v/>
      </c>
      <c r="BI437" s="121" t="str">
        <f t="shared" si="314"/>
        <v/>
      </c>
      <c r="BJ437" s="122" t="str">
        <f t="shared" si="315"/>
        <v/>
      </c>
      <c r="BK437" s="122"/>
      <c r="BL437" s="99" t="str">
        <f t="shared" si="316"/>
        <v/>
      </c>
      <c r="BM437" s="99" t="str">
        <f t="shared" si="317"/>
        <v/>
      </c>
      <c r="BN437" s="122" t="str">
        <f t="shared" si="322"/>
        <v/>
      </c>
      <c r="BO437" s="121" t="str">
        <f t="shared" si="318"/>
        <v/>
      </c>
      <c r="BP437" s="122" t="str">
        <f t="shared" si="323"/>
        <v/>
      </c>
      <c r="BQ437" s="122"/>
    </row>
    <row r="438" spans="2:69" x14ac:dyDescent="0.3">
      <c r="B438" s="89"/>
      <c r="C438" s="98">
        <f t="shared" si="319"/>
        <v>86</v>
      </c>
      <c r="D438" s="120">
        <v>428</v>
      </c>
      <c r="E438" s="161" t="str">
        <f t="shared" si="324"/>
        <v/>
      </c>
      <c r="F438" s="90" t="str">
        <f t="shared" si="300"/>
        <v/>
      </c>
      <c r="G438" s="120">
        <v>428</v>
      </c>
      <c r="H438" s="161" t="str">
        <f t="shared" si="325"/>
        <v/>
      </c>
      <c r="I438" s="90" t="str">
        <f t="array" ref="I438">IF(D$2=1,IF(F438="","",ABS(F437-F438)),IF(D$2&lt;10,IF(AND(F438="",F439=""),"",MAX(IF(C$11:C$1510=G438,B$11:B$1510))-MIN(IF(C$11:C$1510=G438,B$11:B$1510))),IF(AND(F438="",F439=""),"",_xlfn.STDEV.S(IF(C$11:C$1510=G438,B$11:B$1510)))))</f>
        <v/>
      </c>
      <c r="J438" s="102"/>
      <c r="K438" s="156"/>
      <c r="L438" s="157"/>
      <c r="M438" s="158"/>
      <c r="N438" s="147"/>
      <c r="O438" s="147"/>
      <c r="AA438" s="99" t="str">
        <f t="shared" si="301"/>
        <v/>
      </c>
      <c r="AB438" s="99" t="str">
        <f t="shared" si="302"/>
        <v/>
      </c>
      <c r="AC438" s="99" t="str">
        <f t="shared" si="330"/>
        <v/>
      </c>
      <c r="AD438" s="99" t="str">
        <f t="shared" si="331"/>
        <v/>
      </c>
      <c r="AE438" s="99" t="str">
        <f t="shared" si="303"/>
        <v/>
      </c>
      <c r="AF438" s="99" t="str">
        <f t="shared" si="304"/>
        <v/>
      </c>
      <c r="AG438" s="99" t="str">
        <f t="shared" si="342"/>
        <v/>
      </c>
      <c r="AH438" s="99" t="str">
        <f t="shared" si="343"/>
        <v/>
      </c>
      <c r="AI438" s="99" t="str">
        <f t="shared" si="320"/>
        <v/>
      </c>
      <c r="AJ438" s="99" t="str">
        <f t="shared" si="326"/>
        <v/>
      </c>
      <c r="AK438" s="99" t="str">
        <f t="shared" si="340"/>
        <v/>
      </c>
      <c r="AL438" s="99" t="str">
        <f t="shared" si="341"/>
        <v/>
      </c>
      <c r="AM438" s="99" t="str">
        <f t="shared" si="321"/>
        <v/>
      </c>
      <c r="AN438" s="99" t="str">
        <f t="shared" si="327"/>
        <v/>
      </c>
      <c r="AO438" s="99" t="str">
        <f t="shared" si="332"/>
        <v/>
      </c>
      <c r="AP438" s="99" t="str">
        <f t="shared" si="333"/>
        <v/>
      </c>
      <c r="AQ438" s="99" t="str">
        <f t="shared" si="328"/>
        <v/>
      </c>
      <c r="AR438" s="99" t="str">
        <f t="shared" si="329"/>
        <v/>
      </c>
      <c r="AS438" s="99" t="str">
        <f t="shared" si="334"/>
        <v/>
      </c>
      <c r="AT438" s="99" t="str">
        <f t="shared" si="335"/>
        <v/>
      </c>
      <c r="AU438" s="99" t="str">
        <f t="shared" si="305"/>
        <v/>
      </c>
      <c r="AV438" s="99" t="str">
        <f t="shared" si="306"/>
        <v/>
      </c>
      <c r="AW438" s="99" t="str">
        <f t="shared" si="336"/>
        <v/>
      </c>
      <c r="AX438" s="99" t="str">
        <f t="shared" si="337"/>
        <v/>
      </c>
      <c r="AY438" s="99" t="str">
        <f t="shared" si="307"/>
        <v/>
      </c>
      <c r="AZ438" s="99" t="str">
        <f t="shared" si="308"/>
        <v/>
      </c>
      <c r="BA438" s="99" t="str">
        <f t="shared" si="338"/>
        <v/>
      </c>
      <c r="BB438" s="99" t="str">
        <f t="shared" si="339"/>
        <v/>
      </c>
      <c r="BD438" s="99" t="str">
        <f t="shared" si="309"/>
        <v/>
      </c>
      <c r="BE438" s="99" t="str">
        <f t="shared" si="310"/>
        <v/>
      </c>
      <c r="BF438" s="99" t="str">
        <f t="shared" si="311"/>
        <v/>
      </c>
      <c r="BG438" s="99" t="str">
        <f t="shared" si="312"/>
        <v/>
      </c>
      <c r="BH438" s="121" t="str">
        <f t="shared" si="313"/>
        <v/>
      </c>
      <c r="BI438" s="121" t="str">
        <f t="shared" si="314"/>
        <v/>
      </c>
      <c r="BJ438" s="122" t="str">
        <f t="shared" si="315"/>
        <v/>
      </c>
      <c r="BK438" s="122"/>
      <c r="BL438" s="99" t="str">
        <f t="shared" si="316"/>
        <v/>
      </c>
      <c r="BM438" s="99" t="str">
        <f t="shared" si="317"/>
        <v/>
      </c>
      <c r="BN438" s="122" t="str">
        <f t="shared" si="322"/>
        <v/>
      </c>
      <c r="BO438" s="121" t="str">
        <f t="shared" si="318"/>
        <v/>
      </c>
      <c r="BP438" s="122" t="str">
        <f t="shared" si="323"/>
        <v/>
      </c>
      <c r="BQ438" s="122"/>
    </row>
    <row r="439" spans="2:69" x14ac:dyDescent="0.3">
      <c r="B439" s="89"/>
      <c r="C439" s="98">
        <f t="shared" si="319"/>
        <v>86</v>
      </c>
      <c r="D439" s="120">
        <v>429</v>
      </c>
      <c r="E439" s="161" t="str">
        <f t="shared" si="324"/>
        <v/>
      </c>
      <c r="F439" s="90" t="str">
        <f t="shared" si="300"/>
        <v/>
      </c>
      <c r="G439" s="120">
        <v>429</v>
      </c>
      <c r="H439" s="161" t="str">
        <f t="shared" si="325"/>
        <v/>
      </c>
      <c r="I439" s="90" t="str">
        <f t="array" ref="I439">IF(D$2=1,IF(F439="","",ABS(F438-F439)),IF(D$2&lt;10,IF(AND(F439="",F440=""),"",MAX(IF(C$11:C$1510=G439,B$11:B$1510))-MIN(IF(C$11:C$1510=G439,B$11:B$1510))),IF(AND(F439="",F440=""),"",_xlfn.STDEV.S(IF(C$11:C$1510=G439,B$11:B$1510)))))</f>
        <v/>
      </c>
      <c r="J439" s="102"/>
      <c r="K439" s="156"/>
      <c r="L439" s="157"/>
      <c r="M439" s="158"/>
      <c r="N439" s="147"/>
      <c r="O439" s="147"/>
      <c r="AA439" s="99" t="str">
        <f t="shared" si="301"/>
        <v/>
      </c>
      <c r="AB439" s="99" t="str">
        <f t="shared" si="302"/>
        <v/>
      </c>
      <c r="AC439" s="99" t="str">
        <f t="shared" si="330"/>
        <v/>
      </c>
      <c r="AD439" s="99" t="str">
        <f t="shared" si="331"/>
        <v/>
      </c>
      <c r="AE439" s="99" t="str">
        <f t="shared" si="303"/>
        <v/>
      </c>
      <c r="AF439" s="99" t="str">
        <f t="shared" si="304"/>
        <v/>
      </c>
      <c r="AG439" s="99" t="str">
        <f t="shared" si="342"/>
        <v/>
      </c>
      <c r="AH439" s="99" t="str">
        <f t="shared" si="343"/>
        <v/>
      </c>
      <c r="AI439" s="99" t="str">
        <f t="shared" si="320"/>
        <v/>
      </c>
      <c r="AJ439" s="99" t="str">
        <f t="shared" si="326"/>
        <v/>
      </c>
      <c r="AK439" s="99" t="str">
        <f t="shared" si="340"/>
        <v/>
      </c>
      <c r="AL439" s="99" t="str">
        <f t="shared" si="341"/>
        <v/>
      </c>
      <c r="AM439" s="99" t="str">
        <f t="shared" si="321"/>
        <v/>
      </c>
      <c r="AN439" s="99" t="str">
        <f t="shared" si="327"/>
        <v/>
      </c>
      <c r="AO439" s="99" t="str">
        <f t="shared" si="332"/>
        <v/>
      </c>
      <c r="AP439" s="99" t="str">
        <f t="shared" si="333"/>
        <v/>
      </c>
      <c r="AQ439" s="99" t="str">
        <f t="shared" si="328"/>
        <v/>
      </c>
      <c r="AR439" s="99" t="str">
        <f t="shared" si="329"/>
        <v/>
      </c>
      <c r="AS439" s="99" t="str">
        <f t="shared" si="334"/>
        <v/>
      </c>
      <c r="AT439" s="99" t="str">
        <f t="shared" si="335"/>
        <v/>
      </c>
      <c r="AU439" s="99" t="str">
        <f t="shared" si="305"/>
        <v/>
      </c>
      <c r="AV439" s="99" t="str">
        <f t="shared" si="306"/>
        <v/>
      </c>
      <c r="AW439" s="99" t="str">
        <f t="shared" si="336"/>
        <v/>
      </c>
      <c r="AX439" s="99" t="str">
        <f t="shared" si="337"/>
        <v/>
      </c>
      <c r="AY439" s="99" t="str">
        <f t="shared" si="307"/>
        <v/>
      </c>
      <c r="AZ439" s="99" t="str">
        <f t="shared" si="308"/>
        <v/>
      </c>
      <c r="BA439" s="99" t="str">
        <f t="shared" si="338"/>
        <v/>
      </c>
      <c r="BB439" s="99" t="str">
        <f t="shared" si="339"/>
        <v/>
      </c>
      <c r="BD439" s="99" t="str">
        <f t="shared" si="309"/>
        <v/>
      </c>
      <c r="BE439" s="99" t="str">
        <f t="shared" si="310"/>
        <v/>
      </c>
      <c r="BF439" s="99" t="str">
        <f t="shared" si="311"/>
        <v/>
      </c>
      <c r="BG439" s="99" t="str">
        <f t="shared" si="312"/>
        <v/>
      </c>
      <c r="BH439" s="121" t="str">
        <f t="shared" si="313"/>
        <v/>
      </c>
      <c r="BI439" s="121" t="str">
        <f t="shared" si="314"/>
        <v/>
      </c>
      <c r="BJ439" s="122" t="str">
        <f t="shared" si="315"/>
        <v/>
      </c>
      <c r="BK439" s="122"/>
      <c r="BL439" s="99" t="str">
        <f t="shared" si="316"/>
        <v/>
      </c>
      <c r="BM439" s="99" t="str">
        <f t="shared" si="317"/>
        <v/>
      </c>
      <c r="BN439" s="122" t="str">
        <f t="shared" si="322"/>
        <v/>
      </c>
      <c r="BO439" s="121" t="str">
        <f t="shared" si="318"/>
        <v/>
      </c>
      <c r="BP439" s="122" t="str">
        <f t="shared" si="323"/>
        <v/>
      </c>
      <c r="BQ439" s="122"/>
    </row>
    <row r="440" spans="2:69" x14ac:dyDescent="0.3">
      <c r="B440" s="89"/>
      <c r="C440" s="98">
        <f t="shared" si="319"/>
        <v>86</v>
      </c>
      <c r="D440" s="120">
        <v>430</v>
      </c>
      <c r="E440" s="161" t="str">
        <f t="shared" si="324"/>
        <v/>
      </c>
      <c r="F440" s="90" t="str">
        <f t="shared" si="300"/>
        <v/>
      </c>
      <c r="G440" s="120">
        <v>430</v>
      </c>
      <c r="H440" s="161" t="str">
        <f t="shared" si="325"/>
        <v/>
      </c>
      <c r="I440" s="90" t="str">
        <f t="array" ref="I440">IF(D$2=1,IF(F440="","",ABS(F439-F440)),IF(D$2&lt;10,IF(AND(F440="",F441=""),"",MAX(IF(C$11:C$1510=G440,B$11:B$1510))-MIN(IF(C$11:C$1510=G440,B$11:B$1510))),IF(AND(F440="",F441=""),"",_xlfn.STDEV.S(IF(C$11:C$1510=G440,B$11:B$1510)))))</f>
        <v/>
      </c>
      <c r="J440" s="102"/>
      <c r="K440" s="156"/>
      <c r="L440" s="157"/>
      <c r="M440" s="158"/>
      <c r="N440" s="147"/>
      <c r="O440" s="147"/>
      <c r="AA440" s="99" t="str">
        <f t="shared" si="301"/>
        <v/>
      </c>
      <c r="AB440" s="99" t="str">
        <f t="shared" si="302"/>
        <v/>
      </c>
      <c r="AC440" s="99" t="str">
        <f t="shared" si="330"/>
        <v/>
      </c>
      <c r="AD440" s="99" t="str">
        <f t="shared" si="331"/>
        <v/>
      </c>
      <c r="AE440" s="99" t="str">
        <f t="shared" si="303"/>
        <v/>
      </c>
      <c r="AF440" s="99" t="str">
        <f t="shared" si="304"/>
        <v/>
      </c>
      <c r="AG440" s="99" t="str">
        <f t="shared" si="342"/>
        <v/>
      </c>
      <c r="AH440" s="99" t="str">
        <f t="shared" si="343"/>
        <v/>
      </c>
      <c r="AI440" s="99" t="str">
        <f t="shared" si="320"/>
        <v/>
      </c>
      <c r="AJ440" s="99" t="str">
        <f t="shared" si="326"/>
        <v/>
      </c>
      <c r="AK440" s="99" t="str">
        <f t="shared" si="340"/>
        <v/>
      </c>
      <c r="AL440" s="99" t="str">
        <f t="shared" si="341"/>
        <v/>
      </c>
      <c r="AM440" s="99" t="str">
        <f t="shared" si="321"/>
        <v/>
      </c>
      <c r="AN440" s="99" t="str">
        <f t="shared" si="327"/>
        <v/>
      </c>
      <c r="AO440" s="99" t="str">
        <f t="shared" si="332"/>
        <v/>
      </c>
      <c r="AP440" s="99" t="str">
        <f t="shared" si="333"/>
        <v/>
      </c>
      <c r="AQ440" s="99" t="str">
        <f t="shared" si="328"/>
        <v/>
      </c>
      <c r="AR440" s="99" t="str">
        <f t="shared" si="329"/>
        <v/>
      </c>
      <c r="AS440" s="99" t="str">
        <f t="shared" si="334"/>
        <v/>
      </c>
      <c r="AT440" s="99" t="str">
        <f t="shared" si="335"/>
        <v/>
      </c>
      <c r="AU440" s="99" t="str">
        <f t="shared" si="305"/>
        <v/>
      </c>
      <c r="AV440" s="99" t="str">
        <f t="shared" si="306"/>
        <v/>
      </c>
      <c r="AW440" s="99" t="str">
        <f t="shared" si="336"/>
        <v/>
      </c>
      <c r="AX440" s="99" t="str">
        <f t="shared" si="337"/>
        <v/>
      </c>
      <c r="AY440" s="99" t="str">
        <f t="shared" si="307"/>
        <v/>
      </c>
      <c r="AZ440" s="99" t="str">
        <f t="shared" si="308"/>
        <v/>
      </c>
      <c r="BA440" s="99" t="str">
        <f t="shared" si="338"/>
        <v/>
      </c>
      <c r="BB440" s="99" t="str">
        <f t="shared" si="339"/>
        <v/>
      </c>
      <c r="BD440" s="99" t="str">
        <f t="shared" si="309"/>
        <v/>
      </c>
      <c r="BE440" s="99" t="str">
        <f t="shared" si="310"/>
        <v/>
      </c>
      <c r="BF440" s="99" t="str">
        <f t="shared" si="311"/>
        <v/>
      </c>
      <c r="BG440" s="99" t="str">
        <f t="shared" si="312"/>
        <v/>
      </c>
      <c r="BH440" s="121" t="str">
        <f t="shared" si="313"/>
        <v/>
      </c>
      <c r="BI440" s="121" t="str">
        <f t="shared" si="314"/>
        <v/>
      </c>
      <c r="BJ440" s="122" t="str">
        <f t="shared" si="315"/>
        <v/>
      </c>
      <c r="BK440" s="122"/>
      <c r="BL440" s="99" t="str">
        <f t="shared" si="316"/>
        <v/>
      </c>
      <c r="BM440" s="99" t="str">
        <f t="shared" si="317"/>
        <v/>
      </c>
      <c r="BN440" s="122" t="str">
        <f t="shared" si="322"/>
        <v/>
      </c>
      <c r="BO440" s="121" t="str">
        <f t="shared" si="318"/>
        <v/>
      </c>
      <c r="BP440" s="122" t="str">
        <f t="shared" si="323"/>
        <v/>
      </c>
      <c r="BQ440" s="122"/>
    </row>
    <row r="441" spans="2:69" x14ac:dyDescent="0.3">
      <c r="B441" s="89"/>
      <c r="C441" s="98">
        <f t="shared" si="319"/>
        <v>87</v>
      </c>
      <c r="D441" s="120">
        <v>431</v>
      </c>
      <c r="E441" s="161" t="str">
        <f t="shared" si="324"/>
        <v/>
      </c>
      <c r="F441" s="90" t="str">
        <f t="shared" si="300"/>
        <v/>
      </c>
      <c r="G441" s="120">
        <v>431</v>
      </c>
      <c r="H441" s="161" t="str">
        <f t="shared" si="325"/>
        <v/>
      </c>
      <c r="I441" s="90" t="str">
        <f t="array" ref="I441">IF(D$2=1,IF(F441="","",ABS(F440-F441)),IF(D$2&lt;10,IF(AND(F441="",F442=""),"",MAX(IF(C$11:C$1510=G441,B$11:B$1510))-MIN(IF(C$11:C$1510=G441,B$11:B$1510))),IF(AND(F441="",F442=""),"",_xlfn.STDEV.S(IF(C$11:C$1510=G441,B$11:B$1510)))))</f>
        <v/>
      </c>
      <c r="J441" s="102"/>
      <c r="K441" s="156"/>
      <c r="L441" s="157"/>
      <c r="M441" s="158"/>
      <c r="N441" s="147"/>
      <c r="O441" s="147"/>
      <c r="AA441" s="99" t="str">
        <f t="shared" si="301"/>
        <v/>
      </c>
      <c r="AB441" s="99" t="str">
        <f t="shared" si="302"/>
        <v/>
      </c>
      <c r="AC441" s="99" t="str">
        <f t="shared" si="330"/>
        <v/>
      </c>
      <c r="AD441" s="99" t="str">
        <f t="shared" si="331"/>
        <v/>
      </c>
      <c r="AE441" s="99" t="str">
        <f t="shared" si="303"/>
        <v/>
      </c>
      <c r="AF441" s="99" t="str">
        <f t="shared" si="304"/>
        <v/>
      </c>
      <c r="AG441" s="99" t="str">
        <f t="shared" si="342"/>
        <v/>
      </c>
      <c r="AH441" s="99" t="str">
        <f t="shared" si="343"/>
        <v/>
      </c>
      <c r="AI441" s="99" t="str">
        <f t="shared" si="320"/>
        <v/>
      </c>
      <c r="AJ441" s="99" t="str">
        <f t="shared" si="326"/>
        <v/>
      </c>
      <c r="AK441" s="99" t="str">
        <f t="shared" si="340"/>
        <v/>
      </c>
      <c r="AL441" s="99" t="str">
        <f t="shared" si="341"/>
        <v/>
      </c>
      <c r="AM441" s="99" t="str">
        <f t="shared" si="321"/>
        <v/>
      </c>
      <c r="AN441" s="99" t="str">
        <f t="shared" si="327"/>
        <v/>
      </c>
      <c r="AO441" s="99" t="str">
        <f t="shared" si="332"/>
        <v/>
      </c>
      <c r="AP441" s="99" t="str">
        <f t="shared" si="333"/>
        <v/>
      </c>
      <c r="AQ441" s="99" t="str">
        <f t="shared" si="328"/>
        <v/>
      </c>
      <c r="AR441" s="99" t="str">
        <f t="shared" si="329"/>
        <v/>
      </c>
      <c r="AS441" s="99" t="str">
        <f t="shared" si="334"/>
        <v/>
      </c>
      <c r="AT441" s="99" t="str">
        <f t="shared" si="335"/>
        <v/>
      </c>
      <c r="AU441" s="99" t="str">
        <f t="shared" si="305"/>
        <v/>
      </c>
      <c r="AV441" s="99" t="str">
        <f t="shared" si="306"/>
        <v/>
      </c>
      <c r="AW441" s="99" t="str">
        <f t="shared" si="336"/>
        <v/>
      </c>
      <c r="AX441" s="99" t="str">
        <f t="shared" si="337"/>
        <v/>
      </c>
      <c r="AY441" s="99" t="str">
        <f t="shared" si="307"/>
        <v/>
      </c>
      <c r="AZ441" s="99" t="str">
        <f t="shared" si="308"/>
        <v/>
      </c>
      <c r="BA441" s="99" t="str">
        <f t="shared" si="338"/>
        <v/>
      </c>
      <c r="BB441" s="99" t="str">
        <f t="shared" si="339"/>
        <v/>
      </c>
      <c r="BD441" s="99" t="str">
        <f t="shared" si="309"/>
        <v/>
      </c>
      <c r="BE441" s="99" t="str">
        <f t="shared" si="310"/>
        <v/>
      </c>
      <c r="BF441" s="99" t="str">
        <f t="shared" si="311"/>
        <v/>
      </c>
      <c r="BG441" s="99" t="str">
        <f t="shared" si="312"/>
        <v/>
      </c>
      <c r="BH441" s="121" t="str">
        <f t="shared" si="313"/>
        <v/>
      </c>
      <c r="BI441" s="121" t="str">
        <f t="shared" si="314"/>
        <v/>
      </c>
      <c r="BJ441" s="122" t="str">
        <f t="shared" si="315"/>
        <v/>
      </c>
      <c r="BK441" s="122"/>
      <c r="BL441" s="99" t="str">
        <f t="shared" si="316"/>
        <v/>
      </c>
      <c r="BM441" s="99" t="str">
        <f t="shared" si="317"/>
        <v/>
      </c>
      <c r="BN441" s="122" t="str">
        <f t="shared" si="322"/>
        <v/>
      </c>
      <c r="BO441" s="121" t="str">
        <f t="shared" si="318"/>
        <v/>
      </c>
      <c r="BP441" s="122" t="str">
        <f t="shared" si="323"/>
        <v/>
      </c>
      <c r="BQ441" s="122"/>
    </row>
    <row r="442" spans="2:69" x14ac:dyDescent="0.3">
      <c r="B442" s="89"/>
      <c r="C442" s="98">
        <f t="shared" si="319"/>
        <v>87</v>
      </c>
      <c r="D442" s="120">
        <v>432</v>
      </c>
      <c r="E442" s="161" t="str">
        <f t="shared" si="324"/>
        <v/>
      </c>
      <c r="F442" s="90" t="str">
        <f t="shared" si="300"/>
        <v/>
      </c>
      <c r="G442" s="120">
        <v>432</v>
      </c>
      <c r="H442" s="161" t="str">
        <f t="shared" si="325"/>
        <v/>
      </c>
      <c r="I442" s="90" t="str">
        <f t="array" ref="I442">IF(D$2=1,IF(F442="","",ABS(F441-F442)),IF(D$2&lt;10,IF(AND(F442="",F443=""),"",MAX(IF(C$11:C$1510=G442,B$11:B$1510))-MIN(IF(C$11:C$1510=G442,B$11:B$1510))),IF(AND(F442="",F443=""),"",_xlfn.STDEV.S(IF(C$11:C$1510=G442,B$11:B$1510)))))</f>
        <v/>
      </c>
      <c r="J442" s="102"/>
      <c r="K442" s="156"/>
      <c r="L442" s="157"/>
      <c r="M442" s="158"/>
      <c r="N442" s="147"/>
      <c r="O442" s="147"/>
      <c r="AA442" s="99" t="str">
        <f t="shared" si="301"/>
        <v/>
      </c>
      <c r="AB442" s="99" t="str">
        <f t="shared" si="302"/>
        <v/>
      </c>
      <c r="AC442" s="99" t="str">
        <f t="shared" si="330"/>
        <v/>
      </c>
      <c r="AD442" s="99" t="str">
        <f t="shared" si="331"/>
        <v/>
      </c>
      <c r="AE442" s="99" t="str">
        <f t="shared" si="303"/>
        <v/>
      </c>
      <c r="AF442" s="99" t="str">
        <f t="shared" si="304"/>
        <v/>
      </c>
      <c r="AG442" s="99" t="str">
        <f t="shared" si="342"/>
        <v/>
      </c>
      <c r="AH442" s="99" t="str">
        <f t="shared" si="343"/>
        <v/>
      </c>
      <c r="AI442" s="99" t="str">
        <f t="shared" si="320"/>
        <v/>
      </c>
      <c r="AJ442" s="99" t="str">
        <f t="shared" si="326"/>
        <v/>
      </c>
      <c r="AK442" s="99" t="str">
        <f t="shared" si="340"/>
        <v/>
      </c>
      <c r="AL442" s="99" t="str">
        <f t="shared" si="341"/>
        <v/>
      </c>
      <c r="AM442" s="99" t="str">
        <f t="shared" si="321"/>
        <v/>
      </c>
      <c r="AN442" s="99" t="str">
        <f t="shared" si="327"/>
        <v/>
      </c>
      <c r="AO442" s="99" t="str">
        <f t="shared" si="332"/>
        <v/>
      </c>
      <c r="AP442" s="99" t="str">
        <f t="shared" si="333"/>
        <v/>
      </c>
      <c r="AQ442" s="99" t="str">
        <f t="shared" si="328"/>
        <v/>
      </c>
      <c r="AR442" s="99" t="str">
        <f t="shared" si="329"/>
        <v/>
      </c>
      <c r="AS442" s="99" t="str">
        <f t="shared" si="334"/>
        <v/>
      </c>
      <c r="AT442" s="99" t="str">
        <f t="shared" si="335"/>
        <v/>
      </c>
      <c r="AU442" s="99" t="str">
        <f t="shared" si="305"/>
        <v/>
      </c>
      <c r="AV442" s="99" t="str">
        <f t="shared" si="306"/>
        <v/>
      </c>
      <c r="AW442" s="99" t="str">
        <f t="shared" si="336"/>
        <v/>
      </c>
      <c r="AX442" s="99" t="str">
        <f t="shared" si="337"/>
        <v/>
      </c>
      <c r="AY442" s="99" t="str">
        <f t="shared" si="307"/>
        <v/>
      </c>
      <c r="AZ442" s="99" t="str">
        <f t="shared" si="308"/>
        <v/>
      </c>
      <c r="BA442" s="99" t="str">
        <f t="shared" si="338"/>
        <v/>
      </c>
      <c r="BB442" s="99" t="str">
        <f t="shared" si="339"/>
        <v/>
      </c>
      <c r="BD442" s="99" t="str">
        <f t="shared" si="309"/>
        <v/>
      </c>
      <c r="BE442" s="99" t="str">
        <f t="shared" si="310"/>
        <v/>
      </c>
      <c r="BF442" s="99" t="str">
        <f t="shared" si="311"/>
        <v/>
      </c>
      <c r="BG442" s="99" t="str">
        <f t="shared" si="312"/>
        <v/>
      </c>
      <c r="BH442" s="121" t="str">
        <f t="shared" si="313"/>
        <v/>
      </c>
      <c r="BI442" s="121" t="str">
        <f t="shared" si="314"/>
        <v/>
      </c>
      <c r="BJ442" s="122" t="str">
        <f t="shared" si="315"/>
        <v/>
      </c>
      <c r="BK442" s="122"/>
      <c r="BL442" s="99" t="str">
        <f t="shared" si="316"/>
        <v/>
      </c>
      <c r="BM442" s="99" t="str">
        <f t="shared" si="317"/>
        <v/>
      </c>
      <c r="BN442" s="122" t="str">
        <f t="shared" si="322"/>
        <v/>
      </c>
      <c r="BO442" s="121" t="str">
        <f t="shared" si="318"/>
        <v/>
      </c>
      <c r="BP442" s="122" t="str">
        <f t="shared" si="323"/>
        <v/>
      </c>
      <c r="BQ442" s="122"/>
    </row>
    <row r="443" spans="2:69" x14ac:dyDescent="0.3">
      <c r="B443" s="89"/>
      <c r="C443" s="98">
        <f t="shared" si="319"/>
        <v>87</v>
      </c>
      <c r="D443" s="120">
        <v>433</v>
      </c>
      <c r="E443" s="161" t="str">
        <f t="shared" si="324"/>
        <v/>
      </c>
      <c r="F443" s="90" t="str">
        <f t="shared" si="300"/>
        <v/>
      </c>
      <c r="G443" s="120">
        <v>433</v>
      </c>
      <c r="H443" s="161" t="str">
        <f t="shared" si="325"/>
        <v/>
      </c>
      <c r="I443" s="90" t="str">
        <f t="array" ref="I443">IF(D$2=1,IF(F443="","",ABS(F442-F443)),IF(D$2&lt;10,IF(AND(F443="",F444=""),"",MAX(IF(C$11:C$1510=G443,B$11:B$1510))-MIN(IF(C$11:C$1510=G443,B$11:B$1510))),IF(AND(F443="",F444=""),"",_xlfn.STDEV.S(IF(C$11:C$1510=G443,B$11:B$1510)))))</f>
        <v/>
      </c>
      <c r="J443" s="102"/>
      <c r="K443" s="156"/>
      <c r="L443" s="157"/>
      <c r="M443" s="158"/>
      <c r="N443" s="147"/>
      <c r="O443" s="147"/>
      <c r="AA443" s="99" t="str">
        <f t="shared" si="301"/>
        <v/>
      </c>
      <c r="AB443" s="99" t="str">
        <f t="shared" si="302"/>
        <v/>
      </c>
      <c r="AC443" s="99" t="str">
        <f t="shared" si="330"/>
        <v/>
      </c>
      <c r="AD443" s="99" t="str">
        <f t="shared" si="331"/>
        <v/>
      </c>
      <c r="AE443" s="99" t="str">
        <f t="shared" si="303"/>
        <v/>
      </c>
      <c r="AF443" s="99" t="str">
        <f t="shared" si="304"/>
        <v/>
      </c>
      <c r="AG443" s="99" t="str">
        <f t="shared" si="342"/>
        <v/>
      </c>
      <c r="AH443" s="99" t="str">
        <f t="shared" si="343"/>
        <v/>
      </c>
      <c r="AI443" s="99" t="str">
        <f t="shared" si="320"/>
        <v/>
      </c>
      <c r="AJ443" s="99" t="str">
        <f t="shared" si="326"/>
        <v/>
      </c>
      <c r="AK443" s="99" t="str">
        <f t="shared" si="340"/>
        <v/>
      </c>
      <c r="AL443" s="99" t="str">
        <f t="shared" si="341"/>
        <v/>
      </c>
      <c r="AM443" s="99" t="str">
        <f t="shared" si="321"/>
        <v/>
      </c>
      <c r="AN443" s="99" t="str">
        <f t="shared" si="327"/>
        <v/>
      </c>
      <c r="AO443" s="99" t="str">
        <f t="shared" si="332"/>
        <v/>
      </c>
      <c r="AP443" s="99" t="str">
        <f t="shared" si="333"/>
        <v/>
      </c>
      <c r="AQ443" s="99" t="str">
        <f t="shared" si="328"/>
        <v/>
      </c>
      <c r="AR443" s="99" t="str">
        <f t="shared" si="329"/>
        <v/>
      </c>
      <c r="AS443" s="99" t="str">
        <f t="shared" si="334"/>
        <v/>
      </c>
      <c r="AT443" s="99" t="str">
        <f t="shared" si="335"/>
        <v/>
      </c>
      <c r="AU443" s="99" t="str">
        <f t="shared" si="305"/>
        <v/>
      </c>
      <c r="AV443" s="99" t="str">
        <f t="shared" si="306"/>
        <v/>
      </c>
      <c r="AW443" s="99" t="str">
        <f t="shared" si="336"/>
        <v/>
      </c>
      <c r="AX443" s="99" t="str">
        <f t="shared" si="337"/>
        <v/>
      </c>
      <c r="AY443" s="99" t="str">
        <f t="shared" si="307"/>
        <v/>
      </c>
      <c r="AZ443" s="99" t="str">
        <f t="shared" si="308"/>
        <v/>
      </c>
      <c r="BA443" s="99" t="str">
        <f t="shared" si="338"/>
        <v/>
      </c>
      <c r="BB443" s="99" t="str">
        <f t="shared" si="339"/>
        <v/>
      </c>
      <c r="BD443" s="99" t="str">
        <f t="shared" si="309"/>
        <v/>
      </c>
      <c r="BE443" s="99" t="str">
        <f t="shared" si="310"/>
        <v/>
      </c>
      <c r="BF443" s="99" t="str">
        <f t="shared" si="311"/>
        <v/>
      </c>
      <c r="BG443" s="99" t="str">
        <f t="shared" si="312"/>
        <v/>
      </c>
      <c r="BH443" s="121" t="str">
        <f t="shared" si="313"/>
        <v/>
      </c>
      <c r="BI443" s="121" t="str">
        <f t="shared" si="314"/>
        <v/>
      </c>
      <c r="BJ443" s="122" t="str">
        <f t="shared" si="315"/>
        <v/>
      </c>
      <c r="BK443" s="122"/>
      <c r="BL443" s="99" t="str">
        <f t="shared" si="316"/>
        <v/>
      </c>
      <c r="BM443" s="99" t="str">
        <f t="shared" si="317"/>
        <v/>
      </c>
      <c r="BN443" s="122" t="str">
        <f t="shared" si="322"/>
        <v/>
      </c>
      <c r="BO443" s="121" t="str">
        <f t="shared" si="318"/>
        <v/>
      </c>
      <c r="BP443" s="122" t="str">
        <f t="shared" si="323"/>
        <v/>
      </c>
      <c r="BQ443" s="122"/>
    </row>
    <row r="444" spans="2:69" x14ac:dyDescent="0.3">
      <c r="B444" s="89"/>
      <c r="C444" s="98">
        <f t="shared" si="319"/>
        <v>87</v>
      </c>
      <c r="D444" s="120">
        <v>434</v>
      </c>
      <c r="E444" s="161" t="str">
        <f t="shared" si="324"/>
        <v/>
      </c>
      <c r="F444" s="90" t="str">
        <f t="shared" si="300"/>
        <v/>
      </c>
      <c r="G444" s="120">
        <v>434</v>
      </c>
      <c r="H444" s="161" t="str">
        <f t="shared" si="325"/>
        <v/>
      </c>
      <c r="I444" s="90" t="str">
        <f t="array" ref="I444">IF(D$2=1,IF(F444="","",ABS(F443-F444)),IF(D$2&lt;10,IF(AND(F444="",F445=""),"",MAX(IF(C$11:C$1510=G444,B$11:B$1510))-MIN(IF(C$11:C$1510=G444,B$11:B$1510))),IF(AND(F444="",F445=""),"",_xlfn.STDEV.S(IF(C$11:C$1510=G444,B$11:B$1510)))))</f>
        <v/>
      </c>
      <c r="J444" s="102"/>
      <c r="K444" s="156"/>
      <c r="L444" s="157"/>
      <c r="M444" s="158"/>
      <c r="N444" s="147"/>
      <c r="O444" s="147"/>
      <c r="AA444" s="99" t="str">
        <f t="shared" si="301"/>
        <v/>
      </c>
      <c r="AB444" s="99" t="str">
        <f t="shared" si="302"/>
        <v/>
      </c>
      <c r="AC444" s="99" t="str">
        <f t="shared" si="330"/>
        <v/>
      </c>
      <c r="AD444" s="99" t="str">
        <f t="shared" si="331"/>
        <v/>
      </c>
      <c r="AE444" s="99" t="str">
        <f t="shared" si="303"/>
        <v/>
      </c>
      <c r="AF444" s="99" t="str">
        <f t="shared" si="304"/>
        <v/>
      </c>
      <c r="AG444" s="99" t="str">
        <f t="shared" si="342"/>
        <v/>
      </c>
      <c r="AH444" s="99" t="str">
        <f t="shared" si="343"/>
        <v/>
      </c>
      <c r="AI444" s="99" t="str">
        <f t="shared" si="320"/>
        <v/>
      </c>
      <c r="AJ444" s="99" t="str">
        <f t="shared" si="326"/>
        <v/>
      </c>
      <c r="AK444" s="99" t="str">
        <f t="shared" si="340"/>
        <v/>
      </c>
      <c r="AL444" s="99" t="str">
        <f t="shared" si="341"/>
        <v/>
      </c>
      <c r="AM444" s="99" t="str">
        <f t="shared" si="321"/>
        <v/>
      </c>
      <c r="AN444" s="99" t="str">
        <f t="shared" si="327"/>
        <v/>
      </c>
      <c r="AO444" s="99" t="str">
        <f t="shared" si="332"/>
        <v/>
      </c>
      <c r="AP444" s="99" t="str">
        <f t="shared" si="333"/>
        <v/>
      </c>
      <c r="AQ444" s="99" t="str">
        <f t="shared" si="328"/>
        <v/>
      </c>
      <c r="AR444" s="99" t="str">
        <f t="shared" si="329"/>
        <v/>
      </c>
      <c r="AS444" s="99" t="str">
        <f t="shared" si="334"/>
        <v/>
      </c>
      <c r="AT444" s="99" t="str">
        <f t="shared" si="335"/>
        <v/>
      </c>
      <c r="AU444" s="99" t="str">
        <f t="shared" si="305"/>
        <v/>
      </c>
      <c r="AV444" s="99" t="str">
        <f t="shared" si="306"/>
        <v/>
      </c>
      <c r="AW444" s="99" t="str">
        <f t="shared" si="336"/>
        <v/>
      </c>
      <c r="AX444" s="99" t="str">
        <f t="shared" si="337"/>
        <v/>
      </c>
      <c r="AY444" s="99" t="str">
        <f t="shared" si="307"/>
        <v/>
      </c>
      <c r="AZ444" s="99" t="str">
        <f t="shared" si="308"/>
        <v/>
      </c>
      <c r="BA444" s="99" t="str">
        <f t="shared" si="338"/>
        <v/>
      </c>
      <c r="BB444" s="99" t="str">
        <f t="shared" si="339"/>
        <v/>
      </c>
      <c r="BD444" s="99" t="str">
        <f t="shared" si="309"/>
        <v/>
      </c>
      <c r="BE444" s="99" t="str">
        <f t="shared" si="310"/>
        <v/>
      </c>
      <c r="BF444" s="99" t="str">
        <f t="shared" si="311"/>
        <v/>
      </c>
      <c r="BG444" s="99" t="str">
        <f t="shared" si="312"/>
        <v/>
      </c>
      <c r="BH444" s="121" t="str">
        <f t="shared" si="313"/>
        <v/>
      </c>
      <c r="BI444" s="121" t="str">
        <f t="shared" si="314"/>
        <v/>
      </c>
      <c r="BJ444" s="122" t="str">
        <f t="shared" si="315"/>
        <v/>
      </c>
      <c r="BK444" s="122"/>
      <c r="BL444" s="99" t="str">
        <f t="shared" si="316"/>
        <v/>
      </c>
      <c r="BM444" s="99" t="str">
        <f t="shared" si="317"/>
        <v/>
      </c>
      <c r="BN444" s="122" t="str">
        <f t="shared" si="322"/>
        <v/>
      </c>
      <c r="BO444" s="121" t="str">
        <f t="shared" si="318"/>
        <v/>
      </c>
      <c r="BP444" s="122" t="str">
        <f t="shared" si="323"/>
        <v/>
      </c>
      <c r="BQ444" s="122"/>
    </row>
    <row r="445" spans="2:69" x14ac:dyDescent="0.3">
      <c r="B445" s="89"/>
      <c r="C445" s="98">
        <f t="shared" si="319"/>
        <v>87</v>
      </c>
      <c r="D445" s="120">
        <v>435</v>
      </c>
      <c r="E445" s="161" t="str">
        <f t="shared" si="324"/>
        <v/>
      </c>
      <c r="F445" s="90" t="str">
        <f t="shared" si="300"/>
        <v/>
      </c>
      <c r="G445" s="120">
        <v>435</v>
      </c>
      <c r="H445" s="161" t="str">
        <f t="shared" si="325"/>
        <v/>
      </c>
      <c r="I445" s="90" t="str">
        <f t="array" ref="I445">IF(D$2=1,IF(F445="","",ABS(F444-F445)),IF(D$2&lt;10,IF(AND(F445="",F446=""),"",MAX(IF(C$11:C$1510=G445,B$11:B$1510))-MIN(IF(C$11:C$1510=G445,B$11:B$1510))),IF(AND(F445="",F446=""),"",_xlfn.STDEV.S(IF(C$11:C$1510=G445,B$11:B$1510)))))</f>
        <v/>
      </c>
      <c r="J445" s="102"/>
      <c r="K445" s="156"/>
      <c r="L445" s="157"/>
      <c r="M445" s="158"/>
      <c r="N445" s="147"/>
      <c r="O445" s="147"/>
      <c r="AA445" s="99" t="str">
        <f t="shared" si="301"/>
        <v/>
      </c>
      <c r="AB445" s="99" t="str">
        <f t="shared" si="302"/>
        <v/>
      </c>
      <c r="AC445" s="99" t="str">
        <f t="shared" si="330"/>
        <v/>
      </c>
      <c r="AD445" s="99" t="str">
        <f t="shared" si="331"/>
        <v/>
      </c>
      <c r="AE445" s="99" t="str">
        <f t="shared" si="303"/>
        <v/>
      </c>
      <c r="AF445" s="99" t="str">
        <f t="shared" si="304"/>
        <v/>
      </c>
      <c r="AG445" s="99" t="str">
        <f t="shared" si="342"/>
        <v/>
      </c>
      <c r="AH445" s="99" t="str">
        <f t="shared" si="343"/>
        <v/>
      </c>
      <c r="AI445" s="99" t="str">
        <f t="shared" si="320"/>
        <v/>
      </c>
      <c r="AJ445" s="99" t="str">
        <f t="shared" si="326"/>
        <v/>
      </c>
      <c r="AK445" s="99" t="str">
        <f t="shared" si="340"/>
        <v/>
      </c>
      <c r="AL445" s="99" t="str">
        <f t="shared" si="341"/>
        <v/>
      </c>
      <c r="AM445" s="99" t="str">
        <f t="shared" si="321"/>
        <v/>
      </c>
      <c r="AN445" s="99" t="str">
        <f t="shared" si="327"/>
        <v/>
      </c>
      <c r="AO445" s="99" t="str">
        <f t="shared" si="332"/>
        <v/>
      </c>
      <c r="AP445" s="99" t="str">
        <f t="shared" si="333"/>
        <v/>
      </c>
      <c r="AQ445" s="99" t="str">
        <f t="shared" si="328"/>
        <v/>
      </c>
      <c r="AR445" s="99" t="str">
        <f t="shared" si="329"/>
        <v/>
      </c>
      <c r="AS445" s="99" t="str">
        <f t="shared" si="334"/>
        <v/>
      </c>
      <c r="AT445" s="99" t="str">
        <f t="shared" si="335"/>
        <v/>
      </c>
      <c r="AU445" s="99" t="str">
        <f t="shared" si="305"/>
        <v/>
      </c>
      <c r="AV445" s="99" t="str">
        <f t="shared" si="306"/>
        <v/>
      </c>
      <c r="AW445" s="99" t="str">
        <f t="shared" si="336"/>
        <v/>
      </c>
      <c r="AX445" s="99" t="str">
        <f t="shared" si="337"/>
        <v/>
      </c>
      <c r="AY445" s="99" t="str">
        <f t="shared" si="307"/>
        <v/>
      </c>
      <c r="AZ445" s="99" t="str">
        <f t="shared" si="308"/>
        <v/>
      </c>
      <c r="BA445" s="99" t="str">
        <f t="shared" si="338"/>
        <v/>
      </c>
      <c r="BB445" s="99" t="str">
        <f t="shared" si="339"/>
        <v/>
      </c>
      <c r="BD445" s="99" t="str">
        <f t="shared" si="309"/>
        <v/>
      </c>
      <c r="BE445" s="99" t="str">
        <f t="shared" si="310"/>
        <v/>
      </c>
      <c r="BF445" s="99" t="str">
        <f t="shared" si="311"/>
        <v/>
      </c>
      <c r="BG445" s="99" t="str">
        <f t="shared" si="312"/>
        <v/>
      </c>
      <c r="BH445" s="121" t="str">
        <f t="shared" si="313"/>
        <v/>
      </c>
      <c r="BI445" s="121" t="str">
        <f t="shared" si="314"/>
        <v/>
      </c>
      <c r="BJ445" s="122" t="str">
        <f t="shared" si="315"/>
        <v/>
      </c>
      <c r="BK445" s="122"/>
      <c r="BL445" s="99" t="str">
        <f t="shared" si="316"/>
        <v/>
      </c>
      <c r="BM445" s="99" t="str">
        <f t="shared" si="317"/>
        <v/>
      </c>
      <c r="BN445" s="122" t="str">
        <f t="shared" si="322"/>
        <v/>
      </c>
      <c r="BO445" s="121" t="str">
        <f t="shared" si="318"/>
        <v/>
      </c>
      <c r="BP445" s="122" t="str">
        <f t="shared" si="323"/>
        <v/>
      </c>
      <c r="BQ445" s="122"/>
    </row>
    <row r="446" spans="2:69" x14ac:dyDescent="0.3">
      <c r="B446" s="89"/>
      <c r="C446" s="98">
        <f t="shared" si="319"/>
        <v>88</v>
      </c>
      <c r="D446" s="120">
        <v>436</v>
      </c>
      <c r="E446" s="161" t="str">
        <f t="shared" si="324"/>
        <v/>
      </c>
      <c r="F446" s="90" t="str">
        <f t="shared" si="300"/>
        <v/>
      </c>
      <c r="G446" s="120">
        <v>436</v>
      </c>
      <c r="H446" s="161" t="str">
        <f t="shared" si="325"/>
        <v/>
      </c>
      <c r="I446" s="90" t="str">
        <f t="array" ref="I446">IF(D$2=1,IF(F446="","",ABS(F445-F446)),IF(D$2&lt;10,IF(AND(F446="",F447=""),"",MAX(IF(C$11:C$1510=G446,B$11:B$1510))-MIN(IF(C$11:C$1510=G446,B$11:B$1510))),IF(AND(F446="",F447=""),"",_xlfn.STDEV.S(IF(C$11:C$1510=G446,B$11:B$1510)))))</f>
        <v/>
      </c>
      <c r="J446" s="102"/>
      <c r="K446" s="156"/>
      <c r="L446" s="157"/>
      <c r="M446" s="158"/>
      <c r="N446" s="147"/>
      <c r="O446" s="147"/>
      <c r="AA446" s="99" t="str">
        <f t="shared" si="301"/>
        <v/>
      </c>
      <c r="AB446" s="99" t="str">
        <f t="shared" si="302"/>
        <v/>
      </c>
      <c r="AC446" s="99" t="str">
        <f t="shared" si="330"/>
        <v/>
      </c>
      <c r="AD446" s="99" t="str">
        <f t="shared" si="331"/>
        <v/>
      </c>
      <c r="AE446" s="99" t="str">
        <f t="shared" si="303"/>
        <v/>
      </c>
      <c r="AF446" s="99" t="str">
        <f t="shared" si="304"/>
        <v/>
      </c>
      <c r="AG446" s="99" t="str">
        <f t="shared" si="342"/>
        <v/>
      </c>
      <c r="AH446" s="99" t="str">
        <f t="shared" si="343"/>
        <v/>
      </c>
      <c r="AI446" s="99" t="str">
        <f t="shared" si="320"/>
        <v/>
      </c>
      <c r="AJ446" s="99" t="str">
        <f t="shared" si="326"/>
        <v/>
      </c>
      <c r="AK446" s="99" t="str">
        <f t="shared" si="340"/>
        <v/>
      </c>
      <c r="AL446" s="99" t="str">
        <f t="shared" si="341"/>
        <v/>
      </c>
      <c r="AM446" s="99" t="str">
        <f t="shared" si="321"/>
        <v/>
      </c>
      <c r="AN446" s="99" t="str">
        <f t="shared" si="327"/>
        <v/>
      </c>
      <c r="AO446" s="99" t="str">
        <f t="shared" si="332"/>
        <v/>
      </c>
      <c r="AP446" s="99" t="str">
        <f t="shared" si="333"/>
        <v/>
      </c>
      <c r="AQ446" s="99" t="str">
        <f t="shared" si="328"/>
        <v/>
      </c>
      <c r="AR446" s="99" t="str">
        <f t="shared" si="329"/>
        <v/>
      </c>
      <c r="AS446" s="99" t="str">
        <f t="shared" si="334"/>
        <v/>
      </c>
      <c r="AT446" s="99" t="str">
        <f t="shared" si="335"/>
        <v/>
      </c>
      <c r="AU446" s="99" t="str">
        <f t="shared" si="305"/>
        <v/>
      </c>
      <c r="AV446" s="99" t="str">
        <f t="shared" si="306"/>
        <v/>
      </c>
      <c r="AW446" s="99" t="str">
        <f t="shared" si="336"/>
        <v/>
      </c>
      <c r="AX446" s="99" t="str">
        <f t="shared" si="337"/>
        <v/>
      </c>
      <c r="AY446" s="99" t="str">
        <f t="shared" si="307"/>
        <v/>
      </c>
      <c r="AZ446" s="99" t="str">
        <f t="shared" si="308"/>
        <v/>
      </c>
      <c r="BA446" s="99" t="str">
        <f t="shared" si="338"/>
        <v/>
      </c>
      <c r="BB446" s="99" t="str">
        <f t="shared" si="339"/>
        <v/>
      </c>
      <c r="BD446" s="99" t="str">
        <f t="shared" si="309"/>
        <v/>
      </c>
      <c r="BE446" s="99" t="str">
        <f t="shared" si="310"/>
        <v/>
      </c>
      <c r="BF446" s="99" t="str">
        <f t="shared" si="311"/>
        <v/>
      </c>
      <c r="BG446" s="99" t="str">
        <f t="shared" si="312"/>
        <v/>
      </c>
      <c r="BH446" s="121" t="str">
        <f t="shared" si="313"/>
        <v/>
      </c>
      <c r="BI446" s="121" t="str">
        <f t="shared" si="314"/>
        <v/>
      </c>
      <c r="BJ446" s="122" t="str">
        <f t="shared" si="315"/>
        <v/>
      </c>
      <c r="BK446" s="122"/>
      <c r="BL446" s="99" t="str">
        <f t="shared" si="316"/>
        <v/>
      </c>
      <c r="BM446" s="99" t="str">
        <f t="shared" si="317"/>
        <v/>
      </c>
      <c r="BN446" s="122" t="str">
        <f t="shared" si="322"/>
        <v/>
      </c>
      <c r="BO446" s="121" t="str">
        <f t="shared" si="318"/>
        <v/>
      </c>
      <c r="BP446" s="122" t="str">
        <f t="shared" si="323"/>
        <v/>
      </c>
      <c r="BQ446" s="122"/>
    </row>
    <row r="447" spans="2:69" x14ac:dyDescent="0.3">
      <c r="B447" s="89"/>
      <c r="C447" s="98">
        <f t="shared" si="319"/>
        <v>88</v>
      </c>
      <c r="D447" s="120">
        <v>437</v>
      </c>
      <c r="E447" s="161" t="str">
        <f t="shared" si="324"/>
        <v/>
      </c>
      <c r="F447" s="90" t="str">
        <f t="shared" si="300"/>
        <v/>
      </c>
      <c r="G447" s="120">
        <v>437</v>
      </c>
      <c r="H447" s="161" t="str">
        <f t="shared" si="325"/>
        <v/>
      </c>
      <c r="I447" s="90" t="str">
        <f t="array" ref="I447">IF(D$2=1,IF(F447="","",ABS(F446-F447)),IF(D$2&lt;10,IF(AND(F447="",F448=""),"",MAX(IF(C$11:C$1510=G447,B$11:B$1510))-MIN(IF(C$11:C$1510=G447,B$11:B$1510))),IF(AND(F447="",F448=""),"",_xlfn.STDEV.S(IF(C$11:C$1510=G447,B$11:B$1510)))))</f>
        <v/>
      </c>
      <c r="J447" s="102"/>
      <c r="K447" s="156"/>
      <c r="L447" s="157"/>
      <c r="M447" s="158"/>
      <c r="N447" s="147"/>
      <c r="O447" s="147"/>
      <c r="AA447" s="99" t="str">
        <f t="shared" si="301"/>
        <v/>
      </c>
      <c r="AB447" s="99" t="str">
        <f t="shared" si="302"/>
        <v/>
      </c>
      <c r="AC447" s="99" t="str">
        <f t="shared" si="330"/>
        <v/>
      </c>
      <c r="AD447" s="99" t="str">
        <f t="shared" si="331"/>
        <v/>
      </c>
      <c r="AE447" s="99" t="str">
        <f t="shared" si="303"/>
        <v/>
      </c>
      <c r="AF447" s="99" t="str">
        <f t="shared" si="304"/>
        <v/>
      </c>
      <c r="AG447" s="99" t="str">
        <f t="shared" si="342"/>
        <v/>
      </c>
      <c r="AH447" s="99" t="str">
        <f t="shared" si="343"/>
        <v/>
      </c>
      <c r="AI447" s="99" t="str">
        <f t="shared" si="320"/>
        <v/>
      </c>
      <c r="AJ447" s="99" t="str">
        <f t="shared" si="326"/>
        <v/>
      </c>
      <c r="AK447" s="99" t="str">
        <f t="shared" si="340"/>
        <v/>
      </c>
      <c r="AL447" s="99" t="str">
        <f t="shared" si="341"/>
        <v/>
      </c>
      <c r="AM447" s="99" t="str">
        <f t="shared" si="321"/>
        <v/>
      </c>
      <c r="AN447" s="99" t="str">
        <f t="shared" si="327"/>
        <v/>
      </c>
      <c r="AO447" s="99" t="str">
        <f t="shared" si="332"/>
        <v/>
      </c>
      <c r="AP447" s="99" t="str">
        <f t="shared" si="333"/>
        <v/>
      </c>
      <c r="AQ447" s="99" t="str">
        <f t="shared" si="328"/>
        <v/>
      </c>
      <c r="AR447" s="99" t="str">
        <f t="shared" si="329"/>
        <v/>
      </c>
      <c r="AS447" s="99" t="str">
        <f t="shared" si="334"/>
        <v/>
      </c>
      <c r="AT447" s="99" t="str">
        <f t="shared" si="335"/>
        <v/>
      </c>
      <c r="AU447" s="99" t="str">
        <f t="shared" si="305"/>
        <v/>
      </c>
      <c r="AV447" s="99" t="str">
        <f t="shared" si="306"/>
        <v/>
      </c>
      <c r="AW447" s="99" t="str">
        <f t="shared" si="336"/>
        <v/>
      </c>
      <c r="AX447" s="99" t="str">
        <f t="shared" si="337"/>
        <v/>
      </c>
      <c r="AY447" s="99" t="str">
        <f t="shared" si="307"/>
        <v/>
      </c>
      <c r="AZ447" s="99" t="str">
        <f t="shared" si="308"/>
        <v/>
      </c>
      <c r="BA447" s="99" t="str">
        <f t="shared" si="338"/>
        <v/>
      </c>
      <c r="BB447" s="99" t="str">
        <f t="shared" si="339"/>
        <v/>
      </c>
      <c r="BD447" s="99" t="str">
        <f t="shared" si="309"/>
        <v/>
      </c>
      <c r="BE447" s="99" t="str">
        <f t="shared" si="310"/>
        <v/>
      </c>
      <c r="BF447" s="99" t="str">
        <f t="shared" si="311"/>
        <v/>
      </c>
      <c r="BG447" s="99" t="str">
        <f t="shared" si="312"/>
        <v/>
      </c>
      <c r="BH447" s="121" t="str">
        <f t="shared" si="313"/>
        <v/>
      </c>
      <c r="BI447" s="121" t="str">
        <f t="shared" si="314"/>
        <v/>
      </c>
      <c r="BJ447" s="122" t="str">
        <f t="shared" si="315"/>
        <v/>
      </c>
      <c r="BK447" s="122"/>
      <c r="BL447" s="99" t="str">
        <f t="shared" si="316"/>
        <v/>
      </c>
      <c r="BM447" s="99" t="str">
        <f t="shared" si="317"/>
        <v/>
      </c>
      <c r="BN447" s="122" t="str">
        <f t="shared" si="322"/>
        <v/>
      </c>
      <c r="BO447" s="121" t="str">
        <f t="shared" si="318"/>
        <v/>
      </c>
      <c r="BP447" s="122" t="str">
        <f t="shared" si="323"/>
        <v/>
      </c>
      <c r="BQ447" s="122"/>
    </row>
    <row r="448" spans="2:69" x14ac:dyDescent="0.3">
      <c r="B448" s="89"/>
      <c r="C448" s="98">
        <f t="shared" si="319"/>
        <v>88</v>
      </c>
      <c r="D448" s="120">
        <v>438</v>
      </c>
      <c r="E448" s="161" t="str">
        <f t="shared" si="324"/>
        <v/>
      </c>
      <c r="F448" s="90" t="str">
        <f t="shared" si="300"/>
        <v/>
      </c>
      <c r="G448" s="120">
        <v>438</v>
      </c>
      <c r="H448" s="161" t="str">
        <f t="shared" si="325"/>
        <v/>
      </c>
      <c r="I448" s="90" t="str">
        <f t="array" ref="I448">IF(D$2=1,IF(F448="","",ABS(F447-F448)),IF(D$2&lt;10,IF(AND(F448="",F449=""),"",MAX(IF(C$11:C$1510=G448,B$11:B$1510))-MIN(IF(C$11:C$1510=G448,B$11:B$1510))),IF(AND(F448="",F449=""),"",_xlfn.STDEV.S(IF(C$11:C$1510=G448,B$11:B$1510)))))</f>
        <v/>
      </c>
      <c r="J448" s="102"/>
      <c r="K448" s="156"/>
      <c r="L448" s="157"/>
      <c r="M448" s="158"/>
      <c r="N448" s="147"/>
      <c r="O448" s="147"/>
      <c r="AA448" s="99" t="str">
        <f t="shared" si="301"/>
        <v/>
      </c>
      <c r="AB448" s="99" t="str">
        <f t="shared" si="302"/>
        <v/>
      </c>
      <c r="AC448" s="99" t="str">
        <f t="shared" si="330"/>
        <v/>
      </c>
      <c r="AD448" s="99" t="str">
        <f t="shared" si="331"/>
        <v/>
      </c>
      <c r="AE448" s="99" t="str">
        <f t="shared" si="303"/>
        <v/>
      </c>
      <c r="AF448" s="99" t="str">
        <f t="shared" si="304"/>
        <v/>
      </c>
      <c r="AG448" s="99" t="str">
        <f t="shared" si="342"/>
        <v/>
      </c>
      <c r="AH448" s="99" t="str">
        <f t="shared" si="343"/>
        <v/>
      </c>
      <c r="AI448" s="99" t="str">
        <f t="shared" si="320"/>
        <v/>
      </c>
      <c r="AJ448" s="99" t="str">
        <f t="shared" si="326"/>
        <v/>
      </c>
      <c r="AK448" s="99" t="str">
        <f t="shared" si="340"/>
        <v/>
      </c>
      <c r="AL448" s="99" t="str">
        <f t="shared" si="341"/>
        <v/>
      </c>
      <c r="AM448" s="99" t="str">
        <f t="shared" si="321"/>
        <v/>
      </c>
      <c r="AN448" s="99" t="str">
        <f t="shared" si="327"/>
        <v/>
      </c>
      <c r="AO448" s="99" t="str">
        <f t="shared" si="332"/>
        <v/>
      </c>
      <c r="AP448" s="99" t="str">
        <f t="shared" si="333"/>
        <v/>
      </c>
      <c r="AQ448" s="99" t="str">
        <f t="shared" si="328"/>
        <v/>
      </c>
      <c r="AR448" s="99" t="str">
        <f t="shared" si="329"/>
        <v/>
      </c>
      <c r="AS448" s="99" t="str">
        <f t="shared" si="334"/>
        <v/>
      </c>
      <c r="AT448" s="99" t="str">
        <f t="shared" si="335"/>
        <v/>
      </c>
      <c r="AU448" s="99" t="str">
        <f t="shared" si="305"/>
        <v/>
      </c>
      <c r="AV448" s="99" t="str">
        <f t="shared" si="306"/>
        <v/>
      </c>
      <c r="AW448" s="99" t="str">
        <f t="shared" si="336"/>
        <v/>
      </c>
      <c r="AX448" s="99" t="str">
        <f t="shared" si="337"/>
        <v/>
      </c>
      <c r="AY448" s="99" t="str">
        <f t="shared" si="307"/>
        <v/>
      </c>
      <c r="AZ448" s="99" t="str">
        <f t="shared" si="308"/>
        <v/>
      </c>
      <c r="BA448" s="99" t="str">
        <f t="shared" si="338"/>
        <v/>
      </c>
      <c r="BB448" s="99" t="str">
        <f t="shared" si="339"/>
        <v/>
      </c>
      <c r="BD448" s="99" t="str">
        <f t="shared" si="309"/>
        <v/>
      </c>
      <c r="BE448" s="99" t="str">
        <f t="shared" si="310"/>
        <v/>
      </c>
      <c r="BF448" s="99" t="str">
        <f t="shared" si="311"/>
        <v/>
      </c>
      <c r="BG448" s="99" t="str">
        <f t="shared" si="312"/>
        <v/>
      </c>
      <c r="BH448" s="121" t="str">
        <f t="shared" si="313"/>
        <v/>
      </c>
      <c r="BI448" s="121" t="str">
        <f t="shared" si="314"/>
        <v/>
      </c>
      <c r="BJ448" s="122" t="str">
        <f t="shared" si="315"/>
        <v/>
      </c>
      <c r="BK448" s="122"/>
      <c r="BL448" s="99" t="str">
        <f t="shared" si="316"/>
        <v/>
      </c>
      <c r="BM448" s="99" t="str">
        <f t="shared" si="317"/>
        <v/>
      </c>
      <c r="BN448" s="122" t="str">
        <f t="shared" si="322"/>
        <v/>
      </c>
      <c r="BO448" s="121" t="str">
        <f t="shared" si="318"/>
        <v/>
      </c>
      <c r="BP448" s="122" t="str">
        <f t="shared" si="323"/>
        <v/>
      </c>
      <c r="BQ448" s="122"/>
    </row>
    <row r="449" spans="2:69" x14ac:dyDescent="0.3">
      <c r="B449" s="89"/>
      <c r="C449" s="98">
        <f t="shared" si="319"/>
        <v>88</v>
      </c>
      <c r="D449" s="120">
        <v>439</v>
      </c>
      <c r="E449" s="161" t="str">
        <f t="shared" si="324"/>
        <v/>
      </c>
      <c r="F449" s="90" t="str">
        <f t="shared" si="300"/>
        <v/>
      </c>
      <c r="G449" s="120">
        <v>439</v>
      </c>
      <c r="H449" s="161" t="str">
        <f t="shared" si="325"/>
        <v/>
      </c>
      <c r="I449" s="90" t="str">
        <f t="array" ref="I449">IF(D$2=1,IF(F449="","",ABS(F448-F449)),IF(D$2&lt;10,IF(AND(F449="",F450=""),"",MAX(IF(C$11:C$1510=G449,B$11:B$1510))-MIN(IF(C$11:C$1510=G449,B$11:B$1510))),IF(AND(F449="",F450=""),"",_xlfn.STDEV.S(IF(C$11:C$1510=G449,B$11:B$1510)))))</f>
        <v/>
      </c>
      <c r="J449" s="102"/>
      <c r="K449" s="156"/>
      <c r="L449" s="157"/>
      <c r="M449" s="158"/>
      <c r="N449" s="147"/>
      <c r="O449" s="147"/>
      <c r="AA449" s="99" t="str">
        <f t="shared" si="301"/>
        <v/>
      </c>
      <c r="AB449" s="99" t="str">
        <f t="shared" si="302"/>
        <v/>
      </c>
      <c r="AC449" s="99" t="str">
        <f t="shared" si="330"/>
        <v/>
      </c>
      <c r="AD449" s="99" t="str">
        <f t="shared" si="331"/>
        <v/>
      </c>
      <c r="AE449" s="99" t="str">
        <f t="shared" si="303"/>
        <v/>
      </c>
      <c r="AF449" s="99" t="str">
        <f t="shared" si="304"/>
        <v/>
      </c>
      <c r="AG449" s="99" t="str">
        <f t="shared" si="342"/>
        <v/>
      </c>
      <c r="AH449" s="99" t="str">
        <f t="shared" si="343"/>
        <v/>
      </c>
      <c r="AI449" s="99" t="str">
        <f t="shared" si="320"/>
        <v/>
      </c>
      <c r="AJ449" s="99" t="str">
        <f t="shared" si="326"/>
        <v/>
      </c>
      <c r="AK449" s="99" t="str">
        <f t="shared" si="340"/>
        <v/>
      </c>
      <c r="AL449" s="99" t="str">
        <f t="shared" si="341"/>
        <v/>
      </c>
      <c r="AM449" s="99" t="str">
        <f t="shared" si="321"/>
        <v/>
      </c>
      <c r="AN449" s="99" t="str">
        <f t="shared" si="327"/>
        <v/>
      </c>
      <c r="AO449" s="99" t="str">
        <f t="shared" si="332"/>
        <v/>
      </c>
      <c r="AP449" s="99" t="str">
        <f t="shared" si="333"/>
        <v/>
      </c>
      <c r="AQ449" s="99" t="str">
        <f t="shared" si="328"/>
        <v/>
      </c>
      <c r="AR449" s="99" t="str">
        <f t="shared" si="329"/>
        <v/>
      </c>
      <c r="AS449" s="99" t="str">
        <f t="shared" si="334"/>
        <v/>
      </c>
      <c r="AT449" s="99" t="str">
        <f t="shared" si="335"/>
        <v/>
      </c>
      <c r="AU449" s="99" t="str">
        <f t="shared" si="305"/>
        <v/>
      </c>
      <c r="AV449" s="99" t="str">
        <f t="shared" si="306"/>
        <v/>
      </c>
      <c r="AW449" s="99" t="str">
        <f t="shared" si="336"/>
        <v/>
      </c>
      <c r="AX449" s="99" t="str">
        <f t="shared" si="337"/>
        <v/>
      </c>
      <c r="AY449" s="99" t="str">
        <f t="shared" si="307"/>
        <v/>
      </c>
      <c r="AZ449" s="99" t="str">
        <f t="shared" si="308"/>
        <v/>
      </c>
      <c r="BA449" s="99" t="str">
        <f t="shared" si="338"/>
        <v/>
      </c>
      <c r="BB449" s="99" t="str">
        <f t="shared" si="339"/>
        <v/>
      </c>
      <c r="BD449" s="99" t="str">
        <f t="shared" si="309"/>
        <v/>
      </c>
      <c r="BE449" s="99" t="str">
        <f t="shared" si="310"/>
        <v/>
      </c>
      <c r="BF449" s="99" t="str">
        <f t="shared" si="311"/>
        <v/>
      </c>
      <c r="BG449" s="99" t="str">
        <f t="shared" si="312"/>
        <v/>
      </c>
      <c r="BH449" s="121" t="str">
        <f t="shared" si="313"/>
        <v/>
      </c>
      <c r="BI449" s="121" t="str">
        <f t="shared" si="314"/>
        <v/>
      </c>
      <c r="BJ449" s="122" t="str">
        <f t="shared" si="315"/>
        <v/>
      </c>
      <c r="BK449" s="122"/>
      <c r="BL449" s="99" t="str">
        <f t="shared" si="316"/>
        <v/>
      </c>
      <c r="BM449" s="99" t="str">
        <f t="shared" si="317"/>
        <v/>
      </c>
      <c r="BN449" s="122" t="str">
        <f t="shared" si="322"/>
        <v/>
      </c>
      <c r="BO449" s="121" t="str">
        <f t="shared" si="318"/>
        <v/>
      </c>
      <c r="BP449" s="122" t="str">
        <f t="shared" si="323"/>
        <v/>
      </c>
      <c r="BQ449" s="122"/>
    </row>
    <row r="450" spans="2:69" x14ac:dyDescent="0.3">
      <c r="B450" s="89"/>
      <c r="C450" s="98">
        <f t="shared" si="319"/>
        <v>88</v>
      </c>
      <c r="D450" s="120">
        <v>440</v>
      </c>
      <c r="E450" s="161" t="str">
        <f t="shared" si="324"/>
        <v/>
      </c>
      <c r="F450" s="90" t="str">
        <f t="shared" si="300"/>
        <v/>
      </c>
      <c r="G450" s="120">
        <v>440</v>
      </c>
      <c r="H450" s="161" t="str">
        <f t="shared" si="325"/>
        <v/>
      </c>
      <c r="I450" s="90" t="str">
        <f t="array" ref="I450">IF(D$2=1,IF(F450="","",ABS(F449-F450)),IF(D$2&lt;10,IF(AND(F450="",F451=""),"",MAX(IF(C$11:C$1510=G450,B$11:B$1510))-MIN(IF(C$11:C$1510=G450,B$11:B$1510))),IF(AND(F450="",F451=""),"",_xlfn.STDEV.S(IF(C$11:C$1510=G450,B$11:B$1510)))))</f>
        <v/>
      </c>
      <c r="J450" s="102"/>
      <c r="K450" s="156"/>
      <c r="L450" s="157"/>
      <c r="M450" s="158"/>
      <c r="N450" s="147"/>
      <c r="O450" s="147"/>
      <c r="AA450" s="99" t="str">
        <f t="shared" si="301"/>
        <v/>
      </c>
      <c r="AB450" s="99" t="str">
        <f t="shared" si="302"/>
        <v/>
      </c>
      <c r="AC450" s="99" t="str">
        <f t="shared" si="330"/>
        <v/>
      </c>
      <c r="AD450" s="99" t="str">
        <f t="shared" si="331"/>
        <v/>
      </c>
      <c r="AE450" s="99" t="str">
        <f t="shared" si="303"/>
        <v/>
      </c>
      <c r="AF450" s="99" t="str">
        <f t="shared" si="304"/>
        <v/>
      </c>
      <c r="AG450" s="99" t="str">
        <f t="shared" si="342"/>
        <v/>
      </c>
      <c r="AH450" s="99" t="str">
        <f t="shared" si="343"/>
        <v/>
      </c>
      <c r="AI450" s="99" t="str">
        <f t="shared" si="320"/>
        <v/>
      </c>
      <c r="AJ450" s="99" t="str">
        <f t="shared" si="326"/>
        <v/>
      </c>
      <c r="AK450" s="99" t="str">
        <f t="shared" si="340"/>
        <v/>
      </c>
      <c r="AL450" s="99" t="str">
        <f t="shared" si="341"/>
        <v/>
      </c>
      <c r="AM450" s="99" t="str">
        <f t="shared" si="321"/>
        <v/>
      </c>
      <c r="AN450" s="99" t="str">
        <f t="shared" si="327"/>
        <v/>
      </c>
      <c r="AO450" s="99" t="str">
        <f t="shared" si="332"/>
        <v/>
      </c>
      <c r="AP450" s="99" t="str">
        <f t="shared" si="333"/>
        <v/>
      </c>
      <c r="AQ450" s="99" t="str">
        <f t="shared" si="328"/>
        <v/>
      </c>
      <c r="AR450" s="99" t="str">
        <f t="shared" si="329"/>
        <v/>
      </c>
      <c r="AS450" s="99" t="str">
        <f t="shared" si="334"/>
        <v/>
      </c>
      <c r="AT450" s="99" t="str">
        <f t="shared" si="335"/>
        <v/>
      </c>
      <c r="AU450" s="99" t="str">
        <f t="shared" si="305"/>
        <v/>
      </c>
      <c r="AV450" s="99" t="str">
        <f t="shared" si="306"/>
        <v/>
      </c>
      <c r="AW450" s="99" t="str">
        <f t="shared" si="336"/>
        <v/>
      </c>
      <c r="AX450" s="99" t="str">
        <f t="shared" si="337"/>
        <v/>
      </c>
      <c r="AY450" s="99" t="str">
        <f t="shared" si="307"/>
        <v/>
      </c>
      <c r="AZ450" s="99" t="str">
        <f t="shared" si="308"/>
        <v/>
      </c>
      <c r="BA450" s="99" t="str">
        <f t="shared" si="338"/>
        <v/>
      </c>
      <c r="BB450" s="99" t="str">
        <f t="shared" si="339"/>
        <v/>
      </c>
      <c r="BD450" s="99" t="str">
        <f t="shared" si="309"/>
        <v/>
      </c>
      <c r="BE450" s="99" t="str">
        <f t="shared" si="310"/>
        <v/>
      </c>
      <c r="BF450" s="99" t="str">
        <f t="shared" si="311"/>
        <v/>
      </c>
      <c r="BG450" s="99" t="str">
        <f t="shared" si="312"/>
        <v/>
      </c>
      <c r="BH450" s="121" t="str">
        <f t="shared" si="313"/>
        <v/>
      </c>
      <c r="BI450" s="121" t="str">
        <f t="shared" si="314"/>
        <v/>
      </c>
      <c r="BJ450" s="122" t="str">
        <f t="shared" si="315"/>
        <v/>
      </c>
      <c r="BK450" s="122"/>
      <c r="BL450" s="99" t="str">
        <f t="shared" si="316"/>
        <v/>
      </c>
      <c r="BM450" s="99" t="str">
        <f t="shared" si="317"/>
        <v/>
      </c>
      <c r="BN450" s="122" t="str">
        <f t="shared" si="322"/>
        <v/>
      </c>
      <c r="BO450" s="121" t="str">
        <f t="shared" si="318"/>
        <v/>
      </c>
      <c r="BP450" s="122" t="str">
        <f t="shared" si="323"/>
        <v/>
      </c>
      <c r="BQ450" s="122"/>
    </row>
    <row r="451" spans="2:69" x14ac:dyDescent="0.3">
      <c r="B451" s="89"/>
      <c r="C451" s="98">
        <f t="shared" si="319"/>
        <v>89</v>
      </c>
      <c r="D451" s="120">
        <v>441</v>
      </c>
      <c r="E451" s="161" t="str">
        <f t="shared" si="324"/>
        <v/>
      </c>
      <c r="F451" s="90" t="str">
        <f t="shared" si="300"/>
        <v/>
      </c>
      <c r="G451" s="120">
        <v>441</v>
      </c>
      <c r="H451" s="161" t="str">
        <f t="shared" si="325"/>
        <v/>
      </c>
      <c r="I451" s="90" t="str">
        <f t="array" ref="I451">IF(D$2=1,IF(F451="","",ABS(F450-F451)),IF(D$2&lt;10,IF(AND(F451="",F452=""),"",MAX(IF(C$11:C$1510=G451,B$11:B$1510))-MIN(IF(C$11:C$1510=G451,B$11:B$1510))),IF(AND(F451="",F452=""),"",_xlfn.STDEV.S(IF(C$11:C$1510=G451,B$11:B$1510)))))</f>
        <v/>
      </c>
      <c r="J451" s="102"/>
      <c r="K451" s="156"/>
      <c r="L451" s="157"/>
      <c r="M451" s="158"/>
      <c r="N451" s="147"/>
      <c r="O451" s="147"/>
      <c r="AA451" s="99" t="str">
        <f t="shared" si="301"/>
        <v/>
      </c>
      <c r="AB451" s="99" t="str">
        <f t="shared" si="302"/>
        <v/>
      </c>
      <c r="AC451" s="99" t="str">
        <f t="shared" si="330"/>
        <v/>
      </c>
      <c r="AD451" s="99" t="str">
        <f t="shared" si="331"/>
        <v/>
      </c>
      <c r="AE451" s="99" t="str">
        <f t="shared" si="303"/>
        <v/>
      </c>
      <c r="AF451" s="99" t="str">
        <f t="shared" si="304"/>
        <v/>
      </c>
      <c r="AG451" s="99" t="str">
        <f t="shared" si="342"/>
        <v/>
      </c>
      <c r="AH451" s="99" t="str">
        <f t="shared" si="343"/>
        <v/>
      </c>
      <c r="AI451" s="99" t="str">
        <f t="shared" si="320"/>
        <v/>
      </c>
      <c r="AJ451" s="99" t="str">
        <f t="shared" si="326"/>
        <v/>
      </c>
      <c r="AK451" s="99" t="str">
        <f t="shared" si="340"/>
        <v/>
      </c>
      <c r="AL451" s="99" t="str">
        <f t="shared" si="341"/>
        <v/>
      </c>
      <c r="AM451" s="99" t="str">
        <f t="shared" si="321"/>
        <v/>
      </c>
      <c r="AN451" s="99" t="str">
        <f t="shared" si="327"/>
        <v/>
      </c>
      <c r="AO451" s="99" t="str">
        <f t="shared" si="332"/>
        <v/>
      </c>
      <c r="AP451" s="99" t="str">
        <f t="shared" si="333"/>
        <v/>
      </c>
      <c r="AQ451" s="99" t="str">
        <f t="shared" si="328"/>
        <v/>
      </c>
      <c r="AR451" s="99" t="str">
        <f t="shared" si="329"/>
        <v/>
      </c>
      <c r="AS451" s="99" t="str">
        <f t="shared" si="334"/>
        <v/>
      </c>
      <c r="AT451" s="99" t="str">
        <f t="shared" si="335"/>
        <v/>
      </c>
      <c r="AU451" s="99" t="str">
        <f t="shared" si="305"/>
        <v/>
      </c>
      <c r="AV451" s="99" t="str">
        <f t="shared" si="306"/>
        <v/>
      </c>
      <c r="AW451" s="99" t="str">
        <f t="shared" si="336"/>
        <v/>
      </c>
      <c r="AX451" s="99" t="str">
        <f t="shared" si="337"/>
        <v/>
      </c>
      <c r="AY451" s="99" t="str">
        <f t="shared" si="307"/>
        <v/>
      </c>
      <c r="AZ451" s="99" t="str">
        <f t="shared" si="308"/>
        <v/>
      </c>
      <c r="BA451" s="99" t="str">
        <f t="shared" si="338"/>
        <v/>
      </c>
      <c r="BB451" s="99" t="str">
        <f t="shared" si="339"/>
        <v/>
      </c>
      <c r="BD451" s="99" t="str">
        <f t="shared" si="309"/>
        <v/>
      </c>
      <c r="BE451" s="99" t="str">
        <f t="shared" si="310"/>
        <v/>
      </c>
      <c r="BF451" s="99" t="str">
        <f t="shared" si="311"/>
        <v/>
      </c>
      <c r="BG451" s="99" t="str">
        <f t="shared" si="312"/>
        <v/>
      </c>
      <c r="BH451" s="121" t="str">
        <f t="shared" si="313"/>
        <v/>
      </c>
      <c r="BI451" s="121" t="str">
        <f t="shared" si="314"/>
        <v/>
      </c>
      <c r="BJ451" s="122" t="str">
        <f t="shared" si="315"/>
        <v/>
      </c>
      <c r="BK451" s="122"/>
      <c r="BL451" s="99" t="str">
        <f t="shared" si="316"/>
        <v/>
      </c>
      <c r="BM451" s="99" t="str">
        <f t="shared" si="317"/>
        <v/>
      </c>
      <c r="BN451" s="122" t="str">
        <f t="shared" si="322"/>
        <v/>
      </c>
      <c r="BO451" s="121" t="str">
        <f t="shared" si="318"/>
        <v/>
      </c>
      <c r="BP451" s="122" t="str">
        <f t="shared" si="323"/>
        <v/>
      </c>
      <c r="BQ451" s="122"/>
    </row>
    <row r="452" spans="2:69" x14ac:dyDescent="0.3">
      <c r="B452" s="89"/>
      <c r="C452" s="98">
        <f t="shared" si="319"/>
        <v>89</v>
      </c>
      <c r="D452" s="120">
        <v>442</v>
      </c>
      <c r="E452" s="161" t="str">
        <f t="shared" si="324"/>
        <v/>
      </c>
      <c r="F452" s="90" t="str">
        <f t="shared" si="300"/>
        <v/>
      </c>
      <c r="G452" s="120">
        <v>442</v>
      </c>
      <c r="H452" s="161" t="str">
        <f t="shared" si="325"/>
        <v/>
      </c>
      <c r="I452" s="90" t="str">
        <f t="array" ref="I452">IF(D$2=1,IF(F452="","",ABS(F451-F452)),IF(D$2&lt;10,IF(AND(F452="",F453=""),"",MAX(IF(C$11:C$1510=G452,B$11:B$1510))-MIN(IF(C$11:C$1510=G452,B$11:B$1510))),IF(AND(F452="",F453=""),"",_xlfn.STDEV.S(IF(C$11:C$1510=G452,B$11:B$1510)))))</f>
        <v/>
      </c>
      <c r="J452" s="102"/>
      <c r="K452" s="156"/>
      <c r="L452" s="157"/>
      <c r="M452" s="158"/>
      <c r="N452" s="147"/>
      <c r="O452" s="147"/>
      <c r="AA452" s="99" t="str">
        <f t="shared" si="301"/>
        <v/>
      </c>
      <c r="AB452" s="99" t="str">
        <f t="shared" si="302"/>
        <v/>
      </c>
      <c r="AC452" s="99" t="str">
        <f t="shared" si="330"/>
        <v/>
      </c>
      <c r="AD452" s="99" t="str">
        <f t="shared" si="331"/>
        <v/>
      </c>
      <c r="AE452" s="99" t="str">
        <f t="shared" si="303"/>
        <v/>
      </c>
      <c r="AF452" s="99" t="str">
        <f t="shared" si="304"/>
        <v/>
      </c>
      <c r="AG452" s="99" t="str">
        <f t="shared" si="342"/>
        <v/>
      </c>
      <c r="AH452" s="99" t="str">
        <f t="shared" si="343"/>
        <v/>
      </c>
      <c r="AI452" s="99" t="str">
        <f t="shared" si="320"/>
        <v/>
      </c>
      <c r="AJ452" s="99" t="str">
        <f t="shared" si="326"/>
        <v/>
      </c>
      <c r="AK452" s="99" t="str">
        <f t="shared" si="340"/>
        <v/>
      </c>
      <c r="AL452" s="99" t="str">
        <f t="shared" si="341"/>
        <v/>
      </c>
      <c r="AM452" s="99" t="str">
        <f t="shared" si="321"/>
        <v/>
      </c>
      <c r="AN452" s="99" t="str">
        <f t="shared" si="327"/>
        <v/>
      </c>
      <c r="AO452" s="99" t="str">
        <f t="shared" si="332"/>
        <v/>
      </c>
      <c r="AP452" s="99" t="str">
        <f t="shared" si="333"/>
        <v/>
      </c>
      <c r="AQ452" s="99" t="str">
        <f t="shared" si="328"/>
        <v/>
      </c>
      <c r="AR452" s="99" t="str">
        <f t="shared" si="329"/>
        <v/>
      </c>
      <c r="AS452" s="99" t="str">
        <f t="shared" si="334"/>
        <v/>
      </c>
      <c r="AT452" s="99" t="str">
        <f t="shared" si="335"/>
        <v/>
      </c>
      <c r="AU452" s="99" t="str">
        <f t="shared" si="305"/>
        <v/>
      </c>
      <c r="AV452" s="99" t="str">
        <f t="shared" si="306"/>
        <v/>
      </c>
      <c r="AW452" s="99" t="str">
        <f t="shared" si="336"/>
        <v/>
      </c>
      <c r="AX452" s="99" t="str">
        <f t="shared" si="337"/>
        <v/>
      </c>
      <c r="AY452" s="99" t="str">
        <f t="shared" si="307"/>
        <v/>
      </c>
      <c r="AZ452" s="99" t="str">
        <f t="shared" si="308"/>
        <v/>
      </c>
      <c r="BA452" s="99" t="str">
        <f t="shared" si="338"/>
        <v/>
      </c>
      <c r="BB452" s="99" t="str">
        <f t="shared" si="339"/>
        <v/>
      </c>
      <c r="BD452" s="99" t="str">
        <f t="shared" si="309"/>
        <v/>
      </c>
      <c r="BE452" s="99" t="str">
        <f t="shared" si="310"/>
        <v/>
      </c>
      <c r="BF452" s="99" t="str">
        <f t="shared" si="311"/>
        <v/>
      </c>
      <c r="BG452" s="99" t="str">
        <f t="shared" si="312"/>
        <v/>
      </c>
      <c r="BH452" s="121" t="str">
        <f t="shared" si="313"/>
        <v/>
      </c>
      <c r="BI452" s="121" t="str">
        <f t="shared" si="314"/>
        <v/>
      </c>
      <c r="BJ452" s="122" t="str">
        <f t="shared" si="315"/>
        <v/>
      </c>
      <c r="BK452" s="122"/>
      <c r="BL452" s="99" t="str">
        <f t="shared" si="316"/>
        <v/>
      </c>
      <c r="BM452" s="99" t="str">
        <f t="shared" si="317"/>
        <v/>
      </c>
      <c r="BN452" s="122" t="str">
        <f t="shared" si="322"/>
        <v/>
      </c>
      <c r="BO452" s="121" t="str">
        <f t="shared" si="318"/>
        <v/>
      </c>
      <c r="BP452" s="122" t="str">
        <f t="shared" si="323"/>
        <v/>
      </c>
      <c r="BQ452" s="122"/>
    </row>
    <row r="453" spans="2:69" x14ac:dyDescent="0.3">
      <c r="B453" s="89"/>
      <c r="C453" s="98">
        <f t="shared" si="319"/>
        <v>89</v>
      </c>
      <c r="D453" s="120">
        <v>443</v>
      </c>
      <c r="E453" s="161" t="str">
        <f t="shared" si="324"/>
        <v/>
      </c>
      <c r="F453" s="90" t="str">
        <f t="shared" si="300"/>
        <v/>
      </c>
      <c r="G453" s="120">
        <v>443</v>
      </c>
      <c r="H453" s="161" t="str">
        <f t="shared" si="325"/>
        <v/>
      </c>
      <c r="I453" s="90" t="str">
        <f t="array" ref="I453">IF(D$2=1,IF(F453="","",ABS(F452-F453)),IF(D$2&lt;10,IF(AND(F453="",F454=""),"",MAX(IF(C$11:C$1510=G453,B$11:B$1510))-MIN(IF(C$11:C$1510=G453,B$11:B$1510))),IF(AND(F453="",F454=""),"",_xlfn.STDEV.S(IF(C$11:C$1510=G453,B$11:B$1510)))))</f>
        <v/>
      </c>
      <c r="J453" s="102"/>
      <c r="K453" s="156"/>
      <c r="L453" s="157"/>
      <c r="M453" s="158"/>
      <c r="N453" s="147"/>
      <c r="O453" s="147"/>
      <c r="AA453" s="99" t="str">
        <f t="shared" si="301"/>
        <v/>
      </c>
      <c r="AB453" s="99" t="str">
        <f t="shared" si="302"/>
        <v/>
      </c>
      <c r="AC453" s="99" t="str">
        <f t="shared" si="330"/>
        <v/>
      </c>
      <c r="AD453" s="99" t="str">
        <f t="shared" si="331"/>
        <v/>
      </c>
      <c r="AE453" s="99" t="str">
        <f t="shared" si="303"/>
        <v/>
      </c>
      <c r="AF453" s="99" t="str">
        <f t="shared" si="304"/>
        <v/>
      </c>
      <c r="AG453" s="99" t="str">
        <f t="shared" si="342"/>
        <v/>
      </c>
      <c r="AH453" s="99" t="str">
        <f t="shared" si="343"/>
        <v/>
      </c>
      <c r="AI453" s="99" t="str">
        <f t="shared" si="320"/>
        <v/>
      </c>
      <c r="AJ453" s="99" t="str">
        <f t="shared" si="326"/>
        <v/>
      </c>
      <c r="AK453" s="99" t="str">
        <f t="shared" si="340"/>
        <v/>
      </c>
      <c r="AL453" s="99" t="str">
        <f t="shared" si="341"/>
        <v/>
      </c>
      <c r="AM453" s="99" t="str">
        <f t="shared" si="321"/>
        <v/>
      </c>
      <c r="AN453" s="99" t="str">
        <f t="shared" si="327"/>
        <v/>
      </c>
      <c r="AO453" s="99" t="str">
        <f t="shared" si="332"/>
        <v/>
      </c>
      <c r="AP453" s="99" t="str">
        <f t="shared" si="333"/>
        <v/>
      </c>
      <c r="AQ453" s="99" t="str">
        <f t="shared" si="328"/>
        <v/>
      </c>
      <c r="AR453" s="99" t="str">
        <f t="shared" si="329"/>
        <v/>
      </c>
      <c r="AS453" s="99" t="str">
        <f t="shared" si="334"/>
        <v/>
      </c>
      <c r="AT453" s="99" t="str">
        <f t="shared" si="335"/>
        <v/>
      </c>
      <c r="AU453" s="99" t="str">
        <f t="shared" si="305"/>
        <v/>
      </c>
      <c r="AV453" s="99" t="str">
        <f t="shared" si="306"/>
        <v/>
      </c>
      <c r="AW453" s="99" t="str">
        <f t="shared" si="336"/>
        <v/>
      </c>
      <c r="AX453" s="99" t="str">
        <f t="shared" si="337"/>
        <v/>
      </c>
      <c r="AY453" s="99" t="str">
        <f t="shared" si="307"/>
        <v/>
      </c>
      <c r="AZ453" s="99" t="str">
        <f t="shared" si="308"/>
        <v/>
      </c>
      <c r="BA453" s="99" t="str">
        <f t="shared" si="338"/>
        <v/>
      </c>
      <c r="BB453" s="99" t="str">
        <f t="shared" si="339"/>
        <v/>
      </c>
      <c r="BD453" s="99" t="str">
        <f t="shared" si="309"/>
        <v/>
      </c>
      <c r="BE453" s="99" t="str">
        <f t="shared" si="310"/>
        <v/>
      </c>
      <c r="BF453" s="99" t="str">
        <f t="shared" si="311"/>
        <v/>
      </c>
      <c r="BG453" s="99" t="str">
        <f t="shared" si="312"/>
        <v/>
      </c>
      <c r="BH453" s="121" t="str">
        <f t="shared" si="313"/>
        <v/>
      </c>
      <c r="BI453" s="121" t="str">
        <f t="shared" si="314"/>
        <v/>
      </c>
      <c r="BJ453" s="122" t="str">
        <f t="shared" si="315"/>
        <v/>
      </c>
      <c r="BK453" s="122"/>
      <c r="BL453" s="99" t="str">
        <f t="shared" si="316"/>
        <v/>
      </c>
      <c r="BM453" s="99" t="str">
        <f t="shared" si="317"/>
        <v/>
      </c>
      <c r="BN453" s="122" t="str">
        <f t="shared" si="322"/>
        <v/>
      </c>
      <c r="BO453" s="121" t="str">
        <f t="shared" si="318"/>
        <v/>
      </c>
      <c r="BP453" s="122" t="str">
        <f t="shared" si="323"/>
        <v/>
      </c>
      <c r="BQ453" s="122"/>
    </row>
    <row r="454" spans="2:69" x14ac:dyDescent="0.3">
      <c r="B454" s="89"/>
      <c r="C454" s="98">
        <f t="shared" si="319"/>
        <v>89</v>
      </c>
      <c r="D454" s="120">
        <v>444</v>
      </c>
      <c r="E454" s="161" t="str">
        <f t="shared" si="324"/>
        <v/>
      </c>
      <c r="F454" s="90" t="str">
        <f t="shared" si="300"/>
        <v/>
      </c>
      <c r="G454" s="120">
        <v>444</v>
      </c>
      <c r="H454" s="161" t="str">
        <f t="shared" si="325"/>
        <v/>
      </c>
      <c r="I454" s="90" t="str">
        <f t="array" ref="I454">IF(D$2=1,IF(F454="","",ABS(F453-F454)),IF(D$2&lt;10,IF(AND(F454="",F455=""),"",MAX(IF(C$11:C$1510=G454,B$11:B$1510))-MIN(IF(C$11:C$1510=G454,B$11:B$1510))),IF(AND(F454="",F455=""),"",_xlfn.STDEV.S(IF(C$11:C$1510=G454,B$11:B$1510)))))</f>
        <v/>
      </c>
      <c r="J454" s="102"/>
      <c r="K454" s="156"/>
      <c r="L454" s="157"/>
      <c r="M454" s="158"/>
      <c r="N454" s="147"/>
      <c r="O454" s="147"/>
      <c r="AA454" s="99" t="str">
        <f t="shared" si="301"/>
        <v/>
      </c>
      <c r="AB454" s="99" t="str">
        <f t="shared" si="302"/>
        <v/>
      </c>
      <c r="AC454" s="99" t="str">
        <f t="shared" si="330"/>
        <v/>
      </c>
      <c r="AD454" s="99" t="str">
        <f t="shared" si="331"/>
        <v/>
      </c>
      <c r="AE454" s="99" t="str">
        <f t="shared" si="303"/>
        <v/>
      </c>
      <c r="AF454" s="99" t="str">
        <f t="shared" si="304"/>
        <v/>
      </c>
      <c r="AG454" s="99" t="str">
        <f t="shared" si="342"/>
        <v/>
      </c>
      <c r="AH454" s="99" t="str">
        <f t="shared" si="343"/>
        <v/>
      </c>
      <c r="AI454" s="99" t="str">
        <f t="shared" si="320"/>
        <v/>
      </c>
      <c r="AJ454" s="99" t="str">
        <f t="shared" si="326"/>
        <v/>
      </c>
      <c r="AK454" s="99" t="str">
        <f t="shared" si="340"/>
        <v/>
      </c>
      <c r="AL454" s="99" t="str">
        <f t="shared" si="341"/>
        <v/>
      </c>
      <c r="AM454" s="99" t="str">
        <f t="shared" si="321"/>
        <v/>
      </c>
      <c r="AN454" s="99" t="str">
        <f t="shared" si="327"/>
        <v/>
      </c>
      <c r="AO454" s="99" t="str">
        <f t="shared" si="332"/>
        <v/>
      </c>
      <c r="AP454" s="99" t="str">
        <f t="shared" si="333"/>
        <v/>
      </c>
      <c r="AQ454" s="99" t="str">
        <f t="shared" si="328"/>
        <v/>
      </c>
      <c r="AR454" s="99" t="str">
        <f t="shared" si="329"/>
        <v/>
      </c>
      <c r="AS454" s="99" t="str">
        <f t="shared" si="334"/>
        <v/>
      </c>
      <c r="AT454" s="99" t="str">
        <f t="shared" si="335"/>
        <v/>
      </c>
      <c r="AU454" s="99" t="str">
        <f t="shared" si="305"/>
        <v/>
      </c>
      <c r="AV454" s="99" t="str">
        <f t="shared" si="306"/>
        <v/>
      </c>
      <c r="AW454" s="99" t="str">
        <f t="shared" si="336"/>
        <v/>
      </c>
      <c r="AX454" s="99" t="str">
        <f t="shared" si="337"/>
        <v/>
      </c>
      <c r="AY454" s="99" t="str">
        <f t="shared" si="307"/>
        <v/>
      </c>
      <c r="AZ454" s="99" t="str">
        <f t="shared" si="308"/>
        <v/>
      </c>
      <c r="BA454" s="99" t="str">
        <f t="shared" si="338"/>
        <v/>
      </c>
      <c r="BB454" s="99" t="str">
        <f t="shared" si="339"/>
        <v/>
      </c>
      <c r="BD454" s="99" t="str">
        <f t="shared" si="309"/>
        <v/>
      </c>
      <c r="BE454" s="99" t="str">
        <f t="shared" si="310"/>
        <v/>
      </c>
      <c r="BF454" s="99" t="str">
        <f t="shared" si="311"/>
        <v/>
      </c>
      <c r="BG454" s="99" t="str">
        <f t="shared" si="312"/>
        <v/>
      </c>
      <c r="BH454" s="121" t="str">
        <f t="shared" si="313"/>
        <v/>
      </c>
      <c r="BI454" s="121" t="str">
        <f t="shared" si="314"/>
        <v/>
      </c>
      <c r="BJ454" s="122" t="str">
        <f t="shared" si="315"/>
        <v/>
      </c>
      <c r="BK454" s="122"/>
      <c r="BL454" s="99" t="str">
        <f t="shared" si="316"/>
        <v/>
      </c>
      <c r="BM454" s="99" t="str">
        <f t="shared" si="317"/>
        <v/>
      </c>
      <c r="BN454" s="122" t="str">
        <f t="shared" si="322"/>
        <v/>
      </c>
      <c r="BO454" s="121" t="str">
        <f t="shared" si="318"/>
        <v/>
      </c>
      <c r="BP454" s="122" t="str">
        <f t="shared" si="323"/>
        <v/>
      </c>
      <c r="BQ454" s="122"/>
    </row>
    <row r="455" spans="2:69" x14ac:dyDescent="0.3">
      <c r="B455" s="89"/>
      <c r="C455" s="98">
        <f t="shared" si="319"/>
        <v>89</v>
      </c>
      <c r="D455" s="120">
        <v>445</v>
      </c>
      <c r="E455" s="161" t="str">
        <f t="shared" si="324"/>
        <v/>
      </c>
      <c r="F455" s="90" t="str">
        <f t="shared" si="300"/>
        <v/>
      </c>
      <c r="G455" s="120">
        <v>445</v>
      </c>
      <c r="H455" s="161" t="str">
        <f t="shared" si="325"/>
        <v/>
      </c>
      <c r="I455" s="90" t="str">
        <f t="array" ref="I455">IF(D$2=1,IF(F455="","",ABS(F454-F455)),IF(D$2&lt;10,IF(AND(F455="",F456=""),"",MAX(IF(C$11:C$1510=G455,B$11:B$1510))-MIN(IF(C$11:C$1510=G455,B$11:B$1510))),IF(AND(F455="",F456=""),"",_xlfn.STDEV.S(IF(C$11:C$1510=G455,B$11:B$1510)))))</f>
        <v/>
      </c>
      <c r="J455" s="102"/>
      <c r="K455" s="156"/>
      <c r="L455" s="157"/>
      <c r="M455" s="158"/>
      <c r="N455" s="147"/>
      <c r="O455" s="147"/>
      <c r="AA455" s="99" t="str">
        <f t="shared" si="301"/>
        <v/>
      </c>
      <c r="AB455" s="99" t="str">
        <f t="shared" si="302"/>
        <v/>
      </c>
      <c r="AC455" s="99" t="str">
        <f t="shared" si="330"/>
        <v/>
      </c>
      <c r="AD455" s="99" t="str">
        <f t="shared" si="331"/>
        <v/>
      </c>
      <c r="AE455" s="99" t="str">
        <f t="shared" si="303"/>
        <v/>
      </c>
      <c r="AF455" s="99" t="str">
        <f t="shared" si="304"/>
        <v/>
      </c>
      <c r="AG455" s="99" t="str">
        <f t="shared" si="342"/>
        <v/>
      </c>
      <c r="AH455" s="99" t="str">
        <f t="shared" si="343"/>
        <v/>
      </c>
      <c r="AI455" s="99" t="str">
        <f t="shared" si="320"/>
        <v/>
      </c>
      <c r="AJ455" s="99" t="str">
        <f t="shared" si="326"/>
        <v/>
      </c>
      <c r="AK455" s="99" t="str">
        <f t="shared" si="340"/>
        <v/>
      </c>
      <c r="AL455" s="99" t="str">
        <f t="shared" si="341"/>
        <v/>
      </c>
      <c r="AM455" s="99" t="str">
        <f t="shared" si="321"/>
        <v/>
      </c>
      <c r="AN455" s="99" t="str">
        <f t="shared" si="327"/>
        <v/>
      </c>
      <c r="AO455" s="99" t="str">
        <f t="shared" si="332"/>
        <v/>
      </c>
      <c r="AP455" s="99" t="str">
        <f t="shared" si="333"/>
        <v/>
      </c>
      <c r="AQ455" s="99" t="str">
        <f t="shared" si="328"/>
        <v/>
      </c>
      <c r="AR455" s="99" t="str">
        <f t="shared" si="329"/>
        <v/>
      </c>
      <c r="AS455" s="99" t="str">
        <f t="shared" si="334"/>
        <v/>
      </c>
      <c r="AT455" s="99" t="str">
        <f t="shared" si="335"/>
        <v/>
      </c>
      <c r="AU455" s="99" t="str">
        <f t="shared" si="305"/>
        <v/>
      </c>
      <c r="AV455" s="99" t="str">
        <f t="shared" si="306"/>
        <v/>
      </c>
      <c r="AW455" s="99" t="str">
        <f t="shared" si="336"/>
        <v/>
      </c>
      <c r="AX455" s="99" t="str">
        <f t="shared" si="337"/>
        <v/>
      </c>
      <c r="AY455" s="99" t="str">
        <f t="shared" si="307"/>
        <v/>
      </c>
      <c r="AZ455" s="99" t="str">
        <f t="shared" si="308"/>
        <v/>
      </c>
      <c r="BA455" s="99" t="str">
        <f t="shared" si="338"/>
        <v/>
      </c>
      <c r="BB455" s="99" t="str">
        <f t="shared" si="339"/>
        <v/>
      </c>
      <c r="BD455" s="99" t="str">
        <f t="shared" si="309"/>
        <v/>
      </c>
      <c r="BE455" s="99" t="str">
        <f t="shared" si="310"/>
        <v/>
      </c>
      <c r="BF455" s="99" t="str">
        <f t="shared" si="311"/>
        <v/>
      </c>
      <c r="BG455" s="99" t="str">
        <f t="shared" si="312"/>
        <v/>
      </c>
      <c r="BH455" s="121" t="str">
        <f t="shared" si="313"/>
        <v/>
      </c>
      <c r="BI455" s="121" t="str">
        <f t="shared" si="314"/>
        <v/>
      </c>
      <c r="BJ455" s="122" t="str">
        <f t="shared" si="315"/>
        <v/>
      </c>
      <c r="BK455" s="122"/>
      <c r="BL455" s="99" t="str">
        <f t="shared" si="316"/>
        <v/>
      </c>
      <c r="BM455" s="99" t="str">
        <f t="shared" si="317"/>
        <v/>
      </c>
      <c r="BN455" s="122" t="str">
        <f t="shared" si="322"/>
        <v/>
      </c>
      <c r="BO455" s="121" t="str">
        <f t="shared" si="318"/>
        <v/>
      </c>
      <c r="BP455" s="122" t="str">
        <f t="shared" si="323"/>
        <v/>
      </c>
      <c r="BQ455" s="122"/>
    </row>
    <row r="456" spans="2:69" x14ac:dyDescent="0.3">
      <c r="B456" s="89"/>
      <c r="C456" s="98">
        <f t="shared" si="319"/>
        <v>90</v>
      </c>
      <c r="D456" s="120">
        <v>446</v>
      </c>
      <c r="E456" s="161" t="str">
        <f t="shared" si="324"/>
        <v/>
      </c>
      <c r="F456" s="90" t="str">
        <f t="shared" si="300"/>
        <v/>
      </c>
      <c r="G456" s="120">
        <v>446</v>
      </c>
      <c r="H456" s="161" t="str">
        <f t="shared" si="325"/>
        <v/>
      </c>
      <c r="I456" s="90" t="str">
        <f t="array" ref="I456">IF(D$2=1,IF(F456="","",ABS(F455-F456)),IF(D$2&lt;10,IF(AND(F456="",F457=""),"",MAX(IF(C$11:C$1510=G456,B$11:B$1510))-MIN(IF(C$11:C$1510=G456,B$11:B$1510))),IF(AND(F456="",F457=""),"",_xlfn.STDEV.S(IF(C$11:C$1510=G456,B$11:B$1510)))))</f>
        <v/>
      </c>
      <c r="J456" s="102"/>
      <c r="K456" s="156"/>
      <c r="L456" s="157"/>
      <c r="M456" s="158"/>
      <c r="N456" s="147"/>
      <c r="O456" s="147"/>
      <c r="AA456" s="99" t="str">
        <f t="shared" si="301"/>
        <v/>
      </c>
      <c r="AB456" s="99" t="str">
        <f t="shared" si="302"/>
        <v/>
      </c>
      <c r="AC456" s="99" t="str">
        <f t="shared" si="330"/>
        <v/>
      </c>
      <c r="AD456" s="99" t="str">
        <f t="shared" si="331"/>
        <v/>
      </c>
      <c r="AE456" s="99" t="str">
        <f t="shared" si="303"/>
        <v/>
      </c>
      <c r="AF456" s="99" t="str">
        <f t="shared" si="304"/>
        <v/>
      </c>
      <c r="AG456" s="99" t="str">
        <f t="shared" si="342"/>
        <v/>
      </c>
      <c r="AH456" s="99" t="str">
        <f t="shared" si="343"/>
        <v/>
      </c>
      <c r="AI456" s="99" t="str">
        <f t="shared" si="320"/>
        <v/>
      </c>
      <c r="AJ456" s="99" t="str">
        <f t="shared" si="326"/>
        <v/>
      </c>
      <c r="AK456" s="99" t="str">
        <f t="shared" si="340"/>
        <v/>
      </c>
      <c r="AL456" s="99" t="str">
        <f t="shared" si="341"/>
        <v/>
      </c>
      <c r="AM456" s="99" t="str">
        <f t="shared" si="321"/>
        <v/>
      </c>
      <c r="AN456" s="99" t="str">
        <f t="shared" si="327"/>
        <v/>
      </c>
      <c r="AO456" s="99" t="str">
        <f t="shared" si="332"/>
        <v/>
      </c>
      <c r="AP456" s="99" t="str">
        <f t="shared" si="333"/>
        <v/>
      </c>
      <c r="AQ456" s="99" t="str">
        <f t="shared" si="328"/>
        <v/>
      </c>
      <c r="AR456" s="99" t="str">
        <f t="shared" si="329"/>
        <v/>
      </c>
      <c r="AS456" s="99" t="str">
        <f t="shared" si="334"/>
        <v/>
      </c>
      <c r="AT456" s="99" t="str">
        <f t="shared" si="335"/>
        <v/>
      </c>
      <c r="AU456" s="99" t="str">
        <f t="shared" si="305"/>
        <v/>
      </c>
      <c r="AV456" s="99" t="str">
        <f t="shared" si="306"/>
        <v/>
      </c>
      <c r="AW456" s="99" t="str">
        <f t="shared" si="336"/>
        <v/>
      </c>
      <c r="AX456" s="99" t="str">
        <f t="shared" si="337"/>
        <v/>
      </c>
      <c r="AY456" s="99" t="str">
        <f t="shared" si="307"/>
        <v/>
      </c>
      <c r="AZ456" s="99" t="str">
        <f t="shared" si="308"/>
        <v/>
      </c>
      <c r="BA456" s="99" t="str">
        <f t="shared" si="338"/>
        <v/>
      </c>
      <c r="BB456" s="99" t="str">
        <f t="shared" si="339"/>
        <v/>
      </c>
      <c r="BD456" s="99" t="str">
        <f t="shared" si="309"/>
        <v/>
      </c>
      <c r="BE456" s="99" t="str">
        <f t="shared" si="310"/>
        <v/>
      </c>
      <c r="BF456" s="99" t="str">
        <f t="shared" si="311"/>
        <v/>
      </c>
      <c r="BG456" s="99" t="str">
        <f t="shared" si="312"/>
        <v/>
      </c>
      <c r="BH456" s="121" t="str">
        <f t="shared" si="313"/>
        <v/>
      </c>
      <c r="BI456" s="121" t="str">
        <f t="shared" si="314"/>
        <v/>
      </c>
      <c r="BJ456" s="122" t="str">
        <f t="shared" si="315"/>
        <v/>
      </c>
      <c r="BK456" s="122"/>
      <c r="BL456" s="99" t="str">
        <f t="shared" si="316"/>
        <v/>
      </c>
      <c r="BM456" s="99" t="str">
        <f t="shared" si="317"/>
        <v/>
      </c>
      <c r="BN456" s="122" t="str">
        <f t="shared" si="322"/>
        <v/>
      </c>
      <c r="BO456" s="121" t="str">
        <f t="shared" si="318"/>
        <v/>
      </c>
      <c r="BP456" s="122" t="str">
        <f t="shared" si="323"/>
        <v/>
      </c>
      <c r="BQ456" s="122"/>
    </row>
    <row r="457" spans="2:69" x14ac:dyDescent="0.3">
      <c r="B457" s="89"/>
      <c r="C457" s="98">
        <f t="shared" si="319"/>
        <v>90</v>
      </c>
      <c r="D457" s="120">
        <v>447</v>
      </c>
      <c r="E457" s="161" t="str">
        <f t="shared" si="324"/>
        <v/>
      </c>
      <c r="F457" s="90" t="str">
        <f t="shared" si="300"/>
        <v/>
      </c>
      <c r="G457" s="120">
        <v>447</v>
      </c>
      <c r="H457" s="161" t="str">
        <f t="shared" si="325"/>
        <v/>
      </c>
      <c r="I457" s="90" t="str">
        <f t="array" ref="I457">IF(D$2=1,IF(F457="","",ABS(F456-F457)),IF(D$2&lt;10,IF(AND(F457="",F458=""),"",MAX(IF(C$11:C$1510=G457,B$11:B$1510))-MIN(IF(C$11:C$1510=G457,B$11:B$1510))),IF(AND(F457="",F458=""),"",_xlfn.STDEV.S(IF(C$11:C$1510=G457,B$11:B$1510)))))</f>
        <v/>
      </c>
      <c r="J457" s="102"/>
      <c r="K457" s="156"/>
      <c r="L457" s="157"/>
      <c r="M457" s="158"/>
      <c r="N457" s="147"/>
      <c r="O457" s="147"/>
      <c r="AA457" s="99" t="str">
        <f t="shared" si="301"/>
        <v/>
      </c>
      <c r="AB457" s="99" t="str">
        <f t="shared" si="302"/>
        <v/>
      </c>
      <c r="AC457" s="99" t="str">
        <f t="shared" si="330"/>
        <v/>
      </c>
      <c r="AD457" s="99" t="str">
        <f t="shared" si="331"/>
        <v/>
      </c>
      <c r="AE457" s="99" t="str">
        <f t="shared" si="303"/>
        <v/>
      </c>
      <c r="AF457" s="99" t="str">
        <f t="shared" si="304"/>
        <v/>
      </c>
      <c r="AG457" s="99" t="str">
        <f t="shared" si="342"/>
        <v/>
      </c>
      <c r="AH457" s="99" t="str">
        <f t="shared" si="343"/>
        <v/>
      </c>
      <c r="AI457" s="99" t="str">
        <f t="shared" si="320"/>
        <v/>
      </c>
      <c r="AJ457" s="99" t="str">
        <f t="shared" si="326"/>
        <v/>
      </c>
      <c r="AK457" s="99" t="str">
        <f t="shared" si="340"/>
        <v/>
      </c>
      <c r="AL457" s="99" t="str">
        <f t="shared" si="341"/>
        <v/>
      </c>
      <c r="AM457" s="99" t="str">
        <f t="shared" si="321"/>
        <v/>
      </c>
      <c r="AN457" s="99" t="str">
        <f t="shared" si="327"/>
        <v/>
      </c>
      <c r="AO457" s="99" t="str">
        <f t="shared" si="332"/>
        <v/>
      </c>
      <c r="AP457" s="99" t="str">
        <f t="shared" si="333"/>
        <v/>
      </c>
      <c r="AQ457" s="99" t="str">
        <f t="shared" si="328"/>
        <v/>
      </c>
      <c r="AR457" s="99" t="str">
        <f t="shared" si="329"/>
        <v/>
      </c>
      <c r="AS457" s="99" t="str">
        <f t="shared" si="334"/>
        <v/>
      </c>
      <c r="AT457" s="99" t="str">
        <f t="shared" si="335"/>
        <v/>
      </c>
      <c r="AU457" s="99" t="str">
        <f t="shared" si="305"/>
        <v/>
      </c>
      <c r="AV457" s="99" t="str">
        <f t="shared" si="306"/>
        <v/>
      </c>
      <c r="AW457" s="99" t="str">
        <f t="shared" si="336"/>
        <v/>
      </c>
      <c r="AX457" s="99" t="str">
        <f t="shared" si="337"/>
        <v/>
      </c>
      <c r="AY457" s="99" t="str">
        <f t="shared" si="307"/>
        <v/>
      </c>
      <c r="AZ457" s="99" t="str">
        <f t="shared" si="308"/>
        <v/>
      </c>
      <c r="BA457" s="99" t="str">
        <f t="shared" si="338"/>
        <v/>
      </c>
      <c r="BB457" s="99" t="str">
        <f t="shared" si="339"/>
        <v/>
      </c>
      <c r="BD457" s="99" t="str">
        <f t="shared" si="309"/>
        <v/>
      </c>
      <c r="BE457" s="99" t="str">
        <f t="shared" si="310"/>
        <v/>
      </c>
      <c r="BF457" s="99" t="str">
        <f t="shared" si="311"/>
        <v/>
      </c>
      <c r="BG457" s="99" t="str">
        <f t="shared" si="312"/>
        <v/>
      </c>
      <c r="BH457" s="121" t="str">
        <f t="shared" si="313"/>
        <v/>
      </c>
      <c r="BI457" s="121" t="str">
        <f t="shared" si="314"/>
        <v/>
      </c>
      <c r="BJ457" s="122" t="str">
        <f t="shared" si="315"/>
        <v/>
      </c>
      <c r="BK457" s="122"/>
      <c r="BL457" s="99" t="str">
        <f t="shared" si="316"/>
        <v/>
      </c>
      <c r="BM457" s="99" t="str">
        <f t="shared" si="317"/>
        <v/>
      </c>
      <c r="BN457" s="122" t="str">
        <f t="shared" si="322"/>
        <v/>
      </c>
      <c r="BO457" s="121" t="str">
        <f t="shared" si="318"/>
        <v/>
      </c>
      <c r="BP457" s="122" t="str">
        <f t="shared" si="323"/>
        <v/>
      </c>
      <c r="BQ457" s="122"/>
    </row>
    <row r="458" spans="2:69" x14ac:dyDescent="0.3">
      <c r="B458" s="89"/>
      <c r="C458" s="98">
        <f t="shared" si="319"/>
        <v>90</v>
      </c>
      <c r="D458" s="120">
        <v>448</v>
      </c>
      <c r="E458" s="161" t="str">
        <f t="shared" si="324"/>
        <v/>
      </c>
      <c r="F458" s="90" t="str">
        <f t="shared" si="300"/>
        <v/>
      </c>
      <c r="G458" s="120">
        <v>448</v>
      </c>
      <c r="H458" s="161" t="str">
        <f t="shared" si="325"/>
        <v/>
      </c>
      <c r="I458" s="90" t="str">
        <f t="array" ref="I458">IF(D$2=1,IF(F458="","",ABS(F457-F458)),IF(D$2&lt;10,IF(AND(F458="",F459=""),"",MAX(IF(C$11:C$1510=G458,B$11:B$1510))-MIN(IF(C$11:C$1510=G458,B$11:B$1510))),IF(AND(F458="",F459=""),"",_xlfn.STDEV.S(IF(C$11:C$1510=G458,B$11:B$1510)))))</f>
        <v/>
      </c>
      <c r="J458" s="102"/>
      <c r="K458" s="156"/>
      <c r="L458" s="157"/>
      <c r="M458" s="158"/>
      <c r="N458" s="147"/>
      <c r="O458" s="147"/>
      <c r="AA458" s="99" t="str">
        <f t="shared" si="301"/>
        <v/>
      </c>
      <c r="AB458" s="99" t="str">
        <f t="shared" si="302"/>
        <v/>
      </c>
      <c r="AC458" s="99" t="str">
        <f t="shared" si="330"/>
        <v/>
      </c>
      <c r="AD458" s="99" t="str">
        <f t="shared" si="331"/>
        <v/>
      </c>
      <c r="AE458" s="99" t="str">
        <f t="shared" si="303"/>
        <v/>
      </c>
      <c r="AF458" s="99" t="str">
        <f t="shared" si="304"/>
        <v/>
      </c>
      <c r="AG458" s="99" t="str">
        <f t="shared" si="342"/>
        <v/>
      </c>
      <c r="AH458" s="99" t="str">
        <f t="shared" si="343"/>
        <v/>
      </c>
      <c r="AI458" s="99" t="str">
        <f t="shared" si="320"/>
        <v/>
      </c>
      <c r="AJ458" s="99" t="str">
        <f t="shared" si="326"/>
        <v/>
      </c>
      <c r="AK458" s="99" t="str">
        <f t="shared" si="340"/>
        <v/>
      </c>
      <c r="AL458" s="99" t="str">
        <f t="shared" si="341"/>
        <v/>
      </c>
      <c r="AM458" s="99" t="str">
        <f t="shared" si="321"/>
        <v/>
      </c>
      <c r="AN458" s="99" t="str">
        <f t="shared" si="327"/>
        <v/>
      </c>
      <c r="AO458" s="99" t="str">
        <f t="shared" si="332"/>
        <v/>
      </c>
      <c r="AP458" s="99" t="str">
        <f t="shared" si="333"/>
        <v/>
      </c>
      <c r="AQ458" s="99" t="str">
        <f t="shared" si="328"/>
        <v/>
      </c>
      <c r="AR458" s="99" t="str">
        <f t="shared" si="329"/>
        <v/>
      </c>
      <c r="AS458" s="99" t="str">
        <f t="shared" si="334"/>
        <v/>
      </c>
      <c r="AT458" s="99" t="str">
        <f t="shared" si="335"/>
        <v/>
      </c>
      <c r="AU458" s="99" t="str">
        <f t="shared" si="305"/>
        <v/>
      </c>
      <c r="AV458" s="99" t="str">
        <f t="shared" si="306"/>
        <v/>
      </c>
      <c r="AW458" s="99" t="str">
        <f t="shared" si="336"/>
        <v/>
      </c>
      <c r="AX458" s="99" t="str">
        <f t="shared" si="337"/>
        <v/>
      </c>
      <c r="AY458" s="99" t="str">
        <f t="shared" si="307"/>
        <v/>
      </c>
      <c r="AZ458" s="99" t="str">
        <f t="shared" si="308"/>
        <v/>
      </c>
      <c r="BA458" s="99" t="str">
        <f t="shared" si="338"/>
        <v/>
      </c>
      <c r="BB458" s="99" t="str">
        <f t="shared" si="339"/>
        <v/>
      </c>
      <c r="BD458" s="99" t="str">
        <f t="shared" si="309"/>
        <v/>
      </c>
      <c r="BE458" s="99" t="str">
        <f t="shared" si="310"/>
        <v/>
      </c>
      <c r="BF458" s="99" t="str">
        <f t="shared" si="311"/>
        <v/>
      </c>
      <c r="BG458" s="99" t="str">
        <f t="shared" si="312"/>
        <v/>
      </c>
      <c r="BH458" s="121" t="str">
        <f t="shared" si="313"/>
        <v/>
      </c>
      <c r="BI458" s="121" t="str">
        <f t="shared" si="314"/>
        <v/>
      </c>
      <c r="BJ458" s="122" t="str">
        <f t="shared" si="315"/>
        <v/>
      </c>
      <c r="BK458" s="122"/>
      <c r="BL458" s="99" t="str">
        <f t="shared" si="316"/>
        <v/>
      </c>
      <c r="BM458" s="99" t="str">
        <f t="shared" si="317"/>
        <v/>
      </c>
      <c r="BN458" s="122" t="str">
        <f t="shared" si="322"/>
        <v/>
      </c>
      <c r="BO458" s="121" t="str">
        <f t="shared" si="318"/>
        <v/>
      </c>
      <c r="BP458" s="122" t="str">
        <f t="shared" si="323"/>
        <v/>
      </c>
      <c r="BQ458" s="122"/>
    </row>
    <row r="459" spans="2:69" x14ac:dyDescent="0.3">
      <c r="B459" s="89"/>
      <c r="C459" s="98">
        <f t="shared" si="319"/>
        <v>90</v>
      </c>
      <c r="D459" s="120">
        <v>449</v>
      </c>
      <c r="E459" s="161" t="str">
        <f t="shared" si="324"/>
        <v/>
      </c>
      <c r="F459" s="90" t="str">
        <f t="shared" ref="F459:F522" si="344">IF(ISERROR(AVERAGEIF(C$11:C$1510,D459,B$11:B$1510)),"",AVERAGEIF(C$11:C$1510,D459,B$11:B$1510))</f>
        <v/>
      </c>
      <c r="G459" s="120">
        <v>449</v>
      </c>
      <c r="H459" s="161" t="str">
        <f t="shared" si="325"/>
        <v/>
      </c>
      <c r="I459" s="90" t="str">
        <f t="array" ref="I459">IF(D$2=1,IF(F459="","",ABS(F458-F459)),IF(D$2&lt;10,IF(AND(F459="",F460=""),"",MAX(IF(C$11:C$1510=G459,B$11:B$1510))-MIN(IF(C$11:C$1510=G459,B$11:B$1510))),IF(AND(F459="",F460=""),"",_xlfn.STDEV.S(IF(C$11:C$1510=G459,B$11:B$1510)))))</f>
        <v/>
      </c>
      <c r="J459" s="102"/>
      <c r="K459" s="156"/>
      <c r="L459" s="157"/>
      <c r="M459" s="158"/>
      <c r="N459" s="147"/>
      <c r="O459" s="147"/>
      <c r="AA459" s="99" t="str">
        <f t="shared" ref="AA459:AA522" si="345">IF(F459="","",IF(F459&gt;U$53,1,0))</f>
        <v/>
      </c>
      <c r="AB459" s="99" t="str">
        <f t="shared" ref="AB459:AB522" si="346">IF(I459="","",IF(I459&gt;U$54,1,0))</f>
        <v/>
      </c>
      <c r="AC459" s="99" t="str">
        <f t="shared" si="330"/>
        <v/>
      </c>
      <c r="AD459" s="99" t="str">
        <f t="shared" si="331"/>
        <v/>
      </c>
      <c r="AE459" s="99" t="str">
        <f t="shared" ref="AE459:AE522" si="347">IF(F459="","",IF(F459&lt;U$53,1,0))</f>
        <v/>
      </c>
      <c r="AF459" s="99" t="str">
        <f t="shared" ref="AF459:AF522" si="348">IF(I459="","",IF(I459&lt;U$54,1,0))</f>
        <v/>
      </c>
      <c r="AG459" s="99" t="str">
        <f t="shared" si="342"/>
        <v/>
      </c>
      <c r="AH459" s="99" t="str">
        <f t="shared" si="343"/>
        <v/>
      </c>
      <c r="AI459" s="99" t="str">
        <f t="shared" si="320"/>
        <v/>
      </c>
      <c r="AJ459" s="99" t="str">
        <f t="shared" si="326"/>
        <v/>
      </c>
      <c r="AK459" s="99" t="str">
        <f t="shared" si="340"/>
        <v/>
      </c>
      <c r="AL459" s="99" t="str">
        <f t="shared" si="341"/>
        <v/>
      </c>
      <c r="AM459" s="99" t="str">
        <f t="shared" si="321"/>
        <v/>
      </c>
      <c r="AN459" s="99" t="str">
        <f t="shared" si="327"/>
        <v/>
      </c>
      <c r="AO459" s="99" t="str">
        <f t="shared" si="332"/>
        <v/>
      </c>
      <c r="AP459" s="99" t="str">
        <f t="shared" si="333"/>
        <v/>
      </c>
      <c r="AQ459" s="99" t="str">
        <f t="shared" si="328"/>
        <v/>
      </c>
      <c r="AR459" s="99" t="str">
        <f t="shared" si="329"/>
        <v/>
      </c>
      <c r="AS459" s="99" t="str">
        <f t="shared" si="334"/>
        <v/>
      </c>
      <c r="AT459" s="99" t="str">
        <f t="shared" si="335"/>
        <v/>
      </c>
      <c r="AU459" s="99" t="str">
        <f t="shared" ref="AU459:AU522" si="349">IF(F459="","",IF(AND(F459&lt;(U$53+((1/3)*(U$57-U$53))),F459&gt;(U$53-((1/3)*(U$53-U$58)))),1,0))</f>
        <v/>
      </c>
      <c r="AV459" s="99" t="str">
        <f t="shared" ref="AV459:AV522" si="350">IF(I459="","",IF(AND(I459&lt;(U$54+((1/3)*(Y$62-U$54))),I459&gt;(U$54-((1/3)*(Y$62-U$54)))),1,0))</f>
        <v/>
      </c>
      <c r="AW459" s="99" t="str">
        <f t="shared" si="336"/>
        <v/>
      </c>
      <c r="AX459" s="99" t="str">
        <f t="shared" si="337"/>
        <v/>
      </c>
      <c r="AY459" s="99" t="str">
        <f t="shared" ref="AY459:AY522" si="351">IF(F459="","",IF(OR(F459&gt;(U$53+((1/3)*(U$57-U$53))),F459&lt;(U$53-((1/3)*(U$53-U$58)))),1,0))</f>
        <v/>
      </c>
      <c r="AZ459" s="99" t="str">
        <f t="shared" ref="AZ459:AZ522" si="352">IF(I459="","",IF(OR(I459&gt;(U$54+((1/3)*(Y$62-U$54))),I459&lt;(U$54-((1/3)*(Y$62-U$54)))),1,0))</f>
        <v/>
      </c>
      <c r="BA459" s="99" t="str">
        <f t="shared" si="338"/>
        <v/>
      </c>
      <c r="BB459" s="99" t="str">
        <f t="shared" si="339"/>
        <v/>
      </c>
      <c r="BD459" s="99" t="str">
        <f t="shared" ref="BD459:BD522" si="353">IF(E459="","",E459)</f>
        <v/>
      </c>
      <c r="BE459" s="99" t="str">
        <f t="shared" ref="BE459:BE522" si="354">IF(F459="","",F459)</f>
        <v/>
      </c>
      <c r="BF459" s="99" t="str">
        <f t="shared" ref="BF459:BF522" si="355">IF(D$2=1,IF(F459="","",U$45),"")</f>
        <v/>
      </c>
      <c r="BG459" s="99" t="str">
        <f t="shared" ref="BG459:BG522" si="356">IF(D$2=1,IF(F459="","",U$46),"")</f>
        <v/>
      </c>
      <c r="BH459" s="121" t="str">
        <f t="shared" ref="BH459:BH522" si="357">IF(F459="","",U$58)</f>
        <v/>
      </c>
      <c r="BI459" s="121" t="str">
        <f t="shared" ref="BI459:BI522" si="358">IF(F459="","",U$57)</f>
        <v/>
      </c>
      <c r="BJ459" s="122" t="str">
        <f t="shared" ref="BJ459:BJ522" si="359">IF(F459="","",U$53)</f>
        <v/>
      </c>
      <c r="BK459" s="122"/>
      <c r="BL459" s="99" t="str">
        <f t="shared" ref="BL459:BL522" si="360">IF(H459="","",H459)</f>
        <v/>
      </c>
      <c r="BM459" s="99" t="str">
        <f t="shared" ref="BM459:BM522" si="361">IF(I459="","",I459)</f>
        <v/>
      </c>
      <c r="BN459" s="122" t="str">
        <f t="shared" si="322"/>
        <v/>
      </c>
      <c r="BO459" s="121" t="str">
        <f t="shared" ref="BO459:BO522" si="362">IF(I459="","",Y$63)</f>
        <v/>
      </c>
      <c r="BP459" s="122" t="str">
        <f t="shared" si="323"/>
        <v/>
      </c>
      <c r="BQ459" s="122"/>
    </row>
    <row r="460" spans="2:69" x14ac:dyDescent="0.3">
      <c r="B460" s="89"/>
      <c r="C460" s="98">
        <f t="shared" ref="C460:C523" si="363">IF(D$2=0,"",IF(D459/D$2=C459,C459+1,C459))</f>
        <v>90</v>
      </c>
      <c r="D460" s="120">
        <v>450</v>
      </c>
      <c r="E460" s="161" t="str">
        <f t="shared" si="324"/>
        <v/>
      </c>
      <c r="F460" s="90" t="str">
        <f t="shared" si="344"/>
        <v/>
      </c>
      <c r="G460" s="120">
        <v>450</v>
      </c>
      <c r="H460" s="161" t="str">
        <f t="shared" si="325"/>
        <v/>
      </c>
      <c r="I460" s="90" t="str">
        <f t="array" ref="I460">IF(D$2=1,IF(F460="","",ABS(F459-F460)),IF(D$2&lt;10,IF(AND(F460="",F461=""),"",MAX(IF(C$11:C$1510=G460,B$11:B$1510))-MIN(IF(C$11:C$1510=G460,B$11:B$1510))),IF(AND(F460="",F461=""),"",_xlfn.STDEV.S(IF(C$11:C$1510=G460,B$11:B$1510)))))</f>
        <v/>
      </c>
      <c r="J460" s="102"/>
      <c r="K460" s="156"/>
      <c r="L460" s="157"/>
      <c r="M460" s="158"/>
      <c r="N460" s="147"/>
      <c r="O460" s="147"/>
      <c r="AA460" s="99" t="str">
        <f t="shared" si="345"/>
        <v/>
      </c>
      <c r="AB460" s="99" t="str">
        <f t="shared" si="346"/>
        <v/>
      </c>
      <c r="AC460" s="99" t="str">
        <f t="shared" si="330"/>
        <v/>
      </c>
      <c r="AD460" s="99" t="str">
        <f t="shared" si="331"/>
        <v/>
      </c>
      <c r="AE460" s="99" t="str">
        <f t="shared" si="347"/>
        <v/>
      </c>
      <c r="AF460" s="99" t="str">
        <f t="shared" si="348"/>
        <v/>
      </c>
      <c r="AG460" s="99" t="str">
        <f t="shared" si="342"/>
        <v/>
      </c>
      <c r="AH460" s="99" t="str">
        <f t="shared" si="343"/>
        <v/>
      </c>
      <c r="AI460" s="99" t="str">
        <f t="shared" ref="AI460:AI523" si="364">IF(F460="","",IF(F460&gt;F459,1,0))</f>
        <v/>
      </c>
      <c r="AJ460" s="99" t="str">
        <f t="shared" si="326"/>
        <v/>
      </c>
      <c r="AK460" s="99" t="str">
        <f t="shared" si="340"/>
        <v/>
      </c>
      <c r="AL460" s="99" t="str">
        <f t="shared" si="341"/>
        <v/>
      </c>
      <c r="AM460" s="99" t="str">
        <f t="shared" ref="AM460:AM523" si="365">IF(F460="","",IF(F460&lt;F459,1,0))</f>
        <v/>
      </c>
      <c r="AN460" s="99" t="str">
        <f t="shared" si="327"/>
        <v/>
      </c>
      <c r="AO460" s="99" t="str">
        <f t="shared" si="332"/>
        <v/>
      </c>
      <c r="AP460" s="99" t="str">
        <f t="shared" si="333"/>
        <v/>
      </c>
      <c r="AQ460" s="99" t="str">
        <f t="shared" si="328"/>
        <v/>
      </c>
      <c r="AR460" s="99" t="str">
        <f t="shared" si="329"/>
        <v/>
      </c>
      <c r="AS460" s="99" t="str">
        <f t="shared" si="334"/>
        <v/>
      </c>
      <c r="AT460" s="99" t="str">
        <f t="shared" si="335"/>
        <v/>
      </c>
      <c r="AU460" s="99" t="str">
        <f t="shared" si="349"/>
        <v/>
      </c>
      <c r="AV460" s="99" t="str">
        <f t="shared" si="350"/>
        <v/>
      </c>
      <c r="AW460" s="99" t="str">
        <f t="shared" si="336"/>
        <v/>
      </c>
      <c r="AX460" s="99" t="str">
        <f t="shared" si="337"/>
        <v/>
      </c>
      <c r="AY460" s="99" t="str">
        <f t="shared" si="351"/>
        <v/>
      </c>
      <c r="AZ460" s="99" t="str">
        <f t="shared" si="352"/>
        <v/>
      </c>
      <c r="BA460" s="99" t="str">
        <f t="shared" si="338"/>
        <v/>
      </c>
      <c r="BB460" s="99" t="str">
        <f t="shared" si="339"/>
        <v/>
      </c>
      <c r="BD460" s="99" t="str">
        <f t="shared" si="353"/>
        <v/>
      </c>
      <c r="BE460" s="99" t="str">
        <f t="shared" si="354"/>
        <v/>
      </c>
      <c r="BF460" s="99" t="str">
        <f t="shared" si="355"/>
        <v/>
      </c>
      <c r="BG460" s="99" t="str">
        <f t="shared" si="356"/>
        <v/>
      </c>
      <c r="BH460" s="121" t="str">
        <f t="shared" si="357"/>
        <v/>
      </c>
      <c r="BI460" s="121" t="str">
        <f t="shared" si="358"/>
        <v/>
      </c>
      <c r="BJ460" s="122" t="str">
        <f t="shared" si="359"/>
        <v/>
      </c>
      <c r="BK460" s="122"/>
      <c r="BL460" s="99" t="str">
        <f t="shared" si="360"/>
        <v/>
      </c>
      <c r="BM460" s="99" t="str">
        <f t="shared" si="361"/>
        <v/>
      </c>
      <c r="BN460" s="122" t="str">
        <f t="shared" ref="BN460:BN523" si="366">IF(F460="","",Y$62)</f>
        <v/>
      </c>
      <c r="BO460" s="121" t="str">
        <f t="shared" si="362"/>
        <v/>
      </c>
      <c r="BP460" s="122" t="str">
        <f t="shared" ref="BP460:BP523" si="367">IF(F460="","",U$54)</f>
        <v/>
      </c>
      <c r="BQ460" s="122"/>
    </row>
    <row r="461" spans="2:69" x14ac:dyDescent="0.3">
      <c r="B461" s="89"/>
      <c r="C461" s="98">
        <f t="shared" si="363"/>
        <v>91</v>
      </c>
      <c r="D461" s="120">
        <v>451</v>
      </c>
      <c r="E461" s="161" t="str">
        <f t="shared" ref="E461:E524" si="368">IF(F461="","",E460+1)</f>
        <v/>
      </c>
      <c r="F461" s="90" t="str">
        <f t="shared" si="344"/>
        <v/>
      </c>
      <c r="G461" s="120">
        <v>451</v>
      </c>
      <c r="H461" s="161" t="str">
        <f t="shared" ref="H461:H524" si="369">IF(I461="","",H460+1)</f>
        <v/>
      </c>
      <c r="I461" s="90" t="str">
        <f t="array" ref="I461">IF(D$2=1,IF(F461="","",ABS(F460-F461)),IF(D$2&lt;10,IF(AND(F461="",F462=""),"",MAX(IF(C$11:C$1510=G461,B$11:B$1510))-MIN(IF(C$11:C$1510=G461,B$11:B$1510))),IF(AND(F461="",F462=""),"",_xlfn.STDEV.S(IF(C$11:C$1510=G461,B$11:B$1510)))))</f>
        <v/>
      </c>
      <c r="J461" s="102"/>
      <c r="K461" s="156"/>
      <c r="L461" s="157"/>
      <c r="M461" s="158"/>
      <c r="N461" s="147"/>
      <c r="O461" s="147"/>
      <c r="AA461" s="99" t="str">
        <f t="shared" si="345"/>
        <v/>
      </c>
      <c r="AB461" s="99" t="str">
        <f t="shared" si="346"/>
        <v/>
      </c>
      <c r="AC461" s="99" t="str">
        <f t="shared" si="330"/>
        <v/>
      </c>
      <c r="AD461" s="99" t="str">
        <f t="shared" si="331"/>
        <v/>
      </c>
      <c r="AE461" s="99" t="str">
        <f t="shared" si="347"/>
        <v/>
      </c>
      <c r="AF461" s="99" t="str">
        <f t="shared" si="348"/>
        <v/>
      </c>
      <c r="AG461" s="99" t="str">
        <f t="shared" si="342"/>
        <v/>
      </c>
      <c r="AH461" s="99" t="str">
        <f t="shared" si="343"/>
        <v/>
      </c>
      <c r="AI461" s="99" t="str">
        <f t="shared" si="364"/>
        <v/>
      </c>
      <c r="AJ461" s="99" t="str">
        <f t="shared" ref="AJ461:AJ524" si="370">IF(I461="","",IF(I461&gt;I460,1,0))</f>
        <v/>
      </c>
      <c r="AK461" s="99" t="str">
        <f t="shared" si="340"/>
        <v/>
      </c>
      <c r="AL461" s="99" t="str">
        <f t="shared" si="341"/>
        <v/>
      </c>
      <c r="AM461" s="99" t="str">
        <f t="shared" si="365"/>
        <v/>
      </c>
      <c r="AN461" s="99" t="str">
        <f t="shared" ref="AN461:AN524" si="371">IF(I461="","",IF(I461&lt;I460,1,0))</f>
        <v/>
      </c>
      <c r="AO461" s="99" t="str">
        <f t="shared" si="332"/>
        <v/>
      </c>
      <c r="AP461" s="99" t="str">
        <f t="shared" si="333"/>
        <v/>
      </c>
      <c r="AQ461" s="99" t="str">
        <f t="shared" ref="AQ461:AQ524" si="372">IF(F461="","",IF(OR(AND(F460&gt;F459,F461&lt;F460),AND(F460&lt;F459,F461&gt;F460)),1,0))</f>
        <v/>
      </c>
      <c r="AR461" s="99" t="str">
        <f t="shared" ref="AR461:AR524" si="373">IF(I461="","",IF(I459="",IF(OR(I461&lt;I460,I461&gt;I460),1,0),IF(OR(AND(I460&gt;I459,I461&lt;I460),AND(I460&lt;I459,I461&gt;I460)),1,0)))</f>
        <v/>
      </c>
      <c r="AS461" s="99" t="str">
        <f t="shared" si="334"/>
        <v/>
      </c>
      <c r="AT461" s="99" t="str">
        <f t="shared" si="335"/>
        <v/>
      </c>
      <c r="AU461" s="99" t="str">
        <f t="shared" si="349"/>
        <v/>
      </c>
      <c r="AV461" s="99" t="str">
        <f t="shared" si="350"/>
        <v/>
      </c>
      <c r="AW461" s="99" t="str">
        <f t="shared" si="336"/>
        <v/>
      </c>
      <c r="AX461" s="99" t="str">
        <f t="shared" si="337"/>
        <v/>
      </c>
      <c r="AY461" s="99" t="str">
        <f t="shared" si="351"/>
        <v/>
      </c>
      <c r="AZ461" s="99" t="str">
        <f t="shared" si="352"/>
        <v/>
      </c>
      <c r="BA461" s="99" t="str">
        <f t="shared" si="338"/>
        <v/>
      </c>
      <c r="BB461" s="99" t="str">
        <f t="shared" si="339"/>
        <v/>
      </c>
      <c r="BD461" s="99" t="str">
        <f t="shared" si="353"/>
        <v/>
      </c>
      <c r="BE461" s="99" t="str">
        <f t="shared" si="354"/>
        <v/>
      </c>
      <c r="BF461" s="99" t="str">
        <f t="shared" si="355"/>
        <v/>
      </c>
      <c r="BG461" s="99" t="str">
        <f t="shared" si="356"/>
        <v/>
      </c>
      <c r="BH461" s="121" t="str">
        <f t="shared" si="357"/>
        <v/>
      </c>
      <c r="BI461" s="121" t="str">
        <f t="shared" si="358"/>
        <v/>
      </c>
      <c r="BJ461" s="122" t="str">
        <f t="shared" si="359"/>
        <v/>
      </c>
      <c r="BK461" s="122"/>
      <c r="BL461" s="99" t="str">
        <f t="shared" si="360"/>
        <v/>
      </c>
      <c r="BM461" s="99" t="str">
        <f t="shared" si="361"/>
        <v/>
      </c>
      <c r="BN461" s="122" t="str">
        <f t="shared" si="366"/>
        <v/>
      </c>
      <c r="BO461" s="121" t="str">
        <f t="shared" si="362"/>
        <v/>
      </c>
      <c r="BP461" s="122" t="str">
        <f t="shared" si="367"/>
        <v/>
      </c>
      <c r="BQ461" s="122"/>
    </row>
    <row r="462" spans="2:69" x14ac:dyDescent="0.3">
      <c r="B462" s="89"/>
      <c r="C462" s="98">
        <f t="shared" si="363"/>
        <v>91</v>
      </c>
      <c r="D462" s="120">
        <v>452</v>
      </c>
      <c r="E462" s="161" t="str">
        <f t="shared" si="368"/>
        <v/>
      </c>
      <c r="F462" s="90" t="str">
        <f t="shared" si="344"/>
        <v/>
      </c>
      <c r="G462" s="120">
        <v>452</v>
      </c>
      <c r="H462" s="161" t="str">
        <f t="shared" si="369"/>
        <v/>
      </c>
      <c r="I462" s="90" t="str">
        <f t="array" ref="I462">IF(D$2=1,IF(F462="","",ABS(F461-F462)),IF(D$2&lt;10,IF(AND(F462="",F463=""),"",MAX(IF(C$11:C$1510=G462,B$11:B$1510))-MIN(IF(C$11:C$1510=G462,B$11:B$1510))),IF(AND(F462="",F463=""),"",_xlfn.STDEV.S(IF(C$11:C$1510=G462,B$11:B$1510)))))</f>
        <v/>
      </c>
      <c r="J462" s="102"/>
      <c r="K462" s="156"/>
      <c r="L462" s="157"/>
      <c r="M462" s="158"/>
      <c r="N462" s="147"/>
      <c r="O462" s="147"/>
      <c r="AA462" s="99" t="str">
        <f t="shared" si="345"/>
        <v/>
      </c>
      <c r="AB462" s="99" t="str">
        <f t="shared" si="346"/>
        <v/>
      </c>
      <c r="AC462" s="99" t="str">
        <f t="shared" si="330"/>
        <v/>
      </c>
      <c r="AD462" s="99" t="str">
        <f t="shared" si="331"/>
        <v/>
      </c>
      <c r="AE462" s="99" t="str">
        <f t="shared" si="347"/>
        <v/>
      </c>
      <c r="AF462" s="99" t="str">
        <f t="shared" si="348"/>
        <v/>
      </c>
      <c r="AG462" s="99" t="str">
        <f t="shared" si="342"/>
        <v/>
      </c>
      <c r="AH462" s="99" t="str">
        <f t="shared" si="343"/>
        <v/>
      </c>
      <c r="AI462" s="99" t="str">
        <f t="shared" si="364"/>
        <v/>
      </c>
      <c r="AJ462" s="99" t="str">
        <f t="shared" si="370"/>
        <v/>
      </c>
      <c r="AK462" s="99" t="str">
        <f t="shared" si="340"/>
        <v/>
      </c>
      <c r="AL462" s="99" t="str">
        <f t="shared" si="341"/>
        <v/>
      </c>
      <c r="AM462" s="99" t="str">
        <f t="shared" si="365"/>
        <v/>
      </c>
      <c r="AN462" s="99" t="str">
        <f t="shared" si="371"/>
        <v/>
      </c>
      <c r="AO462" s="99" t="str">
        <f t="shared" si="332"/>
        <v/>
      </c>
      <c r="AP462" s="99" t="str">
        <f t="shared" si="333"/>
        <v/>
      </c>
      <c r="AQ462" s="99" t="str">
        <f t="shared" si="372"/>
        <v/>
      </c>
      <c r="AR462" s="99" t="str">
        <f t="shared" si="373"/>
        <v/>
      </c>
      <c r="AS462" s="99" t="str">
        <f t="shared" si="334"/>
        <v/>
      </c>
      <c r="AT462" s="99" t="str">
        <f t="shared" si="335"/>
        <v/>
      </c>
      <c r="AU462" s="99" t="str">
        <f t="shared" si="349"/>
        <v/>
      </c>
      <c r="AV462" s="99" t="str">
        <f t="shared" si="350"/>
        <v/>
      </c>
      <c r="AW462" s="99" t="str">
        <f t="shared" si="336"/>
        <v/>
      </c>
      <c r="AX462" s="99" t="str">
        <f t="shared" si="337"/>
        <v/>
      </c>
      <c r="AY462" s="99" t="str">
        <f t="shared" si="351"/>
        <v/>
      </c>
      <c r="AZ462" s="99" t="str">
        <f t="shared" si="352"/>
        <v/>
      </c>
      <c r="BA462" s="99" t="str">
        <f t="shared" si="338"/>
        <v/>
      </c>
      <c r="BB462" s="99" t="str">
        <f t="shared" si="339"/>
        <v/>
      </c>
      <c r="BD462" s="99" t="str">
        <f t="shared" si="353"/>
        <v/>
      </c>
      <c r="BE462" s="99" t="str">
        <f t="shared" si="354"/>
        <v/>
      </c>
      <c r="BF462" s="99" t="str">
        <f t="shared" si="355"/>
        <v/>
      </c>
      <c r="BG462" s="99" t="str">
        <f t="shared" si="356"/>
        <v/>
      </c>
      <c r="BH462" s="121" t="str">
        <f t="shared" si="357"/>
        <v/>
      </c>
      <c r="BI462" s="121" t="str">
        <f t="shared" si="358"/>
        <v/>
      </c>
      <c r="BJ462" s="122" t="str">
        <f t="shared" si="359"/>
        <v/>
      </c>
      <c r="BK462" s="122"/>
      <c r="BL462" s="99" t="str">
        <f t="shared" si="360"/>
        <v/>
      </c>
      <c r="BM462" s="99" t="str">
        <f t="shared" si="361"/>
        <v/>
      </c>
      <c r="BN462" s="122" t="str">
        <f t="shared" si="366"/>
        <v/>
      </c>
      <c r="BO462" s="121" t="str">
        <f t="shared" si="362"/>
        <v/>
      </c>
      <c r="BP462" s="122" t="str">
        <f t="shared" si="367"/>
        <v/>
      </c>
      <c r="BQ462" s="122"/>
    </row>
    <row r="463" spans="2:69" x14ac:dyDescent="0.3">
      <c r="B463" s="89"/>
      <c r="C463" s="98">
        <f t="shared" si="363"/>
        <v>91</v>
      </c>
      <c r="D463" s="120">
        <v>453</v>
      </c>
      <c r="E463" s="161" t="str">
        <f t="shared" si="368"/>
        <v/>
      </c>
      <c r="F463" s="90" t="str">
        <f t="shared" si="344"/>
        <v/>
      </c>
      <c r="G463" s="120">
        <v>453</v>
      </c>
      <c r="H463" s="161" t="str">
        <f t="shared" si="369"/>
        <v/>
      </c>
      <c r="I463" s="90" t="str">
        <f t="array" ref="I463">IF(D$2=1,IF(F463="","",ABS(F462-F463)),IF(D$2&lt;10,IF(AND(F463="",F464=""),"",MAX(IF(C$11:C$1510=G463,B$11:B$1510))-MIN(IF(C$11:C$1510=G463,B$11:B$1510))),IF(AND(F463="",F464=""),"",_xlfn.STDEV.S(IF(C$11:C$1510=G463,B$11:B$1510)))))</f>
        <v/>
      </c>
      <c r="J463" s="102"/>
      <c r="K463" s="156"/>
      <c r="L463" s="157"/>
      <c r="M463" s="158"/>
      <c r="N463" s="147"/>
      <c r="O463" s="147"/>
      <c r="AA463" s="99" t="str">
        <f t="shared" si="345"/>
        <v/>
      </c>
      <c r="AB463" s="99" t="str">
        <f t="shared" si="346"/>
        <v/>
      </c>
      <c r="AC463" s="99" t="str">
        <f t="shared" si="330"/>
        <v/>
      </c>
      <c r="AD463" s="99" t="str">
        <f t="shared" si="331"/>
        <v/>
      </c>
      <c r="AE463" s="99" t="str">
        <f t="shared" si="347"/>
        <v/>
      </c>
      <c r="AF463" s="99" t="str">
        <f t="shared" si="348"/>
        <v/>
      </c>
      <c r="AG463" s="99" t="str">
        <f t="shared" si="342"/>
        <v/>
      </c>
      <c r="AH463" s="99" t="str">
        <f t="shared" si="343"/>
        <v/>
      </c>
      <c r="AI463" s="99" t="str">
        <f t="shared" si="364"/>
        <v/>
      </c>
      <c r="AJ463" s="99" t="str">
        <f t="shared" si="370"/>
        <v/>
      </c>
      <c r="AK463" s="99" t="str">
        <f t="shared" si="340"/>
        <v/>
      </c>
      <c r="AL463" s="99" t="str">
        <f t="shared" si="341"/>
        <v/>
      </c>
      <c r="AM463" s="99" t="str">
        <f t="shared" si="365"/>
        <v/>
      </c>
      <c r="AN463" s="99" t="str">
        <f t="shared" si="371"/>
        <v/>
      </c>
      <c r="AO463" s="99" t="str">
        <f t="shared" si="332"/>
        <v/>
      </c>
      <c r="AP463" s="99" t="str">
        <f t="shared" si="333"/>
        <v/>
      </c>
      <c r="AQ463" s="99" t="str">
        <f t="shared" si="372"/>
        <v/>
      </c>
      <c r="AR463" s="99" t="str">
        <f t="shared" si="373"/>
        <v/>
      </c>
      <c r="AS463" s="99" t="str">
        <f t="shared" si="334"/>
        <v/>
      </c>
      <c r="AT463" s="99" t="str">
        <f t="shared" si="335"/>
        <v/>
      </c>
      <c r="AU463" s="99" t="str">
        <f t="shared" si="349"/>
        <v/>
      </c>
      <c r="AV463" s="99" t="str">
        <f t="shared" si="350"/>
        <v/>
      </c>
      <c r="AW463" s="99" t="str">
        <f t="shared" si="336"/>
        <v/>
      </c>
      <c r="AX463" s="99" t="str">
        <f t="shared" si="337"/>
        <v/>
      </c>
      <c r="AY463" s="99" t="str">
        <f t="shared" si="351"/>
        <v/>
      </c>
      <c r="AZ463" s="99" t="str">
        <f t="shared" si="352"/>
        <v/>
      </c>
      <c r="BA463" s="99" t="str">
        <f t="shared" si="338"/>
        <v/>
      </c>
      <c r="BB463" s="99" t="str">
        <f t="shared" si="339"/>
        <v/>
      </c>
      <c r="BD463" s="99" t="str">
        <f t="shared" si="353"/>
        <v/>
      </c>
      <c r="BE463" s="99" t="str">
        <f t="shared" si="354"/>
        <v/>
      </c>
      <c r="BF463" s="99" t="str">
        <f t="shared" si="355"/>
        <v/>
      </c>
      <c r="BG463" s="99" t="str">
        <f t="shared" si="356"/>
        <v/>
      </c>
      <c r="BH463" s="121" t="str">
        <f t="shared" si="357"/>
        <v/>
      </c>
      <c r="BI463" s="121" t="str">
        <f t="shared" si="358"/>
        <v/>
      </c>
      <c r="BJ463" s="122" t="str">
        <f t="shared" si="359"/>
        <v/>
      </c>
      <c r="BK463" s="122"/>
      <c r="BL463" s="99" t="str">
        <f t="shared" si="360"/>
        <v/>
      </c>
      <c r="BM463" s="99" t="str">
        <f t="shared" si="361"/>
        <v/>
      </c>
      <c r="BN463" s="122" t="str">
        <f t="shared" si="366"/>
        <v/>
      </c>
      <c r="BO463" s="121" t="str">
        <f t="shared" si="362"/>
        <v/>
      </c>
      <c r="BP463" s="122" t="str">
        <f t="shared" si="367"/>
        <v/>
      </c>
      <c r="BQ463" s="122"/>
    </row>
    <row r="464" spans="2:69" x14ac:dyDescent="0.3">
      <c r="B464" s="89"/>
      <c r="C464" s="98">
        <f t="shared" si="363"/>
        <v>91</v>
      </c>
      <c r="D464" s="120">
        <v>454</v>
      </c>
      <c r="E464" s="161" t="str">
        <f t="shared" si="368"/>
        <v/>
      </c>
      <c r="F464" s="90" t="str">
        <f t="shared" si="344"/>
        <v/>
      </c>
      <c r="G464" s="120">
        <v>454</v>
      </c>
      <c r="H464" s="161" t="str">
        <f t="shared" si="369"/>
        <v/>
      </c>
      <c r="I464" s="90" t="str">
        <f t="array" ref="I464">IF(D$2=1,IF(F464="","",ABS(F463-F464)),IF(D$2&lt;10,IF(AND(F464="",F465=""),"",MAX(IF(C$11:C$1510=G464,B$11:B$1510))-MIN(IF(C$11:C$1510=G464,B$11:B$1510))),IF(AND(F464="",F465=""),"",_xlfn.STDEV.S(IF(C$11:C$1510=G464,B$11:B$1510)))))</f>
        <v/>
      </c>
      <c r="J464" s="102"/>
      <c r="K464" s="156"/>
      <c r="L464" s="157"/>
      <c r="M464" s="158"/>
      <c r="N464" s="147"/>
      <c r="O464" s="147"/>
      <c r="AA464" s="99" t="str">
        <f t="shared" si="345"/>
        <v/>
      </c>
      <c r="AB464" s="99" t="str">
        <f t="shared" si="346"/>
        <v/>
      </c>
      <c r="AC464" s="99" t="str">
        <f t="shared" si="330"/>
        <v/>
      </c>
      <c r="AD464" s="99" t="str">
        <f t="shared" si="331"/>
        <v/>
      </c>
      <c r="AE464" s="99" t="str">
        <f t="shared" si="347"/>
        <v/>
      </c>
      <c r="AF464" s="99" t="str">
        <f t="shared" si="348"/>
        <v/>
      </c>
      <c r="AG464" s="99" t="str">
        <f t="shared" si="342"/>
        <v/>
      </c>
      <c r="AH464" s="99" t="str">
        <f t="shared" si="343"/>
        <v/>
      </c>
      <c r="AI464" s="99" t="str">
        <f t="shared" si="364"/>
        <v/>
      </c>
      <c r="AJ464" s="99" t="str">
        <f t="shared" si="370"/>
        <v/>
      </c>
      <c r="AK464" s="99" t="str">
        <f t="shared" si="340"/>
        <v/>
      </c>
      <c r="AL464" s="99" t="str">
        <f t="shared" si="341"/>
        <v/>
      </c>
      <c r="AM464" s="99" t="str">
        <f t="shared" si="365"/>
        <v/>
      </c>
      <c r="AN464" s="99" t="str">
        <f t="shared" si="371"/>
        <v/>
      </c>
      <c r="AO464" s="99" t="str">
        <f t="shared" si="332"/>
        <v/>
      </c>
      <c r="AP464" s="99" t="str">
        <f t="shared" si="333"/>
        <v/>
      </c>
      <c r="AQ464" s="99" t="str">
        <f t="shared" si="372"/>
        <v/>
      </c>
      <c r="AR464" s="99" t="str">
        <f t="shared" si="373"/>
        <v/>
      </c>
      <c r="AS464" s="99" t="str">
        <f t="shared" si="334"/>
        <v/>
      </c>
      <c r="AT464" s="99" t="str">
        <f t="shared" si="335"/>
        <v/>
      </c>
      <c r="AU464" s="99" t="str">
        <f t="shared" si="349"/>
        <v/>
      </c>
      <c r="AV464" s="99" t="str">
        <f t="shared" si="350"/>
        <v/>
      </c>
      <c r="AW464" s="99" t="str">
        <f t="shared" si="336"/>
        <v/>
      </c>
      <c r="AX464" s="99" t="str">
        <f t="shared" si="337"/>
        <v/>
      </c>
      <c r="AY464" s="99" t="str">
        <f t="shared" si="351"/>
        <v/>
      </c>
      <c r="AZ464" s="99" t="str">
        <f t="shared" si="352"/>
        <v/>
      </c>
      <c r="BA464" s="99" t="str">
        <f t="shared" si="338"/>
        <v/>
      </c>
      <c r="BB464" s="99" t="str">
        <f t="shared" si="339"/>
        <v/>
      </c>
      <c r="BD464" s="99" t="str">
        <f t="shared" si="353"/>
        <v/>
      </c>
      <c r="BE464" s="99" t="str">
        <f t="shared" si="354"/>
        <v/>
      </c>
      <c r="BF464" s="99" t="str">
        <f t="shared" si="355"/>
        <v/>
      </c>
      <c r="BG464" s="99" t="str">
        <f t="shared" si="356"/>
        <v/>
      </c>
      <c r="BH464" s="121" t="str">
        <f t="shared" si="357"/>
        <v/>
      </c>
      <c r="BI464" s="121" t="str">
        <f t="shared" si="358"/>
        <v/>
      </c>
      <c r="BJ464" s="122" t="str">
        <f t="shared" si="359"/>
        <v/>
      </c>
      <c r="BK464" s="122"/>
      <c r="BL464" s="99" t="str">
        <f t="shared" si="360"/>
        <v/>
      </c>
      <c r="BM464" s="99" t="str">
        <f t="shared" si="361"/>
        <v/>
      </c>
      <c r="BN464" s="122" t="str">
        <f t="shared" si="366"/>
        <v/>
      </c>
      <c r="BO464" s="121" t="str">
        <f t="shared" si="362"/>
        <v/>
      </c>
      <c r="BP464" s="122" t="str">
        <f t="shared" si="367"/>
        <v/>
      </c>
      <c r="BQ464" s="122"/>
    </row>
    <row r="465" spans="2:69" x14ac:dyDescent="0.3">
      <c r="B465" s="89"/>
      <c r="C465" s="98">
        <f t="shared" si="363"/>
        <v>91</v>
      </c>
      <c r="D465" s="120">
        <v>455</v>
      </c>
      <c r="E465" s="161" t="str">
        <f t="shared" si="368"/>
        <v/>
      </c>
      <c r="F465" s="90" t="str">
        <f t="shared" si="344"/>
        <v/>
      </c>
      <c r="G465" s="120">
        <v>455</v>
      </c>
      <c r="H465" s="161" t="str">
        <f t="shared" si="369"/>
        <v/>
      </c>
      <c r="I465" s="90" t="str">
        <f t="array" ref="I465">IF(D$2=1,IF(F465="","",ABS(F464-F465)),IF(D$2&lt;10,IF(AND(F465="",F466=""),"",MAX(IF(C$11:C$1510=G465,B$11:B$1510))-MIN(IF(C$11:C$1510=G465,B$11:B$1510))),IF(AND(F465="",F466=""),"",_xlfn.STDEV.S(IF(C$11:C$1510=G465,B$11:B$1510)))))</f>
        <v/>
      </c>
      <c r="J465" s="102"/>
      <c r="K465" s="156"/>
      <c r="L465" s="157"/>
      <c r="M465" s="158"/>
      <c r="N465" s="147"/>
      <c r="O465" s="147"/>
      <c r="AA465" s="99" t="str">
        <f t="shared" si="345"/>
        <v/>
      </c>
      <c r="AB465" s="99" t="str">
        <f t="shared" si="346"/>
        <v/>
      </c>
      <c r="AC465" s="99" t="str">
        <f t="shared" si="330"/>
        <v/>
      </c>
      <c r="AD465" s="99" t="str">
        <f t="shared" si="331"/>
        <v/>
      </c>
      <c r="AE465" s="99" t="str">
        <f t="shared" si="347"/>
        <v/>
      </c>
      <c r="AF465" s="99" t="str">
        <f t="shared" si="348"/>
        <v/>
      </c>
      <c r="AG465" s="99" t="str">
        <f t="shared" si="342"/>
        <v/>
      </c>
      <c r="AH465" s="99" t="str">
        <f t="shared" si="343"/>
        <v/>
      </c>
      <c r="AI465" s="99" t="str">
        <f t="shared" si="364"/>
        <v/>
      </c>
      <c r="AJ465" s="99" t="str">
        <f t="shared" si="370"/>
        <v/>
      </c>
      <c r="AK465" s="99" t="str">
        <f t="shared" si="340"/>
        <v/>
      </c>
      <c r="AL465" s="99" t="str">
        <f t="shared" si="341"/>
        <v/>
      </c>
      <c r="AM465" s="99" t="str">
        <f t="shared" si="365"/>
        <v/>
      </c>
      <c r="AN465" s="99" t="str">
        <f t="shared" si="371"/>
        <v/>
      </c>
      <c r="AO465" s="99" t="str">
        <f t="shared" si="332"/>
        <v/>
      </c>
      <c r="AP465" s="99" t="str">
        <f t="shared" si="333"/>
        <v/>
      </c>
      <c r="AQ465" s="99" t="str">
        <f t="shared" si="372"/>
        <v/>
      </c>
      <c r="AR465" s="99" t="str">
        <f t="shared" si="373"/>
        <v/>
      </c>
      <c r="AS465" s="99" t="str">
        <f t="shared" si="334"/>
        <v/>
      </c>
      <c r="AT465" s="99" t="str">
        <f t="shared" si="335"/>
        <v/>
      </c>
      <c r="AU465" s="99" t="str">
        <f t="shared" si="349"/>
        <v/>
      </c>
      <c r="AV465" s="99" t="str">
        <f t="shared" si="350"/>
        <v/>
      </c>
      <c r="AW465" s="99" t="str">
        <f t="shared" si="336"/>
        <v/>
      </c>
      <c r="AX465" s="99" t="str">
        <f t="shared" si="337"/>
        <v/>
      </c>
      <c r="AY465" s="99" t="str">
        <f t="shared" si="351"/>
        <v/>
      </c>
      <c r="AZ465" s="99" t="str">
        <f t="shared" si="352"/>
        <v/>
      </c>
      <c r="BA465" s="99" t="str">
        <f t="shared" si="338"/>
        <v/>
      </c>
      <c r="BB465" s="99" t="str">
        <f t="shared" si="339"/>
        <v/>
      </c>
      <c r="BD465" s="99" t="str">
        <f t="shared" si="353"/>
        <v/>
      </c>
      <c r="BE465" s="99" t="str">
        <f t="shared" si="354"/>
        <v/>
      </c>
      <c r="BF465" s="99" t="str">
        <f t="shared" si="355"/>
        <v/>
      </c>
      <c r="BG465" s="99" t="str">
        <f t="shared" si="356"/>
        <v/>
      </c>
      <c r="BH465" s="121" t="str">
        <f t="shared" si="357"/>
        <v/>
      </c>
      <c r="BI465" s="121" t="str">
        <f t="shared" si="358"/>
        <v/>
      </c>
      <c r="BJ465" s="122" t="str">
        <f t="shared" si="359"/>
        <v/>
      </c>
      <c r="BK465" s="122"/>
      <c r="BL465" s="99" t="str">
        <f t="shared" si="360"/>
        <v/>
      </c>
      <c r="BM465" s="99" t="str">
        <f t="shared" si="361"/>
        <v/>
      </c>
      <c r="BN465" s="122" t="str">
        <f t="shared" si="366"/>
        <v/>
      </c>
      <c r="BO465" s="121" t="str">
        <f t="shared" si="362"/>
        <v/>
      </c>
      <c r="BP465" s="122" t="str">
        <f t="shared" si="367"/>
        <v/>
      </c>
      <c r="BQ465" s="122"/>
    </row>
    <row r="466" spans="2:69" x14ac:dyDescent="0.3">
      <c r="B466" s="89"/>
      <c r="C466" s="98">
        <f t="shared" si="363"/>
        <v>92</v>
      </c>
      <c r="D466" s="120">
        <v>456</v>
      </c>
      <c r="E466" s="161" t="str">
        <f t="shared" si="368"/>
        <v/>
      </c>
      <c r="F466" s="90" t="str">
        <f t="shared" si="344"/>
        <v/>
      </c>
      <c r="G466" s="120">
        <v>456</v>
      </c>
      <c r="H466" s="161" t="str">
        <f t="shared" si="369"/>
        <v/>
      </c>
      <c r="I466" s="90" t="str">
        <f t="array" ref="I466">IF(D$2=1,IF(F466="","",ABS(F465-F466)),IF(D$2&lt;10,IF(AND(F466="",F467=""),"",MAX(IF(C$11:C$1510=G466,B$11:B$1510))-MIN(IF(C$11:C$1510=G466,B$11:B$1510))),IF(AND(F466="",F467=""),"",_xlfn.STDEV.S(IF(C$11:C$1510=G466,B$11:B$1510)))))</f>
        <v/>
      </c>
      <c r="J466" s="102"/>
      <c r="K466" s="156"/>
      <c r="L466" s="157"/>
      <c r="M466" s="158"/>
      <c r="N466" s="147"/>
      <c r="O466" s="147"/>
      <c r="AA466" s="99" t="str">
        <f t="shared" si="345"/>
        <v/>
      </c>
      <c r="AB466" s="99" t="str">
        <f t="shared" si="346"/>
        <v/>
      </c>
      <c r="AC466" s="99" t="str">
        <f t="shared" si="330"/>
        <v/>
      </c>
      <c r="AD466" s="99" t="str">
        <f t="shared" si="331"/>
        <v/>
      </c>
      <c r="AE466" s="99" t="str">
        <f t="shared" si="347"/>
        <v/>
      </c>
      <c r="AF466" s="99" t="str">
        <f t="shared" si="348"/>
        <v/>
      </c>
      <c r="AG466" s="99" t="str">
        <f t="shared" si="342"/>
        <v/>
      </c>
      <c r="AH466" s="99" t="str">
        <f t="shared" si="343"/>
        <v/>
      </c>
      <c r="AI466" s="99" t="str">
        <f t="shared" si="364"/>
        <v/>
      </c>
      <c r="AJ466" s="99" t="str">
        <f t="shared" si="370"/>
        <v/>
      </c>
      <c r="AK466" s="99" t="str">
        <f t="shared" si="340"/>
        <v/>
      </c>
      <c r="AL466" s="99" t="str">
        <f t="shared" si="341"/>
        <v/>
      </c>
      <c r="AM466" s="99" t="str">
        <f t="shared" si="365"/>
        <v/>
      </c>
      <c r="AN466" s="99" t="str">
        <f t="shared" si="371"/>
        <v/>
      </c>
      <c r="AO466" s="99" t="str">
        <f t="shared" si="332"/>
        <v/>
      </c>
      <c r="AP466" s="99" t="str">
        <f t="shared" si="333"/>
        <v/>
      </c>
      <c r="AQ466" s="99" t="str">
        <f t="shared" si="372"/>
        <v/>
      </c>
      <c r="AR466" s="99" t="str">
        <f t="shared" si="373"/>
        <v/>
      </c>
      <c r="AS466" s="99" t="str">
        <f t="shared" si="334"/>
        <v/>
      </c>
      <c r="AT466" s="99" t="str">
        <f t="shared" si="335"/>
        <v/>
      </c>
      <c r="AU466" s="99" t="str">
        <f t="shared" si="349"/>
        <v/>
      </c>
      <c r="AV466" s="99" t="str">
        <f t="shared" si="350"/>
        <v/>
      </c>
      <c r="AW466" s="99" t="str">
        <f t="shared" si="336"/>
        <v/>
      </c>
      <c r="AX466" s="99" t="str">
        <f t="shared" si="337"/>
        <v/>
      </c>
      <c r="AY466" s="99" t="str">
        <f t="shared" si="351"/>
        <v/>
      </c>
      <c r="AZ466" s="99" t="str">
        <f t="shared" si="352"/>
        <v/>
      </c>
      <c r="BA466" s="99" t="str">
        <f t="shared" si="338"/>
        <v/>
      </c>
      <c r="BB466" s="99" t="str">
        <f t="shared" si="339"/>
        <v/>
      </c>
      <c r="BD466" s="99" t="str">
        <f t="shared" si="353"/>
        <v/>
      </c>
      <c r="BE466" s="99" t="str">
        <f t="shared" si="354"/>
        <v/>
      </c>
      <c r="BF466" s="99" t="str">
        <f t="shared" si="355"/>
        <v/>
      </c>
      <c r="BG466" s="99" t="str">
        <f t="shared" si="356"/>
        <v/>
      </c>
      <c r="BH466" s="121" t="str">
        <f t="shared" si="357"/>
        <v/>
      </c>
      <c r="BI466" s="121" t="str">
        <f t="shared" si="358"/>
        <v/>
      </c>
      <c r="BJ466" s="122" t="str">
        <f t="shared" si="359"/>
        <v/>
      </c>
      <c r="BK466" s="122"/>
      <c r="BL466" s="99" t="str">
        <f t="shared" si="360"/>
        <v/>
      </c>
      <c r="BM466" s="99" t="str">
        <f t="shared" si="361"/>
        <v/>
      </c>
      <c r="BN466" s="122" t="str">
        <f t="shared" si="366"/>
        <v/>
      </c>
      <c r="BO466" s="121" t="str">
        <f t="shared" si="362"/>
        <v/>
      </c>
      <c r="BP466" s="122" t="str">
        <f t="shared" si="367"/>
        <v/>
      </c>
      <c r="BQ466" s="122"/>
    </row>
    <row r="467" spans="2:69" x14ac:dyDescent="0.3">
      <c r="B467" s="89"/>
      <c r="C467" s="98">
        <f t="shared" si="363"/>
        <v>92</v>
      </c>
      <c r="D467" s="120">
        <v>457</v>
      </c>
      <c r="E467" s="161" t="str">
        <f t="shared" si="368"/>
        <v/>
      </c>
      <c r="F467" s="90" t="str">
        <f t="shared" si="344"/>
        <v/>
      </c>
      <c r="G467" s="120">
        <v>457</v>
      </c>
      <c r="H467" s="161" t="str">
        <f t="shared" si="369"/>
        <v/>
      </c>
      <c r="I467" s="90" t="str">
        <f t="array" ref="I467">IF(D$2=1,IF(F467="","",ABS(F466-F467)),IF(D$2&lt;10,IF(AND(F467="",F468=""),"",MAX(IF(C$11:C$1510=G467,B$11:B$1510))-MIN(IF(C$11:C$1510=G467,B$11:B$1510))),IF(AND(F467="",F468=""),"",_xlfn.STDEV.S(IF(C$11:C$1510=G467,B$11:B$1510)))))</f>
        <v/>
      </c>
      <c r="J467" s="102"/>
      <c r="K467" s="156"/>
      <c r="L467" s="157"/>
      <c r="M467" s="158"/>
      <c r="N467" s="147"/>
      <c r="O467" s="147"/>
      <c r="AA467" s="99" t="str">
        <f t="shared" si="345"/>
        <v/>
      </c>
      <c r="AB467" s="99" t="str">
        <f t="shared" si="346"/>
        <v/>
      </c>
      <c r="AC467" s="99" t="str">
        <f t="shared" si="330"/>
        <v/>
      </c>
      <c r="AD467" s="99" t="str">
        <f t="shared" si="331"/>
        <v/>
      </c>
      <c r="AE467" s="99" t="str">
        <f t="shared" si="347"/>
        <v/>
      </c>
      <c r="AF467" s="99" t="str">
        <f t="shared" si="348"/>
        <v/>
      </c>
      <c r="AG467" s="99" t="str">
        <f t="shared" si="342"/>
        <v/>
      </c>
      <c r="AH467" s="99" t="str">
        <f t="shared" si="343"/>
        <v/>
      </c>
      <c r="AI467" s="99" t="str">
        <f t="shared" si="364"/>
        <v/>
      </c>
      <c r="AJ467" s="99" t="str">
        <f t="shared" si="370"/>
        <v/>
      </c>
      <c r="AK467" s="99" t="str">
        <f t="shared" si="340"/>
        <v/>
      </c>
      <c r="AL467" s="99" t="str">
        <f t="shared" si="341"/>
        <v/>
      </c>
      <c r="AM467" s="99" t="str">
        <f t="shared" si="365"/>
        <v/>
      </c>
      <c r="AN467" s="99" t="str">
        <f t="shared" si="371"/>
        <v/>
      </c>
      <c r="AO467" s="99" t="str">
        <f t="shared" si="332"/>
        <v/>
      </c>
      <c r="AP467" s="99" t="str">
        <f t="shared" si="333"/>
        <v/>
      </c>
      <c r="AQ467" s="99" t="str">
        <f t="shared" si="372"/>
        <v/>
      </c>
      <c r="AR467" s="99" t="str">
        <f t="shared" si="373"/>
        <v/>
      </c>
      <c r="AS467" s="99" t="str">
        <f t="shared" si="334"/>
        <v/>
      </c>
      <c r="AT467" s="99" t="str">
        <f t="shared" si="335"/>
        <v/>
      </c>
      <c r="AU467" s="99" t="str">
        <f t="shared" si="349"/>
        <v/>
      </c>
      <c r="AV467" s="99" t="str">
        <f t="shared" si="350"/>
        <v/>
      </c>
      <c r="AW467" s="99" t="str">
        <f t="shared" si="336"/>
        <v/>
      </c>
      <c r="AX467" s="99" t="str">
        <f t="shared" si="337"/>
        <v/>
      </c>
      <c r="AY467" s="99" t="str">
        <f t="shared" si="351"/>
        <v/>
      </c>
      <c r="AZ467" s="99" t="str">
        <f t="shared" si="352"/>
        <v/>
      </c>
      <c r="BA467" s="99" t="str">
        <f t="shared" si="338"/>
        <v/>
      </c>
      <c r="BB467" s="99" t="str">
        <f t="shared" si="339"/>
        <v/>
      </c>
      <c r="BD467" s="99" t="str">
        <f t="shared" si="353"/>
        <v/>
      </c>
      <c r="BE467" s="99" t="str">
        <f t="shared" si="354"/>
        <v/>
      </c>
      <c r="BF467" s="99" t="str">
        <f t="shared" si="355"/>
        <v/>
      </c>
      <c r="BG467" s="99" t="str">
        <f t="shared" si="356"/>
        <v/>
      </c>
      <c r="BH467" s="121" t="str">
        <f t="shared" si="357"/>
        <v/>
      </c>
      <c r="BI467" s="121" t="str">
        <f t="shared" si="358"/>
        <v/>
      </c>
      <c r="BJ467" s="122" t="str">
        <f t="shared" si="359"/>
        <v/>
      </c>
      <c r="BK467" s="122"/>
      <c r="BL467" s="99" t="str">
        <f t="shared" si="360"/>
        <v/>
      </c>
      <c r="BM467" s="99" t="str">
        <f t="shared" si="361"/>
        <v/>
      </c>
      <c r="BN467" s="122" t="str">
        <f t="shared" si="366"/>
        <v/>
      </c>
      <c r="BO467" s="121" t="str">
        <f t="shared" si="362"/>
        <v/>
      </c>
      <c r="BP467" s="122" t="str">
        <f t="shared" si="367"/>
        <v/>
      </c>
      <c r="BQ467" s="122"/>
    </row>
    <row r="468" spans="2:69" x14ac:dyDescent="0.3">
      <c r="B468" s="89"/>
      <c r="C468" s="98">
        <f t="shared" si="363"/>
        <v>92</v>
      </c>
      <c r="D468" s="120">
        <v>458</v>
      </c>
      <c r="E468" s="161" t="str">
        <f t="shared" si="368"/>
        <v/>
      </c>
      <c r="F468" s="90" t="str">
        <f t="shared" si="344"/>
        <v/>
      </c>
      <c r="G468" s="120">
        <v>458</v>
      </c>
      <c r="H468" s="161" t="str">
        <f t="shared" si="369"/>
        <v/>
      </c>
      <c r="I468" s="90" t="str">
        <f t="array" ref="I468">IF(D$2=1,IF(F468="","",ABS(F467-F468)),IF(D$2&lt;10,IF(AND(F468="",F469=""),"",MAX(IF(C$11:C$1510=G468,B$11:B$1510))-MIN(IF(C$11:C$1510=G468,B$11:B$1510))),IF(AND(F468="",F469=""),"",_xlfn.STDEV.S(IF(C$11:C$1510=G468,B$11:B$1510)))))</f>
        <v/>
      </c>
      <c r="J468" s="102"/>
      <c r="K468" s="156"/>
      <c r="L468" s="157"/>
      <c r="M468" s="158"/>
      <c r="N468" s="147"/>
      <c r="O468" s="147"/>
      <c r="AA468" s="99" t="str">
        <f t="shared" si="345"/>
        <v/>
      </c>
      <c r="AB468" s="99" t="str">
        <f t="shared" si="346"/>
        <v/>
      </c>
      <c r="AC468" s="99" t="str">
        <f t="shared" si="330"/>
        <v/>
      </c>
      <c r="AD468" s="99" t="str">
        <f t="shared" si="331"/>
        <v/>
      </c>
      <c r="AE468" s="99" t="str">
        <f t="shared" si="347"/>
        <v/>
      </c>
      <c r="AF468" s="99" t="str">
        <f t="shared" si="348"/>
        <v/>
      </c>
      <c r="AG468" s="99" t="str">
        <f t="shared" si="342"/>
        <v/>
      </c>
      <c r="AH468" s="99" t="str">
        <f t="shared" si="343"/>
        <v/>
      </c>
      <c r="AI468" s="99" t="str">
        <f t="shared" si="364"/>
        <v/>
      </c>
      <c r="AJ468" s="99" t="str">
        <f t="shared" si="370"/>
        <v/>
      </c>
      <c r="AK468" s="99" t="str">
        <f t="shared" si="340"/>
        <v/>
      </c>
      <c r="AL468" s="99" t="str">
        <f t="shared" si="341"/>
        <v/>
      </c>
      <c r="AM468" s="99" t="str">
        <f t="shared" si="365"/>
        <v/>
      </c>
      <c r="AN468" s="99" t="str">
        <f t="shared" si="371"/>
        <v/>
      </c>
      <c r="AO468" s="99" t="str">
        <f t="shared" si="332"/>
        <v/>
      </c>
      <c r="AP468" s="99" t="str">
        <f t="shared" si="333"/>
        <v/>
      </c>
      <c r="AQ468" s="99" t="str">
        <f t="shared" si="372"/>
        <v/>
      </c>
      <c r="AR468" s="99" t="str">
        <f t="shared" si="373"/>
        <v/>
      </c>
      <c r="AS468" s="99" t="str">
        <f t="shared" si="334"/>
        <v/>
      </c>
      <c r="AT468" s="99" t="str">
        <f t="shared" si="335"/>
        <v/>
      </c>
      <c r="AU468" s="99" t="str">
        <f t="shared" si="349"/>
        <v/>
      </c>
      <c r="AV468" s="99" t="str">
        <f t="shared" si="350"/>
        <v/>
      </c>
      <c r="AW468" s="99" t="str">
        <f t="shared" si="336"/>
        <v/>
      </c>
      <c r="AX468" s="99" t="str">
        <f t="shared" si="337"/>
        <v/>
      </c>
      <c r="AY468" s="99" t="str">
        <f t="shared" si="351"/>
        <v/>
      </c>
      <c r="AZ468" s="99" t="str">
        <f t="shared" si="352"/>
        <v/>
      </c>
      <c r="BA468" s="99" t="str">
        <f t="shared" si="338"/>
        <v/>
      </c>
      <c r="BB468" s="99" t="str">
        <f t="shared" si="339"/>
        <v/>
      </c>
      <c r="BD468" s="99" t="str">
        <f t="shared" si="353"/>
        <v/>
      </c>
      <c r="BE468" s="99" t="str">
        <f t="shared" si="354"/>
        <v/>
      </c>
      <c r="BF468" s="99" t="str">
        <f t="shared" si="355"/>
        <v/>
      </c>
      <c r="BG468" s="99" t="str">
        <f t="shared" si="356"/>
        <v/>
      </c>
      <c r="BH468" s="121" t="str">
        <f t="shared" si="357"/>
        <v/>
      </c>
      <c r="BI468" s="121" t="str">
        <f t="shared" si="358"/>
        <v/>
      </c>
      <c r="BJ468" s="122" t="str">
        <f t="shared" si="359"/>
        <v/>
      </c>
      <c r="BK468" s="122"/>
      <c r="BL468" s="99" t="str">
        <f t="shared" si="360"/>
        <v/>
      </c>
      <c r="BM468" s="99" t="str">
        <f t="shared" si="361"/>
        <v/>
      </c>
      <c r="BN468" s="122" t="str">
        <f t="shared" si="366"/>
        <v/>
      </c>
      <c r="BO468" s="121" t="str">
        <f t="shared" si="362"/>
        <v/>
      </c>
      <c r="BP468" s="122" t="str">
        <f t="shared" si="367"/>
        <v/>
      </c>
      <c r="BQ468" s="122"/>
    </row>
    <row r="469" spans="2:69" x14ac:dyDescent="0.3">
      <c r="B469" s="89"/>
      <c r="C469" s="98">
        <f t="shared" si="363"/>
        <v>92</v>
      </c>
      <c r="D469" s="120">
        <v>459</v>
      </c>
      <c r="E469" s="161" t="str">
        <f t="shared" si="368"/>
        <v/>
      </c>
      <c r="F469" s="90" t="str">
        <f t="shared" si="344"/>
        <v/>
      </c>
      <c r="G469" s="120">
        <v>459</v>
      </c>
      <c r="H469" s="161" t="str">
        <f t="shared" si="369"/>
        <v/>
      </c>
      <c r="I469" s="90" t="str">
        <f t="array" ref="I469">IF(D$2=1,IF(F469="","",ABS(F468-F469)),IF(D$2&lt;10,IF(AND(F469="",F470=""),"",MAX(IF(C$11:C$1510=G469,B$11:B$1510))-MIN(IF(C$11:C$1510=G469,B$11:B$1510))),IF(AND(F469="",F470=""),"",_xlfn.STDEV.S(IF(C$11:C$1510=G469,B$11:B$1510)))))</f>
        <v/>
      </c>
      <c r="J469" s="102"/>
      <c r="K469" s="156"/>
      <c r="L469" s="157"/>
      <c r="M469" s="158"/>
      <c r="N469" s="147"/>
      <c r="O469" s="147"/>
      <c r="AA469" s="99" t="str">
        <f t="shared" si="345"/>
        <v/>
      </c>
      <c r="AB469" s="99" t="str">
        <f t="shared" si="346"/>
        <v/>
      </c>
      <c r="AC469" s="99" t="str">
        <f t="shared" ref="AC469:AC532" si="374">IF(SUM(AA460:AA469)&gt;9,"x","")</f>
        <v/>
      </c>
      <c r="AD469" s="99" t="str">
        <f t="shared" ref="AD469:AD532" si="375">IF(IF(AB$11="",SUM(AB461:AB470),SUM(AB460:AB469))&gt;9,"x","")</f>
        <v/>
      </c>
      <c r="AE469" s="99" t="str">
        <f t="shared" si="347"/>
        <v/>
      </c>
      <c r="AF469" s="99" t="str">
        <f t="shared" si="348"/>
        <v/>
      </c>
      <c r="AG469" s="99" t="str">
        <f t="shared" si="342"/>
        <v/>
      </c>
      <c r="AH469" s="99" t="str">
        <f t="shared" si="343"/>
        <v/>
      </c>
      <c r="AI469" s="99" t="str">
        <f t="shared" si="364"/>
        <v/>
      </c>
      <c r="AJ469" s="99" t="str">
        <f t="shared" si="370"/>
        <v/>
      </c>
      <c r="AK469" s="99" t="str">
        <f t="shared" si="340"/>
        <v/>
      </c>
      <c r="AL469" s="99" t="str">
        <f t="shared" si="341"/>
        <v/>
      </c>
      <c r="AM469" s="99" t="str">
        <f t="shared" si="365"/>
        <v/>
      </c>
      <c r="AN469" s="99" t="str">
        <f t="shared" si="371"/>
        <v/>
      </c>
      <c r="AO469" s="99" t="str">
        <f t="shared" si="332"/>
        <v/>
      </c>
      <c r="AP469" s="99" t="str">
        <f t="shared" si="333"/>
        <v/>
      </c>
      <c r="AQ469" s="99" t="str">
        <f t="shared" si="372"/>
        <v/>
      </c>
      <c r="AR469" s="99" t="str">
        <f t="shared" si="373"/>
        <v/>
      </c>
      <c r="AS469" s="99" t="str">
        <f t="shared" si="334"/>
        <v/>
      </c>
      <c r="AT469" s="99" t="str">
        <f t="shared" si="335"/>
        <v/>
      </c>
      <c r="AU469" s="99" t="str">
        <f t="shared" si="349"/>
        <v/>
      </c>
      <c r="AV469" s="99" t="str">
        <f t="shared" si="350"/>
        <v/>
      </c>
      <c r="AW469" s="99" t="str">
        <f t="shared" si="336"/>
        <v/>
      </c>
      <c r="AX469" s="99" t="str">
        <f t="shared" si="337"/>
        <v/>
      </c>
      <c r="AY469" s="99" t="str">
        <f t="shared" si="351"/>
        <v/>
      </c>
      <c r="AZ469" s="99" t="str">
        <f t="shared" si="352"/>
        <v/>
      </c>
      <c r="BA469" s="99" t="str">
        <f t="shared" si="338"/>
        <v/>
      </c>
      <c r="BB469" s="99" t="str">
        <f t="shared" si="339"/>
        <v/>
      </c>
      <c r="BD469" s="99" t="str">
        <f t="shared" si="353"/>
        <v/>
      </c>
      <c r="BE469" s="99" t="str">
        <f t="shared" si="354"/>
        <v/>
      </c>
      <c r="BF469" s="99" t="str">
        <f t="shared" si="355"/>
        <v/>
      </c>
      <c r="BG469" s="99" t="str">
        <f t="shared" si="356"/>
        <v/>
      </c>
      <c r="BH469" s="121" t="str">
        <f t="shared" si="357"/>
        <v/>
      </c>
      <c r="BI469" s="121" t="str">
        <f t="shared" si="358"/>
        <v/>
      </c>
      <c r="BJ469" s="122" t="str">
        <f t="shared" si="359"/>
        <v/>
      </c>
      <c r="BK469" s="122"/>
      <c r="BL469" s="99" t="str">
        <f t="shared" si="360"/>
        <v/>
      </c>
      <c r="BM469" s="99" t="str">
        <f t="shared" si="361"/>
        <v/>
      </c>
      <c r="BN469" s="122" t="str">
        <f t="shared" si="366"/>
        <v/>
      </c>
      <c r="BO469" s="121" t="str">
        <f t="shared" si="362"/>
        <v/>
      </c>
      <c r="BP469" s="122" t="str">
        <f t="shared" si="367"/>
        <v/>
      </c>
      <c r="BQ469" s="122"/>
    </row>
    <row r="470" spans="2:69" x14ac:dyDescent="0.3">
      <c r="B470" s="89"/>
      <c r="C470" s="98">
        <f t="shared" si="363"/>
        <v>92</v>
      </c>
      <c r="D470" s="120">
        <v>460</v>
      </c>
      <c r="E470" s="161" t="str">
        <f t="shared" si="368"/>
        <v/>
      </c>
      <c r="F470" s="90" t="str">
        <f t="shared" si="344"/>
        <v/>
      </c>
      <c r="G470" s="120">
        <v>460</v>
      </c>
      <c r="H470" s="161" t="str">
        <f t="shared" si="369"/>
        <v/>
      </c>
      <c r="I470" s="90" t="str">
        <f t="array" ref="I470">IF(D$2=1,IF(F470="","",ABS(F469-F470)),IF(D$2&lt;10,IF(AND(F470="",F471=""),"",MAX(IF(C$11:C$1510=G470,B$11:B$1510))-MIN(IF(C$11:C$1510=G470,B$11:B$1510))),IF(AND(F470="",F471=""),"",_xlfn.STDEV.S(IF(C$11:C$1510=G470,B$11:B$1510)))))</f>
        <v/>
      </c>
      <c r="J470" s="102"/>
      <c r="K470" s="156"/>
      <c r="L470" s="157"/>
      <c r="M470" s="158"/>
      <c r="N470" s="147"/>
      <c r="O470" s="147"/>
      <c r="AA470" s="99" t="str">
        <f t="shared" si="345"/>
        <v/>
      </c>
      <c r="AB470" s="99" t="str">
        <f t="shared" si="346"/>
        <v/>
      </c>
      <c r="AC470" s="99" t="str">
        <f t="shared" si="374"/>
        <v/>
      </c>
      <c r="AD470" s="99" t="str">
        <f t="shared" si="375"/>
        <v/>
      </c>
      <c r="AE470" s="99" t="str">
        <f t="shared" si="347"/>
        <v/>
      </c>
      <c r="AF470" s="99" t="str">
        <f t="shared" si="348"/>
        <v/>
      </c>
      <c r="AG470" s="99" t="str">
        <f t="shared" si="342"/>
        <v/>
      </c>
      <c r="AH470" s="99" t="str">
        <f t="shared" si="343"/>
        <v/>
      </c>
      <c r="AI470" s="99" t="str">
        <f t="shared" si="364"/>
        <v/>
      </c>
      <c r="AJ470" s="99" t="str">
        <f t="shared" si="370"/>
        <v/>
      </c>
      <c r="AK470" s="99" t="str">
        <f t="shared" si="340"/>
        <v/>
      </c>
      <c r="AL470" s="99" t="str">
        <f t="shared" si="341"/>
        <v/>
      </c>
      <c r="AM470" s="99" t="str">
        <f t="shared" si="365"/>
        <v/>
      </c>
      <c r="AN470" s="99" t="str">
        <f t="shared" si="371"/>
        <v/>
      </c>
      <c r="AO470" s="99" t="str">
        <f t="shared" si="332"/>
        <v/>
      </c>
      <c r="AP470" s="99" t="str">
        <f t="shared" si="333"/>
        <v/>
      </c>
      <c r="AQ470" s="99" t="str">
        <f t="shared" si="372"/>
        <v/>
      </c>
      <c r="AR470" s="99" t="str">
        <f t="shared" si="373"/>
        <v/>
      </c>
      <c r="AS470" s="99" t="str">
        <f t="shared" si="334"/>
        <v/>
      </c>
      <c r="AT470" s="99" t="str">
        <f t="shared" si="335"/>
        <v/>
      </c>
      <c r="AU470" s="99" t="str">
        <f t="shared" si="349"/>
        <v/>
      </c>
      <c r="AV470" s="99" t="str">
        <f t="shared" si="350"/>
        <v/>
      </c>
      <c r="AW470" s="99" t="str">
        <f t="shared" si="336"/>
        <v/>
      </c>
      <c r="AX470" s="99" t="str">
        <f t="shared" si="337"/>
        <v/>
      </c>
      <c r="AY470" s="99" t="str">
        <f t="shared" si="351"/>
        <v/>
      </c>
      <c r="AZ470" s="99" t="str">
        <f t="shared" si="352"/>
        <v/>
      </c>
      <c r="BA470" s="99" t="str">
        <f t="shared" si="338"/>
        <v/>
      </c>
      <c r="BB470" s="99" t="str">
        <f t="shared" si="339"/>
        <v/>
      </c>
      <c r="BD470" s="99" t="str">
        <f t="shared" si="353"/>
        <v/>
      </c>
      <c r="BE470" s="99" t="str">
        <f t="shared" si="354"/>
        <v/>
      </c>
      <c r="BF470" s="99" t="str">
        <f t="shared" si="355"/>
        <v/>
      </c>
      <c r="BG470" s="99" t="str">
        <f t="shared" si="356"/>
        <v/>
      </c>
      <c r="BH470" s="121" t="str">
        <f t="shared" si="357"/>
        <v/>
      </c>
      <c r="BI470" s="121" t="str">
        <f t="shared" si="358"/>
        <v/>
      </c>
      <c r="BJ470" s="122" t="str">
        <f t="shared" si="359"/>
        <v/>
      </c>
      <c r="BK470" s="122"/>
      <c r="BL470" s="99" t="str">
        <f t="shared" si="360"/>
        <v/>
      </c>
      <c r="BM470" s="99" t="str">
        <f t="shared" si="361"/>
        <v/>
      </c>
      <c r="BN470" s="122" t="str">
        <f t="shared" si="366"/>
        <v/>
      </c>
      <c r="BO470" s="121" t="str">
        <f t="shared" si="362"/>
        <v/>
      </c>
      <c r="BP470" s="122" t="str">
        <f t="shared" si="367"/>
        <v/>
      </c>
      <c r="BQ470" s="122"/>
    </row>
    <row r="471" spans="2:69" x14ac:dyDescent="0.3">
      <c r="B471" s="89"/>
      <c r="C471" s="98">
        <f t="shared" si="363"/>
        <v>93</v>
      </c>
      <c r="D471" s="120">
        <v>461</v>
      </c>
      <c r="E471" s="161" t="str">
        <f t="shared" si="368"/>
        <v/>
      </c>
      <c r="F471" s="90" t="str">
        <f t="shared" si="344"/>
        <v/>
      </c>
      <c r="G471" s="120">
        <v>461</v>
      </c>
      <c r="H471" s="161" t="str">
        <f t="shared" si="369"/>
        <v/>
      </c>
      <c r="I471" s="90" t="str">
        <f t="array" ref="I471">IF(D$2=1,IF(F471="","",ABS(F470-F471)),IF(D$2&lt;10,IF(AND(F471="",F472=""),"",MAX(IF(C$11:C$1510=G471,B$11:B$1510))-MIN(IF(C$11:C$1510=G471,B$11:B$1510))),IF(AND(F471="",F472=""),"",_xlfn.STDEV.S(IF(C$11:C$1510=G471,B$11:B$1510)))))</f>
        <v/>
      </c>
      <c r="J471" s="102"/>
      <c r="K471" s="156"/>
      <c r="L471" s="157"/>
      <c r="M471" s="158"/>
      <c r="N471" s="147"/>
      <c r="O471" s="147"/>
      <c r="AA471" s="99" t="str">
        <f t="shared" si="345"/>
        <v/>
      </c>
      <c r="AB471" s="99" t="str">
        <f t="shared" si="346"/>
        <v/>
      </c>
      <c r="AC471" s="99" t="str">
        <f t="shared" si="374"/>
        <v/>
      </c>
      <c r="AD471" s="99" t="str">
        <f t="shared" si="375"/>
        <v/>
      </c>
      <c r="AE471" s="99" t="str">
        <f t="shared" si="347"/>
        <v/>
      </c>
      <c r="AF471" s="99" t="str">
        <f t="shared" si="348"/>
        <v/>
      </c>
      <c r="AG471" s="99" t="str">
        <f t="shared" si="342"/>
        <v/>
      </c>
      <c r="AH471" s="99" t="str">
        <f t="shared" si="343"/>
        <v/>
      </c>
      <c r="AI471" s="99" t="str">
        <f t="shared" si="364"/>
        <v/>
      </c>
      <c r="AJ471" s="99" t="str">
        <f t="shared" si="370"/>
        <v/>
      </c>
      <c r="AK471" s="99" t="str">
        <f t="shared" si="340"/>
        <v/>
      </c>
      <c r="AL471" s="99" t="str">
        <f t="shared" si="341"/>
        <v/>
      </c>
      <c r="AM471" s="99" t="str">
        <f t="shared" si="365"/>
        <v/>
      </c>
      <c r="AN471" s="99" t="str">
        <f t="shared" si="371"/>
        <v/>
      </c>
      <c r="AO471" s="99" t="str">
        <f t="shared" si="332"/>
        <v/>
      </c>
      <c r="AP471" s="99" t="str">
        <f t="shared" si="333"/>
        <v/>
      </c>
      <c r="AQ471" s="99" t="str">
        <f t="shared" si="372"/>
        <v/>
      </c>
      <c r="AR471" s="99" t="str">
        <f t="shared" si="373"/>
        <v/>
      </c>
      <c r="AS471" s="99" t="str">
        <f t="shared" si="334"/>
        <v/>
      </c>
      <c r="AT471" s="99" t="str">
        <f t="shared" si="335"/>
        <v/>
      </c>
      <c r="AU471" s="99" t="str">
        <f t="shared" si="349"/>
        <v/>
      </c>
      <c r="AV471" s="99" t="str">
        <f t="shared" si="350"/>
        <v/>
      </c>
      <c r="AW471" s="99" t="str">
        <f t="shared" si="336"/>
        <v/>
      </c>
      <c r="AX471" s="99" t="str">
        <f t="shared" si="337"/>
        <v/>
      </c>
      <c r="AY471" s="99" t="str">
        <f t="shared" si="351"/>
        <v/>
      </c>
      <c r="AZ471" s="99" t="str">
        <f t="shared" si="352"/>
        <v/>
      </c>
      <c r="BA471" s="99" t="str">
        <f t="shared" si="338"/>
        <v/>
      </c>
      <c r="BB471" s="99" t="str">
        <f t="shared" si="339"/>
        <v/>
      </c>
      <c r="BD471" s="99" t="str">
        <f t="shared" si="353"/>
        <v/>
      </c>
      <c r="BE471" s="99" t="str">
        <f t="shared" si="354"/>
        <v/>
      </c>
      <c r="BF471" s="99" t="str">
        <f t="shared" si="355"/>
        <v/>
      </c>
      <c r="BG471" s="99" t="str">
        <f t="shared" si="356"/>
        <v/>
      </c>
      <c r="BH471" s="121" t="str">
        <f t="shared" si="357"/>
        <v/>
      </c>
      <c r="BI471" s="121" t="str">
        <f t="shared" si="358"/>
        <v/>
      </c>
      <c r="BJ471" s="122" t="str">
        <f t="shared" si="359"/>
        <v/>
      </c>
      <c r="BK471" s="122"/>
      <c r="BL471" s="99" t="str">
        <f t="shared" si="360"/>
        <v/>
      </c>
      <c r="BM471" s="99" t="str">
        <f t="shared" si="361"/>
        <v/>
      </c>
      <c r="BN471" s="122" t="str">
        <f t="shared" si="366"/>
        <v/>
      </c>
      <c r="BO471" s="121" t="str">
        <f t="shared" si="362"/>
        <v/>
      </c>
      <c r="BP471" s="122" t="str">
        <f t="shared" si="367"/>
        <v/>
      </c>
      <c r="BQ471" s="122"/>
    </row>
    <row r="472" spans="2:69" x14ac:dyDescent="0.3">
      <c r="B472" s="89"/>
      <c r="C472" s="98">
        <f t="shared" si="363"/>
        <v>93</v>
      </c>
      <c r="D472" s="120">
        <v>462</v>
      </c>
      <c r="E472" s="161" t="str">
        <f t="shared" si="368"/>
        <v/>
      </c>
      <c r="F472" s="90" t="str">
        <f t="shared" si="344"/>
        <v/>
      </c>
      <c r="G472" s="120">
        <v>462</v>
      </c>
      <c r="H472" s="161" t="str">
        <f t="shared" si="369"/>
        <v/>
      </c>
      <c r="I472" s="90" t="str">
        <f t="array" ref="I472">IF(D$2=1,IF(F472="","",ABS(F471-F472)),IF(D$2&lt;10,IF(AND(F472="",F473=""),"",MAX(IF(C$11:C$1510=G472,B$11:B$1510))-MIN(IF(C$11:C$1510=G472,B$11:B$1510))),IF(AND(F472="",F473=""),"",_xlfn.STDEV.S(IF(C$11:C$1510=G472,B$11:B$1510)))))</f>
        <v/>
      </c>
      <c r="J472" s="102"/>
      <c r="K472" s="156"/>
      <c r="L472" s="157"/>
      <c r="M472" s="158"/>
      <c r="N472" s="147"/>
      <c r="O472" s="147"/>
      <c r="AA472" s="99" t="str">
        <f t="shared" si="345"/>
        <v/>
      </c>
      <c r="AB472" s="99" t="str">
        <f t="shared" si="346"/>
        <v/>
      </c>
      <c r="AC472" s="99" t="str">
        <f t="shared" si="374"/>
        <v/>
      </c>
      <c r="AD472" s="99" t="str">
        <f t="shared" si="375"/>
        <v/>
      </c>
      <c r="AE472" s="99" t="str">
        <f t="shared" si="347"/>
        <v/>
      </c>
      <c r="AF472" s="99" t="str">
        <f t="shared" si="348"/>
        <v/>
      </c>
      <c r="AG472" s="99" t="str">
        <f t="shared" si="342"/>
        <v/>
      </c>
      <c r="AH472" s="99" t="str">
        <f t="shared" si="343"/>
        <v/>
      </c>
      <c r="AI472" s="99" t="str">
        <f t="shared" si="364"/>
        <v/>
      </c>
      <c r="AJ472" s="99" t="str">
        <f t="shared" si="370"/>
        <v/>
      </c>
      <c r="AK472" s="99" t="str">
        <f t="shared" si="340"/>
        <v/>
      </c>
      <c r="AL472" s="99" t="str">
        <f t="shared" si="341"/>
        <v/>
      </c>
      <c r="AM472" s="99" t="str">
        <f t="shared" si="365"/>
        <v/>
      </c>
      <c r="AN472" s="99" t="str">
        <f t="shared" si="371"/>
        <v/>
      </c>
      <c r="AO472" s="99" t="str">
        <f t="shared" si="332"/>
        <v/>
      </c>
      <c r="AP472" s="99" t="str">
        <f t="shared" si="333"/>
        <v/>
      </c>
      <c r="AQ472" s="99" t="str">
        <f t="shared" si="372"/>
        <v/>
      </c>
      <c r="AR472" s="99" t="str">
        <f t="shared" si="373"/>
        <v/>
      </c>
      <c r="AS472" s="99" t="str">
        <f t="shared" si="334"/>
        <v/>
      </c>
      <c r="AT472" s="99" t="str">
        <f t="shared" si="335"/>
        <v/>
      </c>
      <c r="AU472" s="99" t="str">
        <f t="shared" si="349"/>
        <v/>
      </c>
      <c r="AV472" s="99" t="str">
        <f t="shared" si="350"/>
        <v/>
      </c>
      <c r="AW472" s="99" t="str">
        <f t="shared" si="336"/>
        <v/>
      </c>
      <c r="AX472" s="99" t="str">
        <f t="shared" si="337"/>
        <v/>
      </c>
      <c r="AY472" s="99" t="str">
        <f t="shared" si="351"/>
        <v/>
      </c>
      <c r="AZ472" s="99" t="str">
        <f t="shared" si="352"/>
        <v/>
      </c>
      <c r="BA472" s="99" t="str">
        <f t="shared" si="338"/>
        <v/>
      </c>
      <c r="BB472" s="99" t="str">
        <f t="shared" si="339"/>
        <v/>
      </c>
      <c r="BD472" s="99" t="str">
        <f t="shared" si="353"/>
        <v/>
      </c>
      <c r="BE472" s="99" t="str">
        <f t="shared" si="354"/>
        <v/>
      </c>
      <c r="BF472" s="99" t="str">
        <f t="shared" si="355"/>
        <v/>
      </c>
      <c r="BG472" s="99" t="str">
        <f t="shared" si="356"/>
        <v/>
      </c>
      <c r="BH472" s="121" t="str">
        <f t="shared" si="357"/>
        <v/>
      </c>
      <c r="BI472" s="121" t="str">
        <f t="shared" si="358"/>
        <v/>
      </c>
      <c r="BJ472" s="122" t="str">
        <f t="shared" si="359"/>
        <v/>
      </c>
      <c r="BK472" s="122"/>
      <c r="BL472" s="99" t="str">
        <f t="shared" si="360"/>
        <v/>
      </c>
      <c r="BM472" s="99" t="str">
        <f t="shared" si="361"/>
        <v/>
      </c>
      <c r="BN472" s="122" t="str">
        <f t="shared" si="366"/>
        <v/>
      </c>
      <c r="BO472" s="121" t="str">
        <f t="shared" si="362"/>
        <v/>
      </c>
      <c r="BP472" s="122" t="str">
        <f t="shared" si="367"/>
        <v/>
      </c>
      <c r="BQ472" s="122"/>
    </row>
    <row r="473" spans="2:69" x14ac:dyDescent="0.3">
      <c r="B473" s="89"/>
      <c r="C473" s="98">
        <f t="shared" si="363"/>
        <v>93</v>
      </c>
      <c r="D473" s="120">
        <v>463</v>
      </c>
      <c r="E473" s="161" t="str">
        <f t="shared" si="368"/>
        <v/>
      </c>
      <c r="F473" s="90" t="str">
        <f t="shared" si="344"/>
        <v/>
      </c>
      <c r="G473" s="120">
        <v>463</v>
      </c>
      <c r="H473" s="161" t="str">
        <f t="shared" si="369"/>
        <v/>
      </c>
      <c r="I473" s="90" t="str">
        <f t="array" ref="I473">IF(D$2=1,IF(F473="","",ABS(F472-F473)),IF(D$2&lt;10,IF(AND(F473="",F474=""),"",MAX(IF(C$11:C$1510=G473,B$11:B$1510))-MIN(IF(C$11:C$1510=G473,B$11:B$1510))),IF(AND(F473="",F474=""),"",_xlfn.STDEV.S(IF(C$11:C$1510=G473,B$11:B$1510)))))</f>
        <v/>
      </c>
      <c r="J473" s="102"/>
      <c r="K473" s="156"/>
      <c r="L473" s="157"/>
      <c r="M473" s="158"/>
      <c r="N473" s="147"/>
      <c r="O473" s="147"/>
      <c r="AA473" s="99" t="str">
        <f t="shared" si="345"/>
        <v/>
      </c>
      <c r="AB473" s="99" t="str">
        <f t="shared" si="346"/>
        <v/>
      </c>
      <c r="AC473" s="99" t="str">
        <f t="shared" si="374"/>
        <v/>
      </c>
      <c r="AD473" s="99" t="str">
        <f t="shared" si="375"/>
        <v/>
      </c>
      <c r="AE473" s="99" t="str">
        <f t="shared" si="347"/>
        <v/>
      </c>
      <c r="AF473" s="99" t="str">
        <f t="shared" si="348"/>
        <v/>
      </c>
      <c r="AG473" s="99" t="str">
        <f t="shared" si="342"/>
        <v/>
      </c>
      <c r="AH473" s="99" t="str">
        <f t="shared" si="343"/>
        <v/>
      </c>
      <c r="AI473" s="99" t="str">
        <f t="shared" si="364"/>
        <v/>
      </c>
      <c r="AJ473" s="99" t="str">
        <f t="shared" si="370"/>
        <v/>
      </c>
      <c r="AK473" s="99" t="str">
        <f t="shared" si="340"/>
        <v/>
      </c>
      <c r="AL473" s="99" t="str">
        <f t="shared" si="341"/>
        <v/>
      </c>
      <c r="AM473" s="99" t="str">
        <f t="shared" si="365"/>
        <v/>
      </c>
      <c r="AN473" s="99" t="str">
        <f t="shared" si="371"/>
        <v/>
      </c>
      <c r="AO473" s="99" t="str">
        <f t="shared" si="332"/>
        <v/>
      </c>
      <c r="AP473" s="99" t="str">
        <f t="shared" si="333"/>
        <v/>
      </c>
      <c r="AQ473" s="99" t="str">
        <f t="shared" si="372"/>
        <v/>
      </c>
      <c r="AR473" s="99" t="str">
        <f t="shared" si="373"/>
        <v/>
      </c>
      <c r="AS473" s="99" t="str">
        <f t="shared" si="334"/>
        <v/>
      </c>
      <c r="AT473" s="99" t="str">
        <f t="shared" si="335"/>
        <v/>
      </c>
      <c r="AU473" s="99" t="str">
        <f t="shared" si="349"/>
        <v/>
      </c>
      <c r="AV473" s="99" t="str">
        <f t="shared" si="350"/>
        <v/>
      </c>
      <c r="AW473" s="99" t="str">
        <f t="shared" si="336"/>
        <v/>
      </c>
      <c r="AX473" s="99" t="str">
        <f t="shared" si="337"/>
        <v/>
      </c>
      <c r="AY473" s="99" t="str">
        <f t="shared" si="351"/>
        <v/>
      </c>
      <c r="AZ473" s="99" t="str">
        <f t="shared" si="352"/>
        <v/>
      </c>
      <c r="BA473" s="99" t="str">
        <f t="shared" si="338"/>
        <v/>
      </c>
      <c r="BB473" s="99" t="str">
        <f t="shared" si="339"/>
        <v/>
      </c>
      <c r="BD473" s="99" t="str">
        <f t="shared" si="353"/>
        <v/>
      </c>
      <c r="BE473" s="99" t="str">
        <f t="shared" si="354"/>
        <v/>
      </c>
      <c r="BF473" s="99" t="str">
        <f t="shared" si="355"/>
        <v/>
      </c>
      <c r="BG473" s="99" t="str">
        <f t="shared" si="356"/>
        <v/>
      </c>
      <c r="BH473" s="121" t="str">
        <f t="shared" si="357"/>
        <v/>
      </c>
      <c r="BI473" s="121" t="str">
        <f t="shared" si="358"/>
        <v/>
      </c>
      <c r="BJ473" s="122" t="str">
        <f t="shared" si="359"/>
        <v/>
      </c>
      <c r="BK473" s="122"/>
      <c r="BL473" s="99" t="str">
        <f t="shared" si="360"/>
        <v/>
      </c>
      <c r="BM473" s="99" t="str">
        <f t="shared" si="361"/>
        <v/>
      </c>
      <c r="BN473" s="122" t="str">
        <f t="shared" si="366"/>
        <v/>
      </c>
      <c r="BO473" s="121" t="str">
        <f t="shared" si="362"/>
        <v/>
      </c>
      <c r="BP473" s="122" t="str">
        <f t="shared" si="367"/>
        <v/>
      </c>
      <c r="BQ473" s="122"/>
    </row>
    <row r="474" spans="2:69" x14ac:dyDescent="0.3">
      <c r="B474" s="89"/>
      <c r="C474" s="98">
        <f t="shared" si="363"/>
        <v>93</v>
      </c>
      <c r="D474" s="120">
        <v>464</v>
      </c>
      <c r="E474" s="161" t="str">
        <f t="shared" si="368"/>
        <v/>
      </c>
      <c r="F474" s="90" t="str">
        <f t="shared" si="344"/>
        <v/>
      </c>
      <c r="G474" s="120">
        <v>464</v>
      </c>
      <c r="H474" s="161" t="str">
        <f t="shared" si="369"/>
        <v/>
      </c>
      <c r="I474" s="90" t="str">
        <f t="array" ref="I474">IF(D$2=1,IF(F474="","",ABS(F473-F474)),IF(D$2&lt;10,IF(AND(F474="",F475=""),"",MAX(IF(C$11:C$1510=G474,B$11:B$1510))-MIN(IF(C$11:C$1510=G474,B$11:B$1510))),IF(AND(F474="",F475=""),"",_xlfn.STDEV.S(IF(C$11:C$1510=G474,B$11:B$1510)))))</f>
        <v/>
      </c>
      <c r="J474" s="102"/>
      <c r="K474" s="156"/>
      <c r="L474" s="157"/>
      <c r="M474" s="158"/>
      <c r="N474" s="147"/>
      <c r="O474" s="147"/>
      <c r="AA474" s="99" t="str">
        <f t="shared" si="345"/>
        <v/>
      </c>
      <c r="AB474" s="99" t="str">
        <f t="shared" si="346"/>
        <v/>
      </c>
      <c r="AC474" s="99" t="str">
        <f t="shared" si="374"/>
        <v/>
      </c>
      <c r="AD474" s="99" t="str">
        <f t="shared" si="375"/>
        <v/>
      </c>
      <c r="AE474" s="99" t="str">
        <f t="shared" si="347"/>
        <v/>
      </c>
      <c r="AF474" s="99" t="str">
        <f t="shared" si="348"/>
        <v/>
      </c>
      <c r="AG474" s="99" t="str">
        <f t="shared" si="342"/>
        <v/>
      </c>
      <c r="AH474" s="99" t="str">
        <f t="shared" si="343"/>
        <v/>
      </c>
      <c r="AI474" s="99" t="str">
        <f t="shared" si="364"/>
        <v/>
      </c>
      <c r="AJ474" s="99" t="str">
        <f t="shared" si="370"/>
        <v/>
      </c>
      <c r="AK474" s="99" t="str">
        <f t="shared" si="340"/>
        <v/>
      </c>
      <c r="AL474" s="99" t="str">
        <f t="shared" si="341"/>
        <v/>
      </c>
      <c r="AM474" s="99" t="str">
        <f t="shared" si="365"/>
        <v/>
      </c>
      <c r="AN474" s="99" t="str">
        <f t="shared" si="371"/>
        <v/>
      </c>
      <c r="AO474" s="99" t="str">
        <f t="shared" ref="AO474:AO537" si="376">IF(SUM(AM469:AM474)&gt;5,"x","")</f>
        <v/>
      </c>
      <c r="AP474" s="99" t="str">
        <f t="shared" ref="AP474:AP537" si="377">IF(IF(AN$12="",SUM(AN470:AN475),SUM(AN469:AN474))&gt;5,"x","")</f>
        <v/>
      </c>
      <c r="AQ474" s="99" t="str">
        <f t="shared" si="372"/>
        <v/>
      </c>
      <c r="AR474" s="99" t="str">
        <f t="shared" si="373"/>
        <v/>
      </c>
      <c r="AS474" s="99" t="str">
        <f t="shared" ref="AS474:AS537" si="378">IF(SUM(AQ461:AQ474)&gt;13,"x","")</f>
        <v/>
      </c>
      <c r="AT474" s="99" t="str">
        <f t="shared" ref="AT474:AT537" si="379">IF(IF(AR$12="",SUM(AR462:AR475),SUM(AR461:AR474))&gt;13,"x","")</f>
        <v/>
      </c>
      <c r="AU474" s="99" t="str">
        <f t="shared" si="349"/>
        <v/>
      </c>
      <c r="AV474" s="99" t="str">
        <f t="shared" si="350"/>
        <v/>
      </c>
      <c r="AW474" s="99" t="str">
        <f t="shared" ref="AW474:AW537" si="380">IF(SUM(AU460:AU474)&gt;14,"x","")</f>
        <v/>
      </c>
      <c r="AX474" s="99" t="str">
        <f t="shared" ref="AX474:AX537" si="381">IF(IF(AV$11="",SUM(AV461:AV475),SUM(AV460:AV474))&gt;14,"x","")</f>
        <v/>
      </c>
      <c r="AY474" s="99" t="str">
        <f t="shared" si="351"/>
        <v/>
      </c>
      <c r="AZ474" s="99" t="str">
        <f t="shared" si="352"/>
        <v/>
      </c>
      <c r="BA474" s="99" t="str">
        <f t="shared" ref="BA474:BA537" si="382">IF(SUM(AY467:AY474)&gt;7,"x","")</f>
        <v/>
      </c>
      <c r="BB474" s="99" t="str">
        <f t="shared" ref="BB474:BB537" si="383">IF(IF(AZ$11="",SUM(AZ468:AZ475),SUM(AZ467:AZ474))&gt;7,"x","")</f>
        <v/>
      </c>
      <c r="BD474" s="99" t="str">
        <f t="shared" si="353"/>
        <v/>
      </c>
      <c r="BE474" s="99" t="str">
        <f t="shared" si="354"/>
        <v/>
      </c>
      <c r="BF474" s="99" t="str">
        <f t="shared" si="355"/>
        <v/>
      </c>
      <c r="BG474" s="99" t="str">
        <f t="shared" si="356"/>
        <v/>
      </c>
      <c r="BH474" s="121" t="str">
        <f t="shared" si="357"/>
        <v/>
      </c>
      <c r="BI474" s="121" t="str">
        <f t="shared" si="358"/>
        <v/>
      </c>
      <c r="BJ474" s="122" t="str">
        <f t="shared" si="359"/>
        <v/>
      </c>
      <c r="BK474" s="122"/>
      <c r="BL474" s="99" t="str">
        <f t="shared" si="360"/>
        <v/>
      </c>
      <c r="BM474" s="99" t="str">
        <f t="shared" si="361"/>
        <v/>
      </c>
      <c r="BN474" s="122" t="str">
        <f t="shared" si="366"/>
        <v/>
      </c>
      <c r="BO474" s="121" t="str">
        <f t="shared" si="362"/>
        <v/>
      </c>
      <c r="BP474" s="122" t="str">
        <f t="shared" si="367"/>
        <v/>
      </c>
      <c r="BQ474" s="122"/>
    </row>
    <row r="475" spans="2:69" x14ac:dyDescent="0.3">
      <c r="B475" s="89"/>
      <c r="C475" s="98">
        <f t="shared" si="363"/>
        <v>93</v>
      </c>
      <c r="D475" s="120">
        <v>465</v>
      </c>
      <c r="E475" s="161" t="str">
        <f t="shared" si="368"/>
        <v/>
      </c>
      <c r="F475" s="90" t="str">
        <f t="shared" si="344"/>
        <v/>
      </c>
      <c r="G475" s="120">
        <v>465</v>
      </c>
      <c r="H475" s="161" t="str">
        <f t="shared" si="369"/>
        <v/>
      </c>
      <c r="I475" s="90" t="str">
        <f t="array" ref="I475">IF(D$2=1,IF(F475="","",ABS(F474-F475)),IF(D$2&lt;10,IF(AND(F475="",F476=""),"",MAX(IF(C$11:C$1510=G475,B$11:B$1510))-MIN(IF(C$11:C$1510=G475,B$11:B$1510))),IF(AND(F475="",F476=""),"",_xlfn.STDEV.S(IF(C$11:C$1510=G475,B$11:B$1510)))))</f>
        <v/>
      </c>
      <c r="J475" s="102"/>
      <c r="K475" s="156"/>
      <c r="L475" s="157"/>
      <c r="M475" s="158"/>
      <c r="N475" s="147"/>
      <c r="O475" s="147"/>
      <c r="AA475" s="99" t="str">
        <f t="shared" si="345"/>
        <v/>
      </c>
      <c r="AB475" s="99" t="str">
        <f t="shared" si="346"/>
        <v/>
      </c>
      <c r="AC475" s="99" t="str">
        <f t="shared" si="374"/>
        <v/>
      </c>
      <c r="AD475" s="99" t="str">
        <f t="shared" si="375"/>
        <v/>
      </c>
      <c r="AE475" s="99" t="str">
        <f t="shared" si="347"/>
        <v/>
      </c>
      <c r="AF475" s="99" t="str">
        <f t="shared" si="348"/>
        <v/>
      </c>
      <c r="AG475" s="99" t="str">
        <f t="shared" si="342"/>
        <v/>
      </c>
      <c r="AH475" s="99" t="str">
        <f t="shared" si="343"/>
        <v/>
      </c>
      <c r="AI475" s="99" t="str">
        <f t="shared" si="364"/>
        <v/>
      </c>
      <c r="AJ475" s="99" t="str">
        <f t="shared" si="370"/>
        <v/>
      </c>
      <c r="AK475" s="99" t="str">
        <f t="shared" ref="AK475:AK538" si="384">IF(SUM(AI470:AI475)&gt;5,"x","")</f>
        <v/>
      </c>
      <c r="AL475" s="99" t="str">
        <f t="shared" ref="AL475:AL538" si="385">IF(IF(AJ$12="",SUM(AJ471:AJ476),SUM(AJ470:AJ475))&gt;5,"x","")</f>
        <v/>
      </c>
      <c r="AM475" s="99" t="str">
        <f t="shared" si="365"/>
        <v/>
      </c>
      <c r="AN475" s="99" t="str">
        <f t="shared" si="371"/>
        <v/>
      </c>
      <c r="AO475" s="99" t="str">
        <f t="shared" si="376"/>
        <v/>
      </c>
      <c r="AP475" s="99" t="str">
        <f t="shared" si="377"/>
        <v/>
      </c>
      <c r="AQ475" s="99" t="str">
        <f t="shared" si="372"/>
        <v/>
      </c>
      <c r="AR475" s="99" t="str">
        <f t="shared" si="373"/>
        <v/>
      </c>
      <c r="AS475" s="99" t="str">
        <f t="shared" si="378"/>
        <v/>
      </c>
      <c r="AT475" s="99" t="str">
        <f t="shared" si="379"/>
        <v/>
      </c>
      <c r="AU475" s="99" t="str">
        <f t="shared" si="349"/>
        <v/>
      </c>
      <c r="AV475" s="99" t="str">
        <f t="shared" si="350"/>
        <v/>
      </c>
      <c r="AW475" s="99" t="str">
        <f t="shared" si="380"/>
        <v/>
      </c>
      <c r="AX475" s="99" t="str">
        <f t="shared" si="381"/>
        <v/>
      </c>
      <c r="AY475" s="99" t="str">
        <f t="shared" si="351"/>
        <v/>
      </c>
      <c r="AZ475" s="99" t="str">
        <f t="shared" si="352"/>
        <v/>
      </c>
      <c r="BA475" s="99" t="str">
        <f t="shared" si="382"/>
        <v/>
      </c>
      <c r="BB475" s="99" t="str">
        <f t="shared" si="383"/>
        <v/>
      </c>
      <c r="BD475" s="99" t="str">
        <f t="shared" si="353"/>
        <v/>
      </c>
      <c r="BE475" s="99" t="str">
        <f t="shared" si="354"/>
        <v/>
      </c>
      <c r="BF475" s="99" t="str">
        <f t="shared" si="355"/>
        <v/>
      </c>
      <c r="BG475" s="99" t="str">
        <f t="shared" si="356"/>
        <v/>
      </c>
      <c r="BH475" s="121" t="str">
        <f t="shared" si="357"/>
        <v/>
      </c>
      <c r="BI475" s="121" t="str">
        <f t="shared" si="358"/>
        <v/>
      </c>
      <c r="BJ475" s="122" t="str">
        <f t="shared" si="359"/>
        <v/>
      </c>
      <c r="BK475" s="122"/>
      <c r="BL475" s="99" t="str">
        <f t="shared" si="360"/>
        <v/>
      </c>
      <c r="BM475" s="99" t="str">
        <f t="shared" si="361"/>
        <v/>
      </c>
      <c r="BN475" s="122" t="str">
        <f t="shared" si="366"/>
        <v/>
      </c>
      <c r="BO475" s="121" t="str">
        <f t="shared" si="362"/>
        <v/>
      </c>
      <c r="BP475" s="122" t="str">
        <f t="shared" si="367"/>
        <v/>
      </c>
      <c r="BQ475" s="122"/>
    </row>
    <row r="476" spans="2:69" x14ac:dyDescent="0.3">
      <c r="B476" s="89"/>
      <c r="C476" s="98">
        <f t="shared" si="363"/>
        <v>94</v>
      </c>
      <c r="D476" s="120">
        <v>466</v>
      </c>
      <c r="E476" s="161" t="str">
        <f t="shared" si="368"/>
        <v/>
      </c>
      <c r="F476" s="90" t="str">
        <f t="shared" si="344"/>
        <v/>
      </c>
      <c r="G476" s="120">
        <v>466</v>
      </c>
      <c r="H476" s="161" t="str">
        <f t="shared" si="369"/>
        <v/>
      </c>
      <c r="I476" s="90" t="str">
        <f t="array" ref="I476">IF(D$2=1,IF(F476="","",ABS(F475-F476)),IF(D$2&lt;10,IF(AND(F476="",F477=""),"",MAX(IF(C$11:C$1510=G476,B$11:B$1510))-MIN(IF(C$11:C$1510=G476,B$11:B$1510))),IF(AND(F476="",F477=""),"",_xlfn.STDEV.S(IF(C$11:C$1510=G476,B$11:B$1510)))))</f>
        <v/>
      </c>
      <c r="J476" s="102"/>
      <c r="K476" s="156"/>
      <c r="L476" s="157"/>
      <c r="M476" s="158"/>
      <c r="N476" s="147"/>
      <c r="O476" s="147"/>
      <c r="AA476" s="99" t="str">
        <f t="shared" si="345"/>
        <v/>
      </c>
      <c r="AB476" s="99" t="str">
        <f t="shared" si="346"/>
        <v/>
      </c>
      <c r="AC476" s="99" t="str">
        <f t="shared" si="374"/>
        <v/>
      </c>
      <c r="AD476" s="99" t="str">
        <f t="shared" si="375"/>
        <v/>
      </c>
      <c r="AE476" s="99" t="str">
        <f t="shared" si="347"/>
        <v/>
      </c>
      <c r="AF476" s="99" t="str">
        <f t="shared" si="348"/>
        <v/>
      </c>
      <c r="AG476" s="99" t="str">
        <f t="shared" si="342"/>
        <v/>
      </c>
      <c r="AH476" s="99" t="str">
        <f t="shared" si="343"/>
        <v/>
      </c>
      <c r="AI476" s="99" t="str">
        <f t="shared" si="364"/>
        <v/>
      </c>
      <c r="AJ476" s="99" t="str">
        <f t="shared" si="370"/>
        <v/>
      </c>
      <c r="AK476" s="99" t="str">
        <f t="shared" si="384"/>
        <v/>
      </c>
      <c r="AL476" s="99" t="str">
        <f t="shared" si="385"/>
        <v/>
      </c>
      <c r="AM476" s="99" t="str">
        <f t="shared" si="365"/>
        <v/>
      </c>
      <c r="AN476" s="99" t="str">
        <f t="shared" si="371"/>
        <v/>
      </c>
      <c r="AO476" s="99" t="str">
        <f t="shared" si="376"/>
        <v/>
      </c>
      <c r="AP476" s="99" t="str">
        <f t="shared" si="377"/>
        <v/>
      </c>
      <c r="AQ476" s="99" t="str">
        <f t="shared" si="372"/>
        <v/>
      </c>
      <c r="AR476" s="99" t="str">
        <f t="shared" si="373"/>
        <v/>
      </c>
      <c r="AS476" s="99" t="str">
        <f t="shared" si="378"/>
        <v/>
      </c>
      <c r="AT476" s="99" t="str">
        <f t="shared" si="379"/>
        <v/>
      </c>
      <c r="AU476" s="99" t="str">
        <f t="shared" si="349"/>
        <v/>
      </c>
      <c r="AV476" s="99" t="str">
        <f t="shared" si="350"/>
        <v/>
      </c>
      <c r="AW476" s="99" t="str">
        <f t="shared" si="380"/>
        <v/>
      </c>
      <c r="AX476" s="99" t="str">
        <f t="shared" si="381"/>
        <v/>
      </c>
      <c r="AY476" s="99" t="str">
        <f t="shared" si="351"/>
        <v/>
      </c>
      <c r="AZ476" s="99" t="str">
        <f t="shared" si="352"/>
        <v/>
      </c>
      <c r="BA476" s="99" t="str">
        <f t="shared" si="382"/>
        <v/>
      </c>
      <c r="BB476" s="99" t="str">
        <f t="shared" si="383"/>
        <v/>
      </c>
      <c r="BD476" s="99" t="str">
        <f t="shared" si="353"/>
        <v/>
      </c>
      <c r="BE476" s="99" t="str">
        <f t="shared" si="354"/>
        <v/>
      </c>
      <c r="BF476" s="99" t="str">
        <f t="shared" si="355"/>
        <v/>
      </c>
      <c r="BG476" s="99" t="str">
        <f t="shared" si="356"/>
        <v/>
      </c>
      <c r="BH476" s="121" t="str">
        <f t="shared" si="357"/>
        <v/>
      </c>
      <c r="BI476" s="121" t="str">
        <f t="shared" si="358"/>
        <v/>
      </c>
      <c r="BJ476" s="122" t="str">
        <f t="shared" si="359"/>
        <v/>
      </c>
      <c r="BK476" s="122"/>
      <c r="BL476" s="99" t="str">
        <f t="shared" si="360"/>
        <v/>
      </c>
      <c r="BM476" s="99" t="str">
        <f t="shared" si="361"/>
        <v/>
      </c>
      <c r="BN476" s="122" t="str">
        <f t="shared" si="366"/>
        <v/>
      </c>
      <c r="BO476" s="121" t="str">
        <f t="shared" si="362"/>
        <v/>
      </c>
      <c r="BP476" s="122" t="str">
        <f t="shared" si="367"/>
        <v/>
      </c>
      <c r="BQ476" s="122"/>
    </row>
    <row r="477" spans="2:69" x14ac:dyDescent="0.3">
      <c r="B477" s="89"/>
      <c r="C477" s="98">
        <f t="shared" si="363"/>
        <v>94</v>
      </c>
      <c r="D477" s="120">
        <v>467</v>
      </c>
      <c r="E477" s="161" t="str">
        <f t="shared" si="368"/>
        <v/>
      </c>
      <c r="F477" s="90" t="str">
        <f t="shared" si="344"/>
        <v/>
      </c>
      <c r="G477" s="120">
        <v>467</v>
      </c>
      <c r="H477" s="161" t="str">
        <f t="shared" si="369"/>
        <v/>
      </c>
      <c r="I477" s="90" t="str">
        <f t="array" ref="I477">IF(D$2=1,IF(F477="","",ABS(F476-F477)),IF(D$2&lt;10,IF(AND(F477="",F478=""),"",MAX(IF(C$11:C$1510=G477,B$11:B$1510))-MIN(IF(C$11:C$1510=G477,B$11:B$1510))),IF(AND(F477="",F478=""),"",_xlfn.STDEV.S(IF(C$11:C$1510=G477,B$11:B$1510)))))</f>
        <v/>
      </c>
      <c r="J477" s="102"/>
      <c r="K477" s="156"/>
      <c r="L477" s="157"/>
      <c r="M477" s="158"/>
      <c r="N477" s="147"/>
      <c r="O477" s="147"/>
      <c r="AA477" s="99" t="str">
        <f t="shared" si="345"/>
        <v/>
      </c>
      <c r="AB477" s="99" t="str">
        <f t="shared" si="346"/>
        <v/>
      </c>
      <c r="AC477" s="99" t="str">
        <f t="shared" si="374"/>
        <v/>
      </c>
      <c r="AD477" s="99" t="str">
        <f t="shared" si="375"/>
        <v/>
      </c>
      <c r="AE477" s="99" t="str">
        <f t="shared" si="347"/>
        <v/>
      </c>
      <c r="AF477" s="99" t="str">
        <f t="shared" si="348"/>
        <v/>
      </c>
      <c r="AG477" s="99" t="str">
        <f t="shared" ref="AG477:AG540" si="386">IF(SUM(AE468:AE477)&gt;9,"x","")</f>
        <v/>
      </c>
      <c r="AH477" s="99" t="str">
        <f t="shared" ref="AH477:AH540" si="387">IF(IF(AF$11="",SUM(AF469:AF478),SUM(AF468:AF477))&gt;9,"x","")</f>
        <v/>
      </c>
      <c r="AI477" s="99" t="str">
        <f t="shared" si="364"/>
        <v/>
      </c>
      <c r="AJ477" s="99" t="str">
        <f t="shared" si="370"/>
        <v/>
      </c>
      <c r="AK477" s="99" t="str">
        <f t="shared" si="384"/>
        <v/>
      </c>
      <c r="AL477" s="99" t="str">
        <f t="shared" si="385"/>
        <v/>
      </c>
      <c r="AM477" s="99" t="str">
        <f t="shared" si="365"/>
        <v/>
      </c>
      <c r="AN477" s="99" t="str">
        <f t="shared" si="371"/>
        <v/>
      </c>
      <c r="AO477" s="99" t="str">
        <f t="shared" si="376"/>
        <v/>
      </c>
      <c r="AP477" s="99" t="str">
        <f t="shared" si="377"/>
        <v/>
      </c>
      <c r="AQ477" s="99" t="str">
        <f t="shared" si="372"/>
        <v/>
      </c>
      <c r="AR477" s="99" t="str">
        <f t="shared" si="373"/>
        <v/>
      </c>
      <c r="AS477" s="99" t="str">
        <f t="shared" si="378"/>
        <v/>
      </c>
      <c r="AT477" s="99" t="str">
        <f t="shared" si="379"/>
        <v/>
      </c>
      <c r="AU477" s="99" t="str">
        <f t="shared" si="349"/>
        <v/>
      </c>
      <c r="AV477" s="99" t="str">
        <f t="shared" si="350"/>
        <v/>
      </c>
      <c r="AW477" s="99" t="str">
        <f t="shared" si="380"/>
        <v/>
      </c>
      <c r="AX477" s="99" t="str">
        <f t="shared" si="381"/>
        <v/>
      </c>
      <c r="AY477" s="99" t="str">
        <f t="shared" si="351"/>
        <v/>
      </c>
      <c r="AZ477" s="99" t="str">
        <f t="shared" si="352"/>
        <v/>
      </c>
      <c r="BA477" s="99" t="str">
        <f t="shared" si="382"/>
        <v/>
      </c>
      <c r="BB477" s="99" t="str">
        <f t="shared" si="383"/>
        <v/>
      </c>
      <c r="BD477" s="99" t="str">
        <f t="shared" si="353"/>
        <v/>
      </c>
      <c r="BE477" s="99" t="str">
        <f t="shared" si="354"/>
        <v/>
      </c>
      <c r="BF477" s="99" t="str">
        <f t="shared" si="355"/>
        <v/>
      </c>
      <c r="BG477" s="99" t="str">
        <f t="shared" si="356"/>
        <v/>
      </c>
      <c r="BH477" s="121" t="str">
        <f t="shared" si="357"/>
        <v/>
      </c>
      <c r="BI477" s="121" t="str">
        <f t="shared" si="358"/>
        <v/>
      </c>
      <c r="BJ477" s="122" t="str">
        <f t="shared" si="359"/>
        <v/>
      </c>
      <c r="BK477" s="122"/>
      <c r="BL477" s="99" t="str">
        <f t="shared" si="360"/>
        <v/>
      </c>
      <c r="BM477" s="99" t="str">
        <f t="shared" si="361"/>
        <v/>
      </c>
      <c r="BN477" s="122" t="str">
        <f t="shared" si="366"/>
        <v/>
      </c>
      <c r="BO477" s="121" t="str">
        <f t="shared" si="362"/>
        <v/>
      </c>
      <c r="BP477" s="122" t="str">
        <f t="shared" si="367"/>
        <v/>
      </c>
      <c r="BQ477" s="122"/>
    </row>
    <row r="478" spans="2:69" x14ac:dyDescent="0.3">
      <c r="B478" s="89"/>
      <c r="C478" s="98">
        <f t="shared" si="363"/>
        <v>94</v>
      </c>
      <c r="D478" s="120">
        <v>468</v>
      </c>
      <c r="E478" s="161" t="str">
        <f t="shared" si="368"/>
        <v/>
      </c>
      <c r="F478" s="90" t="str">
        <f t="shared" si="344"/>
        <v/>
      </c>
      <c r="G478" s="120">
        <v>468</v>
      </c>
      <c r="H478" s="161" t="str">
        <f t="shared" si="369"/>
        <v/>
      </c>
      <c r="I478" s="90" t="str">
        <f t="array" ref="I478">IF(D$2=1,IF(F478="","",ABS(F477-F478)),IF(D$2&lt;10,IF(AND(F478="",F479=""),"",MAX(IF(C$11:C$1510=G478,B$11:B$1510))-MIN(IF(C$11:C$1510=G478,B$11:B$1510))),IF(AND(F478="",F479=""),"",_xlfn.STDEV.S(IF(C$11:C$1510=G478,B$11:B$1510)))))</f>
        <v/>
      </c>
      <c r="J478" s="102"/>
      <c r="K478" s="156"/>
      <c r="L478" s="157"/>
      <c r="M478" s="158"/>
      <c r="N478" s="147"/>
      <c r="O478" s="147"/>
      <c r="AA478" s="99" t="str">
        <f t="shared" si="345"/>
        <v/>
      </c>
      <c r="AB478" s="99" t="str">
        <f t="shared" si="346"/>
        <v/>
      </c>
      <c r="AC478" s="99" t="str">
        <f t="shared" si="374"/>
        <v/>
      </c>
      <c r="AD478" s="99" t="str">
        <f t="shared" si="375"/>
        <v/>
      </c>
      <c r="AE478" s="99" t="str">
        <f t="shared" si="347"/>
        <v/>
      </c>
      <c r="AF478" s="99" t="str">
        <f t="shared" si="348"/>
        <v/>
      </c>
      <c r="AG478" s="99" t="str">
        <f t="shared" si="386"/>
        <v/>
      </c>
      <c r="AH478" s="99" t="str">
        <f t="shared" si="387"/>
        <v/>
      </c>
      <c r="AI478" s="99" t="str">
        <f t="shared" si="364"/>
        <v/>
      </c>
      <c r="AJ478" s="99" t="str">
        <f t="shared" si="370"/>
        <v/>
      </c>
      <c r="AK478" s="99" t="str">
        <f t="shared" si="384"/>
        <v/>
      </c>
      <c r="AL478" s="99" t="str">
        <f t="shared" si="385"/>
        <v/>
      </c>
      <c r="AM478" s="99" t="str">
        <f t="shared" si="365"/>
        <v/>
      </c>
      <c r="AN478" s="99" t="str">
        <f t="shared" si="371"/>
        <v/>
      </c>
      <c r="AO478" s="99" t="str">
        <f t="shared" si="376"/>
        <v/>
      </c>
      <c r="AP478" s="99" t="str">
        <f t="shared" si="377"/>
        <v/>
      </c>
      <c r="AQ478" s="99" t="str">
        <f t="shared" si="372"/>
        <v/>
      </c>
      <c r="AR478" s="99" t="str">
        <f t="shared" si="373"/>
        <v/>
      </c>
      <c r="AS478" s="99" t="str">
        <f t="shared" si="378"/>
        <v/>
      </c>
      <c r="AT478" s="99" t="str">
        <f t="shared" si="379"/>
        <v/>
      </c>
      <c r="AU478" s="99" t="str">
        <f t="shared" si="349"/>
        <v/>
      </c>
      <c r="AV478" s="99" t="str">
        <f t="shared" si="350"/>
        <v/>
      </c>
      <c r="AW478" s="99" t="str">
        <f t="shared" si="380"/>
        <v/>
      </c>
      <c r="AX478" s="99" t="str">
        <f t="shared" si="381"/>
        <v/>
      </c>
      <c r="AY478" s="99" t="str">
        <f t="shared" si="351"/>
        <v/>
      </c>
      <c r="AZ478" s="99" t="str">
        <f t="shared" si="352"/>
        <v/>
      </c>
      <c r="BA478" s="99" t="str">
        <f t="shared" si="382"/>
        <v/>
      </c>
      <c r="BB478" s="99" t="str">
        <f t="shared" si="383"/>
        <v/>
      </c>
      <c r="BD478" s="99" t="str">
        <f t="shared" si="353"/>
        <v/>
      </c>
      <c r="BE478" s="99" t="str">
        <f t="shared" si="354"/>
        <v/>
      </c>
      <c r="BF478" s="99" t="str">
        <f t="shared" si="355"/>
        <v/>
      </c>
      <c r="BG478" s="99" t="str">
        <f t="shared" si="356"/>
        <v/>
      </c>
      <c r="BH478" s="121" t="str">
        <f t="shared" si="357"/>
        <v/>
      </c>
      <c r="BI478" s="121" t="str">
        <f t="shared" si="358"/>
        <v/>
      </c>
      <c r="BJ478" s="122" t="str">
        <f t="shared" si="359"/>
        <v/>
      </c>
      <c r="BK478" s="122"/>
      <c r="BL478" s="99" t="str">
        <f t="shared" si="360"/>
        <v/>
      </c>
      <c r="BM478" s="99" t="str">
        <f t="shared" si="361"/>
        <v/>
      </c>
      <c r="BN478" s="122" t="str">
        <f t="shared" si="366"/>
        <v/>
      </c>
      <c r="BO478" s="121" t="str">
        <f t="shared" si="362"/>
        <v/>
      </c>
      <c r="BP478" s="122" t="str">
        <f t="shared" si="367"/>
        <v/>
      </c>
      <c r="BQ478" s="122"/>
    </row>
    <row r="479" spans="2:69" x14ac:dyDescent="0.3">
      <c r="B479" s="89"/>
      <c r="C479" s="98">
        <f t="shared" si="363"/>
        <v>94</v>
      </c>
      <c r="D479" s="120">
        <v>469</v>
      </c>
      <c r="E479" s="161" t="str">
        <f t="shared" si="368"/>
        <v/>
      </c>
      <c r="F479" s="90" t="str">
        <f t="shared" si="344"/>
        <v/>
      </c>
      <c r="G479" s="120">
        <v>469</v>
      </c>
      <c r="H479" s="161" t="str">
        <f t="shared" si="369"/>
        <v/>
      </c>
      <c r="I479" s="90" t="str">
        <f t="array" ref="I479">IF(D$2=1,IF(F479="","",ABS(F478-F479)),IF(D$2&lt;10,IF(AND(F479="",F480=""),"",MAX(IF(C$11:C$1510=G479,B$11:B$1510))-MIN(IF(C$11:C$1510=G479,B$11:B$1510))),IF(AND(F479="",F480=""),"",_xlfn.STDEV.S(IF(C$11:C$1510=G479,B$11:B$1510)))))</f>
        <v/>
      </c>
      <c r="J479" s="102"/>
      <c r="K479" s="156"/>
      <c r="L479" s="157"/>
      <c r="M479" s="158"/>
      <c r="N479" s="147"/>
      <c r="O479" s="147"/>
      <c r="AA479" s="99" t="str">
        <f t="shared" si="345"/>
        <v/>
      </c>
      <c r="AB479" s="99" t="str">
        <f t="shared" si="346"/>
        <v/>
      </c>
      <c r="AC479" s="99" t="str">
        <f t="shared" si="374"/>
        <v/>
      </c>
      <c r="AD479" s="99" t="str">
        <f t="shared" si="375"/>
        <v/>
      </c>
      <c r="AE479" s="99" t="str">
        <f t="shared" si="347"/>
        <v/>
      </c>
      <c r="AF479" s="99" t="str">
        <f t="shared" si="348"/>
        <v/>
      </c>
      <c r="AG479" s="99" t="str">
        <f t="shared" si="386"/>
        <v/>
      </c>
      <c r="AH479" s="99" t="str">
        <f t="shared" si="387"/>
        <v/>
      </c>
      <c r="AI479" s="99" t="str">
        <f t="shared" si="364"/>
        <v/>
      </c>
      <c r="AJ479" s="99" t="str">
        <f t="shared" si="370"/>
        <v/>
      </c>
      <c r="AK479" s="99" t="str">
        <f t="shared" si="384"/>
        <v/>
      </c>
      <c r="AL479" s="99" t="str">
        <f t="shared" si="385"/>
        <v/>
      </c>
      <c r="AM479" s="99" t="str">
        <f t="shared" si="365"/>
        <v/>
      </c>
      <c r="AN479" s="99" t="str">
        <f t="shared" si="371"/>
        <v/>
      </c>
      <c r="AO479" s="99" t="str">
        <f t="shared" si="376"/>
        <v/>
      </c>
      <c r="AP479" s="99" t="str">
        <f t="shared" si="377"/>
        <v/>
      </c>
      <c r="AQ479" s="99" t="str">
        <f t="shared" si="372"/>
        <v/>
      </c>
      <c r="AR479" s="99" t="str">
        <f t="shared" si="373"/>
        <v/>
      </c>
      <c r="AS479" s="99" t="str">
        <f t="shared" si="378"/>
        <v/>
      </c>
      <c r="AT479" s="99" t="str">
        <f t="shared" si="379"/>
        <v/>
      </c>
      <c r="AU479" s="99" t="str">
        <f t="shared" si="349"/>
        <v/>
      </c>
      <c r="AV479" s="99" t="str">
        <f t="shared" si="350"/>
        <v/>
      </c>
      <c r="AW479" s="99" t="str">
        <f t="shared" si="380"/>
        <v/>
      </c>
      <c r="AX479" s="99" t="str">
        <f t="shared" si="381"/>
        <v/>
      </c>
      <c r="AY479" s="99" t="str">
        <f t="shared" si="351"/>
        <v/>
      </c>
      <c r="AZ479" s="99" t="str">
        <f t="shared" si="352"/>
        <v/>
      </c>
      <c r="BA479" s="99" t="str">
        <f t="shared" si="382"/>
        <v/>
      </c>
      <c r="BB479" s="99" t="str">
        <f t="shared" si="383"/>
        <v/>
      </c>
      <c r="BD479" s="99" t="str">
        <f t="shared" si="353"/>
        <v/>
      </c>
      <c r="BE479" s="99" t="str">
        <f t="shared" si="354"/>
        <v/>
      </c>
      <c r="BF479" s="99" t="str">
        <f t="shared" si="355"/>
        <v/>
      </c>
      <c r="BG479" s="99" t="str">
        <f t="shared" si="356"/>
        <v/>
      </c>
      <c r="BH479" s="121" t="str">
        <f t="shared" si="357"/>
        <v/>
      </c>
      <c r="BI479" s="121" t="str">
        <f t="shared" si="358"/>
        <v/>
      </c>
      <c r="BJ479" s="122" t="str">
        <f t="shared" si="359"/>
        <v/>
      </c>
      <c r="BK479" s="122"/>
      <c r="BL479" s="99" t="str">
        <f t="shared" si="360"/>
        <v/>
      </c>
      <c r="BM479" s="99" t="str">
        <f t="shared" si="361"/>
        <v/>
      </c>
      <c r="BN479" s="122" t="str">
        <f t="shared" si="366"/>
        <v/>
      </c>
      <c r="BO479" s="121" t="str">
        <f t="shared" si="362"/>
        <v/>
      </c>
      <c r="BP479" s="122" t="str">
        <f t="shared" si="367"/>
        <v/>
      </c>
      <c r="BQ479" s="122"/>
    </row>
    <row r="480" spans="2:69" x14ac:dyDescent="0.3">
      <c r="B480" s="89"/>
      <c r="C480" s="98">
        <f t="shared" si="363"/>
        <v>94</v>
      </c>
      <c r="D480" s="120">
        <v>470</v>
      </c>
      <c r="E480" s="161" t="str">
        <f t="shared" si="368"/>
        <v/>
      </c>
      <c r="F480" s="90" t="str">
        <f t="shared" si="344"/>
        <v/>
      </c>
      <c r="G480" s="120">
        <v>470</v>
      </c>
      <c r="H480" s="161" t="str">
        <f t="shared" si="369"/>
        <v/>
      </c>
      <c r="I480" s="90" t="str">
        <f t="array" ref="I480">IF(D$2=1,IF(F480="","",ABS(F479-F480)),IF(D$2&lt;10,IF(AND(F480="",F481=""),"",MAX(IF(C$11:C$1510=G480,B$11:B$1510))-MIN(IF(C$11:C$1510=G480,B$11:B$1510))),IF(AND(F480="",F481=""),"",_xlfn.STDEV.S(IF(C$11:C$1510=G480,B$11:B$1510)))))</f>
        <v/>
      </c>
      <c r="J480" s="102"/>
      <c r="K480" s="156"/>
      <c r="L480" s="157"/>
      <c r="M480" s="158"/>
      <c r="N480" s="147"/>
      <c r="O480" s="147"/>
      <c r="AA480" s="99" t="str">
        <f t="shared" si="345"/>
        <v/>
      </c>
      <c r="AB480" s="99" t="str">
        <f t="shared" si="346"/>
        <v/>
      </c>
      <c r="AC480" s="99" t="str">
        <f t="shared" si="374"/>
        <v/>
      </c>
      <c r="AD480" s="99" t="str">
        <f t="shared" si="375"/>
        <v/>
      </c>
      <c r="AE480" s="99" t="str">
        <f t="shared" si="347"/>
        <v/>
      </c>
      <c r="AF480" s="99" t="str">
        <f t="shared" si="348"/>
        <v/>
      </c>
      <c r="AG480" s="99" t="str">
        <f t="shared" si="386"/>
        <v/>
      </c>
      <c r="AH480" s="99" t="str">
        <f t="shared" si="387"/>
        <v/>
      </c>
      <c r="AI480" s="99" t="str">
        <f t="shared" si="364"/>
        <v/>
      </c>
      <c r="AJ480" s="99" t="str">
        <f t="shared" si="370"/>
        <v/>
      </c>
      <c r="AK480" s="99" t="str">
        <f t="shared" si="384"/>
        <v/>
      </c>
      <c r="AL480" s="99" t="str">
        <f t="shared" si="385"/>
        <v/>
      </c>
      <c r="AM480" s="99" t="str">
        <f t="shared" si="365"/>
        <v/>
      </c>
      <c r="AN480" s="99" t="str">
        <f t="shared" si="371"/>
        <v/>
      </c>
      <c r="AO480" s="99" t="str">
        <f t="shared" si="376"/>
        <v/>
      </c>
      <c r="AP480" s="99" t="str">
        <f t="shared" si="377"/>
        <v/>
      </c>
      <c r="AQ480" s="99" t="str">
        <f t="shared" si="372"/>
        <v/>
      </c>
      <c r="AR480" s="99" t="str">
        <f t="shared" si="373"/>
        <v/>
      </c>
      <c r="AS480" s="99" t="str">
        <f t="shared" si="378"/>
        <v/>
      </c>
      <c r="AT480" s="99" t="str">
        <f t="shared" si="379"/>
        <v/>
      </c>
      <c r="AU480" s="99" t="str">
        <f t="shared" si="349"/>
        <v/>
      </c>
      <c r="AV480" s="99" t="str">
        <f t="shared" si="350"/>
        <v/>
      </c>
      <c r="AW480" s="99" t="str">
        <f t="shared" si="380"/>
        <v/>
      </c>
      <c r="AX480" s="99" t="str">
        <f t="shared" si="381"/>
        <v/>
      </c>
      <c r="AY480" s="99" t="str">
        <f t="shared" si="351"/>
        <v/>
      </c>
      <c r="AZ480" s="99" t="str">
        <f t="shared" si="352"/>
        <v/>
      </c>
      <c r="BA480" s="99" t="str">
        <f t="shared" si="382"/>
        <v/>
      </c>
      <c r="BB480" s="99" t="str">
        <f t="shared" si="383"/>
        <v/>
      </c>
      <c r="BD480" s="99" t="str">
        <f t="shared" si="353"/>
        <v/>
      </c>
      <c r="BE480" s="99" t="str">
        <f t="shared" si="354"/>
        <v/>
      </c>
      <c r="BF480" s="99" t="str">
        <f t="shared" si="355"/>
        <v/>
      </c>
      <c r="BG480" s="99" t="str">
        <f t="shared" si="356"/>
        <v/>
      </c>
      <c r="BH480" s="121" t="str">
        <f t="shared" si="357"/>
        <v/>
      </c>
      <c r="BI480" s="121" t="str">
        <f t="shared" si="358"/>
        <v/>
      </c>
      <c r="BJ480" s="122" t="str">
        <f t="shared" si="359"/>
        <v/>
      </c>
      <c r="BK480" s="122"/>
      <c r="BL480" s="99" t="str">
        <f t="shared" si="360"/>
        <v/>
      </c>
      <c r="BM480" s="99" t="str">
        <f t="shared" si="361"/>
        <v/>
      </c>
      <c r="BN480" s="122" t="str">
        <f t="shared" si="366"/>
        <v/>
      </c>
      <c r="BO480" s="121" t="str">
        <f t="shared" si="362"/>
        <v/>
      </c>
      <c r="BP480" s="122" t="str">
        <f t="shared" si="367"/>
        <v/>
      </c>
      <c r="BQ480" s="122"/>
    </row>
    <row r="481" spans="2:69" x14ac:dyDescent="0.3">
      <c r="B481" s="89"/>
      <c r="C481" s="98">
        <f t="shared" si="363"/>
        <v>95</v>
      </c>
      <c r="D481" s="120">
        <v>471</v>
      </c>
      <c r="E481" s="161" t="str">
        <f t="shared" si="368"/>
        <v/>
      </c>
      <c r="F481" s="90" t="str">
        <f t="shared" si="344"/>
        <v/>
      </c>
      <c r="G481" s="120">
        <v>471</v>
      </c>
      <c r="H481" s="161" t="str">
        <f t="shared" si="369"/>
        <v/>
      </c>
      <c r="I481" s="90" t="str">
        <f t="array" ref="I481">IF(D$2=1,IF(F481="","",ABS(F480-F481)),IF(D$2&lt;10,IF(AND(F481="",F482=""),"",MAX(IF(C$11:C$1510=G481,B$11:B$1510))-MIN(IF(C$11:C$1510=G481,B$11:B$1510))),IF(AND(F481="",F482=""),"",_xlfn.STDEV.S(IF(C$11:C$1510=G481,B$11:B$1510)))))</f>
        <v/>
      </c>
      <c r="J481" s="102"/>
      <c r="K481" s="156"/>
      <c r="L481" s="157"/>
      <c r="M481" s="158"/>
      <c r="N481" s="147"/>
      <c r="O481" s="147"/>
      <c r="AA481" s="99" t="str">
        <f t="shared" si="345"/>
        <v/>
      </c>
      <c r="AB481" s="99" t="str">
        <f t="shared" si="346"/>
        <v/>
      </c>
      <c r="AC481" s="99" t="str">
        <f t="shared" si="374"/>
        <v/>
      </c>
      <c r="AD481" s="99" t="str">
        <f t="shared" si="375"/>
        <v/>
      </c>
      <c r="AE481" s="99" t="str">
        <f t="shared" si="347"/>
        <v/>
      </c>
      <c r="AF481" s="99" t="str">
        <f t="shared" si="348"/>
        <v/>
      </c>
      <c r="AG481" s="99" t="str">
        <f t="shared" si="386"/>
        <v/>
      </c>
      <c r="AH481" s="99" t="str">
        <f t="shared" si="387"/>
        <v/>
      </c>
      <c r="AI481" s="99" t="str">
        <f t="shared" si="364"/>
        <v/>
      </c>
      <c r="AJ481" s="99" t="str">
        <f t="shared" si="370"/>
        <v/>
      </c>
      <c r="AK481" s="99" t="str">
        <f t="shared" si="384"/>
        <v/>
      </c>
      <c r="AL481" s="99" t="str">
        <f t="shared" si="385"/>
        <v/>
      </c>
      <c r="AM481" s="99" t="str">
        <f t="shared" si="365"/>
        <v/>
      </c>
      <c r="AN481" s="99" t="str">
        <f t="shared" si="371"/>
        <v/>
      </c>
      <c r="AO481" s="99" t="str">
        <f t="shared" si="376"/>
        <v/>
      </c>
      <c r="AP481" s="99" t="str">
        <f t="shared" si="377"/>
        <v/>
      </c>
      <c r="AQ481" s="99" t="str">
        <f t="shared" si="372"/>
        <v/>
      </c>
      <c r="AR481" s="99" t="str">
        <f t="shared" si="373"/>
        <v/>
      </c>
      <c r="AS481" s="99" t="str">
        <f t="shared" si="378"/>
        <v/>
      </c>
      <c r="AT481" s="99" t="str">
        <f t="shared" si="379"/>
        <v/>
      </c>
      <c r="AU481" s="99" t="str">
        <f t="shared" si="349"/>
        <v/>
      </c>
      <c r="AV481" s="99" t="str">
        <f t="shared" si="350"/>
        <v/>
      </c>
      <c r="AW481" s="99" t="str">
        <f t="shared" si="380"/>
        <v/>
      </c>
      <c r="AX481" s="99" t="str">
        <f t="shared" si="381"/>
        <v/>
      </c>
      <c r="AY481" s="99" t="str">
        <f t="shared" si="351"/>
        <v/>
      </c>
      <c r="AZ481" s="99" t="str">
        <f t="shared" si="352"/>
        <v/>
      </c>
      <c r="BA481" s="99" t="str">
        <f t="shared" si="382"/>
        <v/>
      </c>
      <c r="BB481" s="99" t="str">
        <f t="shared" si="383"/>
        <v/>
      </c>
      <c r="BD481" s="99" t="str">
        <f t="shared" si="353"/>
        <v/>
      </c>
      <c r="BE481" s="99" t="str">
        <f t="shared" si="354"/>
        <v/>
      </c>
      <c r="BF481" s="99" t="str">
        <f t="shared" si="355"/>
        <v/>
      </c>
      <c r="BG481" s="99" t="str">
        <f t="shared" si="356"/>
        <v/>
      </c>
      <c r="BH481" s="121" t="str">
        <f t="shared" si="357"/>
        <v/>
      </c>
      <c r="BI481" s="121" t="str">
        <f t="shared" si="358"/>
        <v/>
      </c>
      <c r="BJ481" s="122" t="str">
        <f t="shared" si="359"/>
        <v/>
      </c>
      <c r="BK481" s="122"/>
      <c r="BL481" s="99" t="str">
        <f t="shared" si="360"/>
        <v/>
      </c>
      <c r="BM481" s="99" t="str">
        <f t="shared" si="361"/>
        <v/>
      </c>
      <c r="BN481" s="122" t="str">
        <f t="shared" si="366"/>
        <v/>
      </c>
      <c r="BO481" s="121" t="str">
        <f t="shared" si="362"/>
        <v/>
      </c>
      <c r="BP481" s="122" t="str">
        <f t="shared" si="367"/>
        <v/>
      </c>
      <c r="BQ481" s="122"/>
    </row>
    <row r="482" spans="2:69" x14ac:dyDescent="0.3">
      <c r="B482" s="89"/>
      <c r="C482" s="98">
        <f t="shared" si="363"/>
        <v>95</v>
      </c>
      <c r="D482" s="120">
        <v>472</v>
      </c>
      <c r="E482" s="161" t="str">
        <f t="shared" si="368"/>
        <v/>
      </c>
      <c r="F482" s="90" t="str">
        <f t="shared" si="344"/>
        <v/>
      </c>
      <c r="G482" s="120">
        <v>472</v>
      </c>
      <c r="H482" s="161" t="str">
        <f t="shared" si="369"/>
        <v/>
      </c>
      <c r="I482" s="90" t="str">
        <f t="array" ref="I482">IF(D$2=1,IF(F482="","",ABS(F481-F482)),IF(D$2&lt;10,IF(AND(F482="",F483=""),"",MAX(IF(C$11:C$1510=G482,B$11:B$1510))-MIN(IF(C$11:C$1510=G482,B$11:B$1510))),IF(AND(F482="",F483=""),"",_xlfn.STDEV.S(IF(C$11:C$1510=G482,B$11:B$1510)))))</f>
        <v/>
      </c>
      <c r="J482" s="102"/>
      <c r="K482" s="156"/>
      <c r="L482" s="157"/>
      <c r="M482" s="158"/>
      <c r="N482" s="147"/>
      <c r="O482" s="147"/>
      <c r="AA482" s="99" t="str">
        <f t="shared" si="345"/>
        <v/>
      </c>
      <c r="AB482" s="99" t="str">
        <f t="shared" si="346"/>
        <v/>
      </c>
      <c r="AC482" s="99" t="str">
        <f t="shared" si="374"/>
        <v/>
      </c>
      <c r="AD482" s="99" t="str">
        <f t="shared" si="375"/>
        <v/>
      </c>
      <c r="AE482" s="99" t="str">
        <f t="shared" si="347"/>
        <v/>
      </c>
      <c r="AF482" s="99" t="str">
        <f t="shared" si="348"/>
        <v/>
      </c>
      <c r="AG482" s="99" t="str">
        <f t="shared" si="386"/>
        <v/>
      </c>
      <c r="AH482" s="99" t="str">
        <f t="shared" si="387"/>
        <v/>
      </c>
      <c r="AI482" s="99" t="str">
        <f t="shared" si="364"/>
        <v/>
      </c>
      <c r="AJ482" s="99" t="str">
        <f t="shared" si="370"/>
        <v/>
      </c>
      <c r="AK482" s="99" t="str">
        <f t="shared" si="384"/>
        <v/>
      </c>
      <c r="AL482" s="99" t="str">
        <f t="shared" si="385"/>
        <v/>
      </c>
      <c r="AM482" s="99" t="str">
        <f t="shared" si="365"/>
        <v/>
      </c>
      <c r="AN482" s="99" t="str">
        <f t="shared" si="371"/>
        <v/>
      </c>
      <c r="AO482" s="99" t="str">
        <f t="shared" si="376"/>
        <v/>
      </c>
      <c r="AP482" s="99" t="str">
        <f t="shared" si="377"/>
        <v/>
      </c>
      <c r="AQ482" s="99" t="str">
        <f t="shared" si="372"/>
        <v/>
      </c>
      <c r="AR482" s="99" t="str">
        <f t="shared" si="373"/>
        <v/>
      </c>
      <c r="AS482" s="99" t="str">
        <f t="shared" si="378"/>
        <v/>
      </c>
      <c r="AT482" s="99" t="str">
        <f t="shared" si="379"/>
        <v/>
      </c>
      <c r="AU482" s="99" t="str">
        <f t="shared" si="349"/>
        <v/>
      </c>
      <c r="AV482" s="99" t="str">
        <f t="shared" si="350"/>
        <v/>
      </c>
      <c r="AW482" s="99" t="str">
        <f t="shared" si="380"/>
        <v/>
      </c>
      <c r="AX482" s="99" t="str">
        <f t="shared" si="381"/>
        <v/>
      </c>
      <c r="AY482" s="99" t="str">
        <f t="shared" si="351"/>
        <v/>
      </c>
      <c r="AZ482" s="99" t="str">
        <f t="shared" si="352"/>
        <v/>
      </c>
      <c r="BA482" s="99" t="str">
        <f t="shared" si="382"/>
        <v/>
      </c>
      <c r="BB482" s="99" t="str">
        <f t="shared" si="383"/>
        <v/>
      </c>
      <c r="BD482" s="99" t="str">
        <f t="shared" si="353"/>
        <v/>
      </c>
      <c r="BE482" s="99" t="str">
        <f t="shared" si="354"/>
        <v/>
      </c>
      <c r="BF482" s="99" t="str">
        <f t="shared" si="355"/>
        <v/>
      </c>
      <c r="BG482" s="99" t="str">
        <f t="shared" si="356"/>
        <v/>
      </c>
      <c r="BH482" s="121" t="str">
        <f t="shared" si="357"/>
        <v/>
      </c>
      <c r="BI482" s="121" t="str">
        <f t="shared" si="358"/>
        <v/>
      </c>
      <c r="BJ482" s="122" t="str">
        <f t="shared" si="359"/>
        <v/>
      </c>
      <c r="BK482" s="122"/>
      <c r="BL482" s="99" t="str">
        <f t="shared" si="360"/>
        <v/>
      </c>
      <c r="BM482" s="99" t="str">
        <f t="shared" si="361"/>
        <v/>
      </c>
      <c r="BN482" s="122" t="str">
        <f t="shared" si="366"/>
        <v/>
      </c>
      <c r="BO482" s="121" t="str">
        <f t="shared" si="362"/>
        <v/>
      </c>
      <c r="BP482" s="122" t="str">
        <f t="shared" si="367"/>
        <v/>
      </c>
      <c r="BQ482" s="122"/>
    </row>
    <row r="483" spans="2:69" x14ac:dyDescent="0.3">
      <c r="B483" s="89"/>
      <c r="C483" s="98">
        <f t="shared" si="363"/>
        <v>95</v>
      </c>
      <c r="D483" s="120">
        <v>473</v>
      </c>
      <c r="E483" s="161" t="str">
        <f t="shared" si="368"/>
        <v/>
      </c>
      <c r="F483" s="90" t="str">
        <f t="shared" si="344"/>
        <v/>
      </c>
      <c r="G483" s="120">
        <v>473</v>
      </c>
      <c r="H483" s="161" t="str">
        <f t="shared" si="369"/>
        <v/>
      </c>
      <c r="I483" s="90" t="str">
        <f t="array" ref="I483">IF(D$2=1,IF(F483="","",ABS(F482-F483)),IF(D$2&lt;10,IF(AND(F483="",F484=""),"",MAX(IF(C$11:C$1510=G483,B$11:B$1510))-MIN(IF(C$11:C$1510=G483,B$11:B$1510))),IF(AND(F483="",F484=""),"",_xlfn.STDEV.S(IF(C$11:C$1510=G483,B$11:B$1510)))))</f>
        <v/>
      </c>
      <c r="J483" s="102"/>
      <c r="K483" s="156"/>
      <c r="L483" s="157"/>
      <c r="M483" s="158"/>
      <c r="N483" s="147"/>
      <c r="O483" s="147"/>
      <c r="AA483" s="99" t="str">
        <f t="shared" si="345"/>
        <v/>
      </c>
      <c r="AB483" s="99" t="str">
        <f t="shared" si="346"/>
        <v/>
      </c>
      <c r="AC483" s="99" t="str">
        <f t="shared" si="374"/>
        <v/>
      </c>
      <c r="AD483" s="99" t="str">
        <f t="shared" si="375"/>
        <v/>
      </c>
      <c r="AE483" s="99" t="str">
        <f t="shared" si="347"/>
        <v/>
      </c>
      <c r="AF483" s="99" t="str">
        <f t="shared" si="348"/>
        <v/>
      </c>
      <c r="AG483" s="99" t="str">
        <f t="shared" si="386"/>
        <v/>
      </c>
      <c r="AH483" s="99" t="str">
        <f t="shared" si="387"/>
        <v/>
      </c>
      <c r="AI483" s="99" t="str">
        <f t="shared" si="364"/>
        <v/>
      </c>
      <c r="AJ483" s="99" t="str">
        <f t="shared" si="370"/>
        <v/>
      </c>
      <c r="AK483" s="99" t="str">
        <f t="shared" si="384"/>
        <v/>
      </c>
      <c r="AL483" s="99" t="str">
        <f t="shared" si="385"/>
        <v/>
      </c>
      <c r="AM483" s="99" t="str">
        <f t="shared" si="365"/>
        <v/>
      </c>
      <c r="AN483" s="99" t="str">
        <f t="shared" si="371"/>
        <v/>
      </c>
      <c r="AO483" s="99" t="str">
        <f t="shared" si="376"/>
        <v/>
      </c>
      <c r="AP483" s="99" t="str">
        <f t="shared" si="377"/>
        <v/>
      </c>
      <c r="AQ483" s="99" t="str">
        <f t="shared" si="372"/>
        <v/>
      </c>
      <c r="AR483" s="99" t="str">
        <f t="shared" si="373"/>
        <v/>
      </c>
      <c r="AS483" s="99" t="str">
        <f t="shared" si="378"/>
        <v/>
      </c>
      <c r="AT483" s="99" t="str">
        <f t="shared" si="379"/>
        <v/>
      </c>
      <c r="AU483" s="99" t="str">
        <f t="shared" si="349"/>
        <v/>
      </c>
      <c r="AV483" s="99" t="str">
        <f t="shared" si="350"/>
        <v/>
      </c>
      <c r="AW483" s="99" t="str">
        <f t="shared" si="380"/>
        <v/>
      </c>
      <c r="AX483" s="99" t="str">
        <f t="shared" si="381"/>
        <v/>
      </c>
      <c r="AY483" s="99" t="str">
        <f t="shared" si="351"/>
        <v/>
      </c>
      <c r="AZ483" s="99" t="str">
        <f t="shared" si="352"/>
        <v/>
      </c>
      <c r="BA483" s="99" t="str">
        <f t="shared" si="382"/>
        <v/>
      </c>
      <c r="BB483" s="99" t="str">
        <f t="shared" si="383"/>
        <v/>
      </c>
      <c r="BD483" s="99" t="str">
        <f t="shared" si="353"/>
        <v/>
      </c>
      <c r="BE483" s="99" t="str">
        <f t="shared" si="354"/>
        <v/>
      </c>
      <c r="BF483" s="99" t="str">
        <f t="shared" si="355"/>
        <v/>
      </c>
      <c r="BG483" s="99" t="str">
        <f t="shared" si="356"/>
        <v/>
      </c>
      <c r="BH483" s="121" t="str">
        <f t="shared" si="357"/>
        <v/>
      </c>
      <c r="BI483" s="121" t="str">
        <f t="shared" si="358"/>
        <v/>
      </c>
      <c r="BJ483" s="122" t="str">
        <f t="shared" si="359"/>
        <v/>
      </c>
      <c r="BK483" s="122"/>
      <c r="BL483" s="99" t="str">
        <f t="shared" si="360"/>
        <v/>
      </c>
      <c r="BM483" s="99" t="str">
        <f t="shared" si="361"/>
        <v/>
      </c>
      <c r="BN483" s="122" t="str">
        <f t="shared" si="366"/>
        <v/>
      </c>
      <c r="BO483" s="121" t="str">
        <f t="shared" si="362"/>
        <v/>
      </c>
      <c r="BP483" s="122" t="str">
        <f t="shared" si="367"/>
        <v/>
      </c>
      <c r="BQ483" s="122"/>
    </row>
    <row r="484" spans="2:69" x14ac:dyDescent="0.3">
      <c r="B484" s="89"/>
      <c r="C484" s="98">
        <f t="shared" si="363"/>
        <v>95</v>
      </c>
      <c r="D484" s="120">
        <v>474</v>
      </c>
      <c r="E484" s="161" t="str">
        <f t="shared" si="368"/>
        <v/>
      </c>
      <c r="F484" s="90" t="str">
        <f t="shared" si="344"/>
        <v/>
      </c>
      <c r="G484" s="120">
        <v>474</v>
      </c>
      <c r="H484" s="161" t="str">
        <f t="shared" si="369"/>
        <v/>
      </c>
      <c r="I484" s="90" t="str">
        <f t="array" ref="I484">IF(D$2=1,IF(F484="","",ABS(F483-F484)),IF(D$2&lt;10,IF(AND(F484="",F485=""),"",MAX(IF(C$11:C$1510=G484,B$11:B$1510))-MIN(IF(C$11:C$1510=G484,B$11:B$1510))),IF(AND(F484="",F485=""),"",_xlfn.STDEV.S(IF(C$11:C$1510=G484,B$11:B$1510)))))</f>
        <v/>
      </c>
      <c r="J484" s="102"/>
      <c r="K484" s="156"/>
      <c r="L484" s="157"/>
      <c r="M484" s="158"/>
      <c r="N484" s="147"/>
      <c r="O484" s="147"/>
      <c r="AA484" s="99" t="str">
        <f t="shared" si="345"/>
        <v/>
      </c>
      <c r="AB484" s="99" t="str">
        <f t="shared" si="346"/>
        <v/>
      </c>
      <c r="AC484" s="99" t="str">
        <f t="shared" si="374"/>
        <v/>
      </c>
      <c r="AD484" s="99" t="str">
        <f t="shared" si="375"/>
        <v/>
      </c>
      <c r="AE484" s="99" t="str">
        <f t="shared" si="347"/>
        <v/>
      </c>
      <c r="AF484" s="99" t="str">
        <f t="shared" si="348"/>
        <v/>
      </c>
      <c r="AG484" s="99" t="str">
        <f t="shared" si="386"/>
        <v/>
      </c>
      <c r="AH484" s="99" t="str">
        <f t="shared" si="387"/>
        <v/>
      </c>
      <c r="AI484" s="99" t="str">
        <f t="shared" si="364"/>
        <v/>
      </c>
      <c r="AJ484" s="99" t="str">
        <f t="shared" si="370"/>
        <v/>
      </c>
      <c r="AK484" s="99" t="str">
        <f t="shared" si="384"/>
        <v/>
      </c>
      <c r="AL484" s="99" t="str">
        <f t="shared" si="385"/>
        <v/>
      </c>
      <c r="AM484" s="99" t="str">
        <f t="shared" si="365"/>
        <v/>
      </c>
      <c r="AN484" s="99" t="str">
        <f t="shared" si="371"/>
        <v/>
      </c>
      <c r="AO484" s="99" t="str">
        <f t="shared" si="376"/>
        <v/>
      </c>
      <c r="AP484" s="99" t="str">
        <f t="shared" si="377"/>
        <v/>
      </c>
      <c r="AQ484" s="99" t="str">
        <f t="shared" si="372"/>
        <v/>
      </c>
      <c r="AR484" s="99" t="str">
        <f t="shared" si="373"/>
        <v/>
      </c>
      <c r="AS484" s="99" t="str">
        <f t="shared" si="378"/>
        <v/>
      </c>
      <c r="AT484" s="99" t="str">
        <f t="shared" si="379"/>
        <v/>
      </c>
      <c r="AU484" s="99" t="str">
        <f t="shared" si="349"/>
        <v/>
      </c>
      <c r="AV484" s="99" t="str">
        <f t="shared" si="350"/>
        <v/>
      </c>
      <c r="AW484" s="99" t="str">
        <f t="shared" si="380"/>
        <v/>
      </c>
      <c r="AX484" s="99" t="str">
        <f t="shared" si="381"/>
        <v/>
      </c>
      <c r="AY484" s="99" t="str">
        <f t="shared" si="351"/>
        <v/>
      </c>
      <c r="AZ484" s="99" t="str">
        <f t="shared" si="352"/>
        <v/>
      </c>
      <c r="BA484" s="99" t="str">
        <f t="shared" si="382"/>
        <v/>
      </c>
      <c r="BB484" s="99" t="str">
        <f t="shared" si="383"/>
        <v/>
      </c>
      <c r="BD484" s="99" t="str">
        <f t="shared" si="353"/>
        <v/>
      </c>
      <c r="BE484" s="99" t="str">
        <f t="shared" si="354"/>
        <v/>
      </c>
      <c r="BF484" s="99" t="str">
        <f t="shared" si="355"/>
        <v/>
      </c>
      <c r="BG484" s="99" t="str">
        <f t="shared" si="356"/>
        <v/>
      </c>
      <c r="BH484" s="121" t="str">
        <f t="shared" si="357"/>
        <v/>
      </c>
      <c r="BI484" s="121" t="str">
        <f t="shared" si="358"/>
        <v/>
      </c>
      <c r="BJ484" s="122" t="str">
        <f t="shared" si="359"/>
        <v/>
      </c>
      <c r="BK484" s="122"/>
      <c r="BL484" s="99" t="str">
        <f t="shared" si="360"/>
        <v/>
      </c>
      <c r="BM484" s="99" t="str">
        <f t="shared" si="361"/>
        <v/>
      </c>
      <c r="BN484" s="122" t="str">
        <f t="shared" si="366"/>
        <v/>
      </c>
      <c r="BO484" s="121" t="str">
        <f t="shared" si="362"/>
        <v/>
      </c>
      <c r="BP484" s="122" t="str">
        <f t="shared" si="367"/>
        <v/>
      </c>
      <c r="BQ484" s="122"/>
    </row>
    <row r="485" spans="2:69" x14ac:dyDescent="0.3">
      <c r="B485" s="89"/>
      <c r="C485" s="98">
        <f t="shared" si="363"/>
        <v>95</v>
      </c>
      <c r="D485" s="120">
        <v>475</v>
      </c>
      <c r="E485" s="161" t="str">
        <f t="shared" si="368"/>
        <v/>
      </c>
      <c r="F485" s="90" t="str">
        <f t="shared" si="344"/>
        <v/>
      </c>
      <c r="G485" s="120">
        <v>475</v>
      </c>
      <c r="H485" s="161" t="str">
        <f t="shared" si="369"/>
        <v/>
      </c>
      <c r="I485" s="90" t="str">
        <f t="array" ref="I485">IF(D$2=1,IF(F485="","",ABS(F484-F485)),IF(D$2&lt;10,IF(AND(F485="",F486=""),"",MAX(IF(C$11:C$1510=G485,B$11:B$1510))-MIN(IF(C$11:C$1510=G485,B$11:B$1510))),IF(AND(F485="",F486=""),"",_xlfn.STDEV.S(IF(C$11:C$1510=G485,B$11:B$1510)))))</f>
        <v/>
      </c>
      <c r="J485" s="102"/>
      <c r="K485" s="156"/>
      <c r="L485" s="157"/>
      <c r="M485" s="158"/>
      <c r="N485" s="147"/>
      <c r="O485" s="147"/>
      <c r="AA485" s="99" t="str">
        <f t="shared" si="345"/>
        <v/>
      </c>
      <c r="AB485" s="99" t="str">
        <f t="shared" si="346"/>
        <v/>
      </c>
      <c r="AC485" s="99" t="str">
        <f t="shared" si="374"/>
        <v/>
      </c>
      <c r="AD485" s="99" t="str">
        <f t="shared" si="375"/>
        <v/>
      </c>
      <c r="AE485" s="99" t="str">
        <f t="shared" si="347"/>
        <v/>
      </c>
      <c r="AF485" s="99" t="str">
        <f t="shared" si="348"/>
        <v/>
      </c>
      <c r="AG485" s="99" t="str">
        <f t="shared" si="386"/>
        <v/>
      </c>
      <c r="AH485" s="99" t="str">
        <f t="shared" si="387"/>
        <v/>
      </c>
      <c r="AI485" s="99" t="str">
        <f t="shared" si="364"/>
        <v/>
      </c>
      <c r="AJ485" s="99" t="str">
        <f t="shared" si="370"/>
        <v/>
      </c>
      <c r="AK485" s="99" t="str">
        <f t="shared" si="384"/>
        <v/>
      </c>
      <c r="AL485" s="99" t="str">
        <f t="shared" si="385"/>
        <v/>
      </c>
      <c r="AM485" s="99" t="str">
        <f t="shared" si="365"/>
        <v/>
      </c>
      <c r="AN485" s="99" t="str">
        <f t="shared" si="371"/>
        <v/>
      </c>
      <c r="AO485" s="99" t="str">
        <f t="shared" si="376"/>
        <v/>
      </c>
      <c r="AP485" s="99" t="str">
        <f t="shared" si="377"/>
        <v/>
      </c>
      <c r="AQ485" s="99" t="str">
        <f t="shared" si="372"/>
        <v/>
      </c>
      <c r="AR485" s="99" t="str">
        <f t="shared" si="373"/>
        <v/>
      </c>
      <c r="AS485" s="99" t="str">
        <f t="shared" si="378"/>
        <v/>
      </c>
      <c r="AT485" s="99" t="str">
        <f t="shared" si="379"/>
        <v/>
      </c>
      <c r="AU485" s="99" t="str">
        <f t="shared" si="349"/>
        <v/>
      </c>
      <c r="AV485" s="99" t="str">
        <f t="shared" si="350"/>
        <v/>
      </c>
      <c r="AW485" s="99" t="str">
        <f t="shared" si="380"/>
        <v/>
      </c>
      <c r="AX485" s="99" t="str">
        <f t="shared" si="381"/>
        <v/>
      </c>
      <c r="AY485" s="99" t="str">
        <f t="shared" si="351"/>
        <v/>
      </c>
      <c r="AZ485" s="99" t="str">
        <f t="shared" si="352"/>
        <v/>
      </c>
      <c r="BA485" s="99" t="str">
        <f t="shared" si="382"/>
        <v/>
      </c>
      <c r="BB485" s="99" t="str">
        <f t="shared" si="383"/>
        <v/>
      </c>
      <c r="BD485" s="99" t="str">
        <f t="shared" si="353"/>
        <v/>
      </c>
      <c r="BE485" s="99" t="str">
        <f t="shared" si="354"/>
        <v/>
      </c>
      <c r="BF485" s="99" t="str">
        <f t="shared" si="355"/>
        <v/>
      </c>
      <c r="BG485" s="99" t="str">
        <f t="shared" si="356"/>
        <v/>
      </c>
      <c r="BH485" s="121" t="str">
        <f t="shared" si="357"/>
        <v/>
      </c>
      <c r="BI485" s="121" t="str">
        <f t="shared" si="358"/>
        <v/>
      </c>
      <c r="BJ485" s="122" t="str">
        <f t="shared" si="359"/>
        <v/>
      </c>
      <c r="BK485" s="122"/>
      <c r="BL485" s="99" t="str">
        <f t="shared" si="360"/>
        <v/>
      </c>
      <c r="BM485" s="99" t="str">
        <f t="shared" si="361"/>
        <v/>
      </c>
      <c r="BN485" s="122" t="str">
        <f t="shared" si="366"/>
        <v/>
      </c>
      <c r="BO485" s="121" t="str">
        <f t="shared" si="362"/>
        <v/>
      </c>
      <c r="BP485" s="122" t="str">
        <f t="shared" si="367"/>
        <v/>
      </c>
      <c r="BQ485" s="122"/>
    </row>
    <row r="486" spans="2:69" x14ac:dyDescent="0.3">
      <c r="B486" s="89"/>
      <c r="C486" s="98">
        <f t="shared" si="363"/>
        <v>96</v>
      </c>
      <c r="D486" s="120">
        <v>476</v>
      </c>
      <c r="E486" s="161" t="str">
        <f t="shared" si="368"/>
        <v/>
      </c>
      <c r="F486" s="90" t="str">
        <f t="shared" si="344"/>
        <v/>
      </c>
      <c r="G486" s="120">
        <v>476</v>
      </c>
      <c r="H486" s="161" t="str">
        <f t="shared" si="369"/>
        <v/>
      </c>
      <c r="I486" s="90" t="str">
        <f t="array" ref="I486">IF(D$2=1,IF(F486="","",ABS(F485-F486)),IF(D$2&lt;10,IF(AND(F486="",F487=""),"",MAX(IF(C$11:C$1510=G486,B$11:B$1510))-MIN(IF(C$11:C$1510=G486,B$11:B$1510))),IF(AND(F486="",F487=""),"",_xlfn.STDEV.S(IF(C$11:C$1510=G486,B$11:B$1510)))))</f>
        <v/>
      </c>
      <c r="J486" s="102"/>
      <c r="K486" s="156"/>
      <c r="L486" s="157"/>
      <c r="M486" s="158"/>
      <c r="N486" s="147"/>
      <c r="O486" s="147"/>
      <c r="AA486" s="99" t="str">
        <f t="shared" si="345"/>
        <v/>
      </c>
      <c r="AB486" s="99" t="str">
        <f t="shared" si="346"/>
        <v/>
      </c>
      <c r="AC486" s="99" t="str">
        <f t="shared" si="374"/>
        <v/>
      </c>
      <c r="AD486" s="99" t="str">
        <f t="shared" si="375"/>
        <v/>
      </c>
      <c r="AE486" s="99" t="str">
        <f t="shared" si="347"/>
        <v/>
      </c>
      <c r="AF486" s="99" t="str">
        <f t="shared" si="348"/>
        <v/>
      </c>
      <c r="AG486" s="99" t="str">
        <f t="shared" si="386"/>
        <v/>
      </c>
      <c r="AH486" s="99" t="str">
        <f t="shared" si="387"/>
        <v/>
      </c>
      <c r="AI486" s="99" t="str">
        <f t="shared" si="364"/>
        <v/>
      </c>
      <c r="AJ486" s="99" t="str">
        <f t="shared" si="370"/>
        <v/>
      </c>
      <c r="AK486" s="99" t="str">
        <f t="shared" si="384"/>
        <v/>
      </c>
      <c r="AL486" s="99" t="str">
        <f t="shared" si="385"/>
        <v/>
      </c>
      <c r="AM486" s="99" t="str">
        <f t="shared" si="365"/>
        <v/>
      </c>
      <c r="AN486" s="99" t="str">
        <f t="shared" si="371"/>
        <v/>
      </c>
      <c r="AO486" s="99" t="str">
        <f t="shared" si="376"/>
        <v/>
      </c>
      <c r="AP486" s="99" t="str">
        <f t="shared" si="377"/>
        <v/>
      </c>
      <c r="AQ486" s="99" t="str">
        <f t="shared" si="372"/>
        <v/>
      </c>
      <c r="AR486" s="99" t="str">
        <f t="shared" si="373"/>
        <v/>
      </c>
      <c r="AS486" s="99" t="str">
        <f t="shared" si="378"/>
        <v/>
      </c>
      <c r="AT486" s="99" t="str">
        <f t="shared" si="379"/>
        <v/>
      </c>
      <c r="AU486" s="99" t="str">
        <f t="shared" si="349"/>
        <v/>
      </c>
      <c r="AV486" s="99" t="str">
        <f t="shared" si="350"/>
        <v/>
      </c>
      <c r="AW486" s="99" t="str">
        <f t="shared" si="380"/>
        <v/>
      </c>
      <c r="AX486" s="99" t="str">
        <f t="shared" si="381"/>
        <v/>
      </c>
      <c r="AY486" s="99" t="str">
        <f t="shared" si="351"/>
        <v/>
      </c>
      <c r="AZ486" s="99" t="str">
        <f t="shared" si="352"/>
        <v/>
      </c>
      <c r="BA486" s="99" t="str">
        <f t="shared" si="382"/>
        <v/>
      </c>
      <c r="BB486" s="99" t="str">
        <f t="shared" si="383"/>
        <v/>
      </c>
      <c r="BD486" s="99" t="str">
        <f t="shared" si="353"/>
        <v/>
      </c>
      <c r="BE486" s="99" t="str">
        <f t="shared" si="354"/>
        <v/>
      </c>
      <c r="BF486" s="99" t="str">
        <f t="shared" si="355"/>
        <v/>
      </c>
      <c r="BG486" s="99" t="str">
        <f t="shared" si="356"/>
        <v/>
      </c>
      <c r="BH486" s="121" t="str">
        <f t="shared" si="357"/>
        <v/>
      </c>
      <c r="BI486" s="121" t="str">
        <f t="shared" si="358"/>
        <v/>
      </c>
      <c r="BJ486" s="122" t="str">
        <f t="shared" si="359"/>
        <v/>
      </c>
      <c r="BK486" s="122"/>
      <c r="BL486" s="99" t="str">
        <f t="shared" si="360"/>
        <v/>
      </c>
      <c r="BM486" s="99" t="str">
        <f t="shared" si="361"/>
        <v/>
      </c>
      <c r="BN486" s="122" t="str">
        <f t="shared" si="366"/>
        <v/>
      </c>
      <c r="BO486" s="121" t="str">
        <f t="shared" si="362"/>
        <v/>
      </c>
      <c r="BP486" s="122" t="str">
        <f t="shared" si="367"/>
        <v/>
      </c>
      <c r="BQ486" s="122"/>
    </row>
    <row r="487" spans="2:69" x14ac:dyDescent="0.3">
      <c r="B487" s="89"/>
      <c r="C487" s="98">
        <f t="shared" si="363"/>
        <v>96</v>
      </c>
      <c r="D487" s="120">
        <v>477</v>
      </c>
      <c r="E487" s="161" t="str">
        <f t="shared" si="368"/>
        <v/>
      </c>
      <c r="F487" s="90" t="str">
        <f t="shared" si="344"/>
        <v/>
      </c>
      <c r="G487" s="120">
        <v>477</v>
      </c>
      <c r="H487" s="161" t="str">
        <f t="shared" si="369"/>
        <v/>
      </c>
      <c r="I487" s="90" t="str">
        <f t="array" ref="I487">IF(D$2=1,IF(F487="","",ABS(F486-F487)),IF(D$2&lt;10,IF(AND(F487="",F488=""),"",MAX(IF(C$11:C$1510=G487,B$11:B$1510))-MIN(IF(C$11:C$1510=G487,B$11:B$1510))),IF(AND(F487="",F488=""),"",_xlfn.STDEV.S(IF(C$11:C$1510=G487,B$11:B$1510)))))</f>
        <v/>
      </c>
      <c r="J487" s="102"/>
      <c r="K487" s="156"/>
      <c r="L487" s="157"/>
      <c r="M487" s="158"/>
      <c r="N487" s="147"/>
      <c r="O487" s="147"/>
      <c r="AA487" s="99" t="str">
        <f t="shared" si="345"/>
        <v/>
      </c>
      <c r="AB487" s="99" t="str">
        <f t="shared" si="346"/>
        <v/>
      </c>
      <c r="AC487" s="99" t="str">
        <f t="shared" si="374"/>
        <v/>
      </c>
      <c r="AD487" s="99" t="str">
        <f t="shared" si="375"/>
        <v/>
      </c>
      <c r="AE487" s="99" t="str">
        <f t="shared" si="347"/>
        <v/>
      </c>
      <c r="AF487" s="99" t="str">
        <f t="shared" si="348"/>
        <v/>
      </c>
      <c r="AG487" s="99" t="str">
        <f t="shared" si="386"/>
        <v/>
      </c>
      <c r="AH487" s="99" t="str">
        <f t="shared" si="387"/>
        <v/>
      </c>
      <c r="AI487" s="99" t="str">
        <f t="shared" si="364"/>
        <v/>
      </c>
      <c r="AJ487" s="99" t="str">
        <f t="shared" si="370"/>
        <v/>
      </c>
      <c r="AK487" s="99" t="str">
        <f t="shared" si="384"/>
        <v/>
      </c>
      <c r="AL487" s="99" t="str">
        <f t="shared" si="385"/>
        <v/>
      </c>
      <c r="AM487" s="99" t="str">
        <f t="shared" si="365"/>
        <v/>
      </c>
      <c r="AN487" s="99" t="str">
        <f t="shared" si="371"/>
        <v/>
      </c>
      <c r="AO487" s="99" t="str">
        <f t="shared" si="376"/>
        <v/>
      </c>
      <c r="AP487" s="99" t="str">
        <f t="shared" si="377"/>
        <v/>
      </c>
      <c r="AQ487" s="99" t="str">
        <f t="shared" si="372"/>
        <v/>
      </c>
      <c r="AR487" s="99" t="str">
        <f t="shared" si="373"/>
        <v/>
      </c>
      <c r="AS487" s="99" t="str">
        <f t="shared" si="378"/>
        <v/>
      </c>
      <c r="AT487" s="99" t="str">
        <f t="shared" si="379"/>
        <v/>
      </c>
      <c r="AU487" s="99" t="str">
        <f t="shared" si="349"/>
        <v/>
      </c>
      <c r="AV487" s="99" t="str">
        <f t="shared" si="350"/>
        <v/>
      </c>
      <c r="AW487" s="99" t="str">
        <f t="shared" si="380"/>
        <v/>
      </c>
      <c r="AX487" s="99" t="str">
        <f t="shared" si="381"/>
        <v/>
      </c>
      <c r="AY487" s="99" t="str">
        <f t="shared" si="351"/>
        <v/>
      </c>
      <c r="AZ487" s="99" t="str">
        <f t="shared" si="352"/>
        <v/>
      </c>
      <c r="BA487" s="99" t="str">
        <f t="shared" si="382"/>
        <v/>
      </c>
      <c r="BB487" s="99" t="str">
        <f t="shared" si="383"/>
        <v/>
      </c>
      <c r="BD487" s="99" t="str">
        <f t="shared" si="353"/>
        <v/>
      </c>
      <c r="BE487" s="99" t="str">
        <f t="shared" si="354"/>
        <v/>
      </c>
      <c r="BF487" s="99" t="str">
        <f t="shared" si="355"/>
        <v/>
      </c>
      <c r="BG487" s="99" t="str">
        <f t="shared" si="356"/>
        <v/>
      </c>
      <c r="BH487" s="121" t="str">
        <f t="shared" si="357"/>
        <v/>
      </c>
      <c r="BI487" s="121" t="str">
        <f t="shared" si="358"/>
        <v/>
      </c>
      <c r="BJ487" s="122" t="str">
        <f t="shared" si="359"/>
        <v/>
      </c>
      <c r="BK487" s="122"/>
      <c r="BL487" s="99" t="str">
        <f t="shared" si="360"/>
        <v/>
      </c>
      <c r="BM487" s="99" t="str">
        <f t="shared" si="361"/>
        <v/>
      </c>
      <c r="BN487" s="122" t="str">
        <f t="shared" si="366"/>
        <v/>
      </c>
      <c r="BO487" s="121" t="str">
        <f t="shared" si="362"/>
        <v/>
      </c>
      <c r="BP487" s="122" t="str">
        <f t="shared" si="367"/>
        <v/>
      </c>
      <c r="BQ487" s="122"/>
    </row>
    <row r="488" spans="2:69" x14ac:dyDescent="0.3">
      <c r="B488" s="89"/>
      <c r="C488" s="98">
        <f t="shared" si="363"/>
        <v>96</v>
      </c>
      <c r="D488" s="120">
        <v>478</v>
      </c>
      <c r="E488" s="161" t="str">
        <f t="shared" si="368"/>
        <v/>
      </c>
      <c r="F488" s="90" t="str">
        <f t="shared" si="344"/>
        <v/>
      </c>
      <c r="G488" s="120">
        <v>478</v>
      </c>
      <c r="H488" s="161" t="str">
        <f t="shared" si="369"/>
        <v/>
      </c>
      <c r="I488" s="90" t="str">
        <f t="array" ref="I488">IF(D$2=1,IF(F488="","",ABS(F487-F488)),IF(D$2&lt;10,IF(AND(F488="",F489=""),"",MAX(IF(C$11:C$1510=G488,B$11:B$1510))-MIN(IF(C$11:C$1510=G488,B$11:B$1510))),IF(AND(F488="",F489=""),"",_xlfn.STDEV.S(IF(C$11:C$1510=G488,B$11:B$1510)))))</f>
        <v/>
      </c>
      <c r="J488" s="102"/>
      <c r="K488" s="156"/>
      <c r="L488" s="157"/>
      <c r="M488" s="158"/>
      <c r="N488" s="147"/>
      <c r="O488" s="147"/>
      <c r="AA488" s="99" t="str">
        <f t="shared" si="345"/>
        <v/>
      </c>
      <c r="AB488" s="99" t="str">
        <f t="shared" si="346"/>
        <v/>
      </c>
      <c r="AC488" s="99" t="str">
        <f t="shared" si="374"/>
        <v/>
      </c>
      <c r="AD488" s="99" t="str">
        <f t="shared" si="375"/>
        <v/>
      </c>
      <c r="AE488" s="99" t="str">
        <f t="shared" si="347"/>
        <v/>
      </c>
      <c r="AF488" s="99" t="str">
        <f t="shared" si="348"/>
        <v/>
      </c>
      <c r="AG488" s="99" t="str">
        <f t="shared" si="386"/>
        <v/>
      </c>
      <c r="AH488" s="99" t="str">
        <f t="shared" si="387"/>
        <v/>
      </c>
      <c r="AI488" s="99" t="str">
        <f t="shared" si="364"/>
        <v/>
      </c>
      <c r="AJ488" s="99" t="str">
        <f t="shared" si="370"/>
        <v/>
      </c>
      <c r="AK488" s="99" t="str">
        <f t="shared" si="384"/>
        <v/>
      </c>
      <c r="AL488" s="99" t="str">
        <f t="shared" si="385"/>
        <v/>
      </c>
      <c r="AM488" s="99" t="str">
        <f t="shared" si="365"/>
        <v/>
      </c>
      <c r="AN488" s="99" t="str">
        <f t="shared" si="371"/>
        <v/>
      </c>
      <c r="AO488" s="99" t="str">
        <f t="shared" si="376"/>
        <v/>
      </c>
      <c r="AP488" s="99" t="str">
        <f t="shared" si="377"/>
        <v/>
      </c>
      <c r="AQ488" s="99" t="str">
        <f t="shared" si="372"/>
        <v/>
      </c>
      <c r="AR488" s="99" t="str">
        <f t="shared" si="373"/>
        <v/>
      </c>
      <c r="AS488" s="99" t="str">
        <f t="shared" si="378"/>
        <v/>
      </c>
      <c r="AT488" s="99" t="str">
        <f t="shared" si="379"/>
        <v/>
      </c>
      <c r="AU488" s="99" t="str">
        <f t="shared" si="349"/>
        <v/>
      </c>
      <c r="AV488" s="99" t="str">
        <f t="shared" si="350"/>
        <v/>
      </c>
      <c r="AW488" s="99" t="str">
        <f t="shared" si="380"/>
        <v/>
      </c>
      <c r="AX488" s="99" t="str">
        <f t="shared" si="381"/>
        <v/>
      </c>
      <c r="AY488" s="99" t="str">
        <f t="shared" si="351"/>
        <v/>
      </c>
      <c r="AZ488" s="99" t="str">
        <f t="shared" si="352"/>
        <v/>
      </c>
      <c r="BA488" s="99" t="str">
        <f t="shared" si="382"/>
        <v/>
      </c>
      <c r="BB488" s="99" t="str">
        <f t="shared" si="383"/>
        <v/>
      </c>
      <c r="BD488" s="99" t="str">
        <f t="shared" si="353"/>
        <v/>
      </c>
      <c r="BE488" s="99" t="str">
        <f t="shared" si="354"/>
        <v/>
      </c>
      <c r="BF488" s="99" t="str">
        <f t="shared" si="355"/>
        <v/>
      </c>
      <c r="BG488" s="99" t="str">
        <f t="shared" si="356"/>
        <v/>
      </c>
      <c r="BH488" s="121" t="str">
        <f t="shared" si="357"/>
        <v/>
      </c>
      <c r="BI488" s="121" t="str">
        <f t="shared" si="358"/>
        <v/>
      </c>
      <c r="BJ488" s="122" t="str">
        <f t="shared" si="359"/>
        <v/>
      </c>
      <c r="BK488" s="122"/>
      <c r="BL488" s="99" t="str">
        <f t="shared" si="360"/>
        <v/>
      </c>
      <c r="BM488" s="99" t="str">
        <f t="shared" si="361"/>
        <v/>
      </c>
      <c r="BN488" s="122" t="str">
        <f t="shared" si="366"/>
        <v/>
      </c>
      <c r="BO488" s="121" t="str">
        <f t="shared" si="362"/>
        <v/>
      </c>
      <c r="BP488" s="122" t="str">
        <f t="shared" si="367"/>
        <v/>
      </c>
      <c r="BQ488" s="122"/>
    </row>
    <row r="489" spans="2:69" x14ac:dyDescent="0.3">
      <c r="B489" s="89"/>
      <c r="C489" s="98">
        <f t="shared" si="363"/>
        <v>96</v>
      </c>
      <c r="D489" s="120">
        <v>479</v>
      </c>
      <c r="E489" s="161" t="str">
        <f t="shared" si="368"/>
        <v/>
      </c>
      <c r="F489" s="90" t="str">
        <f t="shared" si="344"/>
        <v/>
      </c>
      <c r="G489" s="120">
        <v>479</v>
      </c>
      <c r="H489" s="161" t="str">
        <f t="shared" si="369"/>
        <v/>
      </c>
      <c r="I489" s="90" t="str">
        <f t="array" ref="I489">IF(D$2=1,IF(F489="","",ABS(F488-F489)),IF(D$2&lt;10,IF(AND(F489="",F490=""),"",MAX(IF(C$11:C$1510=G489,B$11:B$1510))-MIN(IF(C$11:C$1510=G489,B$11:B$1510))),IF(AND(F489="",F490=""),"",_xlfn.STDEV.S(IF(C$11:C$1510=G489,B$11:B$1510)))))</f>
        <v/>
      </c>
      <c r="J489" s="102"/>
      <c r="K489" s="156"/>
      <c r="L489" s="157"/>
      <c r="M489" s="158"/>
      <c r="N489" s="147"/>
      <c r="O489" s="147"/>
      <c r="AA489" s="99" t="str">
        <f t="shared" si="345"/>
        <v/>
      </c>
      <c r="AB489" s="99" t="str">
        <f t="shared" si="346"/>
        <v/>
      </c>
      <c r="AC489" s="99" t="str">
        <f t="shared" si="374"/>
        <v/>
      </c>
      <c r="AD489" s="99" t="str">
        <f t="shared" si="375"/>
        <v/>
      </c>
      <c r="AE489" s="99" t="str">
        <f t="shared" si="347"/>
        <v/>
      </c>
      <c r="AF489" s="99" t="str">
        <f t="shared" si="348"/>
        <v/>
      </c>
      <c r="AG489" s="99" t="str">
        <f t="shared" si="386"/>
        <v/>
      </c>
      <c r="AH489" s="99" t="str">
        <f t="shared" si="387"/>
        <v/>
      </c>
      <c r="AI489" s="99" t="str">
        <f t="shared" si="364"/>
        <v/>
      </c>
      <c r="AJ489" s="99" t="str">
        <f t="shared" si="370"/>
        <v/>
      </c>
      <c r="AK489" s="99" t="str">
        <f t="shared" si="384"/>
        <v/>
      </c>
      <c r="AL489" s="99" t="str">
        <f t="shared" si="385"/>
        <v/>
      </c>
      <c r="AM489" s="99" t="str">
        <f t="shared" si="365"/>
        <v/>
      </c>
      <c r="AN489" s="99" t="str">
        <f t="shared" si="371"/>
        <v/>
      </c>
      <c r="AO489" s="99" t="str">
        <f t="shared" si="376"/>
        <v/>
      </c>
      <c r="AP489" s="99" t="str">
        <f t="shared" si="377"/>
        <v/>
      </c>
      <c r="AQ489" s="99" t="str">
        <f t="shared" si="372"/>
        <v/>
      </c>
      <c r="AR489" s="99" t="str">
        <f t="shared" si="373"/>
        <v/>
      </c>
      <c r="AS489" s="99" t="str">
        <f t="shared" si="378"/>
        <v/>
      </c>
      <c r="AT489" s="99" t="str">
        <f t="shared" si="379"/>
        <v/>
      </c>
      <c r="AU489" s="99" t="str">
        <f t="shared" si="349"/>
        <v/>
      </c>
      <c r="AV489" s="99" t="str">
        <f t="shared" si="350"/>
        <v/>
      </c>
      <c r="AW489" s="99" t="str">
        <f t="shared" si="380"/>
        <v/>
      </c>
      <c r="AX489" s="99" t="str">
        <f t="shared" si="381"/>
        <v/>
      </c>
      <c r="AY489" s="99" t="str">
        <f t="shared" si="351"/>
        <v/>
      </c>
      <c r="AZ489" s="99" t="str">
        <f t="shared" si="352"/>
        <v/>
      </c>
      <c r="BA489" s="99" t="str">
        <f t="shared" si="382"/>
        <v/>
      </c>
      <c r="BB489" s="99" t="str">
        <f t="shared" si="383"/>
        <v/>
      </c>
      <c r="BD489" s="99" t="str">
        <f t="shared" si="353"/>
        <v/>
      </c>
      <c r="BE489" s="99" t="str">
        <f t="shared" si="354"/>
        <v/>
      </c>
      <c r="BF489" s="99" t="str">
        <f t="shared" si="355"/>
        <v/>
      </c>
      <c r="BG489" s="99" t="str">
        <f t="shared" si="356"/>
        <v/>
      </c>
      <c r="BH489" s="121" t="str">
        <f t="shared" si="357"/>
        <v/>
      </c>
      <c r="BI489" s="121" t="str">
        <f t="shared" si="358"/>
        <v/>
      </c>
      <c r="BJ489" s="122" t="str">
        <f t="shared" si="359"/>
        <v/>
      </c>
      <c r="BK489" s="122"/>
      <c r="BL489" s="99" t="str">
        <f t="shared" si="360"/>
        <v/>
      </c>
      <c r="BM489" s="99" t="str">
        <f t="shared" si="361"/>
        <v/>
      </c>
      <c r="BN489" s="122" t="str">
        <f t="shared" si="366"/>
        <v/>
      </c>
      <c r="BO489" s="121" t="str">
        <f t="shared" si="362"/>
        <v/>
      </c>
      <c r="BP489" s="122" t="str">
        <f t="shared" si="367"/>
        <v/>
      </c>
      <c r="BQ489" s="122"/>
    </row>
    <row r="490" spans="2:69" x14ac:dyDescent="0.3">
      <c r="B490" s="89"/>
      <c r="C490" s="98">
        <f t="shared" si="363"/>
        <v>96</v>
      </c>
      <c r="D490" s="120">
        <v>480</v>
      </c>
      <c r="E490" s="161" t="str">
        <f t="shared" si="368"/>
        <v/>
      </c>
      <c r="F490" s="90" t="str">
        <f t="shared" si="344"/>
        <v/>
      </c>
      <c r="G490" s="120">
        <v>480</v>
      </c>
      <c r="H490" s="161" t="str">
        <f t="shared" si="369"/>
        <v/>
      </c>
      <c r="I490" s="90" t="str">
        <f t="array" ref="I490">IF(D$2=1,IF(F490="","",ABS(F489-F490)),IF(D$2&lt;10,IF(AND(F490="",F491=""),"",MAX(IF(C$11:C$1510=G490,B$11:B$1510))-MIN(IF(C$11:C$1510=G490,B$11:B$1510))),IF(AND(F490="",F491=""),"",_xlfn.STDEV.S(IF(C$11:C$1510=G490,B$11:B$1510)))))</f>
        <v/>
      </c>
      <c r="J490" s="102"/>
      <c r="K490" s="156"/>
      <c r="L490" s="157"/>
      <c r="M490" s="158"/>
      <c r="N490" s="147"/>
      <c r="O490" s="147"/>
      <c r="AA490" s="99" t="str">
        <f t="shared" si="345"/>
        <v/>
      </c>
      <c r="AB490" s="99" t="str">
        <f t="shared" si="346"/>
        <v/>
      </c>
      <c r="AC490" s="99" t="str">
        <f t="shared" si="374"/>
        <v/>
      </c>
      <c r="AD490" s="99" t="str">
        <f t="shared" si="375"/>
        <v/>
      </c>
      <c r="AE490" s="99" t="str">
        <f t="shared" si="347"/>
        <v/>
      </c>
      <c r="AF490" s="99" t="str">
        <f t="shared" si="348"/>
        <v/>
      </c>
      <c r="AG490" s="99" t="str">
        <f t="shared" si="386"/>
        <v/>
      </c>
      <c r="AH490" s="99" t="str">
        <f t="shared" si="387"/>
        <v/>
      </c>
      <c r="AI490" s="99" t="str">
        <f t="shared" si="364"/>
        <v/>
      </c>
      <c r="AJ490" s="99" t="str">
        <f t="shared" si="370"/>
        <v/>
      </c>
      <c r="AK490" s="99" t="str">
        <f t="shared" si="384"/>
        <v/>
      </c>
      <c r="AL490" s="99" t="str">
        <f t="shared" si="385"/>
        <v/>
      </c>
      <c r="AM490" s="99" t="str">
        <f t="shared" si="365"/>
        <v/>
      </c>
      <c r="AN490" s="99" t="str">
        <f t="shared" si="371"/>
        <v/>
      </c>
      <c r="AO490" s="99" t="str">
        <f t="shared" si="376"/>
        <v/>
      </c>
      <c r="AP490" s="99" t="str">
        <f t="shared" si="377"/>
        <v/>
      </c>
      <c r="AQ490" s="99" t="str">
        <f t="shared" si="372"/>
        <v/>
      </c>
      <c r="AR490" s="99" t="str">
        <f t="shared" si="373"/>
        <v/>
      </c>
      <c r="AS490" s="99" t="str">
        <f t="shared" si="378"/>
        <v/>
      </c>
      <c r="AT490" s="99" t="str">
        <f t="shared" si="379"/>
        <v/>
      </c>
      <c r="AU490" s="99" t="str">
        <f t="shared" si="349"/>
        <v/>
      </c>
      <c r="AV490" s="99" t="str">
        <f t="shared" si="350"/>
        <v/>
      </c>
      <c r="AW490" s="99" t="str">
        <f t="shared" si="380"/>
        <v/>
      </c>
      <c r="AX490" s="99" t="str">
        <f t="shared" si="381"/>
        <v/>
      </c>
      <c r="AY490" s="99" t="str">
        <f t="shared" si="351"/>
        <v/>
      </c>
      <c r="AZ490" s="99" t="str">
        <f t="shared" si="352"/>
        <v/>
      </c>
      <c r="BA490" s="99" t="str">
        <f t="shared" si="382"/>
        <v/>
      </c>
      <c r="BB490" s="99" t="str">
        <f t="shared" si="383"/>
        <v/>
      </c>
      <c r="BD490" s="99" t="str">
        <f t="shared" si="353"/>
        <v/>
      </c>
      <c r="BE490" s="99" t="str">
        <f t="shared" si="354"/>
        <v/>
      </c>
      <c r="BF490" s="99" t="str">
        <f t="shared" si="355"/>
        <v/>
      </c>
      <c r="BG490" s="99" t="str">
        <f t="shared" si="356"/>
        <v/>
      </c>
      <c r="BH490" s="121" t="str">
        <f t="shared" si="357"/>
        <v/>
      </c>
      <c r="BI490" s="121" t="str">
        <f t="shared" si="358"/>
        <v/>
      </c>
      <c r="BJ490" s="122" t="str">
        <f t="shared" si="359"/>
        <v/>
      </c>
      <c r="BK490" s="122"/>
      <c r="BL490" s="99" t="str">
        <f t="shared" si="360"/>
        <v/>
      </c>
      <c r="BM490" s="99" t="str">
        <f t="shared" si="361"/>
        <v/>
      </c>
      <c r="BN490" s="122" t="str">
        <f t="shared" si="366"/>
        <v/>
      </c>
      <c r="BO490" s="121" t="str">
        <f t="shared" si="362"/>
        <v/>
      </c>
      <c r="BP490" s="122" t="str">
        <f t="shared" si="367"/>
        <v/>
      </c>
      <c r="BQ490" s="122"/>
    </row>
    <row r="491" spans="2:69" x14ac:dyDescent="0.3">
      <c r="B491" s="89"/>
      <c r="C491" s="98">
        <f t="shared" si="363"/>
        <v>97</v>
      </c>
      <c r="D491" s="120">
        <v>481</v>
      </c>
      <c r="E491" s="161" t="str">
        <f t="shared" si="368"/>
        <v/>
      </c>
      <c r="F491" s="90" t="str">
        <f t="shared" si="344"/>
        <v/>
      </c>
      <c r="G491" s="120">
        <v>481</v>
      </c>
      <c r="H491" s="161" t="str">
        <f t="shared" si="369"/>
        <v/>
      </c>
      <c r="I491" s="90" t="str">
        <f t="array" ref="I491">IF(D$2=1,IF(F491="","",ABS(F490-F491)),IF(D$2&lt;10,IF(AND(F491="",F492=""),"",MAX(IF(C$11:C$1510=G491,B$11:B$1510))-MIN(IF(C$11:C$1510=G491,B$11:B$1510))),IF(AND(F491="",F492=""),"",_xlfn.STDEV.S(IF(C$11:C$1510=G491,B$11:B$1510)))))</f>
        <v/>
      </c>
      <c r="J491" s="102"/>
      <c r="K491" s="156"/>
      <c r="L491" s="157"/>
      <c r="M491" s="158"/>
      <c r="N491" s="147"/>
      <c r="O491" s="147"/>
      <c r="AA491" s="99" t="str">
        <f t="shared" si="345"/>
        <v/>
      </c>
      <c r="AB491" s="99" t="str">
        <f t="shared" si="346"/>
        <v/>
      </c>
      <c r="AC491" s="99" t="str">
        <f t="shared" si="374"/>
        <v/>
      </c>
      <c r="AD491" s="99" t="str">
        <f t="shared" si="375"/>
        <v/>
      </c>
      <c r="AE491" s="99" t="str">
        <f t="shared" si="347"/>
        <v/>
      </c>
      <c r="AF491" s="99" t="str">
        <f t="shared" si="348"/>
        <v/>
      </c>
      <c r="AG491" s="99" t="str">
        <f t="shared" si="386"/>
        <v/>
      </c>
      <c r="AH491" s="99" t="str">
        <f t="shared" si="387"/>
        <v/>
      </c>
      <c r="AI491" s="99" t="str">
        <f t="shared" si="364"/>
        <v/>
      </c>
      <c r="AJ491" s="99" t="str">
        <f t="shared" si="370"/>
        <v/>
      </c>
      <c r="AK491" s="99" t="str">
        <f t="shared" si="384"/>
        <v/>
      </c>
      <c r="AL491" s="99" t="str">
        <f t="shared" si="385"/>
        <v/>
      </c>
      <c r="AM491" s="99" t="str">
        <f t="shared" si="365"/>
        <v/>
      </c>
      <c r="AN491" s="99" t="str">
        <f t="shared" si="371"/>
        <v/>
      </c>
      <c r="AO491" s="99" t="str">
        <f t="shared" si="376"/>
        <v/>
      </c>
      <c r="AP491" s="99" t="str">
        <f t="shared" si="377"/>
        <v/>
      </c>
      <c r="AQ491" s="99" t="str">
        <f t="shared" si="372"/>
        <v/>
      </c>
      <c r="AR491" s="99" t="str">
        <f t="shared" si="373"/>
        <v/>
      </c>
      <c r="AS491" s="99" t="str">
        <f t="shared" si="378"/>
        <v/>
      </c>
      <c r="AT491" s="99" t="str">
        <f t="shared" si="379"/>
        <v/>
      </c>
      <c r="AU491" s="99" t="str">
        <f t="shared" si="349"/>
        <v/>
      </c>
      <c r="AV491" s="99" t="str">
        <f t="shared" si="350"/>
        <v/>
      </c>
      <c r="AW491" s="99" t="str">
        <f t="shared" si="380"/>
        <v/>
      </c>
      <c r="AX491" s="99" t="str">
        <f t="shared" si="381"/>
        <v/>
      </c>
      <c r="AY491" s="99" t="str">
        <f t="shared" si="351"/>
        <v/>
      </c>
      <c r="AZ491" s="99" t="str">
        <f t="shared" si="352"/>
        <v/>
      </c>
      <c r="BA491" s="99" t="str">
        <f t="shared" si="382"/>
        <v/>
      </c>
      <c r="BB491" s="99" t="str">
        <f t="shared" si="383"/>
        <v/>
      </c>
      <c r="BD491" s="99" t="str">
        <f t="shared" si="353"/>
        <v/>
      </c>
      <c r="BE491" s="99" t="str">
        <f t="shared" si="354"/>
        <v/>
      </c>
      <c r="BF491" s="99" t="str">
        <f t="shared" si="355"/>
        <v/>
      </c>
      <c r="BG491" s="99" t="str">
        <f t="shared" si="356"/>
        <v/>
      </c>
      <c r="BH491" s="121" t="str">
        <f t="shared" si="357"/>
        <v/>
      </c>
      <c r="BI491" s="121" t="str">
        <f t="shared" si="358"/>
        <v/>
      </c>
      <c r="BJ491" s="122" t="str">
        <f t="shared" si="359"/>
        <v/>
      </c>
      <c r="BK491" s="122"/>
      <c r="BL491" s="99" t="str">
        <f t="shared" si="360"/>
        <v/>
      </c>
      <c r="BM491" s="99" t="str">
        <f t="shared" si="361"/>
        <v/>
      </c>
      <c r="BN491" s="122" t="str">
        <f t="shared" si="366"/>
        <v/>
      </c>
      <c r="BO491" s="121" t="str">
        <f t="shared" si="362"/>
        <v/>
      </c>
      <c r="BP491" s="122" t="str">
        <f t="shared" si="367"/>
        <v/>
      </c>
      <c r="BQ491" s="122"/>
    </row>
    <row r="492" spans="2:69" x14ac:dyDescent="0.3">
      <c r="B492" s="89"/>
      <c r="C492" s="98">
        <f t="shared" si="363"/>
        <v>97</v>
      </c>
      <c r="D492" s="120">
        <v>482</v>
      </c>
      <c r="E492" s="161" t="str">
        <f t="shared" si="368"/>
        <v/>
      </c>
      <c r="F492" s="90" t="str">
        <f t="shared" si="344"/>
        <v/>
      </c>
      <c r="G492" s="120">
        <v>482</v>
      </c>
      <c r="H492" s="161" t="str">
        <f t="shared" si="369"/>
        <v/>
      </c>
      <c r="I492" s="90" t="str">
        <f t="array" ref="I492">IF(D$2=1,IF(F492="","",ABS(F491-F492)),IF(D$2&lt;10,IF(AND(F492="",F493=""),"",MAX(IF(C$11:C$1510=G492,B$11:B$1510))-MIN(IF(C$11:C$1510=G492,B$11:B$1510))),IF(AND(F492="",F493=""),"",_xlfn.STDEV.S(IF(C$11:C$1510=G492,B$11:B$1510)))))</f>
        <v/>
      </c>
      <c r="J492" s="102"/>
      <c r="K492" s="156"/>
      <c r="L492" s="157"/>
      <c r="M492" s="158"/>
      <c r="N492" s="147"/>
      <c r="O492" s="147"/>
      <c r="AA492" s="99" t="str">
        <f t="shared" si="345"/>
        <v/>
      </c>
      <c r="AB492" s="99" t="str">
        <f t="shared" si="346"/>
        <v/>
      </c>
      <c r="AC492" s="99" t="str">
        <f t="shared" si="374"/>
        <v/>
      </c>
      <c r="AD492" s="99" t="str">
        <f t="shared" si="375"/>
        <v/>
      </c>
      <c r="AE492" s="99" t="str">
        <f t="shared" si="347"/>
        <v/>
      </c>
      <c r="AF492" s="99" t="str">
        <f t="shared" si="348"/>
        <v/>
      </c>
      <c r="AG492" s="99" t="str">
        <f t="shared" si="386"/>
        <v/>
      </c>
      <c r="AH492" s="99" t="str">
        <f t="shared" si="387"/>
        <v/>
      </c>
      <c r="AI492" s="99" t="str">
        <f t="shared" si="364"/>
        <v/>
      </c>
      <c r="AJ492" s="99" t="str">
        <f t="shared" si="370"/>
        <v/>
      </c>
      <c r="AK492" s="99" t="str">
        <f t="shared" si="384"/>
        <v/>
      </c>
      <c r="AL492" s="99" t="str">
        <f t="shared" si="385"/>
        <v/>
      </c>
      <c r="AM492" s="99" t="str">
        <f t="shared" si="365"/>
        <v/>
      </c>
      <c r="AN492" s="99" t="str">
        <f t="shared" si="371"/>
        <v/>
      </c>
      <c r="AO492" s="99" t="str">
        <f t="shared" si="376"/>
        <v/>
      </c>
      <c r="AP492" s="99" t="str">
        <f t="shared" si="377"/>
        <v/>
      </c>
      <c r="AQ492" s="99" t="str">
        <f t="shared" si="372"/>
        <v/>
      </c>
      <c r="AR492" s="99" t="str">
        <f t="shared" si="373"/>
        <v/>
      </c>
      <c r="AS492" s="99" t="str">
        <f t="shared" si="378"/>
        <v/>
      </c>
      <c r="AT492" s="99" t="str">
        <f t="shared" si="379"/>
        <v/>
      </c>
      <c r="AU492" s="99" t="str">
        <f t="shared" si="349"/>
        <v/>
      </c>
      <c r="AV492" s="99" t="str">
        <f t="shared" si="350"/>
        <v/>
      </c>
      <c r="AW492" s="99" t="str">
        <f t="shared" si="380"/>
        <v/>
      </c>
      <c r="AX492" s="99" t="str">
        <f t="shared" si="381"/>
        <v/>
      </c>
      <c r="AY492" s="99" t="str">
        <f t="shared" si="351"/>
        <v/>
      </c>
      <c r="AZ492" s="99" t="str">
        <f t="shared" si="352"/>
        <v/>
      </c>
      <c r="BA492" s="99" t="str">
        <f t="shared" si="382"/>
        <v/>
      </c>
      <c r="BB492" s="99" t="str">
        <f t="shared" si="383"/>
        <v/>
      </c>
      <c r="BD492" s="99" t="str">
        <f t="shared" si="353"/>
        <v/>
      </c>
      <c r="BE492" s="99" t="str">
        <f t="shared" si="354"/>
        <v/>
      </c>
      <c r="BF492" s="99" t="str">
        <f t="shared" si="355"/>
        <v/>
      </c>
      <c r="BG492" s="99" t="str">
        <f t="shared" si="356"/>
        <v/>
      </c>
      <c r="BH492" s="121" t="str">
        <f t="shared" si="357"/>
        <v/>
      </c>
      <c r="BI492" s="121" t="str">
        <f t="shared" si="358"/>
        <v/>
      </c>
      <c r="BJ492" s="122" t="str">
        <f t="shared" si="359"/>
        <v/>
      </c>
      <c r="BK492" s="122"/>
      <c r="BL492" s="99" t="str">
        <f t="shared" si="360"/>
        <v/>
      </c>
      <c r="BM492" s="99" t="str">
        <f t="shared" si="361"/>
        <v/>
      </c>
      <c r="BN492" s="122" t="str">
        <f t="shared" si="366"/>
        <v/>
      </c>
      <c r="BO492" s="121" t="str">
        <f t="shared" si="362"/>
        <v/>
      </c>
      <c r="BP492" s="122" t="str">
        <f t="shared" si="367"/>
        <v/>
      </c>
      <c r="BQ492" s="122"/>
    </row>
    <row r="493" spans="2:69" x14ac:dyDescent="0.3">
      <c r="B493" s="89"/>
      <c r="C493" s="98">
        <f t="shared" si="363"/>
        <v>97</v>
      </c>
      <c r="D493" s="120">
        <v>483</v>
      </c>
      <c r="E493" s="161" t="str">
        <f t="shared" si="368"/>
        <v/>
      </c>
      <c r="F493" s="90" t="str">
        <f t="shared" si="344"/>
        <v/>
      </c>
      <c r="G493" s="120">
        <v>483</v>
      </c>
      <c r="H493" s="161" t="str">
        <f t="shared" si="369"/>
        <v/>
      </c>
      <c r="I493" s="90" t="str">
        <f t="array" ref="I493">IF(D$2=1,IF(F493="","",ABS(F492-F493)),IF(D$2&lt;10,IF(AND(F493="",F494=""),"",MAX(IF(C$11:C$1510=G493,B$11:B$1510))-MIN(IF(C$11:C$1510=G493,B$11:B$1510))),IF(AND(F493="",F494=""),"",_xlfn.STDEV.S(IF(C$11:C$1510=G493,B$11:B$1510)))))</f>
        <v/>
      </c>
      <c r="J493" s="102"/>
      <c r="K493" s="156"/>
      <c r="L493" s="157"/>
      <c r="M493" s="158"/>
      <c r="N493" s="147"/>
      <c r="O493" s="147"/>
      <c r="AA493" s="99" t="str">
        <f t="shared" si="345"/>
        <v/>
      </c>
      <c r="AB493" s="99" t="str">
        <f t="shared" si="346"/>
        <v/>
      </c>
      <c r="AC493" s="99" t="str">
        <f t="shared" si="374"/>
        <v/>
      </c>
      <c r="AD493" s="99" t="str">
        <f t="shared" si="375"/>
        <v/>
      </c>
      <c r="AE493" s="99" t="str">
        <f t="shared" si="347"/>
        <v/>
      </c>
      <c r="AF493" s="99" t="str">
        <f t="shared" si="348"/>
        <v/>
      </c>
      <c r="AG493" s="99" t="str">
        <f t="shared" si="386"/>
        <v/>
      </c>
      <c r="AH493" s="99" t="str">
        <f t="shared" si="387"/>
        <v/>
      </c>
      <c r="AI493" s="99" t="str">
        <f t="shared" si="364"/>
        <v/>
      </c>
      <c r="AJ493" s="99" t="str">
        <f t="shared" si="370"/>
        <v/>
      </c>
      <c r="AK493" s="99" t="str">
        <f t="shared" si="384"/>
        <v/>
      </c>
      <c r="AL493" s="99" t="str">
        <f t="shared" si="385"/>
        <v/>
      </c>
      <c r="AM493" s="99" t="str">
        <f t="shared" si="365"/>
        <v/>
      </c>
      <c r="AN493" s="99" t="str">
        <f t="shared" si="371"/>
        <v/>
      </c>
      <c r="AO493" s="99" t="str">
        <f t="shared" si="376"/>
        <v/>
      </c>
      <c r="AP493" s="99" t="str">
        <f t="shared" si="377"/>
        <v/>
      </c>
      <c r="AQ493" s="99" t="str">
        <f t="shared" si="372"/>
        <v/>
      </c>
      <c r="AR493" s="99" t="str">
        <f t="shared" si="373"/>
        <v/>
      </c>
      <c r="AS493" s="99" t="str">
        <f t="shared" si="378"/>
        <v/>
      </c>
      <c r="AT493" s="99" t="str">
        <f t="shared" si="379"/>
        <v/>
      </c>
      <c r="AU493" s="99" t="str">
        <f t="shared" si="349"/>
        <v/>
      </c>
      <c r="AV493" s="99" t="str">
        <f t="shared" si="350"/>
        <v/>
      </c>
      <c r="AW493" s="99" t="str">
        <f t="shared" si="380"/>
        <v/>
      </c>
      <c r="AX493" s="99" t="str">
        <f t="shared" si="381"/>
        <v/>
      </c>
      <c r="AY493" s="99" t="str">
        <f t="shared" si="351"/>
        <v/>
      </c>
      <c r="AZ493" s="99" t="str">
        <f t="shared" si="352"/>
        <v/>
      </c>
      <c r="BA493" s="99" t="str">
        <f t="shared" si="382"/>
        <v/>
      </c>
      <c r="BB493" s="99" t="str">
        <f t="shared" si="383"/>
        <v/>
      </c>
      <c r="BD493" s="99" t="str">
        <f t="shared" si="353"/>
        <v/>
      </c>
      <c r="BE493" s="99" t="str">
        <f t="shared" si="354"/>
        <v/>
      </c>
      <c r="BF493" s="99" t="str">
        <f t="shared" si="355"/>
        <v/>
      </c>
      <c r="BG493" s="99" t="str">
        <f t="shared" si="356"/>
        <v/>
      </c>
      <c r="BH493" s="121" t="str">
        <f t="shared" si="357"/>
        <v/>
      </c>
      <c r="BI493" s="121" t="str">
        <f t="shared" si="358"/>
        <v/>
      </c>
      <c r="BJ493" s="122" t="str">
        <f t="shared" si="359"/>
        <v/>
      </c>
      <c r="BK493" s="122"/>
      <c r="BL493" s="99" t="str">
        <f t="shared" si="360"/>
        <v/>
      </c>
      <c r="BM493" s="99" t="str">
        <f t="shared" si="361"/>
        <v/>
      </c>
      <c r="BN493" s="122" t="str">
        <f t="shared" si="366"/>
        <v/>
      </c>
      <c r="BO493" s="121" t="str">
        <f t="shared" si="362"/>
        <v/>
      </c>
      <c r="BP493" s="122" t="str">
        <f t="shared" si="367"/>
        <v/>
      </c>
      <c r="BQ493" s="122"/>
    </row>
    <row r="494" spans="2:69" x14ac:dyDescent="0.3">
      <c r="B494" s="89"/>
      <c r="C494" s="98">
        <f t="shared" si="363"/>
        <v>97</v>
      </c>
      <c r="D494" s="120">
        <v>484</v>
      </c>
      <c r="E494" s="161" t="str">
        <f t="shared" si="368"/>
        <v/>
      </c>
      <c r="F494" s="90" t="str">
        <f t="shared" si="344"/>
        <v/>
      </c>
      <c r="G494" s="120">
        <v>484</v>
      </c>
      <c r="H494" s="161" t="str">
        <f t="shared" si="369"/>
        <v/>
      </c>
      <c r="I494" s="90" t="str">
        <f t="array" ref="I494">IF(D$2=1,IF(F494="","",ABS(F493-F494)),IF(D$2&lt;10,IF(AND(F494="",F495=""),"",MAX(IF(C$11:C$1510=G494,B$11:B$1510))-MIN(IF(C$11:C$1510=G494,B$11:B$1510))),IF(AND(F494="",F495=""),"",_xlfn.STDEV.S(IF(C$11:C$1510=G494,B$11:B$1510)))))</f>
        <v/>
      </c>
      <c r="J494" s="102"/>
      <c r="K494" s="156"/>
      <c r="L494" s="157"/>
      <c r="M494" s="158"/>
      <c r="N494" s="147"/>
      <c r="O494" s="147"/>
      <c r="AA494" s="99" t="str">
        <f t="shared" si="345"/>
        <v/>
      </c>
      <c r="AB494" s="99" t="str">
        <f t="shared" si="346"/>
        <v/>
      </c>
      <c r="AC494" s="99" t="str">
        <f t="shared" si="374"/>
        <v/>
      </c>
      <c r="AD494" s="99" t="str">
        <f t="shared" si="375"/>
        <v/>
      </c>
      <c r="AE494" s="99" t="str">
        <f t="shared" si="347"/>
        <v/>
      </c>
      <c r="AF494" s="99" t="str">
        <f t="shared" si="348"/>
        <v/>
      </c>
      <c r="AG494" s="99" t="str">
        <f t="shared" si="386"/>
        <v/>
      </c>
      <c r="AH494" s="99" t="str">
        <f t="shared" si="387"/>
        <v/>
      </c>
      <c r="AI494" s="99" t="str">
        <f t="shared" si="364"/>
        <v/>
      </c>
      <c r="AJ494" s="99" t="str">
        <f t="shared" si="370"/>
        <v/>
      </c>
      <c r="AK494" s="99" t="str">
        <f t="shared" si="384"/>
        <v/>
      </c>
      <c r="AL494" s="99" t="str">
        <f t="shared" si="385"/>
        <v/>
      </c>
      <c r="AM494" s="99" t="str">
        <f t="shared" si="365"/>
        <v/>
      </c>
      <c r="AN494" s="99" t="str">
        <f t="shared" si="371"/>
        <v/>
      </c>
      <c r="AO494" s="99" t="str">
        <f t="shared" si="376"/>
        <v/>
      </c>
      <c r="AP494" s="99" t="str">
        <f t="shared" si="377"/>
        <v/>
      </c>
      <c r="AQ494" s="99" t="str">
        <f t="shared" si="372"/>
        <v/>
      </c>
      <c r="AR494" s="99" t="str">
        <f t="shared" si="373"/>
        <v/>
      </c>
      <c r="AS494" s="99" t="str">
        <f t="shared" si="378"/>
        <v/>
      </c>
      <c r="AT494" s="99" t="str">
        <f t="shared" si="379"/>
        <v/>
      </c>
      <c r="AU494" s="99" t="str">
        <f t="shared" si="349"/>
        <v/>
      </c>
      <c r="AV494" s="99" t="str">
        <f t="shared" si="350"/>
        <v/>
      </c>
      <c r="AW494" s="99" t="str">
        <f t="shared" si="380"/>
        <v/>
      </c>
      <c r="AX494" s="99" t="str">
        <f t="shared" si="381"/>
        <v/>
      </c>
      <c r="AY494" s="99" t="str">
        <f t="shared" si="351"/>
        <v/>
      </c>
      <c r="AZ494" s="99" t="str">
        <f t="shared" si="352"/>
        <v/>
      </c>
      <c r="BA494" s="99" t="str">
        <f t="shared" si="382"/>
        <v/>
      </c>
      <c r="BB494" s="99" t="str">
        <f t="shared" si="383"/>
        <v/>
      </c>
      <c r="BD494" s="99" t="str">
        <f t="shared" si="353"/>
        <v/>
      </c>
      <c r="BE494" s="99" t="str">
        <f t="shared" si="354"/>
        <v/>
      </c>
      <c r="BF494" s="99" t="str">
        <f t="shared" si="355"/>
        <v/>
      </c>
      <c r="BG494" s="99" t="str">
        <f t="shared" si="356"/>
        <v/>
      </c>
      <c r="BH494" s="121" t="str">
        <f t="shared" si="357"/>
        <v/>
      </c>
      <c r="BI494" s="121" t="str">
        <f t="shared" si="358"/>
        <v/>
      </c>
      <c r="BJ494" s="122" t="str">
        <f t="shared" si="359"/>
        <v/>
      </c>
      <c r="BK494" s="122"/>
      <c r="BL494" s="99" t="str">
        <f t="shared" si="360"/>
        <v/>
      </c>
      <c r="BM494" s="99" t="str">
        <f t="shared" si="361"/>
        <v/>
      </c>
      <c r="BN494" s="122" t="str">
        <f t="shared" si="366"/>
        <v/>
      </c>
      <c r="BO494" s="121" t="str">
        <f t="shared" si="362"/>
        <v/>
      </c>
      <c r="BP494" s="122" t="str">
        <f t="shared" si="367"/>
        <v/>
      </c>
      <c r="BQ494" s="122"/>
    </row>
    <row r="495" spans="2:69" x14ac:dyDescent="0.3">
      <c r="B495" s="89"/>
      <c r="C495" s="98">
        <f t="shared" si="363"/>
        <v>97</v>
      </c>
      <c r="D495" s="120">
        <v>485</v>
      </c>
      <c r="E495" s="161" t="str">
        <f t="shared" si="368"/>
        <v/>
      </c>
      <c r="F495" s="90" t="str">
        <f t="shared" si="344"/>
        <v/>
      </c>
      <c r="G495" s="120">
        <v>485</v>
      </c>
      <c r="H495" s="161" t="str">
        <f t="shared" si="369"/>
        <v/>
      </c>
      <c r="I495" s="90" t="str">
        <f t="array" ref="I495">IF(D$2=1,IF(F495="","",ABS(F494-F495)),IF(D$2&lt;10,IF(AND(F495="",F496=""),"",MAX(IF(C$11:C$1510=G495,B$11:B$1510))-MIN(IF(C$11:C$1510=G495,B$11:B$1510))),IF(AND(F495="",F496=""),"",_xlfn.STDEV.S(IF(C$11:C$1510=G495,B$11:B$1510)))))</f>
        <v/>
      </c>
      <c r="J495" s="102"/>
      <c r="K495" s="156"/>
      <c r="L495" s="157"/>
      <c r="M495" s="158"/>
      <c r="N495" s="147"/>
      <c r="O495" s="147"/>
      <c r="AA495" s="99" t="str">
        <f t="shared" si="345"/>
        <v/>
      </c>
      <c r="AB495" s="99" t="str">
        <f t="shared" si="346"/>
        <v/>
      </c>
      <c r="AC495" s="99" t="str">
        <f t="shared" si="374"/>
        <v/>
      </c>
      <c r="AD495" s="99" t="str">
        <f t="shared" si="375"/>
        <v/>
      </c>
      <c r="AE495" s="99" t="str">
        <f t="shared" si="347"/>
        <v/>
      </c>
      <c r="AF495" s="99" t="str">
        <f t="shared" si="348"/>
        <v/>
      </c>
      <c r="AG495" s="99" t="str">
        <f t="shared" si="386"/>
        <v/>
      </c>
      <c r="AH495" s="99" t="str">
        <f t="shared" si="387"/>
        <v/>
      </c>
      <c r="AI495" s="99" t="str">
        <f t="shared" si="364"/>
        <v/>
      </c>
      <c r="AJ495" s="99" t="str">
        <f t="shared" si="370"/>
        <v/>
      </c>
      <c r="AK495" s="99" t="str">
        <f t="shared" si="384"/>
        <v/>
      </c>
      <c r="AL495" s="99" t="str">
        <f t="shared" si="385"/>
        <v/>
      </c>
      <c r="AM495" s="99" t="str">
        <f t="shared" si="365"/>
        <v/>
      </c>
      <c r="AN495" s="99" t="str">
        <f t="shared" si="371"/>
        <v/>
      </c>
      <c r="AO495" s="99" t="str">
        <f t="shared" si="376"/>
        <v/>
      </c>
      <c r="AP495" s="99" t="str">
        <f t="shared" si="377"/>
        <v/>
      </c>
      <c r="AQ495" s="99" t="str">
        <f t="shared" si="372"/>
        <v/>
      </c>
      <c r="AR495" s="99" t="str">
        <f t="shared" si="373"/>
        <v/>
      </c>
      <c r="AS495" s="99" t="str">
        <f t="shared" si="378"/>
        <v/>
      </c>
      <c r="AT495" s="99" t="str">
        <f t="shared" si="379"/>
        <v/>
      </c>
      <c r="AU495" s="99" t="str">
        <f t="shared" si="349"/>
        <v/>
      </c>
      <c r="AV495" s="99" t="str">
        <f t="shared" si="350"/>
        <v/>
      </c>
      <c r="AW495" s="99" t="str">
        <f t="shared" si="380"/>
        <v/>
      </c>
      <c r="AX495" s="99" t="str">
        <f t="shared" si="381"/>
        <v/>
      </c>
      <c r="AY495" s="99" t="str">
        <f t="shared" si="351"/>
        <v/>
      </c>
      <c r="AZ495" s="99" t="str">
        <f t="shared" si="352"/>
        <v/>
      </c>
      <c r="BA495" s="99" t="str">
        <f t="shared" si="382"/>
        <v/>
      </c>
      <c r="BB495" s="99" t="str">
        <f t="shared" si="383"/>
        <v/>
      </c>
      <c r="BD495" s="99" t="str">
        <f t="shared" si="353"/>
        <v/>
      </c>
      <c r="BE495" s="99" t="str">
        <f t="shared" si="354"/>
        <v/>
      </c>
      <c r="BF495" s="99" t="str">
        <f t="shared" si="355"/>
        <v/>
      </c>
      <c r="BG495" s="99" t="str">
        <f t="shared" si="356"/>
        <v/>
      </c>
      <c r="BH495" s="121" t="str">
        <f t="shared" si="357"/>
        <v/>
      </c>
      <c r="BI495" s="121" t="str">
        <f t="shared" si="358"/>
        <v/>
      </c>
      <c r="BJ495" s="122" t="str">
        <f t="shared" si="359"/>
        <v/>
      </c>
      <c r="BK495" s="122"/>
      <c r="BL495" s="99" t="str">
        <f t="shared" si="360"/>
        <v/>
      </c>
      <c r="BM495" s="99" t="str">
        <f t="shared" si="361"/>
        <v/>
      </c>
      <c r="BN495" s="122" t="str">
        <f t="shared" si="366"/>
        <v/>
      </c>
      <c r="BO495" s="121" t="str">
        <f t="shared" si="362"/>
        <v/>
      </c>
      <c r="BP495" s="122" t="str">
        <f t="shared" si="367"/>
        <v/>
      </c>
      <c r="BQ495" s="122"/>
    </row>
    <row r="496" spans="2:69" x14ac:dyDescent="0.3">
      <c r="B496" s="89"/>
      <c r="C496" s="98">
        <f t="shared" si="363"/>
        <v>98</v>
      </c>
      <c r="D496" s="120">
        <v>486</v>
      </c>
      <c r="E496" s="161" t="str">
        <f t="shared" si="368"/>
        <v/>
      </c>
      <c r="F496" s="90" t="str">
        <f t="shared" si="344"/>
        <v/>
      </c>
      <c r="G496" s="120">
        <v>486</v>
      </c>
      <c r="H496" s="161" t="str">
        <f t="shared" si="369"/>
        <v/>
      </c>
      <c r="I496" s="90" t="str">
        <f t="array" ref="I496">IF(D$2=1,IF(F496="","",ABS(F495-F496)),IF(D$2&lt;10,IF(AND(F496="",F497=""),"",MAX(IF(C$11:C$1510=G496,B$11:B$1510))-MIN(IF(C$11:C$1510=G496,B$11:B$1510))),IF(AND(F496="",F497=""),"",_xlfn.STDEV.S(IF(C$11:C$1510=G496,B$11:B$1510)))))</f>
        <v/>
      </c>
      <c r="J496" s="102"/>
      <c r="K496" s="156"/>
      <c r="L496" s="157"/>
      <c r="M496" s="158"/>
      <c r="N496" s="147"/>
      <c r="O496" s="147"/>
      <c r="AA496" s="99" t="str">
        <f t="shared" si="345"/>
        <v/>
      </c>
      <c r="AB496" s="99" t="str">
        <f t="shared" si="346"/>
        <v/>
      </c>
      <c r="AC496" s="99" t="str">
        <f t="shared" si="374"/>
        <v/>
      </c>
      <c r="AD496" s="99" t="str">
        <f t="shared" si="375"/>
        <v/>
      </c>
      <c r="AE496" s="99" t="str">
        <f t="shared" si="347"/>
        <v/>
      </c>
      <c r="AF496" s="99" t="str">
        <f t="shared" si="348"/>
        <v/>
      </c>
      <c r="AG496" s="99" t="str">
        <f t="shared" si="386"/>
        <v/>
      </c>
      <c r="AH496" s="99" t="str">
        <f t="shared" si="387"/>
        <v/>
      </c>
      <c r="AI496" s="99" t="str">
        <f t="shared" si="364"/>
        <v/>
      </c>
      <c r="AJ496" s="99" t="str">
        <f t="shared" si="370"/>
        <v/>
      </c>
      <c r="AK496" s="99" t="str">
        <f t="shared" si="384"/>
        <v/>
      </c>
      <c r="AL496" s="99" t="str">
        <f t="shared" si="385"/>
        <v/>
      </c>
      <c r="AM496" s="99" t="str">
        <f t="shared" si="365"/>
        <v/>
      </c>
      <c r="AN496" s="99" t="str">
        <f t="shared" si="371"/>
        <v/>
      </c>
      <c r="AO496" s="99" t="str">
        <f t="shared" si="376"/>
        <v/>
      </c>
      <c r="AP496" s="99" t="str">
        <f t="shared" si="377"/>
        <v/>
      </c>
      <c r="AQ496" s="99" t="str">
        <f t="shared" si="372"/>
        <v/>
      </c>
      <c r="AR496" s="99" t="str">
        <f t="shared" si="373"/>
        <v/>
      </c>
      <c r="AS496" s="99" t="str">
        <f t="shared" si="378"/>
        <v/>
      </c>
      <c r="AT496" s="99" t="str">
        <f t="shared" si="379"/>
        <v/>
      </c>
      <c r="AU496" s="99" t="str">
        <f t="shared" si="349"/>
        <v/>
      </c>
      <c r="AV496" s="99" t="str">
        <f t="shared" si="350"/>
        <v/>
      </c>
      <c r="AW496" s="99" t="str">
        <f t="shared" si="380"/>
        <v/>
      </c>
      <c r="AX496" s="99" t="str">
        <f t="shared" si="381"/>
        <v/>
      </c>
      <c r="AY496" s="99" t="str">
        <f t="shared" si="351"/>
        <v/>
      </c>
      <c r="AZ496" s="99" t="str">
        <f t="shared" si="352"/>
        <v/>
      </c>
      <c r="BA496" s="99" t="str">
        <f t="shared" si="382"/>
        <v/>
      </c>
      <c r="BB496" s="99" t="str">
        <f t="shared" si="383"/>
        <v/>
      </c>
      <c r="BD496" s="99" t="str">
        <f t="shared" si="353"/>
        <v/>
      </c>
      <c r="BE496" s="99" t="str">
        <f t="shared" si="354"/>
        <v/>
      </c>
      <c r="BF496" s="99" t="str">
        <f t="shared" si="355"/>
        <v/>
      </c>
      <c r="BG496" s="99" t="str">
        <f t="shared" si="356"/>
        <v/>
      </c>
      <c r="BH496" s="121" t="str">
        <f t="shared" si="357"/>
        <v/>
      </c>
      <c r="BI496" s="121" t="str">
        <f t="shared" si="358"/>
        <v/>
      </c>
      <c r="BJ496" s="122" t="str">
        <f t="shared" si="359"/>
        <v/>
      </c>
      <c r="BK496" s="122"/>
      <c r="BL496" s="99" t="str">
        <f t="shared" si="360"/>
        <v/>
      </c>
      <c r="BM496" s="99" t="str">
        <f t="shared" si="361"/>
        <v/>
      </c>
      <c r="BN496" s="122" t="str">
        <f t="shared" si="366"/>
        <v/>
      </c>
      <c r="BO496" s="121" t="str">
        <f t="shared" si="362"/>
        <v/>
      </c>
      <c r="BP496" s="122" t="str">
        <f t="shared" si="367"/>
        <v/>
      </c>
      <c r="BQ496" s="122"/>
    </row>
    <row r="497" spans="2:69" x14ac:dyDescent="0.3">
      <c r="B497" s="89"/>
      <c r="C497" s="98">
        <f t="shared" si="363"/>
        <v>98</v>
      </c>
      <c r="D497" s="120">
        <v>487</v>
      </c>
      <c r="E497" s="161" t="str">
        <f t="shared" si="368"/>
        <v/>
      </c>
      <c r="F497" s="90" t="str">
        <f t="shared" si="344"/>
        <v/>
      </c>
      <c r="G497" s="120">
        <v>487</v>
      </c>
      <c r="H497" s="161" t="str">
        <f t="shared" si="369"/>
        <v/>
      </c>
      <c r="I497" s="90" t="str">
        <f t="array" ref="I497">IF(D$2=1,IF(F497="","",ABS(F496-F497)),IF(D$2&lt;10,IF(AND(F497="",F498=""),"",MAX(IF(C$11:C$1510=G497,B$11:B$1510))-MIN(IF(C$11:C$1510=G497,B$11:B$1510))),IF(AND(F497="",F498=""),"",_xlfn.STDEV.S(IF(C$11:C$1510=G497,B$11:B$1510)))))</f>
        <v/>
      </c>
      <c r="J497" s="102"/>
      <c r="K497" s="156"/>
      <c r="L497" s="157"/>
      <c r="M497" s="158"/>
      <c r="N497" s="147"/>
      <c r="O497" s="147"/>
      <c r="AA497" s="99" t="str">
        <f t="shared" si="345"/>
        <v/>
      </c>
      <c r="AB497" s="99" t="str">
        <f t="shared" si="346"/>
        <v/>
      </c>
      <c r="AC497" s="99" t="str">
        <f t="shared" si="374"/>
        <v/>
      </c>
      <c r="AD497" s="99" t="str">
        <f t="shared" si="375"/>
        <v/>
      </c>
      <c r="AE497" s="99" t="str">
        <f t="shared" si="347"/>
        <v/>
      </c>
      <c r="AF497" s="99" t="str">
        <f t="shared" si="348"/>
        <v/>
      </c>
      <c r="AG497" s="99" t="str">
        <f t="shared" si="386"/>
        <v/>
      </c>
      <c r="AH497" s="99" t="str">
        <f t="shared" si="387"/>
        <v/>
      </c>
      <c r="AI497" s="99" t="str">
        <f t="shared" si="364"/>
        <v/>
      </c>
      <c r="AJ497" s="99" t="str">
        <f t="shared" si="370"/>
        <v/>
      </c>
      <c r="AK497" s="99" t="str">
        <f t="shared" si="384"/>
        <v/>
      </c>
      <c r="AL497" s="99" t="str">
        <f t="shared" si="385"/>
        <v/>
      </c>
      <c r="AM497" s="99" t="str">
        <f t="shared" si="365"/>
        <v/>
      </c>
      <c r="AN497" s="99" t="str">
        <f t="shared" si="371"/>
        <v/>
      </c>
      <c r="AO497" s="99" t="str">
        <f t="shared" si="376"/>
        <v/>
      </c>
      <c r="AP497" s="99" t="str">
        <f t="shared" si="377"/>
        <v/>
      </c>
      <c r="AQ497" s="99" t="str">
        <f t="shared" si="372"/>
        <v/>
      </c>
      <c r="AR497" s="99" t="str">
        <f t="shared" si="373"/>
        <v/>
      </c>
      <c r="AS497" s="99" t="str">
        <f t="shared" si="378"/>
        <v/>
      </c>
      <c r="AT497" s="99" t="str">
        <f t="shared" si="379"/>
        <v/>
      </c>
      <c r="AU497" s="99" t="str">
        <f t="shared" si="349"/>
        <v/>
      </c>
      <c r="AV497" s="99" t="str">
        <f t="shared" si="350"/>
        <v/>
      </c>
      <c r="AW497" s="99" t="str">
        <f t="shared" si="380"/>
        <v/>
      </c>
      <c r="AX497" s="99" t="str">
        <f t="shared" si="381"/>
        <v/>
      </c>
      <c r="AY497" s="99" t="str">
        <f t="shared" si="351"/>
        <v/>
      </c>
      <c r="AZ497" s="99" t="str">
        <f t="shared" si="352"/>
        <v/>
      </c>
      <c r="BA497" s="99" t="str">
        <f t="shared" si="382"/>
        <v/>
      </c>
      <c r="BB497" s="99" t="str">
        <f t="shared" si="383"/>
        <v/>
      </c>
      <c r="BD497" s="99" t="str">
        <f t="shared" si="353"/>
        <v/>
      </c>
      <c r="BE497" s="99" t="str">
        <f t="shared" si="354"/>
        <v/>
      </c>
      <c r="BF497" s="99" t="str">
        <f t="shared" si="355"/>
        <v/>
      </c>
      <c r="BG497" s="99" t="str">
        <f t="shared" si="356"/>
        <v/>
      </c>
      <c r="BH497" s="121" t="str">
        <f t="shared" si="357"/>
        <v/>
      </c>
      <c r="BI497" s="121" t="str">
        <f t="shared" si="358"/>
        <v/>
      </c>
      <c r="BJ497" s="122" t="str">
        <f t="shared" si="359"/>
        <v/>
      </c>
      <c r="BK497" s="122"/>
      <c r="BL497" s="99" t="str">
        <f t="shared" si="360"/>
        <v/>
      </c>
      <c r="BM497" s="99" t="str">
        <f t="shared" si="361"/>
        <v/>
      </c>
      <c r="BN497" s="122" t="str">
        <f t="shared" si="366"/>
        <v/>
      </c>
      <c r="BO497" s="121" t="str">
        <f t="shared" si="362"/>
        <v/>
      </c>
      <c r="BP497" s="122" t="str">
        <f t="shared" si="367"/>
        <v/>
      </c>
      <c r="BQ497" s="122"/>
    </row>
    <row r="498" spans="2:69" x14ac:dyDescent="0.3">
      <c r="B498" s="89"/>
      <c r="C498" s="98">
        <f t="shared" si="363"/>
        <v>98</v>
      </c>
      <c r="D498" s="120">
        <v>488</v>
      </c>
      <c r="E498" s="161" t="str">
        <f t="shared" si="368"/>
        <v/>
      </c>
      <c r="F498" s="90" t="str">
        <f t="shared" si="344"/>
        <v/>
      </c>
      <c r="G498" s="120">
        <v>488</v>
      </c>
      <c r="H498" s="161" t="str">
        <f t="shared" si="369"/>
        <v/>
      </c>
      <c r="I498" s="90" t="str">
        <f t="array" ref="I498">IF(D$2=1,IF(F498="","",ABS(F497-F498)),IF(D$2&lt;10,IF(AND(F498="",F499=""),"",MAX(IF(C$11:C$1510=G498,B$11:B$1510))-MIN(IF(C$11:C$1510=G498,B$11:B$1510))),IF(AND(F498="",F499=""),"",_xlfn.STDEV.S(IF(C$11:C$1510=G498,B$11:B$1510)))))</f>
        <v/>
      </c>
      <c r="J498" s="102"/>
      <c r="K498" s="156"/>
      <c r="L498" s="157"/>
      <c r="M498" s="158"/>
      <c r="N498" s="147"/>
      <c r="O498" s="147"/>
      <c r="AA498" s="99" t="str">
        <f t="shared" si="345"/>
        <v/>
      </c>
      <c r="AB498" s="99" t="str">
        <f t="shared" si="346"/>
        <v/>
      </c>
      <c r="AC498" s="99" t="str">
        <f t="shared" si="374"/>
        <v/>
      </c>
      <c r="AD498" s="99" t="str">
        <f t="shared" si="375"/>
        <v/>
      </c>
      <c r="AE498" s="99" t="str">
        <f t="shared" si="347"/>
        <v/>
      </c>
      <c r="AF498" s="99" t="str">
        <f t="shared" si="348"/>
        <v/>
      </c>
      <c r="AG498" s="99" t="str">
        <f t="shared" si="386"/>
        <v/>
      </c>
      <c r="AH498" s="99" t="str">
        <f t="shared" si="387"/>
        <v/>
      </c>
      <c r="AI498" s="99" t="str">
        <f t="shared" si="364"/>
        <v/>
      </c>
      <c r="AJ498" s="99" t="str">
        <f t="shared" si="370"/>
        <v/>
      </c>
      <c r="AK498" s="99" t="str">
        <f t="shared" si="384"/>
        <v/>
      </c>
      <c r="AL498" s="99" t="str">
        <f t="shared" si="385"/>
        <v/>
      </c>
      <c r="AM498" s="99" t="str">
        <f t="shared" si="365"/>
        <v/>
      </c>
      <c r="AN498" s="99" t="str">
        <f t="shared" si="371"/>
        <v/>
      </c>
      <c r="AO498" s="99" t="str">
        <f t="shared" si="376"/>
        <v/>
      </c>
      <c r="AP498" s="99" t="str">
        <f t="shared" si="377"/>
        <v/>
      </c>
      <c r="AQ498" s="99" t="str">
        <f t="shared" si="372"/>
        <v/>
      </c>
      <c r="AR498" s="99" t="str">
        <f t="shared" si="373"/>
        <v/>
      </c>
      <c r="AS498" s="99" t="str">
        <f t="shared" si="378"/>
        <v/>
      </c>
      <c r="AT498" s="99" t="str">
        <f t="shared" si="379"/>
        <v/>
      </c>
      <c r="AU498" s="99" t="str">
        <f t="shared" si="349"/>
        <v/>
      </c>
      <c r="AV498" s="99" t="str">
        <f t="shared" si="350"/>
        <v/>
      </c>
      <c r="AW498" s="99" t="str">
        <f t="shared" si="380"/>
        <v/>
      </c>
      <c r="AX498" s="99" t="str">
        <f t="shared" si="381"/>
        <v/>
      </c>
      <c r="AY498" s="99" t="str">
        <f t="shared" si="351"/>
        <v/>
      </c>
      <c r="AZ498" s="99" t="str">
        <f t="shared" si="352"/>
        <v/>
      </c>
      <c r="BA498" s="99" t="str">
        <f t="shared" si="382"/>
        <v/>
      </c>
      <c r="BB498" s="99" t="str">
        <f t="shared" si="383"/>
        <v/>
      </c>
      <c r="BD498" s="99" t="str">
        <f t="shared" si="353"/>
        <v/>
      </c>
      <c r="BE498" s="99" t="str">
        <f t="shared" si="354"/>
        <v/>
      </c>
      <c r="BF498" s="99" t="str">
        <f t="shared" si="355"/>
        <v/>
      </c>
      <c r="BG498" s="99" t="str">
        <f t="shared" si="356"/>
        <v/>
      </c>
      <c r="BH498" s="121" t="str">
        <f t="shared" si="357"/>
        <v/>
      </c>
      <c r="BI498" s="121" t="str">
        <f t="shared" si="358"/>
        <v/>
      </c>
      <c r="BJ498" s="122" t="str">
        <f t="shared" si="359"/>
        <v/>
      </c>
      <c r="BK498" s="122"/>
      <c r="BL498" s="99" t="str">
        <f t="shared" si="360"/>
        <v/>
      </c>
      <c r="BM498" s="99" t="str">
        <f t="shared" si="361"/>
        <v/>
      </c>
      <c r="BN498" s="122" t="str">
        <f t="shared" si="366"/>
        <v/>
      </c>
      <c r="BO498" s="121" t="str">
        <f t="shared" si="362"/>
        <v/>
      </c>
      <c r="BP498" s="122" t="str">
        <f t="shared" si="367"/>
        <v/>
      </c>
      <c r="BQ498" s="122"/>
    </row>
    <row r="499" spans="2:69" x14ac:dyDescent="0.3">
      <c r="B499" s="89"/>
      <c r="C499" s="98">
        <f t="shared" si="363"/>
        <v>98</v>
      </c>
      <c r="D499" s="120">
        <v>489</v>
      </c>
      <c r="E499" s="161" t="str">
        <f t="shared" si="368"/>
        <v/>
      </c>
      <c r="F499" s="90" t="str">
        <f t="shared" si="344"/>
        <v/>
      </c>
      <c r="G499" s="120">
        <v>489</v>
      </c>
      <c r="H499" s="161" t="str">
        <f t="shared" si="369"/>
        <v/>
      </c>
      <c r="I499" s="90" t="str">
        <f t="array" ref="I499">IF(D$2=1,IF(F499="","",ABS(F498-F499)),IF(D$2&lt;10,IF(AND(F499="",F500=""),"",MAX(IF(C$11:C$1510=G499,B$11:B$1510))-MIN(IF(C$11:C$1510=G499,B$11:B$1510))),IF(AND(F499="",F500=""),"",_xlfn.STDEV.S(IF(C$11:C$1510=G499,B$11:B$1510)))))</f>
        <v/>
      </c>
      <c r="J499" s="102"/>
      <c r="K499" s="156"/>
      <c r="L499" s="157"/>
      <c r="M499" s="158"/>
      <c r="N499" s="147"/>
      <c r="O499" s="147"/>
      <c r="AA499" s="99" t="str">
        <f t="shared" si="345"/>
        <v/>
      </c>
      <c r="AB499" s="99" t="str">
        <f t="shared" si="346"/>
        <v/>
      </c>
      <c r="AC499" s="99" t="str">
        <f t="shared" si="374"/>
        <v/>
      </c>
      <c r="AD499" s="99" t="str">
        <f t="shared" si="375"/>
        <v/>
      </c>
      <c r="AE499" s="99" t="str">
        <f t="shared" si="347"/>
        <v/>
      </c>
      <c r="AF499" s="99" t="str">
        <f t="shared" si="348"/>
        <v/>
      </c>
      <c r="AG499" s="99" t="str">
        <f t="shared" si="386"/>
        <v/>
      </c>
      <c r="AH499" s="99" t="str">
        <f t="shared" si="387"/>
        <v/>
      </c>
      <c r="AI499" s="99" t="str">
        <f t="shared" si="364"/>
        <v/>
      </c>
      <c r="AJ499" s="99" t="str">
        <f t="shared" si="370"/>
        <v/>
      </c>
      <c r="AK499" s="99" t="str">
        <f t="shared" si="384"/>
        <v/>
      </c>
      <c r="AL499" s="99" t="str">
        <f t="shared" si="385"/>
        <v/>
      </c>
      <c r="AM499" s="99" t="str">
        <f t="shared" si="365"/>
        <v/>
      </c>
      <c r="AN499" s="99" t="str">
        <f t="shared" si="371"/>
        <v/>
      </c>
      <c r="AO499" s="99" t="str">
        <f t="shared" si="376"/>
        <v/>
      </c>
      <c r="AP499" s="99" t="str">
        <f t="shared" si="377"/>
        <v/>
      </c>
      <c r="AQ499" s="99" t="str">
        <f t="shared" si="372"/>
        <v/>
      </c>
      <c r="AR499" s="99" t="str">
        <f t="shared" si="373"/>
        <v/>
      </c>
      <c r="AS499" s="99" t="str">
        <f t="shared" si="378"/>
        <v/>
      </c>
      <c r="AT499" s="99" t="str">
        <f t="shared" si="379"/>
        <v/>
      </c>
      <c r="AU499" s="99" t="str">
        <f t="shared" si="349"/>
        <v/>
      </c>
      <c r="AV499" s="99" t="str">
        <f t="shared" si="350"/>
        <v/>
      </c>
      <c r="AW499" s="99" t="str">
        <f t="shared" si="380"/>
        <v/>
      </c>
      <c r="AX499" s="99" t="str">
        <f t="shared" si="381"/>
        <v/>
      </c>
      <c r="AY499" s="99" t="str">
        <f t="shared" si="351"/>
        <v/>
      </c>
      <c r="AZ499" s="99" t="str">
        <f t="shared" si="352"/>
        <v/>
      </c>
      <c r="BA499" s="99" t="str">
        <f t="shared" si="382"/>
        <v/>
      </c>
      <c r="BB499" s="99" t="str">
        <f t="shared" si="383"/>
        <v/>
      </c>
      <c r="BD499" s="99" t="str">
        <f t="shared" si="353"/>
        <v/>
      </c>
      <c r="BE499" s="99" t="str">
        <f t="shared" si="354"/>
        <v/>
      </c>
      <c r="BF499" s="99" t="str">
        <f t="shared" si="355"/>
        <v/>
      </c>
      <c r="BG499" s="99" t="str">
        <f t="shared" si="356"/>
        <v/>
      </c>
      <c r="BH499" s="121" t="str">
        <f t="shared" si="357"/>
        <v/>
      </c>
      <c r="BI499" s="121" t="str">
        <f t="shared" si="358"/>
        <v/>
      </c>
      <c r="BJ499" s="122" t="str">
        <f t="shared" si="359"/>
        <v/>
      </c>
      <c r="BK499" s="122"/>
      <c r="BL499" s="99" t="str">
        <f t="shared" si="360"/>
        <v/>
      </c>
      <c r="BM499" s="99" t="str">
        <f t="shared" si="361"/>
        <v/>
      </c>
      <c r="BN499" s="122" t="str">
        <f t="shared" si="366"/>
        <v/>
      </c>
      <c r="BO499" s="121" t="str">
        <f t="shared" si="362"/>
        <v/>
      </c>
      <c r="BP499" s="122" t="str">
        <f t="shared" si="367"/>
        <v/>
      </c>
      <c r="BQ499" s="122"/>
    </row>
    <row r="500" spans="2:69" x14ac:dyDescent="0.3">
      <c r="B500" s="89"/>
      <c r="C500" s="98">
        <f t="shared" si="363"/>
        <v>98</v>
      </c>
      <c r="D500" s="120">
        <v>490</v>
      </c>
      <c r="E500" s="161" t="str">
        <f t="shared" si="368"/>
        <v/>
      </c>
      <c r="F500" s="90" t="str">
        <f t="shared" si="344"/>
        <v/>
      </c>
      <c r="G500" s="120">
        <v>490</v>
      </c>
      <c r="H500" s="161" t="str">
        <f t="shared" si="369"/>
        <v/>
      </c>
      <c r="I500" s="90" t="str">
        <f t="array" ref="I500">IF(D$2=1,IF(F500="","",ABS(F499-F500)),IF(D$2&lt;10,IF(AND(F500="",F501=""),"",MAX(IF(C$11:C$1510=G500,B$11:B$1510))-MIN(IF(C$11:C$1510=G500,B$11:B$1510))),IF(AND(F500="",F501=""),"",_xlfn.STDEV.S(IF(C$11:C$1510=G500,B$11:B$1510)))))</f>
        <v/>
      </c>
      <c r="J500" s="102"/>
      <c r="K500" s="156"/>
      <c r="L500" s="157"/>
      <c r="M500" s="158"/>
      <c r="N500" s="147"/>
      <c r="O500" s="147"/>
      <c r="AA500" s="99" t="str">
        <f t="shared" si="345"/>
        <v/>
      </c>
      <c r="AB500" s="99" t="str">
        <f t="shared" si="346"/>
        <v/>
      </c>
      <c r="AC500" s="99" t="str">
        <f t="shared" si="374"/>
        <v/>
      </c>
      <c r="AD500" s="99" t="str">
        <f t="shared" si="375"/>
        <v/>
      </c>
      <c r="AE500" s="99" t="str">
        <f t="shared" si="347"/>
        <v/>
      </c>
      <c r="AF500" s="99" t="str">
        <f t="shared" si="348"/>
        <v/>
      </c>
      <c r="AG500" s="99" t="str">
        <f t="shared" si="386"/>
        <v/>
      </c>
      <c r="AH500" s="99" t="str">
        <f t="shared" si="387"/>
        <v/>
      </c>
      <c r="AI500" s="99" t="str">
        <f t="shared" si="364"/>
        <v/>
      </c>
      <c r="AJ500" s="99" t="str">
        <f t="shared" si="370"/>
        <v/>
      </c>
      <c r="AK500" s="99" t="str">
        <f t="shared" si="384"/>
        <v/>
      </c>
      <c r="AL500" s="99" t="str">
        <f t="shared" si="385"/>
        <v/>
      </c>
      <c r="AM500" s="99" t="str">
        <f t="shared" si="365"/>
        <v/>
      </c>
      <c r="AN500" s="99" t="str">
        <f t="shared" si="371"/>
        <v/>
      </c>
      <c r="AO500" s="99" t="str">
        <f t="shared" si="376"/>
        <v/>
      </c>
      <c r="AP500" s="99" t="str">
        <f t="shared" si="377"/>
        <v/>
      </c>
      <c r="AQ500" s="99" t="str">
        <f t="shared" si="372"/>
        <v/>
      </c>
      <c r="AR500" s="99" t="str">
        <f t="shared" si="373"/>
        <v/>
      </c>
      <c r="AS500" s="99" t="str">
        <f t="shared" si="378"/>
        <v/>
      </c>
      <c r="AT500" s="99" t="str">
        <f t="shared" si="379"/>
        <v/>
      </c>
      <c r="AU500" s="99" t="str">
        <f t="shared" si="349"/>
        <v/>
      </c>
      <c r="AV500" s="99" t="str">
        <f t="shared" si="350"/>
        <v/>
      </c>
      <c r="AW500" s="99" t="str">
        <f t="shared" si="380"/>
        <v/>
      </c>
      <c r="AX500" s="99" t="str">
        <f t="shared" si="381"/>
        <v/>
      </c>
      <c r="AY500" s="99" t="str">
        <f t="shared" si="351"/>
        <v/>
      </c>
      <c r="AZ500" s="99" t="str">
        <f t="shared" si="352"/>
        <v/>
      </c>
      <c r="BA500" s="99" t="str">
        <f t="shared" si="382"/>
        <v/>
      </c>
      <c r="BB500" s="99" t="str">
        <f t="shared" si="383"/>
        <v/>
      </c>
      <c r="BD500" s="99" t="str">
        <f t="shared" si="353"/>
        <v/>
      </c>
      <c r="BE500" s="99" t="str">
        <f t="shared" si="354"/>
        <v/>
      </c>
      <c r="BF500" s="99" t="str">
        <f t="shared" si="355"/>
        <v/>
      </c>
      <c r="BG500" s="99" t="str">
        <f t="shared" si="356"/>
        <v/>
      </c>
      <c r="BH500" s="121" t="str">
        <f t="shared" si="357"/>
        <v/>
      </c>
      <c r="BI500" s="121" t="str">
        <f t="shared" si="358"/>
        <v/>
      </c>
      <c r="BJ500" s="122" t="str">
        <f t="shared" si="359"/>
        <v/>
      </c>
      <c r="BK500" s="122"/>
      <c r="BL500" s="99" t="str">
        <f t="shared" si="360"/>
        <v/>
      </c>
      <c r="BM500" s="99" t="str">
        <f t="shared" si="361"/>
        <v/>
      </c>
      <c r="BN500" s="122" t="str">
        <f t="shared" si="366"/>
        <v/>
      </c>
      <c r="BO500" s="121" t="str">
        <f t="shared" si="362"/>
        <v/>
      </c>
      <c r="BP500" s="122" t="str">
        <f t="shared" si="367"/>
        <v/>
      </c>
      <c r="BQ500" s="122"/>
    </row>
    <row r="501" spans="2:69" x14ac:dyDescent="0.3">
      <c r="B501" s="89"/>
      <c r="C501" s="98">
        <f t="shared" si="363"/>
        <v>99</v>
      </c>
      <c r="D501" s="120">
        <v>491</v>
      </c>
      <c r="E501" s="161" t="str">
        <f t="shared" si="368"/>
        <v/>
      </c>
      <c r="F501" s="90" t="str">
        <f t="shared" si="344"/>
        <v/>
      </c>
      <c r="G501" s="120">
        <v>491</v>
      </c>
      <c r="H501" s="161" t="str">
        <f t="shared" si="369"/>
        <v/>
      </c>
      <c r="I501" s="90" t="str">
        <f t="array" ref="I501">IF(D$2=1,IF(F501="","",ABS(F500-F501)),IF(D$2&lt;10,IF(AND(F501="",F502=""),"",MAX(IF(C$11:C$1510=G501,B$11:B$1510))-MIN(IF(C$11:C$1510=G501,B$11:B$1510))),IF(AND(F501="",F502=""),"",_xlfn.STDEV.S(IF(C$11:C$1510=G501,B$11:B$1510)))))</f>
        <v/>
      </c>
      <c r="J501" s="102"/>
      <c r="K501" s="156"/>
      <c r="L501" s="157"/>
      <c r="M501" s="158"/>
      <c r="N501" s="147"/>
      <c r="O501" s="147"/>
      <c r="AA501" s="99" t="str">
        <f t="shared" si="345"/>
        <v/>
      </c>
      <c r="AB501" s="99" t="str">
        <f t="shared" si="346"/>
        <v/>
      </c>
      <c r="AC501" s="99" t="str">
        <f t="shared" si="374"/>
        <v/>
      </c>
      <c r="AD501" s="99" t="str">
        <f t="shared" si="375"/>
        <v/>
      </c>
      <c r="AE501" s="99" t="str">
        <f t="shared" si="347"/>
        <v/>
      </c>
      <c r="AF501" s="99" t="str">
        <f t="shared" si="348"/>
        <v/>
      </c>
      <c r="AG501" s="99" t="str">
        <f t="shared" si="386"/>
        <v/>
      </c>
      <c r="AH501" s="99" t="str">
        <f t="shared" si="387"/>
        <v/>
      </c>
      <c r="AI501" s="99" t="str">
        <f t="shared" si="364"/>
        <v/>
      </c>
      <c r="AJ501" s="99" t="str">
        <f t="shared" si="370"/>
        <v/>
      </c>
      <c r="AK501" s="99" t="str">
        <f t="shared" si="384"/>
        <v/>
      </c>
      <c r="AL501" s="99" t="str">
        <f t="shared" si="385"/>
        <v/>
      </c>
      <c r="AM501" s="99" t="str">
        <f t="shared" si="365"/>
        <v/>
      </c>
      <c r="AN501" s="99" t="str">
        <f t="shared" si="371"/>
        <v/>
      </c>
      <c r="AO501" s="99" t="str">
        <f t="shared" si="376"/>
        <v/>
      </c>
      <c r="AP501" s="99" t="str">
        <f t="shared" si="377"/>
        <v/>
      </c>
      <c r="AQ501" s="99" t="str">
        <f t="shared" si="372"/>
        <v/>
      </c>
      <c r="AR501" s="99" t="str">
        <f t="shared" si="373"/>
        <v/>
      </c>
      <c r="AS501" s="99" t="str">
        <f t="shared" si="378"/>
        <v/>
      </c>
      <c r="AT501" s="99" t="str">
        <f t="shared" si="379"/>
        <v/>
      </c>
      <c r="AU501" s="99" t="str">
        <f t="shared" si="349"/>
        <v/>
      </c>
      <c r="AV501" s="99" t="str">
        <f t="shared" si="350"/>
        <v/>
      </c>
      <c r="AW501" s="99" t="str">
        <f t="shared" si="380"/>
        <v/>
      </c>
      <c r="AX501" s="99" t="str">
        <f t="shared" si="381"/>
        <v/>
      </c>
      <c r="AY501" s="99" t="str">
        <f t="shared" si="351"/>
        <v/>
      </c>
      <c r="AZ501" s="99" t="str">
        <f t="shared" si="352"/>
        <v/>
      </c>
      <c r="BA501" s="99" t="str">
        <f t="shared" si="382"/>
        <v/>
      </c>
      <c r="BB501" s="99" t="str">
        <f t="shared" si="383"/>
        <v/>
      </c>
      <c r="BD501" s="99" t="str">
        <f t="shared" si="353"/>
        <v/>
      </c>
      <c r="BE501" s="99" t="str">
        <f t="shared" si="354"/>
        <v/>
      </c>
      <c r="BF501" s="99" t="str">
        <f t="shared" si="355"/>
        <v/>
      </c>
      <c r="BG501" s="99" t="str">
        <f t="shared" si="356"/>
        <v/>
      </c>
      <c r="BH501" s="121" t="str">
        <f t="shared" si="357"/>
        <v/>
      </c>
      <c r="BI501" s="121" t="str">
        <f t="shared" si="358"/>
        <v/>
      </c>
      <c r="BJ501" s="122" t="str">
        <f t="shared" si="359"/>
        <v/>
      </c>
      <c r="BK501" s="122"/>
      <c r="BL501" s="99" t="str">
        <f t="shared" si="360"/>
        <v/>
      </c>
      <c r="BM501" s="99" t="str">
        <f t="shared" si="361"/>
        <v/>
      </c>
      <c r="BN501" s="122" t="str">
        <f t="shared" si="366"/>
        <v/>
      </c>
      <c r="BO501" s="121" t="str">
        <f t="shared" si="362"/>
        <v/>
      </c>
      <c r="BP501" s="122" t="str">
        <f t="shared" si="367"/>
        <v/>
      </c>
      <c r="BQ501" s="122"/>
    </row>
    <row r="502" spans="2:69" x14ac:dyDescent="0.3">
      <c r="B502" s="89"/>
      <c r="C502" s="98">
        <f t="shared" si="363"/>
        <v>99</v>
      </c>
      <c r="D502" s="120">
        <v>492</v>
      </c>
      <c r="E502" s="161" t="str">
        <f t="shared" si="368"/>
        <v/>
      </c>
      <c r="F502" s="90" t="str">
        <f t="shared" si="344"/>
        <v/>
      </c>
      <c r="G502" s="120">
        <v>492</v>
      </c>
      <c r="H502" s="161" t="str">
        <f t="shared" si="369"/>
        <v/>
      </c>
      <c r="I502" s="90" t="str">
        <f t="array" ref="I502">IF(D$2=1,IF(F502="","",ABS(F501-F502)),IF(D$2&lt;10,IF(AND(F502="",F503=""),"",MAX(IF(C$11:C$1510=G502,B$11:B$1510))-MIN(IF(C$11:C$1510=G502,B$11:B$1510))),IF(AND(F502="",F503=""),"",_xlfn.STDEV.S(IF(C$11:C$1510=G502,B$11:B$1510)))))</f>
        <v/>
      </c>
      <c r="J502" s="102"/>
      <c r="K502" s="156"/>
      <c r="L502" s="157"/>
      <c r="M502" s="158"/>
      <c r="N502" s="147"/>
      <c r="O502" s="147"/>
      <c r="AA502" s="99" t="str">
        <f t="shared" si="345"/>
        <v/>
      </c>
      <c r="AB502" s="99" t="str">
        <f t="shared" si="346"/>
        <v/>
      </c>
      <c r="AC502" s="99" t="str">
        <f t="shared" si="374"/>
        <v/>
      </c>
      <c r="AD502" s="99" t="str">
        <f t="shared" si="375"/>
        <v/>
      </c>
      <c r="AE502" s="99" t="str">
        <f t="shared" si="347"/>
        <v/>
      </c>
      <c r="AF502" s="99" t="str">
        <f t="shared" si="348"/>
        <v/>
      </c>
      <c r="AG502" s="99" t="str">
        <f t="shared" si="386"/>
        <v/>
      </c>
      <c r="AH502" s="99" t="str">
        <f t="shared" si="387"/>
        <v/>
      </c>
      <c r="AI502" s="99" t="str">
        <f t="shared" si="364"/>
        <v/>
      </c>
      <c r="AJ502" s="99" t="str">
        <f t="shared" si="370"/>
        <v/>
      </c>
      <c r="AK502" s="99" t="str">
        <f t="shared" si="384"/>
        <v/>
      </c>
      <c r="AL502" s="99" t="str">
        <f t="shared" si="385"/>
        <v/>
      </c>
      <c r="AM502" s="99" t="str">
        <f t="shared" si="365"/>
        <v/>
      </c>
      <c r="AN502" s="99" t="str">
        <f t="shared" si="371"/>
        <v/>
      </c>
      <c r="AO502" s="99" t="str">
        <f t="shared" si="376"/>
        <v/>
      </c>
      <c r="AP502" s="99" t="str">
        <f t="shared" si="377"/>
        <v/>
      </c>
      <c r="AQ502" s="99" t="str">
        <f t="shared" si="372"/>
        <v/>
      </c>
      <c r="AR502" s="99" t="str">
        <f t="shared" si="373"/>
        <v/>
      </c>
      <c r="AS502" s="99" t="str">
        <f t="shared" si="378"/>
        <v/>
      </c>
      <c r="AT502" s="99" t="str">
        <f t="shared" si="379"/>
        <v/>
      </c>
      <c r="AU502" s="99" t="str">
        <f t="shared" si="349"/>
        <v/>
      </c>
      <c r="AV502" s="99" t="str">
        <f t="shared" si="350"/>
        <v/>
      </c>
      <c r="AW502" s="99" t="str">
        <f t="shared" si="380"/>
        <v/>
      </c>
      <c r="AX502" s="99" t="str">
        <f t="shared" si="381"/>
        <v/>
      </c>
      <c r="AY502" s="99" t="str">
        <f t="shared" si="351"/>
        <v/>
      </c>
      <c r="AZ502" s="99" t="str">
        <f t="shared" si="352"/>
        <v/>
      </c>
      <c r="BA502" s="99" t="str">
        <f t="shared" si="382"/>
        <v/>
      </c>
      <c r="BB502" s="99" t="str">
        <f t="shared" si="383"/>
        <v/>
      </c>
      <c r="BD502" s="99" t="str">
        <f t="shared" si="353"/>
        <v/>
      </c>
      <c r="BE502" s="99" t="str">
        <f t="shared" si="354"/>
        <v/>
      </c>
      <c r="BF502" s="99" t="str">
        <f t="shared" si="355"/>
        <v/>
      </c>
      <c r="BG502" s="99" t="str">
        <f t="shared" si="356"/>
        <v/>
      </c>
      <c r="BH502" s="121" t="str">
        <f t="shared" si="357"/>
        <v/>
      </c>
      <c r="BI502" s="121" t="str">
        <f t="shared" si="358"/>
        <v/>
      </c>
      <c r="BJ502" s="122" t="str">
        <f t="shared" si="359"/>
        <v/>
      </c>
      <c r="BK502" s="122"/>
      <c r="BL502" s="99" t="str">
        <f t="shared" si="360"/>
        <v/>
      </c>
      <c r="BM502" s="99" t="str">
        <f t="shared" si="361"/>
        <v/>
      </c>
      <c r="BN502" s="122" t="str">
        <f t="shared" si="366"/>
        <v/>
      </c>
      <c r="BO502" s="121" t="str">
        <f t="shared" si="362"/>
        <v/>
      </c>
      <c r="BP502" s="122" t="str">
        <f t="shared" si="367"/>
        <v/>
      </c>
      <c r="BQ502" s="122"/>
    </row>
    <row r="503" spans="2:69" x14ac:dyDescent="0.3">
      <c r="B503" s="89"/>
      <c r="C503" s="98">
        <f t="shared" si="363"/>
        <v>99</v>
      </c>
      <c r="D503" s="120">
        <v>493</v>
      </c>
      <c r="E503" s="161" t="str">
        <f t="shared" si="368"/>
        <v/>
      </c>
      <c r="F503" s="90" t="str">
        <f t="shared" si="344"/>
        <v/>
      </c>
      <c r="G503" s="120">
        <v>493</v>
      </c>
      <c r="H503" s="161" t="str">
        <f t="shared" si="369"/>
        <v/>
      </c>
      <c r="I503" s="90" t="str">
        <f t="array" ref="I503">IF(D$2=1,IF(F503="","",ABS(F502-F503)),IF(D$2&lt;10,IF(AND(F503="",F504=""),"",MAX(IF(C$11:C$1510=G503,B$11:B$1510))-MIN(IF(C$11:C$1510=G503,B$11:B$1510))),IF(AND(F503="",F504=""),"",_xlfn.STDEV.S(IF(C$11:C$1510=G503,B$11:B$1510)))))</f>
        <v/>
      </c>
      <c r="J503" s="102"/>
      <c r="K503" s="156"/>
      <c r="L503" s="157"/>
      <c r="M503" s="158"/>
      <c r="N503" s="147"/>
      <c r="O503" s="147"/>
      <c r="AA503" s="99" t="str">
        <f t="shared" si="345"/>
        <v/>
      </c>
      <c r="AB503" s="99" t="str">
        <f t="shared" si="346"/>
        <v/>
      </c>
      <c r="AC503" s="99" t="str">
        <f t="shared" si="374"/>
        <v/>
      </c>
      <c r="AD503" s="99" t="str">
        <f t="shared" si="375"/>
        <v/>
      </c>
      <c r="AE503" s="99" t="str">
        <f t="shared" si="347"/>
        <v/>
      </c>
      <c r="AF503" s="99" t="str">
        <f t="shared" si="348"/>
        <v/>
      </c>
      <c r="AG503" s="99" t="str">
        <f t="shared" si="386"/>
        <v/>
      </c>
      <c r="AH503" s="99" t="str">
        <f t="shared" si="387"/>
        <v/>
      </c>
      <c r="AI503" s="99" t="str">
        <f t="shared" si="364"/>
        <v/>
      </c>
      <c r="AJ503" s="99" t="str">
        <f t="shared" si="370"/>
        <v/>
      </c>
      <c r="AK503" s="99" t="str">
        <f t="shared" si="384"/>
        <v/>
      </c>
      <c r="AL503" s="99" t="str">
        <f t="shared" si="385"/>
        <v/>
      </c>
      <c r="AM503" s="99" t="str">
        <f t="shared" si="365"/>
        <v/>
      </c>
      <c r="AN503" s="99" t="str">
        <f t="shared" si="371"/>
        <v/>
      </c>
      <c r="AO503" s="99" t="str">
        <f t="shared" si="376"/>
        <v/>
      </c>
      <c r="AP503" s="99" t="str">
        <f t="shared" si="377"/>
        <v/>
      </c>
      <c r="AQ503" s="99" t="str">
        <f t="shared" si="372"/>
        <v/>
      </c>
      <c r="AR503" s="99" t="str">
        <f t="shared" si="373"/>
        <v/>
      </c>
      <c r="AS503" s="99" t="str">
        <f t="shared" si="378"/>
        <v/>
      </c>
      <c r="AT503" s="99" t="str">
        <f t="shared" si="379"/>
        <v/>
      </c>
      <c r="AU503" s="99" t="str">
        <f t="shared" si="349"/>
        <v/>
      </c>
      <c r="AV503" s="99" t="str">
        <f t="shared" si="350"/>
        <v/>
      </c>
      <c r="AW503" s="99" t="str">
        <f t="shared" si="380"/>
        <v/>
      </c>
      <c r="AX503" s="99" t="str">
        <f t="shared" si="381"/>
        <v/>
      </c>
      <c r="AY503" s="99" t="str">
        <f t="shared" si="351"/>
        <v/>
      </c>
      <c r="AZ503" s="99" t="str">
        <f t="shared" si="352"/>
        <v/>
      </c>
      <c r="BA503" s="99" t="str">
        <f t="shared" si="382"/>
        <v/>
      </c>
      <c r="BB503" s="99" t="str">
        <f t="shared" si="383"/>
        <v/>
      </c>
      <c r="BD503" s="99" t="str">
        <f t="shared" si="353"/>
        <v/>
      </c>
      <c r="BE503" s="99" t="str">
        <f t="shared" si="354"/>
        <v/>
      </c>
      <c r="BF503" s="99" t="str">
        <f t="shared" si="355"/>
        <v/>
      </c>
      <c r="BG503" s="99" t="str">
        <f t="shared" si="356"/>
        <v/>
      </c>
      <c r="BH503" s="121" t="str">
        <f t="shared" si="357"/>
        <v/>
      </c>
      <c r="BI503" s="121" t="str">
        <f t="shared" si="358"/>
        <v/>
      </c>
      <c r="BJ503" s="122" t="str">
        <f t="shared" si="359"/>
        <v/>
      </c>
      <c r="BK503" s="122"/>
      <c r="BL503" s="99" t="str">
        <f t="shared" si="360"/>
        <v/>
      </c>
      <c r="BM503" s="99" t="str">
        <f t="shared" si="361"/>
        <v/>
      </c>
      <c r="BN503" s="122" t="str">
        <f t="shared" si="366"/>
        <v/>
      </c>
      <c r="BO503" s="121" t="str">
        <f t="shared" si="362"/>
        <v/>
      </c>
      <c r="BP503" s="122" t="str">
        <f t="shared" si="367"/>
        <v/>
      </c>
      <c r="BQ503" s="122"/>
    </row>
    <row r="504" spans="2:69" x14ac:dyDescent="0.3">
      <c r="B504" s="89"/>
      <c r="C504" s="98">
        <f t="shared" si="363"/>
        <v>99</v>
      </c>
      <c r="D504" s="120">
        <v>494</v>
      </c>
      <c r="E504" s="161" t="str">
        <f t="shared" si="368"/>
        <v/>
      </c>
      <c r="F504" s="90" t="str">
        <f t="shared" si="344"/>
        <v/>
      </c>
      <c r="G504" s="120">
        <v>494</v>
      </c>
      <c r="H504" s="161" t="str">
        <f t="shared" si="369"/>
        <v/>
      </c>
      <c r="I504" s="90" t="str">
        <f t="array" ref="I504">IF(D$2=1,IF(F504="","",ABS(F503-F504)),IF(D$2&lt;10,IF(AND(F504="",F505=""),"",MAX(IF(C$11:C$1510=G504,B$11:B$1510))-MIN(IF(C$11:C$1510=G504,B$11:B$1510))),IF(AND(F504="",F505=""),"",_xlfn.STDEV.S(IF(C$11:C$1510=G504,B$11:B$1510)))))</f>
        <v/>
      </c>
      <c r="J504" s="102"/>
      <c r="K504" s="156"/>
      <c r="L504" s="157"/>
      <c r="M504" s="158"/>
      <c r="N504" s="147"/>
      <c r="O504" s="147"/>
      <c r="AA504" s="99" t="str">
        <f t="shared" si="345"/>
        <v/>
      </c>
      <c r="AB504" s="99" t="str">
        <f t="shared" si="346"/>
        <v/>
      </c>
      <c r="AC504" s="99" t="str">
        <f t="shared" si="374"/>
        <v/>
      </c>
      <c r="AD504" s="99" t="str">
        <f t="shared" si="375"/>
        <v/>
      </c>
      <c r="AE504" s="99" t="str">
        <f t="shared" si="347"/>
        <v/>
      </c>
      <c r="AF504" s="99" t="str">
        <f t="shared" si="348"/>
        <v/>
      </c>
      <c r="AG504" s="99" t="str">
        <f t="shared" si="386"/>
        <v/>
      </c>
      <c r="AH504" s="99" t="str">
        <f t="shared" si="387"/>
        <v/>
      </c>
      <c r="AI504" s="99" t="str">
        <f t="shared" si="364"/>
        <v/>
      </c>
      <c r="AJ504" s="99" t="str">
        <f t="shared" si="370"/>
        <v/>
      </c>
      <c r="AK504" s="99" t="str">
        <f t="shared" si="384"/>
        <v/>
      </c>
      <c r="AL504" s="99" t="str">
        <f t="shared" si="385"/>
        <v/>
      </c>
      <c r="AM504" s="99" t="str">
        <f t="shared" si="365"/>
        <v/>
      </c>
      <c r="AN504" s="99" t="str">
        <f t="shared" si="371"/>
        <v/>
      </c>
      <c r="AO504" s="99" t="str">
        <f t="shared" si="376"/>
        <v/>
      </c>
      <c r="AP504" s="99" t="str">
        <f t="shared" si="377"/>
        <v/>
      </c>
      <c r="AQ504" s="99" t="str">
        <f t="shared" si="372"/>
        <v/>
      </c>
      <c r="AR504" s="99" t="str">
        <f t="shared" si="373"/>
        <v/>
      </c>
      <c r="AS504" s="99" t="str">
        <f t="shared" si="378"/>
        <v/>
      </c>
      <c r="AT504" s="99" t="str">
        <f t="shared" si="379"/>
        <v/>
      </c>
      <c r="AU504" s="99" t="str">
        <f t="shared" si="349"/>
        <v/>
      </c>
      <c r="AV504" s="99" t="str">
        <f t="shared" si="350"/>
        <v/>
      </c>
      <c r="AW504" s="99" t="str">
        <f t="shared" si="380"/>
        <v/>
      </c>
      <c r="AX504" s="99" t="str">
        <f t="shared" si="381"/>
        <v/>
      </c>
      <c r="AY504" s="99" t="str">
        <f t="shared" si="351"/>
        <v/>
      </c>
      <c r="AZ504" s="99" t="str">
        <f t="shared" si="352"/>
        <v/>
      </c>
      <c r="BA504" s="99" t="str">
        <f t="shared" si="382"/>
        <v/>
      </c>
      <c r="BB504" s="99" t="str">
        <f t="shared" si="383"/>
        <v/>
      </c>
      <c r="BD504" s="99" t="str">
        <f t="shared" si="353"/>
        <v/>
      </c>
      <c r="BE504" s="99" t="str">
        <f t="shared" si="354"/>
        <v/>
      </c>
      <c r="BF504" s="99" t="str">
        <f t="shared" si="355"/>
        <v/>
      </c>
      <c r="BG504" s="99" t="str">
        <f t="shared" si="356"/>
        <v/>
      </c>
      <c r="BH504" s="121" t="str">
        <f t="shared" si="357"/>
        <v/>
      </c>
      <c r="BI504" s="121" t="str">
        <f t="shared" si="358"/>
        <v/>
      </c>
      <c r="BJ504" s="122" t="str">
        <f t="shared" si="359"/>
        <v/>
      </c>
      <c r="BK504" s="122"/>
      <c r="BL504" s="99" t="str">
        <f t="shared" si="360"/>
        <v/>
      </c>
      <c r="BM504" s="99" t="str">
        <f t="shared" si="361"/>
        <v/>
      </c>
      <c r="BN504" s="122" t="str">
        <f t="shared" si="366"/>
        <v/>
      </c>
      <c r="BO504" s="121" t="str">
        <f t="shared" si="362"/>
        <v/>
      </c>
      <c r="BP504" s="122" t="str">
        <f t="shared" si="367"/>
        <v/>
      </c>
      <c r="BQ504" s="122"/>
    </row>
    <row r="505" spans="2:69" x14ac:dyDescent="0.3">
      <c r="B505" s="89"/>
      <c r="C505" s="98">
        <f t="shared" si="363"/>
        <v>99</v>
      </c>
      <c r="D505" s="120">
        <v>495</v>
      </c>
      <c r="E505" s="161" t="str">
        <f t="shared" si="368"/>
        <v/>
      </c>
      <c r="F505" s="90" t="str">
        <f t="shared" si="344"/>
        <v/>
      </c>
      <c r="G505" s="120">
        <v>495</v>
      </c>
      <c r="H505" s="161" t="str">
        <f t="shared" si="369"/>
        <v/>
      </c>
      <c r="I505" s="90" t="str">
        <f t="array" ref="I505">IF(D$2=1,IF(F505="","",ABS(F504-F505)),IF(D$2&lt;10,IF(AND(F505="",F506=""),"",MAX(IF(C$11:C$1510=G505,B$11:B$1510))-MIN(IF(C$11:C$1510=G505,B$11:B$1510))),IF(AND(F505="",F506=""),"",_xlfn.STDEV.S(IF(C$11:C$1510=G505,B$11:B$1510)))))</f>
        <v/>
      </c>
      <c r="J505" s="102"/>
      <c r="K505" s="156"/>
      <c r="L505" s="157"/>
      <c r="M505" s="158"/>
      <c r="N505" s="147"/>
      <c r="O505" s="147"/>
      <c r="AA505" s="99" t="str">
        <f t="shared" si="345"/>
        <v/>
      </c>
      <c r="AB505" s="99" t="str">
        <f t="shared" si="346"/>
        <v/>
      </c>
      <c r="AC505" s="99" t="str">
        <f t="shared" si="374"/>
        <v/>
      </c>
      <c r="AD505" s="99" t="str">
        <f t="shared" si="375"/>
        <v/>
      </c>
      <c r="AE505" s="99" t="str">
        <f t="shared" si="347"/>
        <v/>
      </c>
      <c r="AF505" s="99" t="str">
        <f t="shared" si="348"/>
        <v/>
      </c>
      <c r="AG505" s="99" t="str">
        <f t="shared" si="386"/>
        <v/>
      </c>
      <c r="AH505" s="99" t="str">
        <f t="shared" si="387"/>
        <v/>
      </c>
      <c r="AI505" s="99" t="str">
        <f t="shared" si="364"/>
        <v/>
      </c>
      <c r="AJ505" s="99" t="str">
        <f t="shared" si="370"/>
        <v/>
      </c>
      <c r="AK505" s="99" t="str">
        <f t="shared" si="384"/>
        <v/>
      </c>
      <c r="AL505" s="99" t="str">
        <f t="shared" si="385"/>
        <v/>
      </c>
      <c r="AM505" s="99" t="str">
        <f t="shared" si="365"/>
        <v/>
      </c>
      <c r="AN505" s="99" t="str">
        <f t="shared" si="371"/>
        <v/>
      </c>
      <c r="AO505" s="99" t="str">
        <f t="shared" si="376"/>
        <v/>
      </c>
      <c r="AP505" s="99" t="str">
        <f t="shared" si="377"/>
        <v/>
      </c>
      <c r="AQ505" s="99" t="str">
        <f t="shared" si="372"/>
        <v/>
      </c>
      <c r="AR505" s="99" t="str">
        <f t="shared" si="373"/>
        <v/>
      </c>
      <c r="AS505" s="99" t="str">
        <f t="shared" si="378"/>
        <v/>
      </c>
      <c r="AT505" s="99" t="str">
        <f t="shared" si="379"/>
        <v/>
      </c>
      <c r="AU505" s="99" t="str">
        <f t="shared" si="349"/>
        <v/>
      </c>
      <c r="AV505" s="99" t="str">
        <f t="shared" si="350"/>
        <v/>
      </c>
      <c r="AW505" s="99" t="str">
        <f t="shared" si="380"/>
        <v/>
      </c>
      <c r="AX505" s="99" t="str">
        <f t="shared" si="381"/>
        <v/>
      </c>
      <c r="AY505" s="99" t="str">
        <f t="shared" si="351"/>
        <v/>
      </c>
      <c r="AZ505" s="99" t="str">
        <f t="shared" si="352"/>
        <v/>
      </c>
      <c r="BA505" s="99" t="str">
        <f t="shared" si="382"/>
        <v/>
      </c>
      <c r="BB505" s="99" t="str">
        <f t="shared" si="383"/>
        <v/>
      </c>
      <c r="BD505" s="99" t="str">
        <f t="shared" si="353"/>
        <v/>
      </c>
      <c r="BE505" s="99" t="str">
        <f t="shared" si="354"/>
        <v/>
      </c>
      <c r="BF505" s="99" t="str">
        <f t="shared" si="355"/>
        <v/>
      </c>
      <c r="BG505" s="99" t="str">
        <f t="shared" si="356"/>
        <v/>
      </c>
      <c r="BH505" s="121" t="str">
        <f t="shared" si="357"/>
        <v/>
      </c>
      <c r="BI505" s="121" t="str">
        <f t="shared" si="358"/>
        <v/>
      </c>
      <c r="BJ505" s="122" t="str">
        <f t="shared" si="359"/>
        <v/>
      </c>
      <c r="BK505" s="122"/>
      <c r="BL505" s="99" t="str">
        <f t="shared" si="360"/>
        <v/>
      </c>
      <c r="BM505" s="99" t="str">
        <f t="shared" si="361"/>
        <v/>
      </c>
      <c r="BN505" s="122" t="str">
        <f t="shared" si="366"/>
        <v/>
      </c>
      <c r="BO505" s="121" t="str">
        <f t="shared" si="362"/>
        <v/>
      </c>
      <c r="BP505" s="122" t="str">
        <f t="shared" si="367"/>
        <v/>
      </c>
      <c r="BQ505" s="122"/>
    </row>
    <row r="506" spans="2:69" x14ac:dyDescent="0.3">
      <c r="B506" s="89"/>
      <c r="C506" s="98">
        <f t="shared" si="363"/>
        <v>100</v>
      </c>
      <c r="D506" s="120">
        <v>496</v>
      </c>
      <c r="E506" s="161" t="str">
        <f t="shared" si="368"/>
        <v/>
      </c>
      <c r="F506" s="90" t="str">
        <f t="shared" si="344"/>
        <v/>
      </c>
      <c r="G506" s="120">
        <v>496</v>
      </c>
      <c r="H506" s="161" t="str">
        <f t="shared" si="369"/>
        <v/>
      </c>
      <c r="I506" s="90" t="str">
        <f t="array" ref="I506">IF(D$2=1,IF(F506="","",ABS(F505-F506)),IF(D$2&lt;10,IF(AND(F506="",F507=""),"",MAX(IF(C$11:C$1510=G506,B$11:B$1510))-MIN(IF(C$11:C$1510=G506,B$11:B$1510))),IF(AND(F506="",F507=""),"",_xlfn.STDEV.S(IF(C$11:C$1510=G506,B$11:B$1510)))))</f>
        <v/>
      </c>
      <c r="J506" s="102"/>
      <c r="K506" s="156"/>
      <c r="L506" s="157"/>
      <c r="M506" s="158"/>
      <c r="N506" s="147"/>
      <c r="O506" s="147"/>
      <c r="AA506" s="99" t="str">
        <f t="shared" si="345"/>
        <v/>
      </c>
      <c r="AB506" s="99" t="str">
        <f t="shared" si="346"/>
        <v/>
      </c>
      <c r="AC506" s="99" t="str">
        <f t="shared" si="374"/>
        <v/>
      </c>
      <c r="AD506" s="99" t="str">
        <f t="shared" si="375"/>
        <v/>
      </c>
      <c r="AE506" s="99" t="str">
        <f t="shared" si="347"/>
        <v/>
      </c>
      <c r="AF506" s="99" t="str">
        <f t="shared" si="348"/>
        <v/>
      </c>
      <c r="AG506" s="99" t="str">
        <f t="shared" si="386"/>
        <v/>
      </c>
      <c r="AH506" s="99" t="str">
        <f t="shared" si="387"/>
        <v/>
      </c>
      <c r="AI506" s="99" t="str">
        <f t="shared" si="364"/>
        <v/>
      </c>
      <c r="AJ506" s="99" t="str">
        <f t="shared" si="370"/>
        <v/>
      </c>
      <c r="AK506" s="99" t="str">
        <f t="shared" si="384"/>
        <v/>
      </c>
      <c r="AL506" s="99" t="str">
        <f t="shared" si="385"/>
        <v/>
      </c>
      <c r="AM506" s="99" t="str">
        <f t="shared" si="365"/>
        <v/>
      </c>
      <c r="AN506" s="99" t="str">
        <f t="shared" si="371"/>
        <v/>
      </c>
      <c r="AO506" s="99" t="str">
        <f t="shared" si="376"/>
        <v/>
      </c>
      <c r="AP506" s="99" t="str">
        <f t="shared" si="377"/>
        <v/>
      </c>
      <c r="AQ506" s="99" t="str">
        <f t="shared" si="372"/>
        <v/>
      </c>
      <c r="AR506" s="99" t="str">
        <f t="shared" si="373"/>
        <v/>
      </c>
      <c r="AS506" s="99" t="str">
        <f t="shared" si="378"/>
        <v/>
      </c>
      <c r="AT506" s="99" t="str">
        <f t="shared" si="379"/>
        <v/>
      </c>
      <c r="AU506" s="99" t="str">
        <f t="shared" si="349"/>
        <v/>
      </c>
      <c r="AV506" s="99" t="str">
        <f t="shared" si="350"/>
        <v/>
      </c>
      <c r="AW506" s="99" t="str">
        <f t="shared" si="380"/>
        <v/>
      </c>
      <c r="AX506" s="99" t="str">
        <f t="shared" si="381"/>
        <v/>
      </c>
      <c r="AY506" s="99" t="str">
        <f t="shared" si="351"/>
        <v/>
      </c>
      <c r="AZ506" s="99" t="str">
        <f t="shared" si="352"/>
        <v/>
      </c>
      <c r="BA506" s="99" t="str">
        <f t="shared" si="382"/>
        <v/>
      </c>
      <c r="BB506" s="99" t="str">
        <f t="shared" si="383"/>
        <v/>
      </c>
      <c r="BD506" s="99" t="str">
        <f t="shared" si="353"/>
        <v/>
      </c>
      <c r="BE506" s="99" t="str">
        <f t="shared" si="354"/>
        <v/>
      </c>
      <c r="BF506" s="99" t="str">
        <f t="shared" si="355"/>
        <v/>
      </c>
      <c r="BG506" s="99" t="str">
        <f t="shared" si="356"/>
        <v/>
      </c>
      <c r="BH506" s="121" t="str">
        <f t="shared" si="357"/>
        <v/>
      </c>
      <c r="BI506" s="121" t="str">
        <f t="shared" si="358"/>
        <v/>
      </c>
      <c r="BJ506" s="122" t="str">
        <f t="shared" si="359"/>
        <v/>
      </c>
      <c r="BK506" s="122"/>
      <c r="BL506" s="99" t="str">
        <f t="shared" si="360"/>
        <v/>
      </c>
      <c r="BM506" s="99" t="str">
        <f t="shared" si="361"/>
        <v/>
      </c>
      <c r="BN506" s="122" t="str">
        <f t="shared" si="366"/>
        <v/>
      </c>
      <c r="BO506" s="121" t="str">
        <f t="shared" si="362"/>
        <v/>
      </c>
      <c r="BP506" s="122" t="str">
        <f t="shared" si="367"/>
        <v/>
      </c>
      <c r="BQ506" s="122"/>
    </row>
    <row r="507" spans="2:69" x14ac:dyDescent="0.3">
      <c r="B507" s="89"/>
      <c r="C507" s="98">
        <f t="shared" si="363"/>
        <v>100</v>
      </c>
      <c r="D507" s="120">
        <v>497</v>
      </c>
      <c r="E507" s="161" t="str">
        <f t="shared" si="368"/>
        <v/>
      </c>
      <c r="F507" s="90" t="str">
        <f t="shared" si="344"/>
        <v/>
      </c>
      <c r="G507" s="120">
        <v>497</v>
      </c>
      <c r="H507" s="161" t="str">
        <f t="shared" si="369"/>
        <v/>
      </c>
      <c r="I507" s="90" t="str">
        <f t="array" ref="I507">IF(D$2=1,IF(F507="","",ABS(F506-F507)),IF(D$2&lt;10,IF(AND(F507="",F508=""),"",MAX(IF(C$11:C$1510=G507,B$11:B$1510))-MIN(IF(C$11:C$1510=G507,B$11:B$1510))),IF(AND(F507="",F508=""),"",_xlfn.STDEV.S(IF(C$11:C$1510=G507,B$11:B$1510)))))</f>
        <v/>
      </c>
      <c r="J507" s="102"/>
      <c r="K507" s="156"/>
      <c r="L507" s="157"/>
      <c r="M507" s="158"/>
      <c r="N507" s="147"/>
      <c r="O507" s="147"/>
      <c r="AA507" s="99" t="str">
        <f t="shared" si="345"/>
        <v/>
      </c>
      <c r="AB507" s="99" t="str">
        <f t="shared" si="346"/>
        <v/>
      </c>
      <c r="AC507" s="99" t="str">
        <f t="shared" si="374"/>
        <v/>
      </c>
      <c r="AD507" s="99" t="str">
        <f t="shared" si="375"/>
        <v/>
      </c>
      <c r="AE507" s="99" t="str">
        <f t="shared" si="347"/>
        <v/>
      </c>
      <c r="AF507" s="99" t="str">
        <f t="shared" si="348"/>
        <v/>
      </c>
      <c r="AG507" s="99" t="str">
        <f t="shared" si="386"/>
        <v/>
      </c>
      <c r="AH507" s="99" t="str">
        <f t="shared" si="387"/>
        <v/>
      </c>
      <c r="AI507" s="99" t="str">
        <f t="shared" si="364"/>
        <v/>
      </c>
      <c r="AJ507" s="99" t="str">
        <f t="shared" si="370"/>
        <v/>
      </c>
      <c r="AK507" s="99" t="str">
        <f t="shared" si="384"/>
        <v/>
      </c>
      <c r="AL507" s="99" t="str">
        <f t="shared" si="385"/>
        <v/>
      </c>
      <c r="AM507" s="99" t="str">
        <f t="shared" si="365"/>
        <v/>
      </c>
      <c r="AN507" s="99" t="str">
        <f t="shared" si="371"/>
        <v/>
      </c>
      <c r="AO507" s="99" t="str">
        <f t="shared" si="376"/>
        <v/>
      </c>
      <c r="AP507" s="99" t="str">
        <f t="shared" si="377"/>
        <v/>
      </c>
      <c r="AQ507" s="99" t="str">
        <f t="shared" si="372"/>
        <v/>
      </c>
      <c r="AR507" s="99" t="str">
        <f t="shared" si="373"/>
        <v/>
      </c>
      <c r="AS507" s="99" t="str">
        <f t="shared" si="378"/>
        <v/>
      </c>
      <c r="AT507" s="99" t="str">
        <f t="shared" si="379"/>
        <v/>
      </c>
      <c r="AU507" s="99" t="str">
        <f t="shared" si="349"/>
        <v/>
      </c>
      <c r="AV507" s="99" t="str">
        <f t="shared" si="350"/>
        <v/>
      </c>
      <c r="AW507" s="99" t="str">
        <f t="shared" si="380"/>
        <v/>
      </c>
      <c r="AX507" s="99" t="str">
        <f t="shared" si="381"/>
        <v/>
      </c>
      <c r="AY507" s="99" t="str">
        <f t="shared" si="351"/>
        <v/>
      </c>
      <c r="AZ507" s="99" t="str">
        <f t="shared" si="352"/>
        <v/>
      </c>
      <c r="BA507" s="99" t="str">
        <f t="shared" si="382"/>
        <v/>
      </c>
      <c r="BB507" s="99" t="str">
        <f t="shared" si="383"/>
        <v/>
      </c>
      <c r="BD507" s="99" t="str">
        <f t="shared" si="353"/>
        <v/>
      </c>
      <c r="BE507" s="99" t="str">
        <f t="shared" si="354"/>
        <v/>
      </c>
      <c r="BF507" s="99" t="str">
        <f t="shared" si="355"/>
        <v/>
      </c>
      <c r="BG507" s="99" t="str">
        <f t="shared" si="356"/>
        <v/>
      </c>
      <c r="BH507" s="121" t="str">
        <f t="shared" si="357"/>
        <v/>
      </c>
      <c r="BI507" s="121" t="str">
        <f t="shared" si="358"/>
        <v/>
      </c>
      <c r="BJ507" s="122" t="str">
        <f t="shared" si="359"/>
        <v/>
      </c>
      <c r="BK507" s="122"/>
      <c r="BL507" s="99" t="str">
        <f t="shared" si="360"/>
        <v/>
      </c>
      <c r="BM507" s="99" t="str">
        <f t="shared" si="361"/>
        <v/>
      </c>
      <c r="BN507" s="122" t="str">
        <f t="shared" si="366"/>
        <v/>
      </c>
      <c r="BO507" s="121" t="str">
        <f t="shared" si="362"/>
        <v/>
      </c>
      <c r="BP507" s="122" t="str">
        <f t="shared" si="367"/>
        <v/>
      </c>
      <c r="BQ507" s="122"/>
    </row>
    <row r="508" spans="2:69" x14ac:dyDescent="0.3">
      <c r="B508" s="89"/>
      <c r="C508" s="98">
        <f t="shared" si="363"/>
        <v>100</v>
      </c>
      <c r="D508" s="120">
        <v>498</v>
      </c>
      <c r="E508" s="161" t="str">
        <f t="shared" si="368"/>
        <v/>
      </c>
      <c r="F508" s="90" t="str">
        <f t="shared" si="344"/>
        <v/>
      </c>
      <c r="G508" s="120">
        <v>498</v>
      </c>
      <c r="H508" s="161" t="str">
        <f t="shared" si="369"/>
        <v/>
      </c>
      <c r="I508" s="90" t="str">
        <f t="array" ref="I508">IF(D$2=1,IF(F508="","",ABS(F507-F508)),IF(D$2&lt;10,IF(AND(F508="",F509=""),"",MAX(IF(C$11:C$1510=G508,B$11:B$1510))-MIN(IF(C$11:C$1510=G508,B$11:B$1510))),IF(AND(F508="",F509=""),"",_xlfn.STDEV.S(IF(C$11:C$1510=G508,B$11:B$1510)))))</f>
        <v/>
      </c>
      <c r="J508" s="102"/>
      <c r="K508" s="156"/>
      <c r="L508" s="157"/>
      <c r="M508" s="158"/>
      <c r="N508" s="147"/>
      <c r="O508" s="147"/>
      <c r="AA508" s="99" t="str">
        <f t="shared" si="345"/>
        <v/>
      </c>
      <c r="AB508" s="99" t="str">
        <f t="shared" si="346"/>
        <v/>
      </c>
      <c r="AC508" s="99" t="str">
        <f t="shared" si="374"/>
        <v/>
      </c>
      <c r="AD508" s="99" t="str">
        <f t="shared" si="375"/>
        <v/>
      </c>
      <c r="AE508" s="99" t="str">
        <f t="shared" si="347"/>
        <v/>
      </c>
      <c r="AF508" s="99" t="str">
        <f t="shared" si="348"/>
        <v/>
      </c>
      <c r="AG508" s="99" t="str">
        <f t="shared" si="386"/>
        <v/>
      </c>
      <c r="AH508" s="99" t="str">
        <f t="shared" si="387"/>
        <v/>
      </c>
      <c r="AI508" s="99" t="str">
        <f t="shared" si="364"/>
        <v/>
      </c>
      <c r="AJ508" s="99" t="str">
        <f t="shared" si="370"/>
        <v/>
      </c>
      <c r="AK508" s="99" t="str">
        <f t="shared" si="384"/>
        <v/>
      </c>
      <c r="AL508" s="99" t="str">
        <f t="shared" si="385"/>
        <v/>
      </c>
      <c r="AM508" s="99" t="str">
        <f t="shared" si="365"/>
        <v/>
      </c>
      <c r="AN508" s="99" t="str">
        <f t="shared" si="371"/>
        <v/>
      </c>
      <c r="AO508" s="99" t="str">
        <f t="shared" si="376"/>
        <v/>
      </c>
      <c r="AP508" s="99" t="str">
        <f t="shared" si="377"/>
        <v/>
      </c>
      <c r="AQ508" s="99" t="str">
        <f t="shared" si="372"/>
        <v/>
      </c>
      <c r="AR508" s="99" t="str">
        <f t="shared" si="373"/>
        <v/>
      </c>
      <c r="AS508" s="99" t="str">
        <f t="shared" si="378"/>
        <v/>
      </c>
      <c r="AT508" s="99" t="str">
        <f t="shared" si="379"/>
        <v/>
      </c>
      <c r="AU508" s="99" t="str">
        <f t="shared" si="349"/>
        <v/>
      </c>
      <c r="AV508" s="99" t="str">
        <f t="shared" si="350"/>
        <v/>
      </c>
      <c r="AW508" s="99" t="str">
        <f t="shared" si="380"/>
        <v/>
      </c>
      <c r="AX508" s="99" t="str">
        <f t="shared" si="381"/>
        <v/>
      </c>
      <c r="AY508" s="99" t="str">
        <f t="shared" si="351"/>
        <v/>
      </c>
      <c r="AZ508" s="99" t="str">
        <f t="shared" si="352"/>
        <v/>
      </c>
      <c r="BA508" s="99" t="str">
        <f t="shared" si="382"/>
        <v/>
      </c>
      <c r="BB508" s="99" t="str">
        <f t="shared" si="383"/>
        <v/>
      </c>
      <c r="BD508" s="99" t="str">
        <f t="shared" si="353"/>
        <v/>
      </c>
      <c r="BE508" s="99" t="str">
        <f t="shared" si="354"/>
        <v/>
      </c>
      <c r="BF508" s="99" t="str">
        <f t="shared" si="355"/>
        <v/>
      </c>
      <c r="BG508" s="99" t="str">
        <f t="shared" si="356"/>
        <v/>
      </c>
      <c r="BH508" s="121" t="str">
        <f t="shared" si="357"/>
        <v/>
      </c>
      <c r="BI508" s="121" t="str">
        <f t="shared" si="358"/>
        <v/>
      </c>
      <c r="BJ508" s="122" t="str">
        <f t="shared" si="359"/>
        <v/>
      </c>
      <c r="BK508" s="122"/>
      <c r="BL508" s="99" t="str">
        <f t="shared" si="360"/>
        <v/>
      </c>
      <c r="BM508" s="99" t="str">
        <f t="shared" si="361"/>
        <v/>
      </c>
      <c r="BN508" s="122" t="str">
        <f t="shared" si="366"/>
        <v/>
      </c>
      <c r="BO508" s="121" t="str">
        <f t="shared" si="362"/>
        <v/>
      </c>
      <c r="BP508" s="122" t="str">
        <f t="shared" si="367"/>
        <v/>
      </c>
      <c r="BQ508" s="122"/>
    </row>
    <row r="509" spans="2:69" x14ac:dyDescent="0.3">
      <c r="B509" s="89"/>
      <c r="C509" s="98">
        <f t="shared" si="363"/>
        <v>100</v>
      </c>
      <c r="D509" s="120">
        <v>499</v>
      </c>
      <c r="E509" s="161" t="str">
        <f t="shared" si="368"/>
        <v/>
      </c>
      <c r="F509" s="90" t="str">
        <f t="shared" si="344"/>
        <v/>
      </c>
      <c r="G509" s="120">
        <v>499</v>
      </c>
      <c r="H509" s="161" t="str">
        <f t="shared" si="369"/>
        <v/>
      </c>
      <c r="I509" s="90" t="str">
        <f t="array" ref="I509">IF(D$2=1,IF(F509="","",ABS(F508-F509)),IF(D$2&lt;10,IF(AND(F509="",F510=""),"",MAX(IF(C$11:C$1510=G509,B$11:B$1510))-MIN(IF(C$11:C$1510=G509,B$11:B$1510))),IF(AND(F509="",F510=""),"",_xlfn.STDEV.S(IF(C$11:C$1510=G509,B$11:B$1510)))))</f>
        <v/>
      </c>
      <c r="J509" s="102"/>
      <c r="K509" s="156"/>
      <c r="L509" s="157"/>
      <c r="M509" s="158"/>
      <c r="N509" s="147"/>
      <c r="O509" s="147"/>
      <c r="AA509" s="99" t="str">
        <f t="shared" si="345"/>
        <v/>
      </c>
      <c r="AB509" s="99" t="str">
        <f t="shared" si="346"/>
        <v/>
      </c>
      <c r="AC509" s="99" t="str">
        <f t="shared" si="374"/>
        <v/>
      </c>
      <c r="AD509" s="99" t="str">
        <f t="shared" si="375"/>
        <v/>
      </c>
      <c r="AE509" s="99" t="str">
        <f t="shared" si="347"/>
        <v/>
      </c>
      <c r="AF509" s="99" t="str">
        <f t="shared" si="348"/>
        <v/>
      </c>
      <c r="AG509" s="99" t="str">
        <f t="shared" si="386"/>
        <v/>
      </c>
      <c r="AH509" s="99" t="str">
        <f t="shared" si="387"/>
        <v/>
      </c>
      <c r="AI509" s="99" t="str">
        <f t="shared" si="364"/>
        <v/>
      </c>
      <c r="AJ509" s="99" t="str">
        <f t="shared" si="370"/>
        <v/>
      </c>
      <c r="AK509" s="99" t="str">
        <f t="shared" si="384"/>
        <v/>
      </c>
      <c r="AL509" s="99" t="str">
        <f t="shared" si="385"/>
        <v/>
      </c>
      <c r="AM509" s="99" t="str">
        <f t="shared" si="365"/>
        <v/>
      </c>
      <c r="AN509" s="99" t="str">
        <f t="shared" si="371"/>
        <v/>
      </c>
      <c r="AO509" s="99" t="str">
        <f t="shared" si="376"/>
        <v/>
      </c>
      <c r="AP509" s="99" t="str">
        <f t="shared" si="377"/>
        <v/>
      </c>
      <c r="AQ509" s="99" t="str">
        <f t="shared" si="372"/>
        <v/>
      </c>
      <c r="AR509" s="99" t="str">
        <f t="shared" si="373"/>
        <v/>
      </c>
      <c r="AS509" s="99" t="str">
        <f t="shared" si="378"/>
        <v/>
      </c>
      <c r="AT509" s="99" t="str">
        <f t="shared" si="379"/>
        <v/>
      </c>
      <c r="AU509" s="99" t="str">
        <f t="shared" si="349"/>
        <v/>
      </c>
      <c r="AV509" s="99" t="str">
        <f t="shared" si="350"/>
        <v/>
      </c>
      <c r="AW509" s="99" t="str">
        <f t="shared" si="380"/>
        <v/>
      </c>
      <c r="AX509" s="99" t="str">
        <f t="shared" si="381"/>
        <v/>
      </c>
      <c r="AY509" s="99" t="str">
        <f t="shared" si="351"/>
        <v/>
      </c>
      <c r="AZ509" s="99" t="str">
        <f t="shared" si="352"/>
        <v/>
      </c>
      <c r="BA509" s="99" t="str">
        <f t="shared" si="382"/>
        <v/>
      </c>
      <c r="BB509" s="99" t="str">
        <f t="shared" si="383"/>
        <v/>
      </c>
      <c r="BD509" s="99" t="str">
        <f t="shared" si="353"/>
        <v/>
      </c>
      <c r="BE509" s="99" t="str">
        <f t="shared" si="354"/>
        <v/>
      </c>
      <c r="BF509" s="99" t="str">
        <f t="shared" si="355"/>
        <v/>
      </c>
      <c r="BG509" s="99" t="str">
        <f t="shared" si="356"/>
        <v/>
      </c>
      <c r="BH509" s="121" t="str">
        <f t="shared" si="357"/>
        <v/>
      </c>
      <c r="BI509" s="121" t="str">
        <f t="shared" si="358"/>
        <v/>
      </c>
      <c r="BJ509" s="122" t="str">
        <f t="shared" si="359"/>
        <v/>
      </c>
      <c r="BK509" s="122"/>
      <c r="BL509" s="99" t="str">
        <f t="shared" si="360"/>
        <v/>
      </c>
      <c r="BM509" s="99" t="str">
        <f t="shared" si="361"/>
        <v/>
      </c>
      <c r="BN509" s="122" t="str">
        <f t="shared" si="366"/>
        <v/>
      </c>
      <c r="BO509" s="121" t="str">
        <f t="shared" si="362"/>
        <v/>
      </c>
      <c r="BP509" s="122" t="str">
        <f t="shared" si="367"/>
        <v/>
      </c>
      <c r="BQ509" s="122"/>
    </row>
    <row r="510" spans="2:69" x14ac:dyDescent="0.3">
      <c r="B510" s="89"/>
      <c r="C510" s="98">
        <f t="shared" si="363"/>
        <v>100</v>
      </c>
      <c r="D510" s="120">
        <v>500</v>
      </c>
      <c r="E510" s="161" t="str">
        <f t="shared" si="368"/>
        <v/>
      </c>
      <c r="F510" s="90" t="str">
        <f t="shared" si="344"/>
        <v/>
      </c>
      <c r="G510" s="120">
        <v>500</v>
      </c>
      <c r="H510" s="161" t="str">
        <f t="shared" si="369"/>
        <v/>
      </c>
      <c r="I510" s="90" t="str">
        <f t="array" ref="I510">IF(D$2=1,IF(F510="","",ABS(F509-F510)),IF(D$2&lt;10,IF(AND(F510="",F511=""),"",MAX(IF(C$11:C$1510=G510,B$11:B$1510))-MIN(IF(C$11:C$1510=G510,B$11:B$1510))),IF(AND(F510="",F511=""),"",_xlfn.STDEV.S(IF(C$11:C$1510=G510,B$11:B$1510)))))</f>
        <v/>
      </c>
      <c r="J510" s="102"/>
      <c r="K510" s="156"/>
      <c r="L510" s="157"/>
      <c r="M510" s="158"/>
      <c r="N510" s="147"/>
      <c r="O510" s="147"/>
      <c r="AA510" s="99" t="str">
        <f t="shared" si="345"/>
        <v/>
      </c>
      <c r="AB510" s="99" t="str">
        <f t="shared" si="346"/>
        <v/>
      </c>
      <c r="AC510" s="99" t="str">
        <f t="shared" si="374"/>
        <v/>
      </c>
      <c r="AD510" s="99" t="str">
        <f t="shared" si="375"/>
        <v/>
      </c>
      <c r="AE510" s="99" t="str">
        <f t="shared" si="347"/>
        <v/>
      </c>
      <c r="AF510" s="99" t="str">
        <f t="shared" si="348"/>
        <v/>
      </c>
      <c r="AG510" s="99" t="str">
        <f t="shared" si="386"/>
        <v/>
      </c>
      <c r="AH510" s="99" t="str">
        <f t="shared" si="387"/>
        <v/>
      </c>
      <c r="AI510" s="99" t="str">
        <f t="shared" si="364"/>
        <v/>
      </c>
      <c r="AJ510" s="99" t="str">
        <f t="shared" si="370"/>
        <v/>
      </c>
      <c r="AK510" s="99" t="str">
        <f t="shared" si="384"/>
        <v/>
      </c>
      <c r="AL510" s="99" t="str">
        <f t="shared" si="385"/>
        <v/>
      </c>
      <c r="AM510" s="99" t="str">
        <f t="shared" si="365"/>
        <v/>
      </c>
      <c r="AN510" s="99" t="str">
        <f t="shared" si="371"/>
        <v/>
      </c>
      <c r="AO510" s="99" t="str">
        <f t="shared" si="376"/>
        <v/>
      </c>
      <c r="AP510" s="99" t="str">
        <f t="shared" si="377"/>
        <v/>
      </c>
      <c r="AQ510" s="99" t="str">
        <f t="shared" si="372"/>
        <v/>
      </c>
      <c r="AR510" s="99" t="str">
        <f t="shared" si="373"/>
        <v/>
      </c>
      <c r="AS510" s="99" t="str">
        <f t="shared" si="378"/>
        <v/>
      </c>
      <c r="AT510" s="99" t="str">
        <f t="shared" si="379"/>
        <v/>
      </c>
      <c r="AU510" s="99" t="str">
        <f t="shared" si="349"/>
        <v/>
      </c>
      <c r="AV510" s="99" t="str">
        <f t="shared" si="350"/>
        <v/>
      </c>
      <c r="AW510" s="99" t="str">
        <f t="shared" si="380"/>
        <v/>
      </c>
      <c r="AX510" s="99" t="str">
        <f t="shared" si="381"/>
        <v/>
      </c>
      <c r="AY510" s="99" t="str">
        <f t="shared" si="351"/>
        <v/>
      </c>
      <c r="AZ510" s="99" t="str">
        <f t="shared" si="352"/>
        <v/>
      </c>
      <c r="BA510" s="99" t="str">
        <f t="shared" si="382"/>
        <v/>
      </c>
      <c r="BB510" s="99" t="str">
        <f t="shared" si="383"/>
        <v/>
      </c>
      <c r="BD510" s="99" t="str">
        <f t="shared" si="353"/>
        <v/>
      </c>
      <c r="BE510" s="99" t="str">
        <f t="shared" si="354"/>
        <v/>
      </c>
      <c r="BF510" s="99" t="str">
        <f t="shared" si="355"/>
        <v/>
      </c>
      <c r="BG510" s="99" t="str">
        <f t="shared" si="356"/>
        <v/>
      </c>
      <c r="BH510" s="121" t="str">
        <f t="shared" si="357"/>
        <v/>
      </c>
      <c r="BI510" s="121" t="str">
        <f t="shared" si="358"/>
        <v/>
      </c>
      <c r="BJ510" s="122" t="str">
        <f t="shared" si="359"/>
        <v/>
      </c>
      <c r="BK510" s="122"/>
      <c r="BL510" s="99" t="str">
        <f t="shared" si="360"/>
        <v/>
      </c>
      <c r="BM510" s="99" t="str">
        <f t="shared" si="361"/>
        <v/>
      </c>
      <c r="BN510" s="122" t="str">
        <f t="shared" si="366"/>
        <v/>
      </c>
      <c r="BO510" s="121" t="str">
        <f t="shared" si="362"/>
        <v/>
      </c>
      <c r="BP510" s="122" t="str">
        <f t="shared" si="367"/>
        <v/>
      </c>
      <c r="BQ510" s="122"/>
    </row>
    <row r="511" spans="2:69" x14ac:dyDescent="0.3">
      <c r="B511" s="89"/>
      <c r="C511" s="98">
        <f t="shared" si="363"/>
        <v>101</v>
      </c>
      <c r="D511" s="120">
        <v>501</v>
      </c>
      <c r="E511" s="161" t="str">
        <f t="shared" si="368"/>
        <v/>
      </c>
      <c r="F511" s="90" t="str">
        <f t="shared" si="344"/>
        <v/>
      </c>
      <c r="G511" s="120">
        <v>501</v>
      </c>
      <c r="H511" s="161" t="str">
        <f t="shared" si="369"/>
        <v/>
      </c>
      <c r="I511" s="90" t="str">
        <f t="array" ref="I511">IF(D$2=1,IF(F511="","",ABS(F510-F511)),IF(D$2&lt;10,IF(AND(F511="",F512=""),"",MAX(IF(C$11:C$1510=G511,B$11:B$1510))-MIN(IF(C$11:C$1510=G511,B$11:B$1510))),IF(AND(F511="",F512=""),"",_xlfn.STDEV.S(IF(C$11:C$1510=G511,B$11:B$1510)))))</f>
        <v/>
      </c>
      <c r="J511" s="102"/>
      <c r="K511" s="156"/>
      <c r="L511" s="157"/>
      <c r="M511" s="158"/>
      <c r="N511" s="147"/>
      <c r="O511" s="147"/>
      <c r="AA511" s="99" t="str">
        <f t="shared" si="345"/>
        <v/>
      </c>
      <c r="AB511" s="99" t="str">
        <f t="shared" si="346"/>
        <v/>
      </c>
      <c r="AC511" s="99" t="str">
        <f t="shared" si="374"/>
        <v/>
      </c>
      <c r="AD511" s="99" t="str">
        <f t="shared" si="375"/>
        <v/>
      </c>
      <c r="AE511" s="99" t="str">
        <f t="shared" si="347"/>
        <v/>
      </c>
      <c r="AF511" s="99" t="str">
        <f t="shared" si="348"/>
        <v/>
      </c>
      <c r="AG511" s="99" t="str">
        <f t="shared" si="386"/>
        <v/>
      </c>
      <c r="AH511" s="99" t="str">
        <f t="shared" si="387"/>
        <v/>
      </c>
      <c r="AI511" s="99" t="str">
        <f t="shared" si="364"/>
        <v/>
      </c>
      <c r="AJ511" s="99" t="str">
        <f t="shared" si="370"/>
        <v/>
      </c>
      <c r="AK511" s="99" t="str">
        <f t="shared" si="384"/>
        <v/>
      </c>
      <c r="AL511" s="99" t="str">
        <f t="shared" si="385"/>
        <v/>
      </c>
      <c r="AM511" s="99" t="str">
        <f t="shared" si="365"/>
        <v/>
      </c>
      <c r="AN511" s="99" t="str">
        <f t="shared" si="371"/>
        <v/>
      </c>
      <c r="AO511" s="99" t="str">
        <f t="shared" si="376"/>
        <v/>
      </c>
      <c r="AP511" s="99" t="str">
        <f t="shared" si="377"/>
        <v/>
      </c>
      <c r="AQ511" s="99" t="str">
        <f t="shared" si="372"/>
        <v/>
      </c>
      <c r="AR511" s="99" t="str">
        <f t="shared" si="373"/>
        <v/>
      </c>
      <c r="AS511" s="99" t="str">
        <f t="shared" si="378"/>
        <v/>
      </c>
      <c r="AT511" s="99" t="str">
        <f t="shared" si="379"/>
        <v/>
      </c>
      <c r="AU511" s="99" t="str">
        <f t="shared" si="349"/>
        <v/>
      </c>
      <c r="AV511" s="99" t="str">
        <f t="shared" si="350"/>
        <v/>
      </c>
      <c r="AW511" s="99" t="str">
        <f t="shared" si="380"/>
        <v/>
      </c>
      <c r="AX511" s="99" t="str">
        <f t="shared" si="381"/>
        <v/>
      </c>
      <c r="AY511" s="99" t="str">
        <f t="shared" si="351"/>
        <v/>
      </c>
      <c r="AZ511" s="99" t="str">
        <f t="shared" si="352"/>
        <v/>
      </c>
      <c r="BA511" s="99" t="str">
        <f t="shared" si="382"/>
        <v/>
      </c>
      <c r="BB511" s="99" t="str">
        <f t="shared" si="383"/>
        <v/>
      </c>
      <c r="BD511" s="99" t="str">
        <f t="shared" si="353"/>
        <v/>
      </c>
      <c r="BE511" s="99" t="str">
        <f t="shared" si="354"/>
        <v/>
      </c>
      <c r="BF511" s="99" t="str">
        <f t="shared" si="355"/>
        <v/>
      </c>
      <c r="BG511" s="99" t="str">
        <f t="shared" si="356"/>
        <v/>
      </c>
      <c r="BH511" s="121" t="str">
        <f t="shared" si="357"/>
        <v/>
      </c>
      <c r="BI511" s="121" t="str">
        <f t="shared" si="358"/>
        <v/>
      </c>
      <c r="BJ511" s="122" t="str">
        <f t="shared" si="359"/>
        <v/>
      </c>
      <c r="BK511" s="122"/>
      <c r="BL511" s="99" t="str">
        <f t="shared" si="360"/>
        <v/>
      </c>
      <c r="BM511" s="99" t="str">
        <f t="shared" si="361"/>
        <v/>
      </c>
      <c r="BN511" s="122" t="str">
        <f t="shared" si="366"/>
        <v/>
      </c>
      <c r="BO511" s="121" t="str">
        <f t="shared" si="362"/>
        <v/>
      </c>
      <c r="BP511" s="122" t="str">
        <f t="shared" si="367"/>
        <v/>
      </c>
      <c r="BQ511" s="122"/>
    </row>
    <row r="512" spans="2:69" x14ac:dyDescent="0.3">
      <c r="B512" s="89"/>
      <c r="C512" s="98">
        <f t="shared" si="363"/>
        <v>101</v>
      </c>
      <c r="D512" s="120">
        <v>502</v>
      </c>
      <c r="E512" s="161" t="str">
        <f t="shared" si="368"/>
        <v/>
      </c>
      <c r="F512" s="90" t="str">
        <f t="shared" si="344"/>
        <v/>
      </c>
      <c r="G512" s="120">
        <v>502</v>
      </c>
      <c r="H512" s="161" t="str">
        <f t="shared" si="369"/>
        <v/>
      </c>
      <c r="I512" s="90" t="str">
        <f t="array" ref="I512">IF(D$2=1,IF(F512="","",ABS(F511-F512)),IF(D$2&lt;10,IF(AND(F512="",F513=""),"",MAX(IF(C$11:C$1510=G512,B$11:B$1510))-MIN(IF(C$11:C$1510=G512,B$11:B$1510))),IF(AND(F512="",F513=""),"",_xlfn.STDEV.S(IF(C$11:C$1510=G512,B$11:B$1510)))))</f>
        <v/>
      </c>
      <c r="J512" s="102"/>
      <c r="K512" s="156"/>
      <c r="L512" s="157"/>
      <c r="M512" s="158"/>
      <c r="N512" s="147"/>
      <c r="O512" s="147"/>
      <c r="AA512" s="99" t="str">
        <f t="shared" si="345"/>
        <v/>
      </c>
      <c r="AB512" s="99" t="str">
        <f t="shared" si="346"/>
        <v/>
      </c>
      <c r="AC512" s="99" t="str">
        <f t="shared" si="374"/>
        <v/>
      </c>
      <c r="AD512" s="99" t="str">
        <f t="shared" si="375"/>
        <v/>
      </c>
      <c r="AE512" s="99" t="str">
        <f t="shared" si="347"/>
        <v/>
      </c>
      <c r="AF512" s="99" t="str">
        <f t="shared" si="348"/>
        <v/>
      </c>
      <c r="AG512" s="99" t="str">
        <f t="shared" si="386"/>
        <v/>
      </c>
      <c r="AH512" s="99" t="str">
        <f t="shared" si="387"/>
        <v/>
      </c>
      <c r="AI512" s="99" t="str">
        <f t="shared" si="364"/>
        <v/>
      </c>
      <c r="AJ512" s="99" t="str">
        <f t="shared" si="370"/>
        <v/>
      </c>
      <c r="AK512" s="99" t="str">
        <f t="shared" si="384"/>
        <v/>
      </c>
      <c r="AL512" s="99" t="str">
        <f t="shared" si="385"/>
        <v/>
      </c>
      <c r="AM512" s="99" t="str">
        <f t="shared" si="365"/>
        <v/>
      </c>
      <c r="AN512" s="99" t="str">
        <f t="shared" si="371"/>
        <v/>
      </c>
      <c r="AO512" s="99" t="str">
        <f t="shared" si="376"/>
        <v/>
      </c>
      <c r="AP512" s="99" t="str">
        <f t="shared" si="377"/>
        <v/>
      </c>
      <c r="AQ512" s="99" t="str">
        <f t="shared" si="372"/>
        <v/>
      </c>
      <c r="AR512" s="99" t="str">
        <f t="shared" si="373"/>
        <v/>
      </c>
      <c r="AS512" s="99" t="str">
        <f t="shared" si="378"/>
        <v/>
      </c>
      <c r="AT512" s="99" t="str">
        <f t="shared" si="379"/>
        <v/>
      </c>
      <c r="AU512" s="99" t="str">
        <f t="shared" si="349"/>
        <v/>
      </c>
      <c r="AV512" s="99" t="str">
        <f t="shared" si="350"/>
        <v/>
      </c>
      <c r="AW512" s="99" t="str">
        <f t="shared" si="380"/>
        <v/>
      </c>
      <c r="AX512" s="99" t="str">
        <f t="shared" si="381"/>
        <v/>
      </c>
      <c r="AY512" s="99" t="str">
        <f t="shared" si="351"/>
        <v/>
      </c>
      <c r="AZ512" s="99" t="str">
        <f t="shared" si="352"/>
        <v/>
      </c>
      <c r="BA512" s="99" t="str">
        <f t="shared" si="382"/>
        <v/>
      </c>
      <c r="BB512" s="99" t="str">
        <f t="shared" si="383"/>
        <v/>
      </c>
      <c r="BD512" s="99" t="str">
        <f t="shared" si="353"/>
        <v/>
      </c>
      <c r="BE512" s="99" t="str">
        <f t="shared" si="354"/>
        <v/>
      </c>
      <c r="BF512" s="99" t="str">
        <f t="shared" si="355"/>
        <v/>
      </c>
      <c r="BG512" s="99" t="str">
        <f t="shared" si="356"/>
        <v/>
      </c>
      <c r="BH512" s="121" t="str">
        <f t="shared" si="357"/>
        <v/>
      </c>
      <c r="BI512" s="121" t="str">
        <f t="shared" si="358"/>
        <v/>
      </c>
      <c r="BJ512" s="122" t="str">
        <f t="shared" si="359"/>
        <v/>
      </c>
      <c r="BK512" s="122"/>
      <c r="BL512" s="99" t="str">
        <f t="shared" si="360"/>
        <v/>
      </c>
      <c r="BM512" s="99" t="str">
        <f t="shared" si="361"/>
        <v/>
      </c>
      <c r="BN512" s="122" t="str">
        <f t="shared" si="366"/>
        <v/>
      </c>
      <c r="BO512" s="121" t="str">
        <f t="shared" si="362"/>
        <v/>
      </c>
      <c r="BP512" s="122" t="str">
        <f t="shared" si="367"/>
        <v/>
      </c>
      <c r="BQ512" s="122"/>
    </row>
    <row r="513" spans="2:69" x14ac:dyDescent="0.3">
      <c r="B513" s="89"/>
      <c r="C513" s="98">
        <f t="shared" si="363"/>
        <v>101</v>
      </c>
      <c r="D513" s="120">
        <v>503</v>
      </c>
      <c r="E513" s="161" t="str">
        <f t="shared" si="368"/>
        <v/>
      </c>
      <c r="F513" s="90" t="str">
        <f t="shared" si="344"/>
        <v/>
      </c>
      <c r="G513" s="120">
        <v>503</v>
      </c>
      <c r="H513" s="161" t="str">
        <f t="shared" si="369"/>
        <v/>
      </c>
      <c r="I513" s="90" t="str">
        <f t="array" ref="I513">IF(D$2=1,IF(F513="","",ABS(F512-F513)),IF(D$2&lt;10,IF(AND(F513="",F514=""),"",MAX(IF(C$11:C$1510=G513,B$11:B$1510))-MIN(IF(C$11:C$1510=G513,B$11:B$1510))),IF(AND(F513="",F514=""),"",_xlfn.STDEV.S(IF(C$11:C$1510=G513,B$11:B$1510)))))</f>
        <v/>
      </c>
      <c r="J513" s="102"/>
      <c r="K513" s="156"/>
      <c r="L513" s="157"/>
      <c r="M513" s="158"/>
      <c r="N513" s="147"/>
      <c r="O513" s="147"/>
      <c r="AA513" s="99" t="str">
        <f t="shared" si="345"/>
        <v/>
      </c>
      <c r="AB513" s="99" t="str">
        <f t="shared" si="346"/>
        <v/>
      </c>
      <c r="AC513" s="99" t="str">
        <f t="shared" si="374"/>
        <v/>
      </c>
      <c r="AD513" s="99" t="str">
        <f t="shared" si="375"/>
        <v/>
      </c>
      <c r="AE513" s="99" t="str">
        <f t="shared" si="347"/>
        <v/>
      </c>
      <c r="AF513" s="99" t="str">
        <f t="shared" si="348"/>
        <v/>
      </c>
      <c r="AG513" s="99" t="str">
        <f t="shared" si="386"/>
        <v/>
      </c>
      <c r="AH513" s="99" t="str">
        <f t="shared" si="387"/>
        <v/>
      </c>
      <c r="AI513" s="99" t="str">
        <f t="shared" si="364"/>
        <v/>
      </c>
      <c r="AJ513" s="99" t="str">
        <f t="shared" si="370"/>
        <v/>
      </c>
      <c r="AK513" s="99" t="str">
        <f t="shared" si="384"/>
        <v/>
      </c>
      <c r="AL513" s="99" t="str">
        <f t="shared" si="385"/>
        <v/>
      </c>
      <c r="AM513" s="99" t="str">
        <f t="shared" si="365"/>
        <v/>
      </c>
      <c r="AN513" s="99" t="str">
        <f t="shared" si="371"/>
        <v/>
      </c>
      <c r="AO513" s="99" t="str">
        <f t="shared" si="376"/>
        <v/>
      </c>
      <c r="AP513" s="99" t="str">
        <f t="shared" si="377"/>
        <v/>
      </c>
      <c r="AQ513" s="99" t="str">
        <f t="shared" si="372"/>
        <v/>
      </c>
      <c r="AR513" s="99" t="str">
        <f t="shared" si="373"/>
        <v/>
      </c>
      <c r="AS513" s="99" t="str">
        <f t="shared" si="378"/>
        <v/>
      </c>
      <c r="AT513" s="99" t="str">
        <f t="shared" si="379"/>
        <v/>
      </c>
      <c r="AU513" s="99" t="str">
        <f t="shared" si="349"/>
        <v/>
      </c>
      <c r="AV513" s="99" t="str">
        <f t="shared" si="350"/>
        <v/>
      </c>
      <c r="AW513" s="99" t="str">
        <f t="shared" si="380"/>
        <v/>
      </c>
      <c r="AX513" s="99" t="str">
        <f t="shared" si="381"/>
        <v/>
      </c>
      <c r="AY513" s="99" t="str">
        <f t="shared" si="351"/>
        <v/>
      </c>
      <c r="AZ513" s="99" t="str">
        <f t="shared" si="352"/>
        <v/>
      </c>
      <c r="BA513" s="99" t="str">
        <f t="shared" si="382"/>
        <v/>
      </c>
      <c r="BB513" s="99" t="str">
        <f t="shared" si="383"/>
        <v/>
      </c>
      <c r="BD513" s="99" t="str">
        <f t="shared" si="353"/>
        <v/>
      </c>
      <c r="BE513" s="99" t="str">
        <f t="shared" si="354"/>
        <v/>
      </c>
      <c r="BF513" s="99" t="str">
        <f t="shared" si="355"/>
        <v/>
      </c>
      <c r="BG513" s="99" t="str">
        <f t="shared" si="356"/>
        <v/>
      </c>
      <c r="BH513" s="121" t="str">
        <f t="shared" si="357"/>
        <v/>
      </c>
      <c r="BI513" s="121" t="str">
        <f t="shared" si="358"/>
        <v/>
      </c>
      <c r="BJ513" s="122" t="str">
        <f t="shared" si="359"/>
        <v/>
      </c>
      <c r="BK513" s="122"/>
      <c r="BL513" s="99" t="str">
        <f t="shared" si="360"/>
        <v/>
      </c>
      <c r="BM513" s="99" t="str">
        <f t="shared" si="361"/>
        <v/>
      </c>
      <c r="BN513" s="122" t="str">
        <f t="shared" si="366"/>
        <v/>
      </c>
      <c r="BO513" s="121" t="str">
        <f t="shared" si="362"/>
        <v/>
      </c>
      <c r="BP513" s="122" t="str">
        <f t="shared" si="367"/>
        <v/>
      </c>
      <c r="BQ513" s="122"/>
    </row>
    <row r="514" spans="2:69" x14ac:dyDescent="0.3">
      <c r="B514" s="89"/>
      <c r="C514" s="98">
        <f t="shared" si="363"/>
        <v>101</v>
      </c>
      <c r="D514" s="120">
        <v>504</v>
      </c>
      <c r="E514" s="161" t="str">
        <f t="shared" si="368"/>
        <v/>
      </c>
      <c r="F514" s="90" t="str">
        <f t="shared" si="344"/>
        <v/>
      </c>
      <c r="G514" s="120">
        <v>504</v>
      </c>
      <c r="H514" s="161" t="str">
        <f t="shared" si="369"/>
        <v/>
      </c>
      <c r="I514" s="90" t="str">
        <f t="array" ref="I514">IF(D$2=1,IF(F514="","",ABS(F513-F514)),IF(D$2&lt;10,IF(AND(F514="",F515=""),"",MAX(IF(C$11:C$1510=G514,B$11:B$1510))-MIN(IF(C$11:C$1510=G514,B$11:B$1510))),IF(AND(F514="",F515=""),"",_xlfn.STDEV.S(IF(C$11:C$1510=G514,B$11:B$1510)))))</f>
        <v/>
      </c>
      <c r="J514" s="102"/>
      <c r="K514" s="156"/>
      <c r="L514" s="157"/>
      <c r="M514" s="158"/>
      <c r="N514" s="147"/>
      <c r="O514" s="147"/>
      <c r="AA514" s="99" t="str">
        <f t="shared" si="345"/>
        <v/>
      </c>
      <c r="AB514" s="99" t="str">
        <f t="shared" si="346"/>
        <v/>
      </c>
      <c r="AC514" s="99" t="str">
        <f t="shared" si="374"/>
        <v/>
      </c>
      <c r="AD514" s="99" t="str">
        <f t="shared" si="375"/>
        <v/>
      </c>
      <c r="AE514" s="99" t="str">
        <f t="shared" si="347"/>
        <v/>
      </c>
      <c r="AF514" s="99" t="str">
        <f t="shared" si="348"/>
        <v/>
      </c>
      <c r="AG514" s="99" t="str">
        <f t="shared" si="386"/>
        <v/>
      </c>
      <c r="AH514" s="99" t="str">
        <f t="shared" si="387"/>
        <v/>
      </c>
      <c r="AI514" s="99" t="str">
        <f t="shared" si="364"/>
        <v/>
      </c>
      <c r="AJ514" s="99" t="str">
        <f t="shared" si="370"/>
        <v/>
      </c>
      <c r="AK514" s="99" t="str">
        <f t="shared" si="384"/>
        <v/>
      </c>
      <c r="AL514" s="99" t="str">
        <f t="shared" si="385"/>
        <v/>
      </c>
      <c r="AM514" s="99" t="str">
        <f t="shared" si="365"/>
        <v/>
      </c>
      <c r="AN514" s="99" t="str">
        <f t="shared" si="371"/>
        <v/>
      </c>
      <c r="AO514" s="99" t="str">
        <f t="shared" si="376"/>
        <v/>
      </c>
      <c r="AP514" s="99" t="str">
        <f t="shared" si="377"/>
        <v/>
      </c>
      <c r="AQ514" s="99" t="str">
        <f t="shared" si="372"/>
        <v/>
      </c>
      <c r="AR514" s="99" t="str">
        <f t="shared" si="373"/>
        <v/>
      </c>
      <c r="AS514" s="99" t="str">
        <f t="shared" si="378"/>
        <v/>
      </c>
      <c r="AT514" s="99" t="str">
        <f t="shared" si="379"/>
        <v/>
      </c>
      <c r="AU514" s="99" t="str">
        <f t="shared" si="349"/>
        <v/>
      </c>
      <c r="AV514" s="99" t="str">
        <f t="shared" si="350"/>
        <v/>
      </c>
      <c r="AW514" s="99" t="str">
        <f t="shared" si="380"/>
        <v/>
      </c>
      <c r="AX514" s="99" t="str">
        <f t="shared" si="381"/>
        <v/>
      </c>
      <c r="AY514" s="99" t="str">
        <f t="shared" si="351"/>
        <v/>
      </c>
      <c r="AZ514" s="99" t="str">
        <f t="shared" si="352"/>
        <v/>
      </c>
      <c r="BA514" s="99" t="str">
        <f t="shared" si="382"/>
        <v/>
      </c>
      <c r="BB514" s="99" t="str">
        <f t="shared" si="383"/>
        <v/>
      </c>
      <c r="BD514" s="99" t="str">
        <f t="shared" si="353"/>
        <v/>
      </c>
      <c r="BE514" s="99" t="str">
        <f t="shared" si="354"/>
        <v/>
      </c>
      <c r="BF514" s="99" t="str">
        <f t="shared" si="355"/>
        <v/>
      </c>
      <c r="BG514" s="99" t="str">
        <f t="shared" si="356"/>
        <v/>
      </c>
      <c r="BH514" s="121" t="str">
        <f t="shared" si="357"/>
        <v/>
      </c>
      <c r="BI514" s="121" t="str">
        <f t="shared" si="358"/>
        <v/>
      </c>
      <c r="BJ514" s="122" t="str">
        <f t="shared" si="359"/>
        <v/>
      </c>
      <c r="BK514" s="122"/>
      <c r="BL514" s="99" t="str">
        <f t="shared" si="360"/>
        <v/>
      </c>
      <c r="BM514" s="99" t="str">
        <f t="shared" si="361"/>
        <v/>
      </c>
      <c r="BN514" s="122" t="str">
        <f t="shared" si="366"/>
        <v/>
      </c>
      <c r="BO514" s="121" t="str">
        <f t="shared" si="362"/>
        <v/>
      </c>
      <c r="BP514" s="122" t="str">
        <f t="shared" si="367"/>
        <v/>
      </c>
      <c r="BQ514" s="122"/>
    </row>
    <row r="515" spans="2:69" x14ac:dyDescent="0.3">
      <c r="B515" s="89"/>
      <c r="C515" s="98">
        <f t="shared" si="363"/>
        <v>101</v>
      </c>
      <c r="D515" s="120">
        <v>505</v>
      </c>
      <c r="E515" s="161" t="str">
        <f t="shared" si="368"/>
        <v/>
      </c>
      <c r="F515" s="90" t="str">
        <f t="shared" si="344"/>
        <v/>
      </c>
      <c r="G515" s="120">
        <v>505</v>
      </c>
      <c r="H515" s="161" t="str">
        <f t="shared" si="369"/>
        <v/>
      </c>
      <c r="I515" s="90" t="str">
        <f t="array" ref="I515">IF(D$2=1,IF(F515="","",ABS(F514-F515)),IF(D$2&lt;10,IF(AND(F515="",F516=""),"",MAX(IF(C$11:C$1510=G515,B$11:B$1510))-MIN(IF(C$11:C$1510=G515,B$11:B$1510))),IF(AND(F515="",F516=""),"",_xlfn.STDEV.S(IF(C$11:C$1510=G515,B$11:B$1510)))))</f>
        <v/>
      </c>
      <c r="J515" s="102"/>
      <c r="K515" s="156"/>
      <c r="L515" s="157"/>
      <c r="M515" s="158"/>
      <c r="N515" s="147"/>
      <c r="O515" s="147"/>
      <c r="AA515" s="99" t="str">
        <f t="shared" si="345"/>
        <v/>
      </c>
      <c r="AB515" s="99" t="str">
        <f t="shared" si="346"/>
        <v/>
      </c>
      <c r="AC515" s="99" t="str">
        <f t="shared" si="374"/>
        <v/>
      </c>
      <c r="AD515" s="99" t="str">
        <f t="shared" si="375"/>
        <v/>
      </c>
      <c r="AE515" s="99" t="str">
        <f t="shared" si="347"/>
        <v/>
      </c>
      <c r="AF515" s="99" t="str">
        <f t="shared" si="348"/>
        <v/>
      </c>
      <c r="AG515" s="99" t="str">
        <f t="shared" si="386"/>
        <v/>
      </c>
      <c r="AH515" s="99" t="str">
        <f t="shared" si="387"/>
        <v/>
      </c>
      <c r="AI515" s="99" t="str">
        <f t="shared" si="364"/>
        <v/>
      </c>
      <c r="AJ515" s="99" t="str">
        <f t="shared" si="370"/>
        <v/>
      </c>
      <c r="AK515" s="99" t="str">
        <f t="shared" si="384"/>
        <v/>
      </c>
      <c r="AL515" s="99" t="str">
        <f t="shared" si="385"/>
        <v/>
      </c>
      <c r="AM515" s="99" t="str">
        <f t="shared" si="365"/>
        <v/>
      </c>
      <c r="AN515" s="99" t="str">
        <f t="shared" si="371"/>
        <v/>
      </c>
      <c r="AO515" s="99" t="str">
        <f t="shared" si="376"/>
        <v/>
      </c>
      <c r="AP515" s="99" t="str">
        <f t="shared" si="377"/>
        <v/>
      </c>
      <c r="AQ515" s="99" t="str">
        <f t="shared" si="372"/>
        <v/>
      </c>
      <c r="AR515" s="99" t="str">
        <f t="shared" si="373"/>
        <v/>
      </c>
      <c r="AS515" s="99" t="str">
        <f t="shared" si="378"/>
        <v/>
      </c>
      <c r="AT515" s="99" t="str">
        <f t="shared" si="379"/>
        <v/>
      </c>
      <c r="AU515" s="99" t="str">
        <f t="shared" si="349"/>
        <v/>
      </c>
      <c r="AV515" s="99" t="str">
        <f t="shared" si="350"/>
        <v/>
      </c>
      <c r="AW515" s="99" t="str">
        <f t="shared" si="380"/>
        <v/>
      </c>
      <c r="AX515" s="99" t="str">
        <f t="shared" si="381"/>
        <v/>
      </c>
      <c r="AY515" s="99" t="str">
        <f t="shared" si="351"/>
        <v/>
      </c>
      <c r="AZ515" s="99" t="str">
        <f t="shared" si="352"/>
        <v/>
      </c>
      <c r="BA515" s="99" t="str">
        <f t="shared" si="382"/>
        <v/>
      </c>
      <c r="BB515" s="99" t="str">
        <f t="shared" si="383"/>
        <v/>
      </c>
      <c r="BD515" s="99" t="str">
        <f t="shared" si="353"/>
        <v/>
      </c>
      <c r="BE515" s="99" t="str">
        <f t="shared" si="354"/>
        <v/>
      </c>
      <c r="BF515" s="99" t="str">
        <f t="shared" si="355"/>
        <v/>
      </c>
      <c r="BG515" s="99" t="str">
        <f t="shared" si="356"/>
        <v/>
      </c>
      <c r="BH515" s="121" t="str">
        <f t="shared" si="357"/>
        <v/>
      </c>
      <c r="BI515" s="121" t="str">
        <f t="shared" si="358"/>
        <v/>
      </c>
      <c r="BJ515" s="122" t="str">
        <f t="shared" si="359"/>
        <v/>
      </c>
      <c r="BK515" s="122"/>
      <c r="BL515" s="99" t="str">
        <f t="shared" si="360"/>
        <v/>
      </c>
      <c r="BM515" s="99" t="str">
        <f t="shared" si="361"/>
        <v/>
      </c>
      <c r="BN515" s="122" t="str">
        <f t="shared" si="366"/>
        <v/>
      </c>
      <c r="BO515" s="121" t="str">
        <f t="shared" si="362"/>
        <v/>
      </c>
      <c r="BP515" s="122" t="str">
        <f t="shared" si="367"/>
        <v/>
      </c>
      <c r="BQ515" s="122"/>
    </row>
    <row r="516" spans="2:69" x14ac:dyDescent="0.3">
      <c r="B516" s="89"/>
      <c r="C516" s="98">
        <f t="shared" si="363"/>
        <v>102</v>
      </c>
      <c r="D516" s="120">
        <v>506</v>
      </c>
      <c r="E516" s="161" t="str">
        <f t="shared" si="368"/>
        <v/>
      </c>
      <c r="F516" s="90" t="str">
        <f t="shared" si="344"/>
        <v/>
      </c>
      <c r="G516" s="120">
        <v>506</v>
      </c>
      <c r="H516" s="161" t="str">
        <f t="shared" si="369"/>
        <v/>
      </c>
      <c r="I516" s="90" t="str">
        <f t="array" ref="I516">IF(D$2=1,IF(F516="","",ABS(F515-F516)),IF(D$2&lt;10,IF(AND(F516="",F517=""),"",MAX(IF(C$11:C$1510=G516,B$11:B$1510))-MIN(IF(C$11:C$1510=G516,B$11:B$1510))),IF(AND(F516="",F517=""),"",_xlfn.STDEV.S(IF(C$11:C$1510=G516,B$11:B$1510)))))</f>
        <v/>
      </c>
      <c r="J516" s="102"/>
      <c r="K516" s="156"/>
      <c r="L516" s="157"/>
      <c r="M516" s="158"/>
      <c r="N516" s="147"/>
      <c r="O516" s="147"/>
      <c r="AA516" s="99" t="str">
        <f t="shared" si="345"/>
        <v/>
      </c>
      <c r="AB516" s="99" t="str">
        <f t="shared" si="346"/>
        <v/>
      </c>
      <c r="AC516" s="99" t="str">
        <f t="shared" si="374"/>
        <v/>
      </c>
      <c r="AD516" s="99" t="str">
        <f t="shared" si="375"/>
        <v/>
      </c>
      <c r="AE516" s="99" t="str">
        <f t="shared" si="347"/>
        <v/>
      </c>
      <c r="AF516" s="99" t="str">
        <f t="shared" si="348"/>
        <v/>
      </c>
      <c r="AG516" s="99" t="str">
        <f t="shared" si="386"/>
        <v/>
      </c>
      <c r="AH516" s="99" t="str">
        <f t="shared" si="387"/>
        <v/>
      </c>
      <c r="AI516" s="99" t="str">
        <f t="shared" si="364"/>
        <v/>
      </c>
      <c r="AJ516" s="99" t="str">
        <f t="shared" si="370"/>
        <v/>
      </c>
      <c r="AK516" s="99" t="str">
        <f t="shared" si="384"/>
        <v/>
      </c>
      <c r="AL516" s="99" t="str">
        <f t="shared" si="385"/>
        <v/>
      </c>
      <c r="AM516" s="99" t="str">
        <f t="shared" si="365"/>
        <v/>
      </c>
      <c r="AN516" s="99" t="str">
        <f t="shared" si="371"/>
        <v/>
      </c>
      <c r="AO516" s="99" t="str">
        <f t="shared" si="376"/>
        <v/>
      </c>
      <c r="AP516" s="99" t="str">
        <f t="shared" si="377"/>
        <v/>
      </c>
      <c r="AQ516" s="99" t="str">
        <f t="shared" si="372"/>
        <v/>
      </c>
      <c r="AR516" s="99" t="str">
        <f t="shared" si="373"/>
        <v/>
      </c>
      <c r="AS516" s="99" t="str">
        <f t="shared" si="378"/>
        <v/>
      </c>
      <c r="AT516" s="99" t="str">
        <f t="shared" si="379"/>
        <v/>
      </c>
      <c r="AU516" s="99" t="str">
        <f t="shared" si="349"/>
        <v/>
      </c>
      <c r="AV516" s="99" t="str">
        <f t="shared" si="350"/>
        <v/>
      </c>
      <c r="AW516" s="99" t="str">
        <f t="shared" si="380"/>
        <v/>
      </c>
      <c r="AX516" s="99" t="str">
        <f t="shared" si="381"/>
        <v/>
      </c>
      <c r="AY516" s="99" t="str">
        <f t="shared" si="351"/>
        <v/>
      </c>
      <c r="AZ516" s="99" t="str">
        <f t="shared" si="352"/>
        <v/>
      </c>
      <c r="BA516" s="99" t="str">
        <f t="shared" si="382"/>
        <v/>
      </c>
      <c r="BB516" s="99" t="str">
        <f t="shared" si="383"/>
        <v/>
      </c>
      <c r="BD516" s="99" t="str">
        <f t="shared" si="353"/>
        <v/>
      </c>
      <c r="BE516" s="99" t="str">
        <f t="shared" si="354"/>
        <v/>
      </c>
      <c r="BF516" s="99" t="str">
        <f t="shared" si="355"/>
        <v/>
      </c>
      <c r="BG516" s="99" t="str">
        <f t="shared" si="356"/>
        <v/>
      </c>
      <c r="BH516" s="121" t="str">
        <f t="shared" si="357"/>
        <v/>
      </c>
      <c r="BI516" s="121" t="str">
        <f t="shared" si="358"/>
        <v/>
      </c>
      <c r="BJ516" s="122" t="str">
        <f t="shared" si="359"/>
        <v/>
      </c>
      <c r="BK516" s="122"/>
      <c r="BL516" s="99" t="str">
        <f t="shared" si="360"/>
        <v/>
      </c>
      <c r="BM516" s="99" t="str">
        <f t="shared" si="361"/>
        <v/>
      </c>
      <c r="BN516" s="122" t="str">
        <f t="shared" si="366"/>
        <v/>
      </c>
      <c r="BO516" s="121" t="str">
        <f t="shared" si="362"/>
        <v/>
      </c>
      <c r="BP516" s="122" t="str">
        <f t="shared" si="367"/>
        <v/>
      </c>
      <c r="BQ516" s="122"/>
    </row>
    <row r="517" spans="2:69" x14ac:dyDescent="0.3">
      <c r="B517" s="89"/>
      <c r="C517" s="98">
        <f t="shared" si="363"/>
        <v>102</v>
      </c>
      <c r="D517" s="120">
        <v>507</v>
      </c>
      <c r="E517" s="161" t="str">
        <f t="shared" si="368"/>
        <v/>
      </c>
      <c r="F517" s="90" t="str">
        <f t="shared" si="344"/>
        <v/>
      </c>
      <c r="G517" s="120">
        <v>507</v>
      </c>
      <c r="H517" s="161" t="str">
        <f t="shared" si="369"/>
        <v/>
      </c>
      <c r="I517" s="90" t="str">
        <f t="array" ref="I517">IF(D$2=1,IF(F517="","",ABS(F516-F517)),IF(D$2&lt;10,IF(AND(F517="",F518=""),"",MAX(IF(C$11:C$1510=G517,B$11:B$1510))-MIN(IF(C$11:C$1510=G517,B$11:B$1510))),IF(AND(F517="",F518=""),"",_xlfn.STDEV.S(IF(C$11:C$1510=G517,B$11:B$1510)))))</f>
        <v/>
      </c>
      <c r="J517" s="102"/>
      <c r="K517" s="156"/>
      <c r="L517" s="157"/>
      <c r="M517" s="158"/>
      <c r="N517" s="147"/>
      <c r="O517" s="147"/>
      <c r="AA517" s="99" t="str">
        <f t="shared" si="345"/>
        <v/>
      </c>
      <c r="AB517" s="99" t="str">
        <f t="shared" si="346"/>
        <v/>
      </c>
      <c r="AC517" s="99" t="str">
        <f t="shared" si="374"/>
        <v/>
      </c>
      <c r="AD517" s="99" t="str">
        <f t="shared" si="375"/>
        <v/>
      </c>
      <c r="AE517" s="99" t="str">
        <f t="shared" si="347"/>
        <v/>
      </c>
      <c r="AF517" s="99" t="str">
        <f t="shared" si="348"/>
        <v/>
      </c>
      <c r="AG517" s="99" t="str">
        <f t="shared" si="386"/>
        <v/>
      </c>
      <c r="AH517" s="99" t="str">
        <f t="shared" si="387"/>
        <v/>
      </c>
      <c r="AI517" s="99" t="str">
        <f t="shared" si="364"/>
        <v/>
      </c>
      <c r="AJ517" s="99" t="str">
        <f t="shared" si="370"/>
        <v/>
      </c>
      <c r="AK517" s="99" t="str">
        <f t="shared" si="384"/>
        <v/>
      </c>
      <c r="AL517" s="99" t="str">
        <f t="shared" si="385"/>
        <v/>
      </c>
      <c r="AM517" s="99" t="str">
        <f t="shared" si="365"/>
        <v/>
      </c>
      <c r="AN517" s="99" t="str">
        <f t="shared" si="371"/>
        <v/>
      </c>
      <c r="AO517" s="99" t="str">
        <f t="shared" si="376"/>
        <v/>
      </c>
      <c r="AP517" s="99" t="str">
        <f t="shared" si="377"/>
        <v/>
      </c>
      <c r="AQ517" s="99" t="str">
        <f t="shared" si="372"/>
        <v/>
      </c>
      <c r="AR517" s="99" t="str">
        <f t="shared" si="373"/>
        <v/>
      </c>
      <c r="AS517" s="99" t="str">
        <f t="shared" si="378"/>
        <v/>
      </c>
      <c r="AT517" s="99" t="str">
        <f t="shared" si="379"/>
        <v/>
      </c>
      <c r="AU517" s="99" t="str">
        <f t="shared" si="349"/>
        <v/>
      </c>
      <c r="AV517" s="99" t="str">
        <f t="shared" si="350"/>
        <v/>
      </c>
      <c r="AW517" s="99" t="str">
        <f t="shared" si="380"/>
        <v/>
      </c>
      <c r="AX517" s="99" t="str">
        <f t="shared" si="381"/>
        <v/>
      </c>
      <c r="AY517" s="99" t="str">
        <f t="shared" si="351"/>
        <v/>
      </c>
      <c r="AZ517" s="99" t="str">
        <f t="shared" si="352"/>
        <v/>
      </c>
      <c r="BA517" s="99" t="str">
        <f t="shared" si="382"/>
        <v/>
      </c>
      <c r="BB517" s="99" t="str">
        <f t="shared" si="383"/>
        <v/>
      </c>
      <c r="BD517" s="99" t="str">
        <f t="shared" si="353"/>
        <v/>
      </c>
      <c r="BE517" s="99" t="str">
        <f t="shared" si="354"/>
        <v/>
      </c>
      <c r="BF517" s="99" t="str">
        <f t="shared" si="355"/>
        <v/>
      </c>
      <c r="BG517" s="99" t="str">
        <f t="shared" si="356"/>
        <v/>
      </c>
      <c r="BH517" s="121" t="str">
        <f t="shared" si="357"/>
        <v/>
      </c>
      <c r="BI517" s="121" t="str">
        <f t="shared" si="358"/>
        <v/>
      </c>
      <c r="BJ517" s="122" t="str">
        <f t="shared" si="359"/>
        <v/>
      </c>
      <c r="BK517" s="122"/>
      <c r="BL517" s="99" t="str">
        <f t="shared" si="360"/>
        <v/>
      </c>
      <c r="BM517" s="99" t="str">
        <f t="shared" si="361"/>
        <v/>
      </c>
      <c r="BN517" s="122" t="str">
        <f t="shared" si="366"/>
        <v/>
      </c>
      <c r="BO517" s="121" t="str">
        <f t="shared" si="362"/>
        <v/>
      </c>
      <c r="BP517" s="122" t="str">
        <f t="shared" si="367"/>
        <v/>
      </c>
      <c r="BQ517" s="122"/>
    </row>
    <row r="518" spans="2:69" x14ac:dyDescent="0.3">
      <c r="B518" s="89"/>
      <c r="C518" s="98">
        <f t="shared" si="363"/>
        <v>102</v>
      </c>
      <c r="D518" s="120">
        <v>508</v>
      </c>
      <c r="E518" s="161" t="str">
        <f t="shared" si="368"/>
        <v/>
      </c>
      <c r="F518" s="90" t="str">
        <f t="shared" si="344"/>
        <v/>
      </c>
      <c r="G518" s="120">
        <v>508</v>
      </c>
      <c r="H518" s="161" t="str">
        <f t="shared" si="369"/>
        <v/>
      </c>
      <c r="I518" s="90" t="str">
        <f t="array" ref="I518">IF(D$2=1,IF(F518="","",ABS(F517-F518)),IF(D$2&lt;10,IF(AND(F518="",F519=""),"",MAX(IF(C$11:C$1510=G518,B$11:B$1510))-MIN(IF(C$11:C$1510=G518,B$11:B$1510))),IF(AND(F518="",F519=""),"",_xlfn.STDEV.S(IF(C$11:C$1510=G518,B$11:B$1510)))))</f>
        <v/>
      </c>
      <c r="J518" s="102"/>
      <c r="K518" s="156"/>
      <c r="L518" s="157"/>
      <c r="M518" s="158"/>
      <c r="N518" s="147"/>
      <c r="O518" s="147"/>
      <c r="AA518" s="99" t="str">
        <f t="shared" si="345"/>
        <v/>
      </c>
      <c r="AB518" s="99" t="str">
        <f t="shared" si="346"/>
        <v/>
      </c>
      <c r="AC518" s="99" t="str">
        <f t="shared" si="374"/>
        <v/>
      </c>
      <c r="AD518" s="99" t="str">
        <f t="shared" si="375"/>
        <v/>
      </c>
      <c r="AE518" s="99" t="str">
        <f t="shared" si="347"/>
        <v/>
      </c>
      <c r="AF518" s="99" t="str">
        <f t="shared" si="348"/>
        <v/>
      </c>
      <c r="AG518" s="99" t="str">
        <f t="shared" si="386"/>
        <v/>
      </c>
      <c r="AH518" s="99" t="str">
        <f t="shared" si="387"/>
        <v/>
      </c>
      <c r="AI518" s="99" t="str">
        <f t="shared" si="364"/>
        <v/>
      </c>
      <c r="AJ518" s="99" t="str">
        <f t="shared" si="370"/>
        <v/>
      </c>
      <c r="AK518" s="99" t="str">
        <f t="shared" si="384"/>
        <v/>
      </c>
      <c r="AL518" s="99" t="str">
        <f t="shared" si="385"/>
        <v/>
      </c>
      <c r="AM518" s="99" t="str">
        <f t="shared" si="365"/>
        <v/>
      </c>
      <c r="AN518" s="99" t="str">
        <f t="shared" si="371"/>
        <v/>
      </c>
      <c r="AO518" s="99" t="str">
        <f t="shared" si="376"/>
        <v/>
      </c>
      <c r="AP518" s="99" t="str">
        <f t="shared" si="377"/>
        <v/>
      </c>
      <c r="AQ518" s="99" t="str">
        <f t="shared" si="372"/>
        <v/>
      </c>
      <c r="AR518" s="99" t="str">
        <f t="shared" si="373"/>
        <v/>
      </c>
      <c r="AS518" s="99" t="str">
        <f t="shared" si="378"/>
        <v/>
      </c>
      <c r="AT518" s="99" t="str">
        <f t="shared" si="379"/>
        <v/>
      </c>
      <c r="AU518" s="99" t="str">
        <f t="shared" si="349"/>
        <v/>
      </c>
      <c r="AV518" s="99" t="str">
        <f t="shared" si="350"/>
        <v/>
      </c>
      <c r="AW518" s="99" t="str">
        <f t="shared" si="380"/>
        <v/>
      </c>
      <c r="AX518" s="99" t="str">
        <f t="shared" si="381"/>
        <v/>
      </c>
      <c r="AY518" s="99" t="str">
        <f t="shared" si="351"/>
        <v/>
      </c>
      <c r="AZ518" s="99" t="str">
        <f t="shared" si="352"/>
        <v/>
      </c>
      <c r="BA518" s="99" t="str">
        <f t="shared" si="382"/>
        <v/>
      </c>
      <c r="BB518" s="99" t="str">
        <f t="shared" si="383"/>
        <v/>
      </c>
      <c r="BD518" s="99" t="str">
        <f t="shared" si="353"/>
        <v/>
      </c>
      <c r="BE518" s="99" t="str">
        <f t="shared" si="354"/>
        <v/>
      </c>
      <c r="BF518" s="99" t="str">
        <f t="shared" si="355"/>
        <v/>
      </c>
      <c r="BG518" s="99" t="str">
        <f t="shared" si="356"/>
        <v/>
      </c>
      <c r="BH518" s="121" t="str">
        <f t="shared" si="357"/>
        <v/>
      </c>
      <c r="BI518" s="121" t="str">
        <f t="shared" si="358"/>
        <v/>
      </c>
      <c r="BJ518" s="122" t="str">
        <f t="shared" si="359"/>
        <v/>
      </c>
      <c r="BK518" s="122"/>
      <c r="BL518" s="99" t="str">
        <f t="shared" si="360"/>
        <v/>
      </c>
      <c r="BM518" s="99" t="str">
        <f t="shared" si="361"/>
        <v/>
      </c>
      <c r="BN518" s="122" t="str">
        <f t="shared" si="366"/>
        <v/>
      </c>
      <c r="BO518" s="121" t="str">
        <f t="shared" si="362"/>
        <v/>
      </c>
      <c r="BP518" s="122" t="str">
        <f t="shared" si="367"/>
        <v/>
      </c>
      <c r="BQ518" s="122"/>
    </row>
    <row r="519" spans="2:69" x14ac:dyDescent="0.3">
      <c r="B519" s="89"/>
      <c r="C519" s="98">
        <f t="shared" si="363"/>
        <v>102</v>
      </c>
      <c r="D519" s="120">
        <v>509</v>
      </c>
      <c r="E519" s="161" t="str">
        <f t="shared" si="368"/>
        <v/>
      </c>
      <c r="F519" s="90" t="str">
        <f t="shared" si="344"/>
        <v/>
      </c>
      <c r="G519" s="120">
        <v>509</v>
      </c>
      <c r="H519" s="161" t="str">
        <f t="shared" si="369"/>
        <v/>
      </c>
      <c r="I519" s="90" t="str">
        <f t="array" ref="I519">IF(D$2=1,IF(F519="","",ABS(F518-F519)),IF(D$2&lt;10,IF(AND(F519="",F520=""),"",MAX(IF(C$11:C$1510=G519,B$11:B$1510))-MIN(IF(C$11:C$1510=G519,B$11:B$1510))),IF(AND(F519="",F520=""),"",_xlfn.STDEV.S(IF(C$11:C$1510=G519,B$11:B$1510)))))</f>
        <v/>
      </c>
      <c r="J519" s="102"/>
      <c r="K519" s="156"/>
      <c r="L519" s="157"/>
      <c r="M519" s="158"/>
      <c r="N519" s="147"/>
      <c r="O519" s="147"/>
      <c r="AA519" s="99" t="str">
        <f t="shared" si="345"/>
        <v/>
      </c>
      <c r="AB519" s="99" t="str">
        <f t="shared" si="346"/>
        <v/>
      </c>
      <c r="AC519" s="99" t="str">
        <f t="shared" si="374"/>
        <v/>
      </c>
      <c r="AD519" s="99" t="str">
        <f t="shared" si="375"/>
        <v/>
      </c>
      <c r="AE519" s="99" t="str">
        <f t="shared" si="347"/>
        <v/>
      </c>
      <c r="AF519" s="99" t="str">
        <f t="shared" si="348"/>
        <v/>
      </c>
      <c r="AG519" s="99" t="str">
        <f t="shared" si="386"/>
        <v/>
      </c>
      <c r="AH519" s="99" t="str">
        <f t="shared" si="387"/>
        <v/>
      </c>
      <c r="AI519" s="99" t="str">
        <f t="shared" si="364"/>
        <v/>
      </c>
      <c r="AJ519" s="99" t="str">
        <f t="shared" si="370"/>
        <v/>
      </c>
      <c r="AK519" s="99" t="str">
        <f t="shared" si="384"/>
        <v/>
      </c>
      <c r="AL519" s="99" t="str">
        <f t="shared" si="385"/>
        <v/>
      </c>
      <c r="AM519" s="99" t="str">
        <f t="shared" si="365"/>
        <v/>
      </c>
      <c r="AN519" s="99" t="str">
        <f t="shared" si="371"/>
        <v/>
      </c>
      <c r="AO519" s="99" t="str">
        <f t="shared" si="376"/>
        <v/>
      </c>
      <c r="AP519" s="99" t="str">
        <f t="shared" si="377"/>
        <v/>
      </c>
      <c r="AQ519" s="99" t="str">
        <f t="shared" si="372"/>
        <v/>
      </c>
      <c r="AR519" s="99" t="str">
        <f t="shared" si="373"/>
        <v/>
      </c>
      <c r="AS519" s="99" t="str">
        <f t="shared" si="378"/>
        <v/>
      </c>
      <c r="AT519" s="99" t="str">
        <f t="shared" si="379"/>
        <v/>
      </c>
      <c r="AU519" s="99" t="str">
        <f t="shared" si="349"/>
        <v/>
      </c>
      <c r="AV519" s="99" t="str">
        <f t="shared" si="350"/>
        <v/>
      </c>
      <c r="AW519" s="99" t="str">
        <f t="shared" si="380"/>
        <v/>
      </c>
      <c r="AX519" s="99" t="str">
        <f t="shared" si="381"/>
        <v/>
      </c>
      <c r="AY519" s="99" t="str">
        <f t="shared" si="351"/>
        <v/>
      </c>
      <c r="AZ519" s="99" t="str">
        <f t="shared" si="352"/>
        <v/>
      </c>
      <c r="BA519" s="99" t="str">
        <f t="shared" si="382"/>
        <v/>
      </c>
      <c r="BB519" s="99" t="str">
        <f t="shared" si="383"/>
        <v/>
      </c>
      <c r="BD519" s="99" t="str">
        <f t="shared" si="353"/>
        <v/>
      </c>
      <c r="BE519" s="99" t="str">
        <f t="shared" si="354"/>
        <v/>
      </c>
      <c r="BF519" s="99" t="str">
        <f t="shared" si="355"/>
        <v/>
      </c>
      <c r="BG519" s="99" t="str">
        <f t="shared" si="356"/>
        <v/>
      </c>
      <c r="BH519" s="121" t="str">
        <f t="shared" si="357"/>
        <v/>
      </c>
      <c r="BI519" s="121" t="str">
        <f t="shared" si="358"/>
        <v/>
      </c>
      <c r="BJ519" s="122" t="str">
        <f t="shared" si="359"/>
        <v/>
      </c>
      <c r="BK519" s="122"/>
      <c r="BL519" s="99" t="str">
        <f t="shared" si="360"/>
        <v/>
      </c>
      <c r="BM519" s="99" t="str">
        <f t="shared" si="361"/>
        <v/>
      </c>
      <c r="BN519" s="122" t="str">
        <f t="shared" si="366"/>
        <v/>
      </c>
      <c r="BO519" s="121" t="str">
        <f t="shared" si="362"/>
        <v/>
      </c>
      <c r="BP519" s="122" t="str">
        <f t="shared" si="367"/>
        <v/>
      </c>
      <c r="BQ519" s="122"/>
    </row>
    <row r="520" spans="2:69" x14ac:dyDescent="0.3">
      <c r="B520" s="89"/>
      <c r="C520" s="98">
        <f t="shared" si="363"/>
        <v>102</v>
      </c>
      <c r="D520" s="120">
        <v>510</v>
      </c>
      <c r="E520" s="161" t="str">
        <f t="shared" si="368"/>
        <v/>
      </c>
      <c r="F520" s="90" t="str">
        <f t="shared" si="344"/>
        <v/>
      </c>
      <c r="G520" s="120">
        <v>510</v>
      </c>
      <c r="H520" s="161" t="str">
        <f t="shared" si="369"/>
        <v/>
      </c>
      <c r="I520" s="90" t="str">
        <f t="array" ref="I520">IF(D$2=1,IF(F520="","",ABS(F519-F520)),IF(D$2&lt;10,IF(AND(F520="",F521=""),"",MAX(IF(C$11:C$1510=G520,B$11:B$1510))-MIN(IF(C$11:C$1510=G520,B$11:B$1510))),IF(AND(F520="",F521=""),"",_xlfn.STDEV.S(IF(C$11:C$1510=G520,B$11:B$1510)))))</f>
        <v/>
      </c>
      <c r="J520" s="102"/>
      <c r="K520" s="156"/>
      <c r="L520" s="157"/>
      <c r="M520" s="158"/>
      <c r="N520" s="147"/>
      <c r="O520" s="147"/>
      <c r="AA520" s="99" t="str">
        <f t="shared" si="345"/>
        <v/>
      </c>
      <c r="AB520" s="99" t="str">
        <f t="shared" si="346"/>
        <v/>
      </c>
      <c r="AC520" s="99" t="str">
        <f t="shared" si="374"/>
        <v/>
      </c>
      <c r="AD520" s="99" t="str">
        <f t="shared" si="375"/>
        <v/>
      </c>
      <c r="AE520" s="99" t="str">
        <f t="shared" si="347"/>
        <v/>
      </c>
      <c r="AF520" s="99" t="str">
        <f t="shared" si="348"/>
        <v/>
      </c>
      <c r="AG520" s="99" t="str">
        <f t="shared" si="386"/>
        <v/>
      </c>
      <c r="AH520" s="99" t="str">
        <f t="shared" si="387"/>
        <v/>
      </c>
      <c r="AI520" s="99" t="str">
        <f t="shared" si="364"/>
        <v/>
      </c>
      <c r="AJ520" s="99" t="str">
        <f t="shared" si="370"/>
        <v/>
      </c>
      <c r="AK520" s="99" t="str">
        <f t="shared" si="384"/>
        <v/>
      </c>
      <c r="AL520" s="99" t="str">
        <f t="shared" si="385"/>
        <v/>
      </c>
      <c r="AM520" s="99" t="str">
        <f t="shared" si="365"/>
        <v/>
      </c>
      <c r="AN520" s="99" t="str">
        <f t="shared" si="371"/>
        <v/>
      </c>
      <c r="AO520" s="99" t="str">
        <f t="shared" si="376"/>
        <v/>
      </c>
      <c r="AP520" s="99" t="str">
        <f t="shared" si="377"/>
        <v/>
      </c>
      <c r="AQ520" s="99" t="str">
        <f t="shared" si="372"/>
        <v/>
      </c>
      <c r="AR520" s="99" t="str">
        <f t="shared" si="373"/>
        <v/>
      </c>
      <c r="AS520" s="99" t="str">
        <f t="shared" si="378"/>
        <v/>
      </c>
      <c r="AT520" s="99" t="str">
        <f t="shared" si="379"/>
        <v/>
      </c>
      <c r="AU520" s="99" t="str">
        <f t="shared" si="349"/>
        <v/>
      </c>
      <c r="AV520" s="99" t="str">
        <f t="shared" si="350"/>
        <v/>
      </c>
      <c r="AW520" s="99" t="str">
        <f t="shared" si="380"/>
        <v/>
      </c>
      <c r="AX520" s="99" t="str">
        <f t="shared" si="381"/>
        <v/>
      </c>
      <c r="AY520" s="99" t="str">
        <f t="shared" si="351"/>
        <v/>
      </c>
      <c r="AZ520" s="99" t="str">
        <f t="shared" si="352"/>
        <v/>
      </c>
      <c r="BA520" s="99" t="str">
        <f t="shared" si="382"/>
        <v/>
      </c>
      <c r="BB520" s="99" t="str">
        <f t="shared" si="383"/>
        <v/>
      </c>
      <c r="BD520" s="99" t="str">
        <f t="shared" si="353"/>
        <v/>
      </c>
      <c r="BE520" s="99" t="str">
        <f t="shared" si="354"/>
        <v/>
      </c>
      <c r="BF520" s="99" t="str">
        <f t="shared" si="355"/>
        <v/>
      </c>
      <c r="BG520" s="99" t="str">
        <f t="shared" si="356"/>
        <v/>
      </c>
      <c r="BH520" s="121" t="str">
        <f t="shared" si="357"/>
        <v/>
      </c>
      <c r="BI520" s="121" t="str">
        <f t="shared" si="358"/>
        <v/>
      </c>
      <c r="BJ520" s="122" t="str">
        <f t="shared" si="359"/>
        <v/>
      </c>
      <c r="BK520" s="122"/>
      <c r="BL520" s="99" t="str">
        <f t="shared" si="360"/>
        <v/>
      </c>
      <c r="BM520" s="99" t="str">
        <f t="shared" si="361"/>
        <v/>
      </c>
      <c r="BN520" s="122" t="str">
        <f t="shared" si="366"/>
        <v/>
      </c>
      <c r="BO520" s="121" t="str">
        <f t="shared" si="362"/>
        <v/>
      </c>
      <c r="BP520" s="122" t="str">
        <f t="shared" si="367"/>
        <v/>
      </c>
      <c r="BQ520" s="122"/>
    </row>
    <row r="521" spans="2:69" x14ac:dyDescent="0.3">
      <c r="B521" s="89"/>
      <c r="C521" s="98">
        <f t="shared" si="363"/>
        <v>103</v>
      </c>
      <c r="D521" s="120">
        <v>511</v>
      </c>
      <c r="E521" s="161" t="str">
        <f t="shared" si="368"/>
        <v/>
      </c>
      <c r="F521" s="90" t="str">
        <f t="shared" si="344"/>
        <v/>
      </c>
      <c r="G521" s="120">
        <v>511</v>
      </c>
      <c r="H521" s="161" t="str">
        <f t="shared" si="369"/>
        <v/>
      </c>
      <c r="I521" s="90" t="str">
        <f t="array" ref="I521">IF(D$2=1,IF(F521="","",ABS(F520-F521)),IF(D$2&lt;10,IF(AND(F521="",F522=""),"",MAX(IF(C$11:C$1510=G521,B$11:B$1510))-MIN(IF(C$11:C$1510=G521,B$11:B$1510))),IF(AND(F521="",F522=""),"",_xlfn.STDEV.S(IF(C$11:C$1510=G521,B$11:B$1510)))))</f>
        <v/>
      </c>
      <c r="J521" s="102"/>
      <c r="K521" s="156"/>
      <c r="L521" s="157"/>
      <c r="M521" s="158"/>
      <c r="N521" s="147"/>
      <c r="O521" s="147"/>
      <c r="AA521" s="99" t="str">
        <f t="shared" si="345"/>
        <v/>
      </c>
      <c r="AB521" s="99" t="str">
        <f t="shared" si="346"/>
        <v/>
      </c>
      <c r="AC521" s="99" t="str">
        <f t="shared" si="374"/>
        <v/>
      </c>
      <c r="AD521" s="99" t="str">
        <f t="shared" si="375"/>
        <v/>
      </c>
      <c r="AE521" s="99" t="str">
        <f t="shared" si="347"/>
        <v/>
      </c>
      <c r="AF521" s="99" t="str">
        <f t="shared" si="348"/>
        <v/>
      </c>
      <c r="AG521" s="99" t="str">
        <f t="shared" si="386"/>
        <v/>
      </c>
      <c r="AH521" s="99" t="str">
        <f t="shared" si="387"/>
        <v/>
      </c>
      <c r="AI521" s="99" t="str">
        <f t="shared" si="364"/>
        <v/>
      </c>
      <c r="AJ521" s="99" t="str">
        <f t="shared" si="370"/>
        <v/>
      </c>
      <c r="AK521" s="99" t="str">
        <f t="shared" si="384"/>
        <v/>
      </c>
      <c r="AL521" s="99" t="str">
        <f t="shared" si="385"/>
        <v/>
      </c>
      <c r="AM521" s="99" t="str">
        <f t="shared" si="365"/>
        <v/>
      </c>
      <c r="AN521" s="99" t="str">
        <f t="shared" si="371"/>
        <v/>
      </c>
      <c r="AO521" s="99" t="str">
        <f t="shared" si="376"/>
        <v/>
      </c>
      <c r="AP521" s="99" t="str">
        <f t="shared" si="377"/>
        <v/>
      </c>
      <c r="AQ521" s="99" t="str">
        <f t="shared" si="372"/>
        <v/>
      </c>
      <c r="AR521" s="99" t="str">
        <f t="shared" si="373"/>
        <v/>
      </c>
      <c r="AS521" s="99" t="str">
        <f t="shared" si="378"/>
        <v/>
      </c>
      <c r="AT521" s="99" t="str">
        <f t="shared" si="379"/>
        <v/>
      </c>
      <c r="AU521" s="99" t="str">
        <f t="shared" si="349"/>
        <v/>
      </c>
      <c r="AV521" s="99" t="str">
        <f t="shared" si="350"/>
        <v/>
      </c>
      <c r="AW521" s="99" t="str">
        <f t="shared" si="380"/>
        <v/>
      </c>
      <c r="AX521" s="99" t="str">
        <f t="shared" si="381"/>
        <v/>
      </c>
      <c r="AY521" s="99" t="str">
        <f t="shared" si="351"/>
        <v/>
      </c>
      <c r="AZ521" s="99" t="str">
        <f t="shared" si="352"/>
        <v/>
      </c>
      <c r="BA521" s="99" t="str">
        <f t="shared" si="382"/>
        <v/>
      </c>
      <c r="BB521" s="99" t="str">
        <f t="shared" si="383"/>
        <v/>
      </c>
      <c r="BD521" s="99" t="str">
        <f t="shared" si="353"/>
        <v/>
      </c>
      <c r="BE521" s="99" t="str">
        <f t="shared" si="354"/>
        <v/>
      </c>
      <c r="BF521" s="99" t="str">
        <f t="shared" si="355"/>
        <v/>
      </c>
      <c r="BG521" s="99" t="str">
        <f t="shared" si="356"/>
        <v/>
      </c>
      <c r="BH521" s="121" t="str">
        <f t="shared" si="357"/>
        <v/>
      </c>
      <c r="BI521" s="121" t="str">
        <f t="shared" si="358"/>
        <v/>
      </c>
      <c r="BJ521" s="122" t="str">
        <f t="shared" si="359"/>
        <v/>
      </c>
      <c r="BK521" s="122"/>
      <c r="BL521" s="99" t="str">
        <f t="shared" si="360"/>
        <v/>
      </c>
      <c r="BM521" s="99" t="str">
        <f t="shared" si="361"/>
        <v/>
      </c>
      <c r="BN521" s="122" t="str">
        <f t="shared" si="366"/>
        <v/>
      </c>
      <c r="BO521" s="121" t="str">
        <f t="shared" si="362"/>
        <v/>
      </c>
      <c r="BP521" s="122" t="str">
        <f t="shared" si="367"/>
        <v/>
      </c>
      <c r="BQ521" s="122"/>
    </row>
    <row r="522" spans="2:69" x14ac:dyDescent="0.3">
      <c r="B522" s="89"/>
      <c r="C522" s="98">
        <f t="shared" si="363"/>
        <v>103</v>
      </c>
      <c r="D522" s="120">
        <v>512</v>
      </c>
      <c r="E522" s="161" t="str">
        <f t="shared" si="368"/>
        <v/>
      </c>
      <c r="F522" s="90" t="str">
        <f t="shared" si="344"/>
        <v/>
      </c>
      <c r="G522" s="120">
        <v>512</v>
      </c>
      <c r="H522" s="161" t="str">
        <f t="shared" si="369"/>
        <v/>
      </c>
      <c r="I522" s="90" t="str">
        <f t="array" ref="I522">IF(D$2=1,IF(F522="","",ABS(F521-F522)),IF(D$2&lt;10,IF(AND(F522="",F523=""),"",MAX(IF(C$11:C$1510=G522,B$11:B$1510))-MIN(IF(C$11:C$1510=G522,B$11:B$1510))),IF(AND(F522="",F523=""),"",_xlfn.STDEV.S(IF(C$11:C$1510=G522,B$11:B$1510)))))</f>
        <v/>
      </c>
      <c r="J522" s="102"/>
      <c r="K522" s="156"/>
      <c r="L522" s="157"/>
      <c r="M522" s="158"/>
      <c r="N522" s="147"/>
      <c r="O522" s="147"/>
      <c r="AA522" s="99" t="str">
        <f t="shared" si="345"/>
        <v/>
      </c>
      <c r="AB522" s="99" t="str">
        <f t="shared" si="346"/>
        <v/>
      </c>
      <c r="AC522" s="99" t="str">
        <f t="shared" si="374"/>
        <v/>
      </c>
      <c r="AD522" s="99" t="str">
        <f t="shared" si="375"/>
        <v/>
      </c>
      <c r="AE522" s="99" t="str">
        <f t="shared" si="347"/>
        <v/>
      </c>
      <c r="AF522" s="99" t="str">
        <f t="shared" si="348"/>
        <v/>
      </c>
      <c r="AG522" s="99" t="str">
        <f t="shared" si="386"/>
        <v/>
      </c>
      <c r="AH522" s="99" t="str">
        <f t="shared" si="387"/>
        <v/>
      </c>
      <c r="AI522" s="99" t="str">
        <f t="shared" si="364"/>
        <v/>
      </c>
      <c r="AJ522" s="99" t="str">
        <f t="shared" si="370"/>
        <v/>
      </c>
      <c r="AK522" s="99" t="str">
        <f t="shared" si="384"/>
        <v/>
      </c>
      <c r="AL522" s="99" t="str">
        <f t="shared" si="385"/>
        <v/>
      </c>
      <c r="AM522" s="99" t="str">
        <f t="shared" si="365"/>
        <v/>
      </c>
      <c r="AN522" s="99" t="str">
        <f t="shared" si="371"/>
        <v/>
      </c>
      <c r="AO522" s="99" t="str">
        <f t="shared" si="376"/>
        <v/>
      </c>
      <c r="AP522" s="99" t="str">
        <f t="shared" si="377"/>
        <v/>
      </c>
      <c r="AQ522" s="99" t="str">
        <f t="shared" si="372"/>
        <v/>
      </c>
      <c r="AR522" s="99" t="str">
        <f t="shared" si="373"/>
        <v/>
      </c>
      <c r="AS522" s="99" t="str">
        <f t="shared" si="378"/>
        <v/>
      </c>
      <c r="AT522" s="99" t="str">
        <f t="shared" si="379"/>
        <v/>
      </c>
      <c r="AU522" s="99" t="str">
        <f t="shared" si="349"/>
        <v/>
      </c>
      <c r="AV522" s="99" t="str">
        <f t="shared" si="350"/>
        <v/>
      </c>
      <c r="AW522" s="99" t="str">
        <f t="shared" si="380"/>
        <v/>
      </c>
      <c r="AX522" s="99" t="str">
        <f t="shared" si="381"/>
        <v/>
      </c>
      <c r="AY522" s="99" t="str">
        <f t="shared" si="351"/>
        <v/>
      </c>
      <c r="AZ522" s="99" t="str">
        <f t="shared" si="352"/>
        <v/>
      </c>
      <c r="BA522" s="99" t="str">
        <f t="shared" si="382"/>
        <v/>
      </c>
      <c r="BB522" s="99" t="str">
        <f t="shared" si="383"/>
        <v/>
      </c>
      <c r="BD522" s="99" t="str">
        <f t="shared" si="353"/>
        <v/>
      </c>
      <c r="BE522" s="99" t="str">
        <f t="shared" si="354"/>
        <v/>
      </c>
      <c r="BF522" s="99" t="str">
        <f t="shared" si="355"/>
        <v/>
      </c>
      <c r="BG522" s="99" t="str">
        <f t="shared" si="356"/>
        <v/>
      </c>
      <c r="BH522" s="121" t="str">
        <f t="shared" si="357"/>
        <v/>
      </c>
      <c r="BI522" s="121" t="str">
        <f t="shared" si="358"/>
        <v/>
      </c>
      <c r="BJ522" s="122" t="str">
        <f t="shared" si="359"/>
        <v/>
      </c>
      <c r="BK522" s="122"/>
      <c r="BL522" s="99" t="str">
        <f t="shared" si="360"/>
        <v/>
      </c>
      <c r="BM522" s="99" t="str">
        <f t="shared" si="361"/>
        <v/>
      </c>
      <c r="BN522" s="122" t="str">
        <f t="shared" si="366"/>
        <v/>
      </c>
      <c r="BO522" s="121" t="str">
        <f t="shared" si="362"/>
        <v/>
      </c>
      <c r="BP522" s="122" t="str">
        <f t="shared" si="367"/>
        <v/>
      </c>
      <c r="BQ522" s="122"/>
    </row>
    <row r="523" spans="2:69" x14ac:dyDescent="0.3">
      <c r="B523" s="89"/>
      <c r="C523" s="98">
        <f t="shared" si="363"/>
        <v>103</v>
      </c>
      <c r="D523" s="120">
        <v>513</v>
      </c>
      <c r="E523" s="161" t="str">
        <f t="shared" si="368"/>
        <v/>
      </c>
      <c r="F523" s="90" t="str">
        <f t="shared" ref="F523:F586" si="388">IF(ISERROR(AVERAGEIF(C$11:C$1510,D523,B$11:B$1510)),"",AVERAGEIF(C$11:C$1510,D523,B$11:B$1510))</f>
        <v/>
      </c>
      <c r="G523" s="120">
        <v>513</v>
      </c>
      <c r="H523" s="161" t="str">
        <f t="shared" si="369"/>
        <v/>
      </c>
      <c r="I523" s="90" t="str">
        <f t="array" ref="I523">IF(D$2=1,IF(F523="","",ABS(F522-F523)),IF(D$2&lt;10,IF(AND(F523="",F524=""),"",MAX(IF(C$11:C$1510=G523,B$11:B$1510))-MIN(IF(C$11:C$1510=G523,B$11:B$1510))),IF(AND(F523="",F524=""),"",_xlfn.STDEV.S(IF(C$11:C$1510=G523,B$11:B$1510)))))</f>
        <v/>
      </c>
      <c r="J523" s="102"/>
      <c r="K523" s="156"/>
      <c r="L523" s="157"/>
      <c r="M523" s="158"/>
      <c r="N523" s="147"/>
      <c r="O523" s="147"/>
      <c r="AA523" s="99" t="str">
        <f t="shared" ref="AA523:AA586" si="389">IF(F523="","",IF(F523&gt;U$53,1,0))</f>
        <v/>
      </c>
      <c r="AB523" s="99" t="str">
        <f t="shared" ref="AB523:AB586" si="390">IF(I523="","",IF(I523&gt;U$54,1,0))</f>
        <v/>
      </c>
      <c r="AC523" s="99" t="str">
        <f t="shared" si="374"/>
        <v/>
      </c>
      <c r="AD523" s="99" t="str">
        <f t="shared" si="375"/>
        <v/>
      </c>
      <c r="AE523" s="99" t="str">
        <f t="shared" ref="AE523:AE586" si="391">IF(F523="","",IF(F523&lt;U$53,1,0))</f>
        <v/>
      </c>
      <c r="AF523" s="99" t="str">
        <f t="shared" ref="AF523:AF586" si="392">IF(I523="","",IF(I523&lt;U$54,1,0))</f>
        <v/>
      </c>
      <c r="AG523" s="99" t="str">
        <f t="shared" si="386"/>
        <v/>
      </c>
      <c r="AH523" s="99" t="str">
        <f t="shared" si="387"/>
        <v/>
      </c>
      <c r="AI523" s="99" t="str">
        <f t="shared" si="364"/>
        <v/>
      </c>
      <c r="AJ523" s="99" t="str">
        <f t="shared" si="370"/>
        <v/>
      </c>
      <c r="AK523" s="99" t="str">
        <f t="shared" si="384"/>
        <v/>
      </c>
      <c r="AL523" s="99" t="str">
        <f t="shared" si="385"/>
        <v/>
      </c>
      <c r="AM523" s="99" t="str">
        <f t="shared" si="365"/>
        <v/>
      </c>
      <c r="AN523" s="99" t="str">
        <f t="shared" si="371"/>
        <v/>
      </c>
      <c r="AO523" s="99" t="str">
        <f t="shared" si="376"/>
        <v/>
      </c>
      <c r="AP523" s="99" t="str">
        <f t="shared" si="377"/>
        <v/>
      </c>
      <c r="AQ523" s="99" t="str">
        <f t="shared" si="372"/>
        <v/>
      </c>
      <c r="AR523" s="99" t="str">
        <f t="shared" si="373"/>
        <v/>
      </c>
      <c r="AS523" s="99" t="str">
        <f t="shared" si="378"/>
        <v/>
      </c>
      <c r="AT523" s="99" t="str">
        <f t="shared" si="379"/>
        <v/>
      </c>
      <c r="AU523" s="99" t="str">
        <f t="shared" ref="AU523:AU586" si="393">IF(F523="","",IF(AND(F523&lt;(U$53+((1/3)*(U$57-U$53))),F523&gt;(U$53-((1/3)*(U$53-U$58)))),1,0))</f>
        <v/>
      </c>
      <c r="AV523" s="99" t="str">
        <f t="shared" ref="AV523:AV586" si="394">IF(I523="","",IF(AND(I523&lt;(U$54+((1/3)*(Y$62-U$54))),I523&gt;(U$54-((1/3)*(Y$62-U$54)))),1,0))</f>
        <v/>
      </c>
      <c r="AW523" s="99" t="str">
        <f t="shared" si="380"/>
        <v/>
      </c>
      <c r="AX523" s="99" t="str">
        <f t="shared" si="381"/>
        <v/>
      </c>
      <c r="AY523" s="99" t="str">
        <f t="shared" ref="AY523:AY586" si="395">IF(F523="","",IF(OR(F523&gt;(U$53+((1/3)*(U$57-U$53))),F523&lt;(U$53-((1/3)*(U$53-U$58)))),1,0))</f>
        <v/>
      </c>
      <c r="AZ523" s="99" t="str">
        <f t="shared" ref="AZ523:AZ586" si="396">IF(I523="","",IF(OR(I523&gt;(U$54+((1/3)*(Y$62-U$54))),I523&lt;(U$54-((1/3)*(Y$62-U$54)))),1,0))</f>
        <v/>
      </c>
      <c r="BA523" s="99" t="str">
        <f t="shared" si="382"/>
        <v/>
      </c>
      <c r="BB523" s="99" t="str">
        <f t="shared" si="383"/>
        <v/>
      </c>
      <c r="BD523" s="99" t="str">
        <f t="shared" ref="BD523:BD586" si="397">IF(E523="","",E523)</f>
        <v/>
      </c>
      <c r="BE523" s="99" t="str">
        <f t="shared" ref="BE523:BE586" si="398">IF(F523="","",F523)</f>
        <v/>
      </c>
      <c r="BF523" s="99" t="str">
        <f t="shared" ref="BF523:BF586" si="399">IF(D$2=1,IF(F523="","",U$45),"")</f>
        <v/>
      </c>
      <c r="BG523" s="99" t="str">
        <f t="shared" ref="BG523:BG586" si="400">IF(D$2=1,IF(F523="","",U$46),"")</f>
        <v/>
      </c>
      <c r="BH523" s="121" t="str">
        <f t="shared" ref="BH523:BH586" si="401">IF(F523="","",U$58)</f>
        <v/>
      </c>
      <c r="BI523" s="121" t="str">
        <f t="shared" ref="BI523:BI586" si="402">IF(F523="","",U$57)</f>
        <v/>
      </c>
      <c r="BJ523" s="122" t="str">
        <f t="shared" ref="BJ523:BJ586" si="403">IF(F523="","",U$53)</f>
        <v/>
      </c>
      <c r="BK523" s="122"/>
      <c r="BL523" s="99" t="str">
        <f t="shared" ref="BL523:BL586" si="404">IF(H523="","",H523)</f>
        <v/>
      </c>
      <c r="BM523" s="99" t="str">
        <f t="shared" ref="BM523:BM586" si="405">IF(I523="","",I523)</f>
        <v/>
      </c>
      <c r="BN523" s="122" t="str">
        <f t="shared" si="366"/>
        <v/>
      </c>
      <c r="BO523" s="121" t="str">
        <f t="shared" ref="BO523:BO586" si="406">IF(I523="","",Y$63)</f>
        <v/>
      </c>
      <c r="BP523" s="122" t="str">
        <f t="shared" si="367"/>
        <v/>
      </c>
      <c r="BQ523" s="122"/>
    </row>
    <row r="524" spans="2:69" x14ac:dyDescent="0.3">
      <c r="B524" s="89"/>
      <c r="C524" s="98">
        <f t="shared" ref="C524:C587" si="407">IF(D$2=0,"",IF(D523/D$2=C523,C523+1,C523))</f>
        <v>103</v>
      </c>
      <c r="D524" s="120">
        <v>514</v>
      </c>
      <c r="E524" s="161" t="str">
        <f t="shared" si="368"/>
        <v/>
      </c>
      <c r="F524" s="90" t="str">
        <f t="shared" si="388"/>
        <v/>
      </c>
      <c r="G524" s="120">
        <v>514</v>
      </c>
      <c r="H524" s="161" t="str">
        <f t="shared" si="369"/>
        <v/>
      </c>
      <c r="I524" s="90" t="str">
        <f t="array" ref="I524">IF(D$2=1,IF(F524="","",ABS(F523-F524)),IF(D$2&lt;10,IF(AND(F524="",F525=""),"",MAX(IF(C$11:C$1510=G524,B$11:B$1510))-MIN(IF(C$11:C$1510=G524,B$11:B$1510))),IF(AND(F524="",F525=""),"",_xlfn.STDEV.S(IF(C$11:C$1510=G524,B$11:B$1510)))))</f>
        <v/>
      </c>
      <c r="J524" s="102"/>
      <c r="K524" s="156"/>
      <c r="L524" s="157"/>
      <c r="M524" s="158"/>
      <c r="N524" s="147"/>
      <c r="O524" s="147"/>
      <c r="AA524" s="99" t="str">
        <f t="shared" si="389"/>
        <v/>
      </c>
      <c r="AB524" s="99" t="str">
        <f t="shared" si="390"/>
        <v/>
      </c>
      <c r="AC524" s="99" t="str">
        <f t="shared" si="374"/>
        <v/>
      </c>
      <c r="AD524" s="99" t="str">
        <f t="shared" si="375"/>
        <v/>
      </c>
      <c r="AE524" s="99" t="str">
        <f t="shared" si="391"/>
        <v/>
      </c>
      <c r="AF524" s="99" t="str">
        <f t="shared" si="392"/>
        <v/>
      </c>
      <c r="AG524" s="99" t="str">
        <f t="shared" si="386"/>
        <v/>
      </c>
      <c r="AH524" s="99" t="str">
        <f t="shared" si="387"/>
        <v/>
      </c>
      <c r="AI524" s="99" t="str">
        <f t="shared" ref="AI524:AI587" si="408">IF(F524="","",IF(F524&gt;F523,1,0))</f>
        <v/>
      </c>
      <c r="AJ524" s="99" t="str">
        <f t="shared" si="370"/>
        <v/>
      </c>
      <c r="AK524" s="99" t="str">
        <f t="shared" si="384"/>
        <v/>
      </c>
      <c r="AL524" s="99" t="str">
        <f t="shared" si="385"/>
        <v/>
      </c>
      <c r="AM524" s="99" t="str">
        <f t="shared" ref="AM524:AM587" si="409">IF(F524="","",IF(F524&lt;F523,1,0))</f>
        <v/>
      </c>
      <c r="AN524" s="99" t="str">
        <f t="shared" si="371"/>
        <v/>
      </c>
      <c r="AO524" s="99" t="str">
        <f t="shared" si="376"/>
        <v/>
      </c>
      <c r="AP524" s="99" t="str">
        <f t="shared" si="377"/>
        <v/>
      </c>
      <c r="AQ524" s="99" t="str">
        <f t="shared" si="372"/>
        <v/>
      </c>
      <c r="AR524" s="99" t="str">
        <f t="shared" si="373"/>
        <v/>
      </c>
      <c r="AS524" s="99" t="str">
        <f t="shared" si="378"/>
        <v/>
      </c>
      <c r="AT524" s="99" t="str">
        <f t="shared" si="379"/>
        <v/>
      </c>
      <c r="AU524" s="99" t="str">
        <f t="shared" si="393"/>
        <v/>
      </c>
      <c r="AV524" s="99" t="str">
        <f t="shared" si="394"/>
        <v/>
      </c>
      <c r="AW524" s="99" t="str">
        <f t="shared" si="380"/>
        <v/>
      </c>
      <c r="AX524" s="99" t="str">
        <f t="shared" si="381"/>
        <v/>
      </c>
      <c r="AY524" s="99" t="str">
        <f t="shared" si="395"/>
        <v/>
      </c>
      <c r="AZ524" s="99" t="str">
        <f t="shared" si="396"/>
        <v/>
      </c>
      <c r="BA524" s="99" t="str">
        <f t="shared" si="382"/>
        <v/>
      </c>
      <c r="BB524" s="99" t="str">
        <f t="shared" si="383"/>
        <v/>
      </c>
      <c r="BD524" s="99" t="str">
        <f t="shared" si="397"/>
        <v/>
      </c>
      <c r="BE524" s="99" t="str">
        <f t="shared" si="398"/>
        <v/>
      </c>
      <c r="BF524" s="99" t="str">
        <f t="shared" si="399"/>
        <v/>
      </c>
      <c r="BG524" s="99" t="str">
        <f t="shared" si="400"/>
        <v/>
      </c>
      <c r="BH524" s="121" t="str">
        <f t="shared" si="401"/>
        <v/>
      </c>
      <c r="BI524" s="121" t="str">
        <f t="shared" si="402"/>
        <v/>
      </c>
      <c r="BJ524" s="122" t="str">
        <f t="shared" si="403"/>
        <v/>
      </c>
      <c r="BK524" s="122"/>
      <c r="BL524" s="99" t="str">
        <f t="shared" si="404"/>
        <v/>
      </c>
      <c r="BM524" s="99" t="str">
        <f t="shared" si="405"/>
        <v/>
      </c>
      <c r="BN524" s="122" t="str">
        <f t="shared" ref="BN524:BN587" si="410">IF(F524="","",Y$62)</f>
        <v/>
      </c>
      <c r="BO524" s="121" t="str">
        <f t="shared" si="406"/>
        <v/>
      </c>
      <c r="BP524" s="122" t="str">
        <f t="shared" ref="BP524:BP587" si="411">IF(F524="","",U$54)</f>
        <v/>
      </c>
      <c r="BQ524" s="122"/>
    </row>
    <row r="525" spans="2:69" x14ac:dyDescent="0.3">
      <c r="B525" s="89"/>
      <c r="C525" s="98">
        <f t="shared" si="407"/>
        <v>103</v>
      </c>
      <c r="D525" s="120">
        <v>515</v>
      </c>
      <c r="E525" s="161" t="str">
        <f t="shared" ref="E525:E588" si="412">IF(F525="","",E524+1)</f>
        <v/>
      </c>
      <c r="F525" s="90" t="str">
        <f t="shared" si="388"/>
        <v/>
      </c>
      <c r="G525" s="120">
        <v>515</v>
      </c>
      <c r="H525" s="161" t="str">
        <f t="shared" ref="H525:H588" si="413">IF(I525="","",H524+1)</f>
        <v/>
      </c>
      <c r="I525" s="90" t="str">
        <f t="array" ref="I525">IF(D$2=1,IF(F525="","",ABS(F524-F525)),IF(D$2&lt;10,IF(AND(F525="",F526=""),"",MAX(IF(C$11:C$1510=G525,B$11:B$1510))-MIN(IF(C$11:C$1510=G525,B$11:B$1510))),IF(AND(F525="",F526=""),"",_xlfn.STDEV.S(IF(C$11:C$1510=G525,B$11:B$1510)))))</f>
        <v/>
      </c>
      <c r="J525" s="102"/>
      <c r="K525" s="156"/>
      <c r="L525" s="157"/>
      <c r="M525" s="158"/>
      <c r="N525" s="147"/>
      <c r="O525" s="147"/>
      <c r="AA525" s="99" t="str">
        <f t="shared" si="389"/>
        <v/>
      </c>
      <c r="AB525" s="99" t="str">
        <f t="shared" si="390"/>
        <v/>
      </c>
      <c r="AC525" s="99" t="str">
        <f t="shared" si="374"/>
        <v/>
      </c>
      <c r="AD525" s="99" t="str">
        <f t="shared" si="375"/>
        <v/>
      </c>
      <c r="AE525" s="99" t="str">
        <f t="shared" si="391"/>
        <v/>
      </c>
      <c r="AF525" s="99" t="str">
        <f t="shared" si="392"/>
        <v/>
      </c>
      <c r="AG525" s="99" t="str">
        <f t="shared" si="386"/>
        <v/>
      </c>
      <c r="AH525" s="99" t="str">
        <f t="shared" si="387"/>
        <v/>
      </c>
      <c r="AI525" s="99" t="str">
        <f t="shared" si="408"/>
        <v/>
      </c>
      <c r="AJ525" s="99" t="str">
        <f t="shared" ref="AJ525:AJ588" si="414">IF(I525="","",IF(I525&gt;I524,1,0))</f>
        <v/>
      </c>
      <c r="AK525" s="99" t="str">
        <f t="shared" si="384"/>
        <v/>
      </c>
      <c r="AL525" s="99" t="str">
        <f t="shared" si="385"/>
        <v/>
      </c>
      <c r="AM525" s="99" t="str">
        <f t="shared" si="409"/>
        <v/>
      </c>
      <c r="AN525" s="99" t="str">
        <f t="shared" ref="AN525:AN588" si="415">IF(I525="","",IF(I525&lt;I524,1,0))</f>
        <v/>
      </c>
      <c r="AO525" s="99" t="str">
        <f t="shared" si="376"/>
        <v/>
      </c>
      <c r="AP525" s="99" t="str">
        <f t="shared" si="377"/>
        <v/>
      </c>
      <c r="AQ525" s="99" t="str">
        <f t="shared" ref="AQ525:AQ588" si="416">IF(F525="","",IF(OR(AND(F524&gt;F523,F525&lt;F524),AND(F524&lt;F523,F525&gt;F524)),1,0))</f>
        <v/>
      </c>
      <c r="AR525" s="99" t="str">
        <f t="shared" ref="AR525:AR588" si="417">IF(I525="","",IF(I523="",IF(OR(I525&lt;I524,I525&gt;I524),1,0),IF(OR(AND(I524&gt;I523,I525&lt;I524),AND(I524&lt;I523,I525&gt;I524)),1,0)))</f>
        <v/>
      </c>
      <c r="AS525" s="99" t="str">
        <f t="shared" si="378"/>
        <v/>
      </c>
      <c r="AT525" s="99" t="str">
        <f t="shared" si="379"/>
        <v/>
      </c>
      <c r="AU525" s="99" t="str">
        <f t="shared" si="393"/>
        <v/>
      </c>
      <c r="AV525" s="99" t="str">
        <f t="shared" si="394"/>
        <v/>
      </c>
      <c r="AW525" s="99" t="str">
        <f t="shared" si="380"/>
        <v/>
      </c>
      <c r="AX525" s="99" t="str">
        <f t="shared" si="381"/>
        <v/>
      </c>
      <c r="AY525" s="99" t="str">
        <f t="shared" si="395"/>
        <v/>
      </c>
      <c r="AZ525" s="99" t="str">
        <f t="shared" si="396"/>
        <v/>
      </c>
      <c r="BA525" s="99" t="str">
        <f t="shared" si="382"/>
        <v/>
      </c>
      <c r="BB525" s="99" t="str">
        <f t="shared" si="383"/>
        <v/>
      </c>
      <c r="BD525" s="99" t="str">
        <f t="shared" si="397"/>
        <v/>
      </c>
      <c r="BE525" s="99" t="str">
        <f t="shared" si="398"/>
        <v/>
      </c>
      <c r="BF525" s="99" t="str">
        <f t="shared" si="399"/>
        <v/>
      </c>
      <c r="BG525" s="99" t="str">
        <f t="shared" si="400"/>
        <v/>
      </c>
      <c r="BH525" s="121" t="str">
        <f t="shared" si="401"/>
        <v/>
      </c>
      <c r="BI525" s="121" t="str">
        <f t="shared" si="402"/>
        <v/>
      </c>
      <c r="BJ525" s="122" t="str">
        <f t="shared" si="403"/>
        <v/>
      </c>
      <c r="BK525" s="122"/>
      <c r="BL525" s="99" t="str">
        <f t="shared" si="404"/>
        <v/>
      </c>
      <c r="BM525" s="99" t="str">
        <f t="shared" si="405"/>
        <v/>
      </c>
      <c r="BN525" s="122" t="str">
        <f t="shared" si="410"/>
        <v/>
      </c>
      <c r="BO525" s="121" t="str">
        <f t="shared" si="406"/>
        <v/>
      </c>
      <c r="BP525" s="122" t="str">
        <f t="shared" si="411"/>
        <v/>
      </c>
      <c r="BQ525" s="122"/>
    </row>
    <row r="526" spans="2:69" x14ac:dyDescent="0.3">
      <c r="B526" s="89"/>
      <c r="C526" s="98">
        <f t="shared" si="407"/>
        <v>104</v>
      </c>
      <c r="D526" s="120">
        <v>516</v>
      </c>
      <c r="E526" s="161" t="str">
        <f t="shared" si="412"/>
        <v/>
      </c>
      <c r="F526" s="90" t="str">
        <f t="shared" si="388"/>
        <v/>
      </c>
      <c r="G526" s="120">
        <v>516</v>
      </c>
      <c r="H526" s="161" t="str">
        <f t="shared" si="413"/>
        <v/>
      </c>
      <c r="I526" s="90" t="str">
        <f t="array" ref="I526">IF(D$2=1,IF(F526="","",ABS(F525-F526)),IF(D$2&lt;10,IF(AND(F526="",F527=""),"",MAX(IF(C$11:C$1510=G526,B$11:B$1510))-MIN(IF(C$11:C$1510=G526,B$11:B$1510))),IF(AND(F526="",F527=""),"",_xlfn.STDEV.S(IF(C$11:C$1510=G526,B$11:B$1510)))))</f>
        <v/>
      </c>
      <c r="J526" s="102"/>
      <c r="K526" s="156"/>
      <c r="L526" s="157"/>
      <c r="M526" s="158"/>
      <c r="N526" s="147"/>
      <c r="O526" s="147"/>
      <c r="AA526" s="99" t="str">
        <f t="shared" si="389"/>
        <v/>
      </c>
      <c r="AB526" s="99" t="str">
        <f t="shared" si="390"/>
        <v/>
      </c>
      <c r="AC526" s="99" t="str">
        <f t="shared" si="374"/>
        <v/>
      </c>
      <c r="AD526" s="99" t="str">
        <f t="shared" si="375"/>
        <v/>
      </c>
      <c r="AE526" s="99" t="str">
        <f t="shared" si="391"/>
        <v/>
      </c>
      <c r="AF526" s="99" t="str">
        <f t="shared" si="392"/>
        <v/>
      </c>
      <c r="AG526" s="99" t="str">
        <f t="shared" si="386"/>
        <v/>
      </c>
      <c r="AH526" s="99" t="str">
        <f t="shared" si="387"/>
        <v/>
      </c>
      <c r="AI526" s="99" t="str">
        <f t="shared" si="408"/>
        <v/>
      </c>
      <c r="AJ526" s="99" t="str">
        <f t="shared" si="414"/>
        <v/>
      </c>
      <c r="AK526" s="99" t="str">
        <f t="shared" si="384"/>
        <v/>
      </c>
      <c r="AL526" s="99" t="str">
        <f t="shared" si="385"/>
        <v/>
      </c>
      <c r="AM526" s="99" t="str">
        <f t="shared" si="409"/>
        <v/>
      </c>
      <c r="AN526" s="99" t="str">
        <f t="shared" si="415"/>
        <v/>
      </c>
      <c r="AO526" s="99" t="str">
        <f t="shared" si="376"/>
        <v/>
      </c>
      <c r="AP526" s="99" t="str">
        <f t="shared" si="377"/>
        <v/>
      </c>
      <c r="AQ526" s="99" t="str">
        <f t="shared" si="416"/>
        <v/>
      </c>
      <c r="AR526" s="99" t="str">
        <f t="shared" si="417"/>
        <v/>
      </c>
      <c r="AS526" s="99" t="str">
        <f t="shared" si="378"/>
        <v/>
      </c>
      <c r="AT526" s="99" t="str">
        <f t="shared" si="379"/>
        <v/>
      </c>
      <c r="AU526" s="99" t="str">
        <f t="shared" si="393"/>
        <v/>
      </c>
      <c r="AV526" s="99" t="str">
        <f t="shared" si="394"/>
        <v/>
      </c>
      <c r="AW526" s="99" t="str">
        <f t="shared" si="380"/>
        <v/>
      </c>
      <c r="AX526" s="99" t="str">
        <f t="shared" si="381"/>
        <v/>
      </c>
      <c r="AY526" s="99" t="str">
        <f t="shared" si="395"/>
        <v/>
      </c>
      <c r="AZ526" s="99" t="str">
        <f t="shared" si="396"/>
        <v/>
      </c>
      <c r="BA526" s="99" t="str">
        <f t="shared" si="382"/>
        <v/>
      </c>
      <c r="BB526" s="99" t="str">
        <f t="shared" si="383"/>
        <v/>
      </c>
      <c r="BD526" s="99" t="str">
        <f t="shared" si="397"/>
        <v/>
      </c>
      <c r="BE526" s="99" t="str">
        <f t="shared" si="398"/>
        <v/>
      </c>
      <c r="BF526" s="99" t="str">
        <f t="shared" si="399"/>
        <v/>
      </c>
      <c r="BG526" s="99" t="str">
        <f t="shared" si="400"/>
        <v/>
      </c>
      <c r="BH526" s="121" t="str">
        <f t="shared" si="401"/>
        <v/>
      </c>
      <c r="BI526" s="121" t="str">
        <f t="shared" si="402"/>
        <v/>
      </c>
      <c r="BJ526" s="122" t="str">
        <f t="shared" si="403"/>
        <v/>
      </c>
      <c r="BK526" s="122"/>
      <c r="BL526" s="99" t="str">
        <f t="shared" si="404"/>
        <v/>
      </c>
      <c r="BM526" s="99" t="str">
        <f t="shared" si="405"/>
        <v/>
      </c>
      <c r="BN526" s="122" t="str">
        <f t="shared" si="410"/>
        <v/>
      </c>
      <c r="BO526" s="121" t="str">
        <f t="shared" si="406"/>
        <v/>
      </c>
      <c r="BP526" s="122" t="str">
        <f t="shared" si="411"/>
        <v/>
      </c>
      <c r="BQ526" s="122"/>
    </row>
    <row r="527" spans="2:69" x14ac:dyDescent="0.3">
      <c r="B527" s="89"/>
      <c r="C527" s="98">
        <f t="shared" si="407"/>
        <v>104</v>
      </c>
      <c r="D527" s="120">
        <v>517</v>
      </c>
      <c r="E527" s="161" t="str">
        <f t="shared" si="412"/>
        <v/>
      </c>
      <c r="F527" s="90" t="str">
        <f t="shared" si="388"/>
        <v/>
      </c>
      <c r="G527" s="120">
        <v>517</v>
      </c>
      <c r="H527" s="161" t="str">
        <f t="shared" si="413"/>
        <v/>
      </c>
      <c r="I527" s="90" t="str">
        <f t="array" ref="I527">IF(D$2=1,IF(F527="","",ABS(F526-F527)),IF(D$2&lt;10,IF(AND(F527="",F528=""),"",MAX(IF(C$11:C$1510=G527,B$11:B$1510))-MIN(IF(C$11:C$1510=G527,B$11:B$1510))),IF(AND(F527="",F528=""),"",_xlfn.STDEV.S(IF(C$11:C$1510=G527,B$11:B$1510)))))</f>
        <v/>
      </c>
      <c r="J527" s="102"/>
      <c r="K527" s="156"/>
      <c r="L527" s="157"/>
      <c r="M527" s="158"/>
      <c r="N527" s="147"/>
      <c r="O527" s="147"/>
      <c r="AA527" s="99" t="str">
        <f t="shared" si="389"/>
        <v/>
      </c>
      <c r="AB527" s="99" t="str">
        <f t="shared" si="390"/>
        <v/>
      </c>
      <c r="AC527" s="99" t="str">
        <f t="shared" si="374"/>
        <v/>
      </c>
      <c r="AD527" s="99" t="str">
        <f t="shared" si="375"/>
        <v/>
      </c>
      <c r="AE527" s="99" t="str">
        <f t="shared" si="391"/>
        <v/>
      </c>
      <c r="AF527" s="99" t="str">
        <f t="shared" si="392"/>
        <v/>
      </c>
      <c r="AG527" s="99" t="str">
        <f t="shared" si="386"/>
        <v/>
      </c>
      <c r="AH527" s="99" t="str">
        <f t="shared" si="387"/>
        <v/>
      </c>
      <c r="AI527" s="99" t="str">
        <f t="shared" si="408"/>
        <v/>
      </c>
      <c r="AJ527" s="99" t="str">
        <f t="shared" si="414"/>
        <v/>
      </c>
      <c r="AK527" s="99" t="str">
        <f t="shared" si="384"/>
        <v/>
      </c>
      <c r="AL527" s="99" t="str">
        <f t="shared" si="385"/>
        <v/>
      </c>
      <c r="AM527" s="99" t="str">
        <f t="shared" si="409"/>
        <v/>
      </c>
      <c r="AN527" s="99" t="str">
        <f t="shared" si="415"/>
        <v/>
      </c>
      <c r="AO527" s="99" t="str">
        <f t="shared" si="376"/>
        <v/>
      </c>
      <c r="AP527" s="99" t="str">
        <f t="shared" si="377"/>
        <v/>
      </c>
      <c r="AQ527" s="99" t="str">
        <f t="shared" si="416"/>
        <v/>
      </c>
      <c r="AR527" s="99" t="str">
        <f t="shared" si="417"/>
        <v/>
      </c>
      <c r="AS527" s="99" t="str">
        <f t="shared" si="378"/>
        <v/>
      </c>
      <c r="AT527" s="99" t="str">
        <f t="shared" si="379"/>
        <v/>
      </c>
      <c r="AU527" s="99" t="str">
        <f t="shared" si="393"/>
        <v/>
      </c>
      <c r="AV527" s="99" t="str">
        <f t="shared" si="394"/>
        <v/>
      </c>
      <c r="AW527" s="99" t="str">
        <f t="shared" si="380"/>
        <v/>
      </c>
      <c r="AX527" s="99" t="str">
        <f t="shared" si="381"/>
        <v/>
      </c>
      <c r="AY527" s="99" t="str">
        <f t="shared" si="395"/>
        <v/>
      </c>
      <c r="AZ527" s="99" t="str">
        <f t="shared" si="396"/>
        <v/>
      </c>
      <c r="BA527" s="99" t="str">
        <f t="shared" si="382"/>
        <v/>
      </c>
      <c r="BB527" s="99" t="str">
        <f t="shared" si="383"/>
        <v/>
      </c>
      <c r="BD527" s="99" t="str">
        <f t="shared" si="397"/>
        <v/>
      </c>
      <c r="BE527" s="99" t="str">
        <f t="shared" si="398"/>
        <v/>
      </c>
      <c r="BF527" s="99" t="str">
        <f t="shared" si="399"/>
        <v/>
      </c>
      <c r="BG527" s="99" t="str">
        <f t="shared" si="400"/>
        <v/>
      </c>
      <c r="BH527" s="121" t="str">
        <f t="shared" si="401"/>
        <v/>
      </c>
      <c r="BI527" s="121" t="str">
        <f t="shared" si="402"/>
        <v/>
      </c>
      <c r="BJ527" s="122" t="str">
        <f t="shared" si="403"/>
        <v/>
      </c>
      <c r="BK527" s="122"/>
      <c r="BL527" s="99" t="str">
        <f t="shared" si="404"/>
        <v/>
      </c>
      <c r="BM527" s="99" t="str">
        <f t="shared" si="405"/>
        <v/>
      </c>
      <c r="BN527" s="122" t="str">
        <f t="shared" si="410"/>
        <v/>
      </c>
      <c r="BO527" s="121" t="str">
        <f t="shared" si="406"/>
        <v/>
      </c>
      <c r="BP527" s="122" t="str">
        <f t="shared" si="411"/>
        <v/>
      </c>
      <c r="BQ527" s="122"/>
    </row>
    <row r="528" spans="2:69" x14ac:dyDescent="0.3">
      <c r="B528" s="89"/>
      <c r="C528" s="98">
        <f t="shared" si="407"/>
        <v>104</v>
      </c>
      <c r="D528" s="120">
        <v>518</v>
      </c>
      <c r="E528" s="161" t="str">
        <f t="shared" si="412"/>
        <v/>
      </c>
      <c r="F528" s="90" t="str">
        <f t="shared" si="388"/>
        <v/>
      </c>
      <c r="G528" s="120">
        <v>518</v>
      </c>
      <c r="H528" s="161" t="str">
        <f t="shared" si="413"/>
        <v/>
      </c>
      <c r="I528" s="90" t="str">
        <f t="array" ref="I528">IF(D$2=1,IF(F528="","",ABS(F527-F528)),IF(D$2&lt;10,IF(AND(F528="",F529=""),"",MAX(IF(C$11:C$1510=G528,B$11:B$1510))-MIN(IF(C$11:C$1510=G528,B$11:B$1510))),IF(AND(F528="",F529=""),"",_xlfn.STDEV.S(IF(C$11:C$1510=G528,B$11:B$1510)))))</f>
        <v/>
      </c>
      <c r="J528" s="102"/>
      <c r="K528" s="156"/>
      <c r="L528" s="157"/>
      <c r="M528" s="158"/>
      <c r="N528" s="147"/>
      <c r="O528" s="147"/>
      <c r="AA528" s="99" t="str">
        <f t="shared" si="389"/>
        <v/>
      </c>
      <c r="AB528" s="99" t="str">
        <f t="shared" si="390"/>
        <v/>
      </c>
      <c r="AC528" s="99" t="str">
        <f t="shared" si="374"/>
        <v/>
      </c>
      <c r="AD528" s="99" t="str">
        <f t="shared" si="375"/>
        <v/>
      </c>
      <c r="AE528" s="99" t="str">
        <f t="shared" si="391"/>
        <v/>
      </c>
      <c r="AF528" s="99" t="str">
        <f t="shared" si="392"/>
        <v/>
      </c>
      <c r="AG528" s="99" t="str">
        <f t="shared" si="386"/>
        <v/>
      </c>
      <c r="AH528" s="99" t="str">
        <f t="shared" si="387"/>
        <v/>
      </c>
      <c r="AI528" s="99" t="str">
        <f t="shared" si="408"/>
        <v/>
      </c>
      <c r="AJ528" s="99" t="str">
        <f t="shared" si="414"/>
        <v/>
      </c>
      <c r="AK528" s="99" t="str">
        <f t="shared" si="384"/>
        <v/>
      </c>
      <c r="AL528" s="99" t="str">
        <f t="shared" si="385"/>
        <v/>
      </c>
      <c r="AM528" s="99" t="str">
        <f t="shared" si="409"/>
        <v/>
      </c>
      <c r="AN528" s="99" t="str">
        <f t="shared" si="415"/>
        <v/>
      </c>
      <c r="AO528" s="99" t="str">
        <f t="shared" si="376"/>
        <v/>
      </c>
      <c r="AP528" s="99" t="str">
        <f t="shared" si="377"/>
        <v/>
      </c>
      <c r="AQ528" s="99" t="str">
        <f t="shared" si="416"/>
        <v/>
      </c>
      <c r="AR528" s="99" t="str">
        <f t="shared" si="417"/>
        <v/>
      </c>
      <c r="AS528" s="99" t="str">
        <f t="shared" si="378"/>
        <v/>
      </c>
      <c r="AT528" s="99" t="str">
        <f t="shared" si="379"/>
        <v/>
      </c>
      <c r="AU528" s="99" t="str">
        <f t="shared" si="393"/>
        <v/>
      </c>
      <c r="AV528" s="99" t="str">
        <f t="shared" si="394"/>
        <v/>
      </c>
      <c r="AW528" s="99" t="str">
        <f t="shared" si="380"/>
        <v/>
      </c>
      <c r="AX528" s="99" t="str">
        <f t="shared" si="381"/>
        <v/>
      </c>
      <c r="AY528" s="99" t="str">
        <f t="shared" si="395"/>
        <v/>
      </c>
      <c r="AZ528" s="99" t="str">
        <f t="shared" si="396"/>
        <v/>
      </c>
      <c r="BA528" s="99" t="str">
        <f t="shared" si="382"/>
        <v/>
      </c>
      <c r="BB528" s="99" t="str">
        <f t="shared" si="383"/>
        <v/>
      </c>
      <c r="BD528" s="99" t="str">
        <f t="shared" si="397"/>
        <v/>
      </c>
      <c r="BE528" s="99" t="str">
        <f t="shared" si="398"/>
        <v/>
      </c>
      <c r="BF528" s="99" t="str">
        <f t="shared" si="399"/>
        <v/>
      </c>
      <c r="BG528" s="99" t="str">
        <f t="shared" si="400"/>
        <v/>
      </c>
      <c r="BH528" s="121" t="str">
        <f t="shared" si="401"/>
        <v/>
      </c>
      <c r="BI528" s="121" t="str">
        <f t="shared" si="402"/>
        <v/>
      </c>
      <c r="BJ528" s="122" t="str">
        <f t="shared" si="403"/>
        <v/>
      </c>
      <c r="BK528" s="122"/>
      <c r="BL528" s="99" t="str">
        <f t="shared" si="404"/>
        <v/>
      </c>
      <c r="BM528" s="99" t="str">
        <f t="shared" si="405"/>
        <v/>
      </c>
      <c r="BN528" s="122" t="str">
        <f t="shared" si="410"/>
        <v/>
      </c>
      <c r="BO528" s="121" t="str">
        <f t="shared" si="406"/>
        <v/>
      </c>
      <c r="BP528" s="122" t="str">
        <f t="shared" si="411"/>
        <v/>
      </c>
      <c r="BQ528" s="122"/>
    </row>
    <row r="529" spans="2:69" x14ac:dyDescent="0.3">
      <c r="B529" s="89"/>
      <c r="C529" s="98">
        <f t="shared" si="407"/>
        <v>104</v>
      </c>
      <c r="D529" s="120">
        <v>519</v>
      </c>
      <c r="E529" s="161" t="str">
        <f t="shared" si="412"/>
        <v/>
      </c>
      <c r="F529" s="90" t="str">
        <f t="shared" si="388"/>
        <v/>
      </c>
      <c r="G529" s="120">
        <v>519</v>
      </c>
      <c r="H529" s="161" t="str">
        <f t="shared" si="413"/>
        <v/>
      </c>
      <c r="I529" s="90" t="str">
        <f t="array" ref="I529">IF(D$2=1,IF(F529="","",ABS(F528-F529)),IF(D$2&lt;10,IF(AND(F529="",F530=""),"",MAX(IF(C$11:C$1510=G529,B$11:B$1510))-MIN(IF(C$11:C$1510=G529,B$11:B$1510))),IF(AND(F529="",F530=""),"",_xlfn.STDEV.S(IF(C$11:C$1510=G529,B$11:B$1510)))))</f>
        <v/>
      </c>
      <c r="J529" s="102"/>
      <c r="K529" s="156"/>
      <c r="L529" s="157"/>
      <c r="M529" s="158"/>
      <c r="N529" s="147"/>
      <c r="O529" s="147"/>
      <c r="AA529" s="99" t="str">
        <f t="shared" si="389"/>
        <v/>
      </c>
      <c r="AB529" s="99" t="str">
        <f t="shared" si="390"/>
        <v/>
      </c>
      <c r="AC529" s="99" t="str">
        <f t="shared" si="374"/>
        <v/>
      </c>
      <c r="AD529" s="99" t="str">
        <f t="shared" si="375"/>
        <v/>
      </c>
      <c r="AE529" s="99" t="str">
        <f t="shared" si="391"/>
        <v/>
      </c>
      <c r="AF529" s="99" t="str">
        <f t="shared" si="392"/>
        <v/>
      </c>
      <c r="AG529" s="99" t="str">
        <f t="shared" si="386"/>
        <v/>
      </c>
      <c r="AH529" s="99" t="str">
        <f t="shared" si="387"/>
        <v/>
      </c>
      <c r="AI529" s="99" t="str">
        <f t="shared" si="408"/>
        <v/>
      </c>
      <c r="AJ529" s="99" t="str">
        <f t="shared" si="414"/>
        <v/>
      </c>
      <c r="AK529" s="99" t="str">
        <f t="shared" si="384"/>
        <v/>
      </c>
      <c r="AL529" s="99" t="str">
        <f t="shared" si="385"/>
        <v/>
      </c>
      <c r="AM529" s="99" t="str">
        <f t="shared" si="409"/>
        <v/>
      </c>
      <c r="AN529" s="99" t="str">
        <f t="shared" si="415"/>
        <v/>
      </c>
      <c r="AO529" s="99" t="str">
        <f t="shared" si="376"/>
        <v/>
      </c>
      <c r="AP529" s="99" t="str">
        <f t="shared" si="377"/>
        <v/>
      </c>
      <c r="AQ529" s="99" t="str">
        <f t="shared" si="416"/>
        <v/>
      </c>
      <c r="AR529" s="99" t="str">
        <f t="shared" si="417"/>
        <v/>
      </c>
      <c r="AS529" s="99" t="str">
        <f t="shared" si="378"/>
        <v/>
      </c>
      <c r="AT529" s="99" t="str">
        <f t="shared" si="379"/>
        <v/>
      </c>
      <c r="AU529" s="99" t="str">
        <f t="shared" si="393"/>
        <v/>
      </c>
      <c r="AV529" s="99" t="str">
        <f t="shared" si="394"/>
        <v/>
      </c>
      <c r="AW529" s="99" t="str">
        <f t="shared" si="380"/>
        <v/>
      </c>
      <c r="AX529" s="99" t="str">
        <f t="shared" si="381"/>
        <v/>
      </c>
      <c r="AY529" s="99" t="str">
        <f t="shared" si="395"/>
        <v/>
      </c>
      <c r="AZ529" s="99" t="str">
        <f t="shared" si="396"/>
        <v/>
      </c>
      <c r="BA529" s="99" t="str">
        <f t="shared" si="382"/>
        <v/>
      </c>
      <c r="BB529" s="99" t="str">
        <f t="shared" si="383"/>
        <v/>
      </c>
      <c r="BD529" s="99" t="str">
        <f t="shared" si="397"/>
        <v/>
      </c>
      <c r="BE529" s="99" t="str">
        <f t="shared" si="398"/>
        <v/>
      </c>
      <c r="BF529" s="99" t="str">
        <f t="shared" si="399"/>
        <v/>
      </c>
      <c r="BG529" s="99" t="str">
        <f t="shared" si="400"/>
        <v/>
      </c>
      <c r="BH529" s="121" t="str">
        <f t="shared" si="401"/>
        <v/>
      </c>
      <c r="BI529" s="121" t="str">
        <f t="shared" si="402"/>
        <v/>
      </c>
      <c r="BJ529" s="122" t="str">
        <f t="shared" si="403"/>
        <v/>
      </c>
      <c r="BK529" s="122"/>
      <c r="BL529" s="99" t="str">
        <f t="shared" si="404"/>
        <v/>
      </c>
      <c r="BM529" s="99" t="str">
        <f t="shared" si="405"/>
        <v/>
      </c>
      <c r="BN529" s="122" t="str">
        <f t="shared" si="410"/>
        <v/>
      </c>
      <c r="BO529" s="121" t="str">
        <f t="shared" si="406"/>
        <v/>
      </c>
      <c r="BP529" s="122" t="str">
        <f t="shared" si="411"/>
        <v/>
      </c>
      <c r="BQ529" s="122"/>
    </row>
    <row r="530" spans="2:69" x14ac:dyDescent="0.3">
      <c r="B530" s="89"/>
      <c r="C530" s="98">
        <f t="shared" si="407"/>
        <v>104</v>
      </c>
      <c r="D530" s="120">
        <v>520</v>
      </c>
      <c r="E530" s="161" t="str">
        <f t="shared" si="412"/>
        <v/>
      </c>
      <c r="F530" s="90" t="str">
        <f t="shared" si="388"/>
        <v/>
      </c>
      <c r="G530" s="120">
        <v>520</v>
      </c>
      <c r="H530" s="161" t="str">
        <f t="shared" si="413"/>
        <v/>
      </c>
      <c r="I530" s="90" t="str">
        <f t="array" ref="I530">IF(D$2=1,IF(F530="","",ABS(F529-F530)),IF(D$2&lt;10,IF(AND(F530="",F531=""),"",MAX(IF(C$11:C$1510=G530,B$11:B$1510))-MIN(IF(C$11:C$1510=G530,B$11:B$1510))),IF(AND(F530="",F531=""),"",_xlfn.STDEV.S(IF(C$11:C$1510=G530,B$11:B$1510)))))</f>
        <v/>
      </c>
      <c r="J530" s="102"/>
      <c r="K530" s="156"/>
      <c r="L530" s="157"/>
      <c r="M530" s="158"/>
      <c r="N530" s="147"/>
      <c r="O530" s="147"/>
      <c r="AA530" s="99" t="str">
        <f t="shared" si="389"/>
        <v/>
      </c>
      <c r="AB530" s="99" t="str">
        <f t="shared" si="390"/>
        <v/>
      </c>
      <c r="AC530" s="99" t="str">
        <f t="shared" si="374"/>
        <v/>
      </c>
      <c r="AD530" s="99" t="str">
        <f t="shared" si="375"/>
        <v/>
      </c>
      <c r="AE530" s="99" t="str">
        <f t="shared" si="391"/>
        <v/>
      </c>
      <c r="AF530" s="99" t="str">
        <f t="shared" si="392"/>
        <v/>
      </c>
      <c r="AG530" s="99" t="str">
        <f t="shared" si="386"/>
        <v/>
      </c>
      <c r="AH530" s="99" t="str">
        <f t="shared" si="387"/>
        <v/>
      </c>
      <c r="AI530" s="99" t="str">
        <f t="shared" si="408"/>
        <v/>
      </c>
      <c r="AJ530" s="99" t="str">
        <f t="shared" si="414"/>
        <v/>
      </c>
      <c r="AK530" s="99" t="str">
        <f t="shared" si="384"/>
        <v/>
      </c>
      <c r="AL530" s="99" t="str">
        <f t="shared" si="385"/>
        <v/>
      </c>
      <c r="AM530" s="99" t="str">
        <f t="shared" si="409"/>
        <v/>
      </c>
      <c r="AN530" s="99" t="str">
        <f t="shared" si="415"/>
        <v/>
      </c>
      <c r="AO530" s="99" t="str">
        <f t="shared" si="376"/>
        <v/>
      </c>
      <c r="AP530" s="99" t="str">
        <f t="shared" si="377"/>
        <v/>
      </c>
      <c r="AQ530" s="99" t="str">
        <f t="shared" si="416"/>
        <v/>
      </c>
      <c r="AR530" s="99" t="str">
        <f t="shared" si="417"/>
        <v/>
      </c>
      <c r="AS530" s="99" t="str">
        <f t="shared" si="378"/>
        <v/>
      </c>
      <c r="AT530" s="99" t="str">
        <f t="shared" si="379"/>
        <v/>
      </c>
      <c r="AU530" s="99" t="str">
        <f t="shared" si="393"/>
        <v/>
      </c>
      <c r="AV530" s="99" t="str">
        <f t="shared" si="394"/>
        <v/>
      </c>
      <c r="AW530" s="99" t="str">
        <f t="shared" si="380"/>
        <v/>
      </c>
      <c r="AX530" s="99" t="str">
        <f t="shared" si="381"/>
        <v/>
      </c>
      <c r="AY530" s="99" t="str">
        <f t="shared" si="395"/>
        <v/>
      </c>
      <c r="AZ530" s="99" t="str">
        <f t="shared" si="396"/>
        <v/>
      </c>
      <c r="BA530" s="99" t="str">
        <f t="shared" si="382"/>
        <v/>
      </c>
      <c r="BB530" s="99" t="str">
        <f t="shared" si="383"/>
        <v/>
      </c>
      <c r="BD530" s="99" t="str">
        <f t="shared" si="397"/>
        <v/>
      </c>
      <c r="BE530" s="99" t="str">
        <f t="shared" si="398"/>
        <v/>
      </c>
      <c r="BF530" s="99" t="str">
        <f t="shared" si="399"/>
        <v/>
      </c>
      <c r="BG530" s="99" t="str">
        <f t="shared" si="400"/>
        <v/>
      </c>
      <c r="BH530" s="121" t="str">
        <f t="shared" si="401"/>
        <v/>
      </c>
      <c r="BI530" s="121" t="str">
        <f t="shared" si="402"/>
        <v/>
      </c>
      <c r="BJ530" s="122" t="str">
        <f t="shared" si="403"/>
        <v/>
      </c>
      <c r="BK530" s="122"/>
      <c r="BL530" s="99" t="str">
        <f t="shared" si="404"/>
        <v/>
      </c>
      <c r="BM530" s="99" t="str">
        <f t="shared" si="405"/>
        <v/>
      </c>
      <c r="BN530" s="122" t="str">
        <f t="shared" si="410"/>
        <v/>
      </c>
      <c r="BO530" s="121" t="str">
        <f t="shared" si="406"/>
        <v/>
      </c>
      <c r="BP530" s="122" t="str">
        <f t="shared" si="411"/>
        <v/>
      </c>
      <c r="BQ530" s="122"/>
    </row>
    <row r="531" spans="2:69" x14ac:dyDescent="0.3">
      <c r="B531" s="89"/>
      <c r="C531" s="98">
        <f t="shared" si="407"/>
        <v>105</v>
      </c>
      <c r="D531" s="120">
        <v>521</v>
      </c>
      <c r="E531" s="161" t="str">
        <f t="shared" si="412"/>
        <v/>
      </c>
      <c r="F531" s="90" t="str">
        <f t="shared" si="388"/>
        <v/>
      </c>
      <c r="G531" s="120">
        <v>521</v>
      </c>
      <c r="H531" s="161" t="str">
        <f t="shared" si="413"/>
        <v/>
      </c>
      <c r="I531" s="90" t="str">
        <f t="array" ref="I531">IF(D$2=1,IF(F531="","",ABS(F530-F531)),IF(D$2&lt;10,IF(AND(F531="",F532=""),"",MAX(IF(C$11:C$1510=G531,B$11:B$1510))-MIN(IF(C$11:C$1510=G531,B$11:B$1510))),IF(AND(F531="",F532=""),"",_xlfn.STDEV.S(IF(C$11:C$1510=G531,B$11:B$1510)))))</f>
        <v/>
      </c>
      <c r="J531" s="102"/>
      <c r="K531" s="156"/>
      <c r="L531" s="157"/>
      <c r="M531" s="158"/>
      <c r="N531" s="147"/>
      <c r="O531" s="147"/>
      <c r="AA531" s="99" t="str">
        <f t="shared" si="389"/>
        <v/>
      </c>
      <c r="AB531" s="99" t="str">
        <f t="shared" si="390"/>
        <v/>
      </c>
      <c r="AC531" s="99" t="str">
        <f t="shared" si="374"/>
        <v/>
      </c>
      <c r="AD531" s="99" t="str">
        <f t="shared" si="375"/>
        <v/>
      </c>
      <c r="AE531" s="99" t="str">
        <f t="shared" si="391"/>
        <v/>
      </c>
      <c r="AF531" s="99" t="str">
        <f t="shared" si="392"/>
        <v/>
      </c>
      <c r="AG531" s="99" t="str">
        <f t="shared" si="386"/>
        <v/>
      </c>
      <c r="AH531" s="99" t="str">
        <f t="shared" si="387"/>
        <v/>
      </c>
      <c r="AI531" s="99" t="str">
        <f t="shared" si="408"/>
        <v/>
      </c>
      <c r="AJ531" s="99" t="str">
        <f t="shared" si="414"/>
        <v/>
      </c>
      <c r="AK531" s="99" t="str">
        <f t="shared" si="384"/>
        <v/>
      </c>
      <c r="AL531" s="99" t="str">
        <f t="shared" si="385"/>
        <v/>
      </c>
      <c r="AM531" s="99" t="str">
        <f t="shared" si="409"/>
        <v/>
      </c>
      <c r="AN531" s="99" t="str">
        <f t="shared" si="415"/>
        <v/>
      </c>
      <c r="AO531" s="99" t="str">
        <f t="shared" si="376"/>
        <v/>
      </c>
      <c r="AP531" s="99" t="str">
        <f t="shared" si="377"/>
        <v/>
      </c>
      <c r="AQ531" s="99" t="str">
        <f t="shared" si="416"/>
        <v/>
      </c>
      <c r="AR531" s="99" t="str">
        <f t="shared" si="417"/>
        <v/>
      </c>
      <c r="AS531" s="99" t="str">
        <f t="shared" si="378"/>
        <v/>
      </c>
      <c r="AT531" s="99" t="str">
        <f t="shared" si="379"/>
        <v/>
      </c>
      <c r="AU531" s="99" t="str">
        <f t="shared" si="393"/>
        <v/>
      </c>
      <c r="AV531" s="99" t="str">
        <f t="shared" si="394"/>
        <v/>
      </c>
      <c r="AW531" s="99" t="str">
        <f t="shared" si="380"/>
        <v/>
      </c>
      <c r="AX531" s="99" t="str">
        <f t="shared" si="381"/>
        <v/>
      </c>
      <c r="AY531" s="99" t="str">
        <f t="shared" si="395"/>
        <v/>
      </c>
      <c r="AZ531" s="99" t="str">
        <f t="shared" si="396"/>
        <v/>
      </c>
      <c r="BA531" s="99" t="str">
        <f t="shared" si="382"/>
        <v/>
      </c>
      <c r="BB531" s="99" t="str">
        <f t="shared" si="383"/>
        <v/>
      </c>
      <c r="BD531" s="99" t="str">
        <f t="shared" si="397"/>
        <v/>
      </c>
      <c r="BE531" s="99" t="str">
        <f t="shared" si="398"/>
        <v/>
      </c>
      <c r="BF531" s="99" t="str">
        <f t="shared" si="399"/>
        <v/>
      </c>
      <c r="BG531" s="99" t="str">
        <f t="shared" si="400"/>
        <v/>
      </c>
      <c r="BH531" s="121" t="str">
        <f t="shared" si="401"/>
        <v/>
      </c>
      <c r="BI531" s="121" t="str">
        <f t="shared" si="402"/>
        <v/>
      </c>
      <c r="BJ531" s="122" t="str">
        <f t="shared" si="403"/>
        <v/>
      </c>
      <c r="BK531" s="122"/>
      <c r="BL531" s="99" t="str">
        <f t="shared" si="404"/>
        <v/>
      </c>
      <c r="BM531" s="99" t="str">
        <f t="shared" si="405"/>
        <v/>
      </c>
      <c r="BN531" s="122" t="str">
        <f t="shared" si="410"/>
        <v/>
      </c>
      <c r="BO531" s="121" t="str">
        <f t="shared" si="406"/>
        <v/>
      </c>
      <c r="BP531" s="122" t="str">
        <f t="shared" si="411"/>
        <v/>
      </c>
      <c r="BQ531" s="122"/>
    </row>
    <row r="532" spans="2:69" x14ac:dyDescent="0.3">
      <c r="B532" s="89"/>
      <c r="C532" s="98">
        <f t="shared" si="407"/>
        <v>105</v>
      </c>
      <c r="D532" s="120">
        <v>522</v>
      </c>
      <c r="E532" s="161" t="str">
        <f t="shared" si="412"/>
        <v/>
      </c>
      <c r="F532" s="90" t="str">
        <f t="shared" si="388"/>
        <v/>
      </c>
      <c r="G532" s="120">
        <v>522</v>
      </c>
      <c r="H532" s="161" t="str">
        <f t="shared" si="413"/>
        <v/>
      </c>
      <c r="I532" s="90" t="str">
        <f t="array" ref="I532">IF(D$2=1,IF(F532="","",ABS(F531-F532)),IF(D$2&lt;10,IF(AND(F532="",F533=""),"",MAX(IF(C$11:C$1510=G532,B$11:B$1510))-MIN(IF(C$11:C$1510=G532,B$11:B$1510))),IF(AND(F532="",F533=""),"",_xlfn.STDEV.S(IF(C$11:C$1510=G532,B$11:B$1510)))))</f>
        <v/>
      </c>
      <c r="J532" s="102"/>
      <c r="K532" s="156"/>
      <c r="L532" s="157"/>
      <c r="M532" s="158"/>
      <c r="N532" s="147"/>
      <c r="O532" s="147"/>
      <c r="AA532" s="99" t="str">
        <f t="shared" si="389"/>
        <v/>
      </c>
      <c r="AB532" s="99" t="str">
        <f t="shared" si="390"/>
        <v/>
      </c>
      <c r="AC532" s="99" t="str">
        <f t="shared" si="374"/>
        <v/>
      </c>
      <c r="AD532" s="99" t="str">
        <f t="shared" si="375"/>
        <v/>
      </c>
      <c r="AE532" s="99" t="str">
        <f t="shared" si="391"/>
        <v/>
      </c>
      <c r="AF532" s="99" t="str">
        <f t="shared" si="392"/>
        <v/>
      </c>
      <c r="AG532" s="99" t="str">
        <f t="shared" si="386"/>
        <v/>
      </c>
      <c r="AH532" s="99" t="str">
        <f t="shared" si="387"/>
        <v/>
      </c>
      <c r="AI532" s="99" t="str">
        <f t="shared" si="408"/>
        <v/>
      </c>
      <c r="AJ532" s="99" t="str">
        <f t="shared" si="414"/>
        <v/>
      </c>
      <c r="AK532" s="99" t="str">
        <f t="shared" si="384"/>
        <v/>
      </c>
      <c r="AL532" s="99" t="str">
        <f t="shared" si="385"/>
        <v/>
      </c>
      <c r="AM532" s="99" t="str">
        <f t="shared" si="409"/>
        <v/>
      </c>
      <c r="AN532" s="99" t="str">
        <f t="shared" si="415"/>
        <v/>
      </c>
      <c r="AO532" s="99" t="str">
        <f t="shared" si="376"/>
        <v/>
      </c>
      <c r="AP532" s="99" t="str">
        <f t="shared" si="377"/>
        <v/>
      </c>
      <c r="AQ532" s="99" t="str">
        <f t="shared" si="416"/>
        <v/>
      </c>
      <c r="AR532" s="99" t="str">
        <f t="shared" si="417"/>
        <v/>
      </c>
      <c r="AS532" s="99" t="str">
        <f t="shared" si="378"/>
        <v/>
      </c>
      <c r="AT532" s="99" t="str">
        <f t="shared" si="379"/>
        <v/>
      </c>
      <c r="AU532" s="99" t="str">
        <f t="shared" si="393"/>
        <v/>
      </c>
      <c r="AV532" s="99" t="str">
        <f t="shared" si="394"/>
        <v/>
      </c>
      <c r="AW532" s="99" t="str">
        <f t="shared" si="380"/>
        <v/>
      </c>
      <c r="AX532" s="99" t="str">
        <f t="shared" si="381"/>
        <v/>
      </c>
      <c r="AY532" s="99" t="str">
        <f t="shared" si="395"/>
        <v/>
      </c>
      <c r="AZ532" s="99" t="str">
        <f t="shared" si="396"/>
        <v/>
      </c>
      <c r="BA532" s="99" t="str">
        <f t="shared" si="382"/>
        <v/>
      </c>
      <c r="BB532" s="99" t="str">
        <f t="shared" si="383"/>
        <v/>
      </c>
      <c r="BD532" s="99" t="str">
        <f t="shared" si="397"/>
        <v/>
      </c>
      <c r="BE532" s="99" t="str">
        <f t="shared" si="398"/>
        <v/>
      </c>
      <c r="BF532" s="99" t="str">
        <f t="shared" si="399"/>
        <v/>
      </c>
      <c r="BG532" s="99" t="str">
        <f t="shared" si="400"/>
        <v/>
      </c>
      <c r="BH532" s="121" t="str">
        <f t="shared" si="401"/>
        <v/>
      </c>
      <c r="BI532" s="121" t="str">
        <f t="shared" si="402"/>
        <v/>
      </c>
      <c r="BJ532" s="122" t="str">
        <f t="shared" si="403"/>
        <v/>
      </c>
      <c r="BK532" s="122"/>
      <c r="BL532" s="99" t="str">
        <f t="shared" si="404"/>
        <v/>
      </c>
      <c r="BM532" s="99" t="str">
        <f t="shared" si="405"/>
        <v/>
      </c>
      <c r="BN532" s="122" t="str">
        <f t="shared" si="410"/>
        <v/>
      </c>
      <c r="BO532" s="121" t="str">
        <f t="shared" si="406"/>
        <v/>
      </c>
      <c r="BP532" s="122" t="str">
        <f t="shared" si="411"/>
        <v/>
      </c>
      <c r="BQ532" s="122"/>
    </row>
    <row r="533" spans="2:69" x14ac:dyDescent="0.3">
      <c r="B533" s="89"/>
      <c r="C533" s="98">
        <f t="shared" si="407"/>
        <v>105</v>
      </c>
      <c r="D533" s="120">
        <v>523</v>
      </c>
      <c r="E533" s="161" t="str">
        <f t="shared" si="412"/>
        <v/>
      </c>
      <c r="F533" s="90" t="str">
        <f t="shared" si="388"/>
        <v/>
      </c>
      <c r="G533" s="120">
        <v>523</v>
      </c>
      <c r="H533" s="161" t="str">
        <f t="shared" si="413"/>
        <v/>
      </c>
      <c r="I533" s="90" t="str">
        <f t="array" ref="I533">IF(D$2=1,IF(F533="","",ABS(F532-F533)),IF(D$2&lt;10,IF(AND(F533="",F534=""),"",MAX(IF(C$11:C$1510=G533,B$11:B$1510))-MIN(IF(C$11:C$1510=G533,B$11:B$1510))),IF(AND(F533="",F534=""),"",_xlfn.STDEV.S(IF(C$11:C$1510=G533,B$11:B$1510)))))</f>
        <v/>
      </c>
      <c r="J533" s="102"/>
      <c r="K533" s="156"/>
      <c r="L533" s="157"/>
      <c r="M533" s="158"/>
      <c r="N533" s="147"/>
      <c r="O533" s="147"/>
      <c r="AA533" s="99" t="str">
        <f t="shared" si="389"/>
        <v/>
      </c>
      <c r="AB533" s="99" t="str">
        <f t="shared" si="390"/>
        <v/>
      </c>
      <c r="AC533" s="99" t="str">
        <f t="shared" ref="AC533:AC596" si="418">IF(SUM(AA524:AA533)&gt;9,"x","")</f>
        <v/>
      </c>
      <c r="AD533" s="99" t="str">
        <f t="shared" ref="AD533:AD596" si="419">IF(IF(AB$11="",SUM(AB525:AB534),SUM(AB524:AB533))&gt;9,"x","")</f>
        <v/>
      </c>
      <c r="AE533" s="99" t="str">
        <f t="shared" si="391"/>
        <v/>
      </c>
      <c r="AF533" s="99" t="str">
        <f t="shared" si="392"/>
        <v/>
      </c>
      <c r="AG533" s="99" t="str">
        <f t="shared" si="386"/>
        <v/>
      </c>
      <c r="AH533" s="99" t="str">
        <f t="shared" si="387"/>
        <v/>
      </c>
      <c r="AI533" s="99" t="str">
        <f t="shared" si="408"/>
        <v/>
      </c>
      <c r="AJ533" s="99" t="str">
        <f t="shared" si="414"/>
        <v/>
      </c>
      <c r="AK533" s="99" t="str">
        <f t="shared" si="384"/>
        <v/>
      </c>
      <c r="AL533" s="99" t="str">
        <f t="shared" si="385"/>
        <v/>
      </c>
      <c r="AM533" s="99" t="str">
        <f t="shared" si="409"/>
        <v/>
      </c>
      <c r="AN533" s="99" t="str">
        <f t="shared" si="415"/>
        <v/>
      </c>
      <c r="AO533" s="99" t="str">
        <f t="shared" si="376"/>
        <v/>
      </c>
      <c r="AP533" s="99" t="str">
        <f t="shared" si="377"/>
        <v/>
      </c>
      <c r="AQ533" s="99" t="str">
        <f t="shared" si="416"/>
        <v/>
      </c>
      <c r="AR533" s="99" t="str">
        <f t="shared" si="417"/>
        <v/>
      </c>
      <c r="AS533" s="99" t="str">
        <f t="shared" si="378"/>
        <v/>
      </c>
      <c r="AT533" s="99" t="str">
        <f t="shared" si="379"/>
        <v/>
      </c>
      <c r="AU533" s="99" t="str">
        <f t="shared" si="393"/>
        <v/>
      </c>
      <c r="AV533" s="99" t="str">
        <f t="shared" si="394"/>
        <v/>
      </c>
      <c r="AW533" s="99" t="str">
        <f t="shared" si="380"/>
        <v/>
      </c>
      <c r="AX533" s="99" t="str">
        <f t="shared" si="381"/>
        <v/>
      </c>
      <c r="AY533" s="99" t="str">
        <f t="shared" si="395"/>
        <v/>
      </c>
      <c r="AZ533" s="99" t="str">
        <f t="shared" si="396"/>
        <v/>
      </c>
      <c r="BA533" s="99" t="str">
        <f t="shared" si="382"/>
        <v/>
      </c>
      <c r="BB533" s="99" t="str">
        <f t="shared" si="383"/>
        <v/>
      </c>
      <c r="BD533" s="99" t="str">
        <f t="shared" si="397"/>
        <v/>
      </c>
      <c r="BE533" s="99" t="str">
        <f t="shared" si="398"/>
        <v/>
      </c>
      <c r="BF533" s="99" t="str">
        <f t="shared" si="399"/>
        <v/>
      </c>
      <c r="BG533" s="99" t="str">
        <f t="shared" si="400"/>
        <v/>
      </c>
      <c r="BH533" s="121" t="str">
        <f t="shared" si="401"/>
        <v/>
      </c>
      <c r="BI533" s="121" t="str">
        <f t="shared" si="402"/>
        <v/>
      </c>
      <c r="BJ533" s="122" t="str">
        <f t="shared" si="403"/>
        <v/>
      </c>
      <c r="BK533" s="122"/>
      <c r="BL533" s="99" t="str">
        <f t="shared" si="404"/>
        <v/>
      </c>
      <c r="BM533" s="99" t="str">
        <f t="shared" si="405"/>
        <v/>
      </c>
      <c r="BN533" s="122" t="str">
        <f t="shared" si="410"/>
        <v/>
      </c>
      <c r="BO533" s="121" t="str">
        <f t="shared" si="406"/>
        <v/>
      </c>
      <c r="BP533" s="122" t="str">
        <f t="shared" si="411"/>
        <v/>
      </c>
      <c r="BQ533" s="122"/>
    </row>
    <row r="534" spans="2:69" x14ac:dyDescent="0.3">
      <c r="B534" s="89"/>
      <c r="C534" s="98">
        <f t="shared" si="407"/>
        <v>105</v>
      </c>
      <c r="D534" s="120">
        <v>524</v>
      </c>
      <c r="E534" s="161" t="str">
        <f t="shared" si="412"/>
        <v/>
      </c>
      <c r="F534" s="90" t="str">
        <f t="shared" si="388"/>
        <v/>
      </c>
      <c r="G534" s="120">
        <v>524</v>
      </c>
      <c r="H534" s="161" t="str">
        <f t="shared" si="413"/>
        <v/>
      </c>
      <c r="I534" s="90" t="str">
        <f t="array" ref="I534">IF(D$2=1,IF(F534="","",ABS(F533-F534)),IF(D$2&lt;10,IF(AND(F534="",F535=""),"",MAX(IF(C$11:C$1510=G534,B$11:B$1510))-MIN(IF(C$11:C$1510=G534,B$11:B$1510))),IF(AND(F534="",F535=""),"",_xlfn.STDEV.S(IF(C$11:C$1510=G534,B$11:B$1510)))))</f>
        <v/>
      </c>
      <c r="J534" s="102"/>
      <c r="K534" s="156"/>
      <c r="L534" s="157"/>
      <c r="M534" s="158"/>
      <c r="N534" s="147"/>
      <c r="O534" s="147"/>
      <c r="AA534" s="99" t="str">
        <f t="shared" si="389"/>
        <v/>
      </c>
      <c r="AB534" s="99" t="str">
        <f t="shared" si="390"/>
        <v/>
      </c>
      <c r="AC534" s="99" t="str">
        <f t="shared" si="418"/>
        <v/>
      </c>
      <c r="AD534" s="99" t="str">
        <f t="shared" si="419"/>
        <v/>
      </c>
      <c r="AE534" s="99" t="str">
        <f t="shared" si="391"/>
        <v/>
      </c>
      <c r="AF534" s="99" t="str">
        <f t="shared" si="392"/>
        <v/>
      </c>
      <c r="AG534" s="99" t="str">
        <f t="shared" si="386"/>
        <v/>
      </c>
      <c r="AH534" s="99" t="str">
        <f t="shared" si="387"/>
        <v/>
      </c>
      <c r="AI534" s="99" t="str">
        <f t="shared" si="408"/>
        <v/>
      </c>
      <c r="AJ534" s="99" t="str">
        <f t="shared" si="414"/>
        <v/>
      </c>
      <c r="AK534" s="99" t="str">
        <f t="shared" si="384"/>
        <v/>
      </c>
      <c r="AL534" s="99" t="str">
        <f t="shared" si="385"/>
        <v/>
      </c>
      <c r="AM534" s="99" t="str">
        <f t="shared" si="409"/>
        <v/>
      </c>
      <c r="AN534" s="99" t="str">
        <f t="shared" si="415"/>
        <v/>
      </c>
      <c r="AO534" s="99" t="str">
        <f t="shared" si="376"/>
        <v/>
      </c>
      <c r="AP534" s="99" t="str">
        <f t="shared" si="377"/>
        <v/>
      </c>
      <c r="AQ534" s="99" t="str">
        <f t="shared" si="416"/>
        <v/>
      </c>
      <c r="AR534" s="99" t="str">
        <f t="shared" si="417"/>
        <v/>
      </c>
      <c r="AS534" s="99" t="str">
        <f t="shared" si="378"/>
        <v/>
      </c>
      <c r="AT534" s="99" t="str">
        <f t="shared" si="379"/>
        <v/>
      </c>
      <c r="AU534" s="99" t="str">
        <f t="shared" si="393"/>
        <v/>
      </c>
      <c r="AV534" s="99" t="str">
        <f t="shared" si="394"/>
        <v/>
      </c>
      <c r="AW534" s="99" t="str">
        <f t="shared" si="380"/>
        <v/>
      </c>
      <c r="AX534" s="99" t="str">
        <f t="shared" si="381"/>
        <v/>
      </c>
      <c r="AY534" s="99" t="str">
        <f t="shared" si="395"/>
        <v/>
      </c>
      <c r="AZ534" s="99" t="str">
        <f t="shared" si="396"/>
        <v/>
      </c>
      <c r="BA534" s="99" t="str">
        <f t="shared" si="382"/>
        <v/>
      </c>
      <c r="BB534" s="99" t="str">
        <f t="shared" si="383"/>
        <v/>
      </c>
      <c r="BD534" s="99" t="str">
        <f t="shared" si="397"/>
        <v/>
      </c>
      <c r="BE534" s="99" t="str">
        <f t="shared" si="398"/>
        <v/>
      </c>
      <c r="BF534" s="99" t="str">
        <f t="shared" si="399"/>
        <v/>
      </c>
      <c r="BG534" s="99" t="str">
        <f t="shared" si="400"/>
        <v/>
      </c>
      <c r="BH534" s="121" t="str">
        <f t="shared" si="401"/>
        <v/>
      </c>
      <c r="BI534" s="121" t="str">
        <f t="shared" si="402"/>
        <v/>
      </c>
      <c r="BJ534" s="122" t="str">
        <f t="shared" si="403"/>
        <v/>
      </c>
      <c r="BK534" s="122"/>
      <c r="BL534" s="99" t="str">
        <f t="shared" si="404"/>
        <v/>
      </c>
      <c r="BM534" s="99" t="str">
        <f t="shared" si="405"/>
        <v/>
      </c>
      <c r="BN534" s="122" t="str">
        <f t="shared" si="410"/>
        <v/>
      </c>
      <c r="BO534" s="121" t="str">
        <f t="shared" si="406"/>
        <v/>
      </c>
      <c r="BP534" s="122" t="str">
        <f t="shared" si="411"/>
        <v/>
      </c>
      <c r="BQ534" s="122"/>
    </row>
    <row r="535" spans="2:69" x14ac:dyDescent="0.3">
      <c r="B535" s="89"/>
      <c r="C535" s="98">
        <f t="shared" si="407"/>
        <v>105</v>
      </c>
      <c r="D535" s="120">
        <v>525</v>
      </c>
      <c r="E535" s="161" t="str">
        <f t="shared" si="412"/>
        <v/>
      </c>
      <c r="F535" s="90" t="str">
        <f t="shared" si="388"/>
        <v/>
      </c>
      <c r="G535" s="120">
        <v>525</v>
      </c>
      <c r="H535" s="161" t="str">
        <f t="shared" si="413"/>
        <v/>
      </c>
      <c r="I535" s="90" t="str">
        <f t="array" ref="I535">IF(D$2=1,IF(F535="","",ABS(F534-F535)),IF(D$2&lt;10,IF(AND(F535="",F536=""),"",MAX(IF(C$11:C$1510=G535,B$11:B$1510))-MIN(IF(C$11:C$1510=G535,B$11:B$1510))),IF(AND(F535="",F536=""),"",_xlfn.STDEV.S(IF(C$11:C$1510=G535,B$11:B$1510)))))</f>
        <v/>
      </c>
      <c r="J535" s="102"/>
      <c r="K535" s="156"/>
      <c r="L535" s="157"/>
      <c r="M535" s="158"/>
      <c r="N535" s="147"/>
      <c r="O535" s="147"/>
      <c r="AA535" s="99" t="str">
        <f t="shared" si="389"/>
        <v/>
      </c>
      <c r="AB535" s="99" t="str">
        <f t="shared" si="390"/>
        <v/>
      </c>
      <c r="AC535" s="99" t="str">
        <f t="shared" si="418"/>
        <v/>
      </c>
      <c r="AD535" s="99" t="str">
        <f t="shared" si="419"/>
        <v/>
      </c>
      <c r="AE535" s="99" t="str">
        <f t="shared" si="391"/>
        <v/>
      </c>
      <c r="AF535" s="99" t="str">
        <f t="shared" si="392"/>
        <v/>
      </c>
      <c r="AG535" s="99" t="str">
        <f t="shared" si="386"/>
        <v/>
      </c>
      <c r="AH535" s="99" t="str">
        <f t="shared" si="387"/>
        <v/>
      </c>
      <c r="AI535" s="99" t="str">
        <f t="shared" si="408"/>
        <v/>
      </c>
      <c r="AJ535" s="99" t="str">
        <f t="shared" si="414"/>
        <v/>
      </c>
      <c r="AK535" s="99" t="str">
        <f t="shared" si="384"/>
        <v/>
      </c>
      <c r="AL535" s="99" t="str">
        <f t="shared" si="385"/>
        <v/>
      </c>
      <c r="AM535" s="99" t="str">
        <f t="shared" si="409"/>
        <v/>
      </c>
      <c r="AN535" s="99" t="str">
        <f t="shared" si="415"/>
        <v/>
      </c>
      <c r="AO535" s="99" t="str">
        <f t="shared" si="376"/>
        <v/>
      </c>
      <c r="AP535" s="99" t="str">
        <f t="shared" si="377"/>
        <v/>
      </c>
      <c r="AQ535" s="99" t="str">
        <f t="shared" si="416"/>
        <v/>
      </c>
      <c r="AR535" s="99" t="str">
        <f t="shared" si="417"/>
        <v/>
      </c>
      <c r="AS535" s="99" t="str">
        <f t="shared" si="378"/>
        <v/>
      </c>
      <c r="AT535" s="99" t="str">
        <f t="shared" si="379"/>
        <v/>
      </c>
      <c r="AU535" s="99" t="str">
        <f t="shared" si="393"/>
        <v/>
      </c>
      <c r="AV535" s="99" t="str">
        <f t="shared" si="394"/>
        <v/>
      </c>
      <c r="AW535" s="99" t="str">
        <f t="shared" si="380"/>
        <v/>
      </c>
      <c r="AX535" s="99" t="str">
        <f t="shared" si="381"/>
        <v/>
      </c>
      <c r="AY535" s="99" t="str">
        <f t="shared" si="395"/>
        <v/>
      </c>
      <c r="AZ535" s="99" t="str">
        <f t="shared" si="396"/>
        <v/>
      </c>
      <c r="BA535" s="99" t="str">
        <f t="shared" si="382"/>
        <v/>
      </c>
      <c r="BB535" s="99" t="str">
        <f t="shared" si="383"/>
        <v/>
      </c>
      <c r="BD535" s="99" t="str">
        <f t="shared" si="397"/>
        <v/>
      </c>
      <c r="BE535" s="99" t="str">
        <f t="shared" si="398"/>
        <v/>
      </c>
      <c r="BF535" s="99" t="str">
        <f t="shared" si="399"/>
        <v/>
      </c>
      <c r="BG535" s="99" t="str">
        <f t="shared" si="400"/>
        <v/>
      </c>
      <c r="BH535" s="121" t="str">
        <f t="shared" si="401"/>
        <v/>
      </c>
      <c r="BI535" s="121" t="str">
        <f t="shared" si="402"/>
        <v/>
      </c>
      <c r="BJ535" s="122" t="str">
        <f t="shared" si="403"/>
        <v/>
      </c>
      <c r="BK535" s="122"/>
      <c r="BL535" s="99" t="str">
        <f t="shared" si="404"/>
        <v/>
      </c>
      <c r="BM535" s="99" t="str">
        <f t="shared" si="405"/>
        <v/>
      </c>
      <c r="BN535" s="122" t="str">
        <f t="shared" si="410"/>
        <v/>
      </c>
      <c r="BO535" s="121" t="str">
        <f t="shared" si="406"/>
        <v/>
      </c>
      <c r="BP535" s="122" t="str">
        <f t="shared" si="411"/>
        <v/>
      </c>
      <c r="BQ535" s="122"/>
    </row>
    <row r="536" spans="2:69" x14ac:dyDescent="0.3">
      <c r="B536" s="89"/>
      <c r="C536" s="98">
        <f t="shared" si="407"/>
        <v>106</v>
      </c>
      <c r="D536" s="120">
        <v>526</v>
      </c>
      <c r="E536" s="161" t="str">
        <f t="shared" si="412"/>
        <v/>
      </c>
      <c r="F536" s="90" t="str">
        <f t="shared" si="388"/>
        <v/>
      </c>
      <c r="G536" s="120">
        <v>526</v>
      </c>
      <c r="H536" s="161" t="str">
        <f t="shared" si="413"/>
        <v/>
      </c>
      <c r="I536" s="90" t="str">
        <f t="array" ref="I536">IF(D$2=1,IF(F536="","",ABS(F535-F536)),IF(D$2&lt;10,IF(AND(F536="",F537=""),"",MAX(IF(C$11:C$1510=G536,B$11:B$1510))-MIN(IF(C$11:C$1510=G536,B$11:B$1510))),IF(AND(F536="",F537=""),"",_xlfn.STDEV.S(IF(C$11:C$1510=G536,B$11:B$1510)))))</f>
        <v/>
      </c>
      <c r="J536" s="102"/>
      <c r="K536" s="156"/>
      <c r="L536" s="157"/>
      <c r="M536" s="158"/>
      <c r="N536" s="147"/>
      <c r="O536" s="147"/>
      <c r="AA536" s="99" t="str">
        <f t="shared" si="389"/>
        <v/>
      </c>
      <c r="AB536" s="99" t="str">
        <f t="shared" si="390"/>
        <v/>
      </c>
      <c r="AC536" s="99" t="str">
        <f t="shared" si="418"/>
        <v/>
      </c>
      <c r="AD536" s="99" t="str">
        <f t="shared" si="419"/>
        <v/>
      </c>
      <c r="AE536" s="99" t="str">
        <f t="shared" si="391"/>
        <v/>
      </c>
      <c r="AF536" s="99" t="str">
        <f t="shared" si="392"/>
        <v/>
      </c>
      <c r="AG536" s="99" t="str">
        <f t="shared" si="386"/>
        <v/>
      </c>
      <c r="AH536" s="99" t="str">
        <f t="shared" si="387"/>
        <v/>
      </c>
      <c r="AI536" s="99" t="str">
        <f t="shared" si="408"/>
        <v/>
      </c>
      <c r="AJ536" s="99" t="str">
        <f t="shared" si="414"/>
        <v/>
      </c>
      <c r="AK536" s="99" t="str">
        <f t="shared" si="384"/>
        <v/>
      </c>
      <c r="AL536" s="99" t="str">
        <f t="shared" si="385"/>
        <v/>
      </c>
      <c r="AM536" s="99" t="str">
        <f t="shared" si="409"/>
        <v/>
      </c>
      <c r="AN536" s="99" t="str">
        <f t="shared" si="415"/>
        <v/>
      </c>
      <c r="AO536" s="99" t="str">
        <f t="shared" si="376"/>
        <v/>
      </c>
      <c r="AP536" s="99" t="str">
        <f t="shared" si="377"/>
        <v/>
      </c>
      <c r="AQ536" s="99" t="str">
        <f t="shared" si="416"/>
        <v/>
      </c>
      <c r="AR536" s="99" t="str">
        <f t="shared" si="417"/>
        <v/>
      </c>
      <c r="AS536" s="99" t="str">
        <f t="shared" si="378"/>
        <v/>
      </c>
      <c r="AT536" s="99" t="str">
        <f t="shared" si="379"/>
        <v/>
      </c>
      <c r="AU536" s="99" t="str">
        <f t="shared" si="393"/>
        <v/>
      </c>
      <c r="AV536" s="99" t="str">
        <f t="shared" si="394"/>
        <v/>
      </c>
      <c r="AW536" s="99" t="str">
        <f t="shared" si="380"/>
        <v/>
      </c>
      <c r="AX536" s="99" t="str">
        <f t="shared" si="381"/>
        <v/>
      </c>
      <c r="AY536" s="99" t="str">
        <f t="shared" si="395"/>
        <v/>
      </c>
      <c r="AZ536" s="99" t="str">
        <f t="shared" si="396"/>
        <v/>
      </c>
      <c r="BA536" s="99" t="str">
        <f t="shared" si="382"/>
        <v/>
      </c>
      <c r="BB536" s="99" t="str">
        <f t="shared" si="383"/>
        <v/>
      </c>
      <c r="BD536" s="99" t="str">
        <f t="shared" si="397"/>
        <v/>
      </c>
      <c r="BE536" s="99" t="str">
        <f t="shared" si="398"/>
        <v/>
      </c>
      <c r="BF536" s="99" t="str">
        <f t="shared" si="399"/>
        <v/>
      </c>
      <c r="BG536" s="99" t="str">
        <f t="shared" si="400"/>
        <v/>
      </c>
      <c r="BH536" s="121" t="str">
        <f t="shared" si="401"/>
        <v/>
      </c>
      <c r="BI536" s="121" t="str">
        <f t="shared" si="402"/>
        <v/>
      </c>
      <c r="BJ536" s="122" t="str">
        <f t="shared" si="403"/>
        <v/>
      </c>
      <c r="BK536" s="122"/>
      <c r="BL536" s="99" t="str">
        <f t="shared" si="404"/>
        <v/>
      </c>
      <c r="BM536" s="99" t="str">
        <f t="shared" si="405"/>
        <v/>
      </c>
      <c r="BN536" s="122" t="str">
        <f t="shared" si="410"/>
        <v/>
      </c>
      <c r="BO536" s="121" t="str">
        <f t="shared" si="406"/>
        <v/>
      </c>
      <c r="BP536" s="122" t="str">
        <f t="shared" si="411"/>
        <v/>
      </c>
      <c r="BQ536" s="122"/>
    </row>
    <row r="537" spans="2:69" x14ac:dyDescent="0.3">
      <c r="B537" s="89"/>
      <c r="C537" s="98">
        <f t="shared" si="407"/>
        <v>106</v>
      </c>
      <c r="D537" s="120">
        <v>527</v>
      </c>
      <c r="E537" s="161" t="str">
        <f t="shared" si="412"/>
        <v/>
      </c>
      <c r="F537" s="90" t="str">
        <f t="shared" si="388"/>
        <v/>
      </c>
      <c r="G537" s="120">
        <v>527</v>
      </c>
      <c r="H537" s="161" t="str">
        <f t="shared" si="413"/>
        <v/>
      </c>
      <c r="I537" s="90" t="str">
        <f t="array" ref="I537">IF(D$2=1,IF(F537="","",ABS(F536-F537)),IF(D$2&lt;10,IF(AND(F537="",F538=""),"",MAX(IF(C$11:C$1510=G537,B$11:B$1510))-MIN(IF(C$11:C$1510=G537,B$11:B$1510))),IF(AND(F537="",F538=""),"",_xlfn.STDEV.S(IF(C$11:C$1510=G537,B$11:B$1510)))))</f>
        <v/>
      </c>
      <c r="J537" s="102"/>
      <c r="K537" s="156"/>
      <c r="L537" s="157"/>
      <c r="M537" s="158"/>
      <c r="N537" s="147"/>
      <c r="O537" s="147"/>
      <c r="AA537" s="99" t="str">
        <f t="shared" si="389"/>
        <v/>
      </c>
      <c r="AB537" s="99" t="str">
        <f t="shared" si="390"/>
        <v/>
      </c>
      <c r="AC537" s="99" t="str">
        <f t="shared" si="418"/>
        <v/>
      </c>
      <c r="AD537" s="99" t="str">
        <f t="shared" si="419"/>
        <v/>
      </c>
      <c r="AE537" s="99" t="str">
        <f t="shared" si="391"/>
        <v/>
      </c>
      <c r="AF537" s="99" t="str">
        <f t="shared" si="392"/>
        <v/>
      </c>
      <c r="AG537" s="99" t="str">
        <f t="shared" si="386"/>
        <v/>
      </c>
      <c r="AH537" s="99" t="str">
        <f t="shared" si="387"/>
        <v/>
      </c>
      <c r="AI537" s="99" t="str">
        <f t="shared" si="408"/>
        <v/>
      </c>
      <c r="AJ537" s="99" t="str">
        <f t="shared" si="414"/>
        <v/>
      </c>
      <c r="AK537" s="99" t="str">
        <f t="shared" si="384"/>
        <v/>
      </c>
      <c r="AL537" s="99" t="str">
        <f t="shared" si="385"/>
        <v/>
      </c>
      <c r="AM537" s="99" t="str">
        <f t="shared" si="409"/>
        <v/>
      </c>
      <c r="AN537" s="99" t="str">
        <f t="shared" si="415"/>
        <v/>
      </c>
      <c r="AO537" s="99" t="str">
        <f t="shared" si="376"/>
        <v/>
      </c>
      <c r="AP537" s="99" t="str">
        <f t="shared" si="377"/>
        <v/>
      </c>
      <c r="AQ537" s="99" t="str">
        <f t="shared" si="416"/>
        <v/>
      </c>
      <c r="AR537" s="99" t="str">
        <f t="shared" si="417"/>
        <v/>
      </c>
      <c r="AS537" s="99" t="str">
        <f t="shared" si="378"/>
        <v/>
      </c>
      <c r="AT537" s="99" t="str">
        <f t="shared" si="379"/>
        <v/>
      </c>
      <c r="AU537" s="99" t="str">
        <f t="shared" si="393"/>
        <v/>
      </c>
      <c r="AV537" s="99" t="str">
        <f t="shared" si="394"/>
        <v/>
      </c>
      <c r="AW537" s="99" t="str">
        <f t="shared" si="380"/>
        <v/>
      </c>
      <c r="AX537" s="99" t="str">
        <f t="shared" si="381"/>
        <v/>
      </c>
      <c r="AY537" s="99" t="str">
        <f t="shared" si="395"/>
        <v/>
      </c>
      <c r="AZ537" s="99" t="str">
        <f t="shared" si="396"/>
        <v/>
      </c>
      <c r="BA537" s="99" t="str">
        <f t="shared" si="382"/>
        <v/>
      </c>
      <c r="BB537" s="99" t="str">
        <f t="shared" si="383"/>
        <v/>
      </c>
      <c r="BD537" s="99" t="str">
        <f t="shared" si="397"/>
        <v/>
      </c>
      <c r="BE537" s="99" t="str">
        <f t="shared" si="398"/>
        <v/>
      </c>
      <c r="BF537" s="99" t="str">
        <f t="shared" si="399"/>
        <v/>
      </c>
      <c r="BG537" s="99" t="str">
        <f t="shared" si="400"/>
        <v/>
      </c>
      <c r="BH537" s="121" t="str">
        <f t="shared" si="401"/>
        <v/>
      </c>
      <c r="BI537" s="121" t="str">
        <f t="shared" si="402"/>
        <v/>
      </c>
      <c r="BJ537" s="122" t="str">
        <f t="shared" si="403"/>
        <v/>
      </c>
      <c r="BK537" s="122"/>
      <c r="BL537" s="99" t="str">
        <f t="shared" si="404"/>
        <v/>
      </c>
      <c r="BM537" s="99" t="str">
        <f t="shared" si="405"/>
        <v/>
      </c>
      <c r="BN537" s="122" t="str">
        <f t="shared" si="410"/>
        <v/>
      </c>
      <c r="BO537" s="121" t="str">
        <f t="shared" si="406"/>
        <v/>
      </c>
      <c r="BP537" s="122" t="str">
        <f t="shared" si="411"/>
        <v/>
      </c>
      <c r="BQ537" s="122"/>
    </row>
    <row r="538" spans="2:69" x14ac:dyDescent="0.3">
      <c r="B538" s="89"/>
      <c r="C538" s="98">
        <f t="shared" si="407"/>
        <v>106</v>
      </c>
      <c r="D538" s="120">
        <v>528</v>
      </c>
      <c r="E538" s="161" t="str">
        <f t="shared" si="412"/>
        <v/>
      </c>
      <c r="F538" s="90" t="str">
        <f t="shared" si="388"/>
        <v/>
      </c>
      <c r="G538" s="120">
        <v>528</v>
      </c>
      <c r="H538" s="161" t="str">
        <f t="shared" si="413"/>
        <v/>
      </c>
      <c r="I538" s="90" t="str">
        <f t="array" ref="I538">IF(D$2=1,IF(F538="","",ABS(F537-F538)),IF(D$2&lt;10,IF(AND(F538="",F539=""),"",MAX(IF(C$11:C$1510=G538,B$11:B$1510))-MIN(IF(C$11:C$1510=G538,B$11:B$1510))),IF(AND(F538="",F539=""),"",_xlfn.STDEV.S(IF(C$11:C$1510=G538,B$11:B$1510)))))</f>
        <v/>
      </c>
      <c r="J538" s="102"/>
      <c r="K538" s="156"/>
      <c r="L538" s="157"/>
      <c r="M538" s="158"/>
      <c r="N538" s="147"/>
      <c r="O538" s="147"/>
      <c r="AA538" s="99" t="str">
        <f t="shared" si="389"/>
        <v/>
      </c>
      <c r="AB538" s="99" t="str">
        <f t="shared" si="390"/>
        <v/>
      </c>
      <c r="AC538" s="99" t="str">
        <f t="shared" si="418"/>
        <v/>
      </c>
      <c r="AD538" s="99" t="str">
        <f t="shared" si="419"/>
        <v/>
      </c>
      <c r="AE538" s="99" t="str">
        <f t="shared" si="391"/>
        <v/>
      </c>
      <c r="AF538" s="99" t="str">
        <f t="shared" si="392"/>
        <v/>
      </c>
      <c r="AG538" s="99" t="str">
        <f t="shared" si="386"/>
        <v/>
      </c>
      <c r="AH538" s="99" t="str">
        <f t="shared" si="387"/>
        <v/>
      </c>
      <c r="AI538" s="99" t="str">
        <f t="shared" si="408"/>
        <v/>
      </c>
      <c r="AJ538" s="99" t="str">
        <f t="shared" si="414"/>
        <v/>
      </c>
      <c r="AK538" s="99" t="str">
        <f t="shared" si="384"/>
        <v/>
      </c>
      <c r="AL538" s="99" t="str">
        <f t="shared" si="385"/>
        <v/>
      </c>
      <c r="AM538" s="99" t="str">
        <f t="shared" si="409"/>
        <v/>
      </c>
      <c r="AN538" s="99" t="str">
        <f t="shared" si="415"/>
        <v/>
      </c>
      <c r="AO538" s="99" t="str">
        <f t="shared" ref="AO538:AO601" si="420">IF(SUM(AM533:AM538)&gt;5,"x","")</f>
        <v/>
      </c>
      <c r="AP538" s="99" t="str">
        <f t="shared" ref="AP538:AP601" si="421">IF(IF(AN$12="",SUM(AN534:AN539),SUM(AN533:AN538))&gt;5,"x","")</f>
        <v/>
      </c>
      <c r="AQ538" s="99" t="str">
        <f t="shared" si="416"/>
        <v/>
      </c>
      <c r="AR538" s="99" t="str">
        <f t="shared" si="417"/>
        <v/>
      </c>
      <c r="AS538" s="99" t="str">
        <f t="shared" ref="AS538:AS601" si="422">IF(SUM(AQ525:AQ538)&gt;13,"x","")</f>
        <v/>
      </c>
      <c r="AT538" s="99" t="str">
        <f t="shared" ref="AT538:AT601" si="423">IF(IF(AR$12="",SUM(AR526:AR539),SUM(AR525:AR538))&gt;13,"x","")</f>
        <v/>
      </c>
      <c r="AU538" s="99" t="str">
        <f t="shared" si="393"/>
        <v/>
      </c>
      <c r="AV538" s="99" t="str">
        <f t="shared" si="394"/>
        <v/>
      </c>
      <c r="AW538" s="99" t="str">
        <f t="shared" ref="AW538:AW601" si="424">IF(SUM(AU524:AU538)&gt;14,"x","")</f>
        <v/>
      </c>
      <c r="AX538" s="99" t="str">
        <f t="shared" ref="AX538:AX601" si="425">IF(IF(AV$11="",SUM(AV525:AV539),SUM(AV524:AV538))&gt;14,"x","")</f>
        <v/>
      </c>
      <c r="AY538" s="99" t="str">
        <f t="shared" si="395"/>
        <v/>
      </c>
      <c r="AZ538" s="99" t="str">
        <f t="shared" si="396"/>
        <v/>
      </c>
      <c r="BA538" s="99" t="str">
        <f t="shared" ref="BA538:BA601" si="426">IF(SUM(AY531:AY538)&gt;7,"x","")</f>
        <v/>
      </c>
      <c r="BB538" s="99" t="str">
        <f t="shared" ref="BB538:BB601" si="427">IF(IF(AZ$11="",SUM(AZ532:AZ539),SUM(AZ531:AZ538))&gt;7,"x","")</f>
        <v/>
      </c>
      <c r="BD538" s="99" t="str">
        <f t="shared" si="397"/>
        <v/>
      </c>
      <c r="BE538" s="99" t="str">
        <f t="shared" si="398"/>
        <v/>
      </c>
      <c r="BF538" s="99" t="str">
        <f t="shared" si="399"/>
        <v/>
      </c>
      <c r="BG538" s="99" t="str">
        <f t="shared" si="400"/>
        <v/>
      </c>
      <c r="BH538" s="121" t="str">
        <f t="shared" si="401"/>
        <v/>
      </c>
      <c r="BI538" s="121" t="str">
        <f t="shared" si="402"/>
        <v/>
      </c>
      <c r="BJ538" s="122" t="str">
        <f t="shared" si="403"/>
        <v/>
      </c>
      <c r="BK538" s="122"/>
      <c r="BL538" s="99" t="str">
        <f t="shared" si="404"/>
        <v/>
      </c>
      <c r="BM538" s="99" t="str">
        <f t="shared" si="405"/>
        <v/>
      </c>
      <c r="BN538" s="122" t="str">
        <f t="shared" si="410"/>
        <v/>
      </c>
      <c r="BO538" s="121" t="str">
        <f t="shared" si="406"/>
        <v/>
      </c>
      <c r="BP538" s="122" t="str">
        <f t="shared" si="411"/>
        <v/>
      </c>
      <c r="BQ538" s="122"/>
    </row>
    <row r="539" spans="2:69" x14ac:dyDescent="0.3">
      <c r="B539" s="89"/>
      <c r="C539" s="98">
        <f t="shared" si="407"/>
        <v>106</v>
      </c>
      <c r="D539" s="120">
        <v>529</v>
      </c>
      <c r="E539" s="161" t="str">
        <f t="shared" si="412"/>
        <v/>
      </c>
      <c r="F539" s="90" t="str">
        <f t="shared" si="388"/>
        <v/>
      </c>
      <c r="G539" s="120">
        <v>529</v>
      </c>
      <c r="H539" s="161" t="str">
        <f t="shared" si="413"/>
        <v/>
      </c>
      <c r="I539" s="90" t="str">
        <f t="array" ref="I539">IF(D$2=1,IF(F539="","",ABS(F538-F539)),IF(D$2&lt;10,IF(AND(F539="",F540=""),"",MAX(IF(C$11:C$1510=G539,B$11:B$1510))-MIN(IF(C$11:C$1510=G539,B$11:B$1510))),IF(AND(F539="",F540=""),"",_xlfn.STDEV.S(IF(C$11:C$1510=G539,B$11:B$1510)))))</f>
        <v/>
      </c>
      <c r="J539" s="102"/>
      <c r="K539" s="156"/>
      <c r="L539" s="157"/>
      <c r="M539" s="158"/>
      <c r="N539" s="147"/>
      <c r="O539" s="147"/>
      <c r="AA539" s="99" t="str">
        <f t="shared" si="389"/>
        <v/>
      </c>
      <c r="AB539" s="99" t="str">
        <f t="shared" si="390"/>
        <v/>
      </c>
      <c r="AC539" s="99" t="str">
        <f t="shared" si="418"/>
        <v/>
      </c>
      <c r="AD539" s="99" t="str">
        <f t="shared" si="419"/>
        <v/>
      </c>
      <c r="AE539" s="99" t="str">
        <f t="shared" si="391"/>
        <v/>
      </c>
      <c r="AF539" s="99" t="str">
        <f t="shared" si="392"/>
        <v/>
      </c>
      <c r="AG539" s="99" t="str">
        <f t="shared" si="386"/>
        <v/>
      </c>
      <c r="AH539" s="99" t="str">
        <f t="shared" si="387"/>
        <v/>
      </c>
      <c r="AI539" s="99" t="str">
        <f t="shared" si="408"/>
        <v/>
      </c>
      <c r="AJ539" s="99" t="str">
        <f t="shared" si="414"/>
        <v/>
      </c>
      <c r="AK539" s="99" t="str">
        <f t="shared" ref="AK539:AK602" si="428">IF(SUM(AI534:AI539)&gt;5,"x","")</f>
        <v/>
      </c>
      <c r="AL539" s="99" t="str">
        <f t="shared" ref="AL539:AL602" si="429">IF(IF(AJ$12="",SUM(AJ535:AJ540),SUM(AJ534:AJ539))&gt;5,"x","")</f>
        <v/>
      </c>
      <c r="AM539" s="99" t="str">
        <f t="shared" si="409"/>
        <v/>
      </c>
      <c r="AN539" s="99" t="str">
        <f t="shared" si="415"/>
        <v/>
      </c>
      <c r="AO539" s="99" t="str">
        <f t="shared" si="420"/>
        <v/>
      </c>
      <c r="AP539" s="99" t="str">
        <f t="shared" si="421"/>
        <v/>
      </c>
      <c r="AQ539" s="99" t="str">
        <f t="shared" si="416"/>
        <v/>
      </c>
      <c r="AR539" s="99" t="str">
        <f t="shared" si="417"/>
        <v/>
      </c>
      <c r="AS539" s="99" t="str">
        <f t="shared" si="422"/>
        <v/>
      </c>
      <c r="AT539" s="99" t="str">
        <f t="shared" si="423"/>
        <v/>
      </c>
      <c r="AU539" s="99" t="str">
        <f t="shared" si="393"/>
        <v/>
      </c>
      <c r="AV539" s="99" t="str">
        <f t="shared" si="394"/>
        <v/>
      </c>
      <c r="AW539" s="99" t="str">
        <f t="shared" si="424"/>
        <v/>
      </c>
      <c r="AX539" s="99" t="str">
        <f t="shared" si="425"/>
        <v/>
      </c>
      <c r="AY539" s="99" t="str">
        <f t="shared" si="395"/>
        <v/>
      </c>
      <c r="AZ539" s="99" t="str">
        <f t="shared" si="396"/>
        <v/>
      </c>
      <c r="BA539" s="99" t="str">
        <f t="shared" si="426"/>
        <v/>
      </c>
      <c r="BB539" s="99" t="str">
        <f t="shared" si="427"/>
        <v/>
      </c>
      <c r="BD539" s="99" t="str">
        <f t="shared" si="397"/>
        <v/>
      </c>
      <c r="BE539" s="99" t="str">
        <f t="shared" si="398"/>
        <v/>
      </c>
      <c r="BF539" s="99" t="str">
        <f t="shared" si="399"/>
        <v/>
      </c>
      <c r="BG539" s="99" t="str">
        <f t="shared" si="400"/>
        <v/>
      </c>
      <c r="BH539" s="121" t="str">
        <f t="shared" si="401"/>
        <v/>
      </c>
      <c r="BI539" s="121" t="str">
        <f t="shared" si="402"/>
        <v/>
      </c>
      <c r="BJ539" s="122" t="str">
        <f t="shared" si="403"/>
        <v/>
      </c>
      <c r="BK539" s="122"/>
      <c r="BL539" s="99" t="str">
        <f t="shared" si="404"/>
        <v/>
      </c>
      <c r="BM539" s="99" t="str">
        <f t="shared" si="405"/>
        <v/>
      </c>
      <c r="BN539" s="122" t="str">
        <f t="shared" si="410"/>
        <v/>
      </c>
      <c r="BO539" s="121" t="str">
        <f t="shared" si="406"/>
        <v/>
      </c>
      <c r="BP539" s="122" t="str">
        <f t="shared" si="411"/>
        <v/>
      </c>
      <c r="BQ539" s="122"/>
    </row>
    <row r="540" spans="2:69" x14ac:dyDescent="0.3">
      <c r="B540" s="89"/>
      <c r="C540" s="98">
        <f t="shared" si="407"/>
        <v>106</v>
      </c>
      <c r="D540" s="120">
        <v>530</v>
      </c>
      <c r="E540" s="161" t="str">
        <f t="shared" si="412"/>
        <v/>
      </c>
      <c r="F540" s="90" t="str">
        <f t="shared" si="388"/>
        <v/>
      </c>
      <c r="G540" s="120">
        <v>530</v>
      </c>
      <c r="H540" s="161" t="str">
        <f t="shared" si="413"/>
        <v/>
      </c>
      <c r="I540" s="90" t="str">
        <f t="array" ref="I540">IF(D$2=1,IF(F540="","",ABS(F539-F540)),IF(D$2&lt;10,IF(AND(F540="",F541=""),"",MAX(IF(C$11:C$1510=G540,B$11:B$1510))-MIN(IF(C$11:C$1510=G540,B$11:B$1510))),IF(AND(F540="",F541=""),"",_xlfn.STDEV.S(IF(C$11:C$1510=G540,B$11:B$1510)))))</f>
        <v/>
      </c>
      <c r="J540" s="102"/>
      <c r="K540" s="156"/>
      <c r="L540" s="157"/>
      <c r="M540" s="158"/>
      <c r="N540" s="147"/>
      <c r="O540" s="147"/>
      <c r="AA540" s="99" t="str">
        <f t="shared" si="389"/>
        <v/>
      </c>
      <c r="AB540" s="99" t="str">
        <f t="shared" si="390"/>
        <v/>
      </c>
      <c r="AC540" s="99" t="str">
        <f t="shared" si="418"/>
        <v/>
      </c>
      <c r="AD540" s="99" t="str">
        <f t="shared" si="419"/>
        <v/>
      </c>
      <c r="AE540" s="99" t="str">
        <f t="shared" si="391"/>
        <v/>
      </c>
      <c r="AF540" s="99" t="str">
        <f t="shared" si="392"/>
        <v/>
      </c>
      <c r="AG540" s="99" t="str">
        <f t="shared" si="386"/>
        <v/>
      </c>
      <c r="AH540" s="99" t="str">
        <f t="shared" si="387"/>
        <v/>
      </c>
      <c r="AI540" s="99" t="str">
        <f t="shared" si="408"/>
        <v/>
      </c>
      <c r="AJ540" s="99" t="str">
        <f t="shared" si="414"/>
        <v/>
      </c>
      <c r="AK540" s="99" t="str">
        <f t="shared" si="428"/>
        <v/>
      </c>
      <c r="AL540" s="99" t="str">
        <f t="shared" si="429"/>
        <v/>
      </c>
      <c r="AM540" s="99" t="str">
        <f t="shared" si="409"/>
        <v/>
      </c>
      <c r="AN540" s="99" t="str">
        <f t="shared" si="415"/>
        <v/>
      </c>
      <c r="AO540" s="99" t="str">
        <f t="shared" si="420"/>
        <v/>
      </c>
      <c r="AP540" s="99" t="str">
        <f t="shared" si="421"/>
        <v/>
      </c>
      <c r="AQ540" s="99" t="str">
        <f t="shared" si="416"/>
        <v/>
      </c>
      <c r="AR540" s="99" t="str">
        <f t="shared" si="417"/>
        <v/>
      </c>
      <c r="AS540" s="99" t="str">
        <f t="shared" si="422"/>
        <v/>
      </c>
      <c r="AT540" s="99" t="str">
        <f t="shared" si="423"/>
        <v/>
      </c>
      <c r="AU540" s="99" t="str">
        <f t="shared" si="393"/>
        <v/>
      </c>
      <c r="AV540" s="99" t="str">
        <f t="shared" si="394"/>
        <v/>
      </c>
      <c r="AW540" s="99" t="str">
        <f t="shared" si="424"/>
        <v/>
      </c>
      <c r="AX540" s="99" t="str">
        <f t="shared" si="425"/>
        <v/>
      </c>
      <c r="AY540" s="99" t="str">
        <f t="shared" si="395"/>
        <v/>
      </c>
      <c r="AZ540" s="99" t="str">
        <f t="shared" si="396"/>
        <v/>
      </c>
      <c r="BA540" s="99" t="str">
        <f t="shared" si="426"/>
        <v/>
      </c>
      <c r="BB540" s="99" t="str">
        <f t="shared" si="427"/>
        <v/>
      </c>
      <c r="BD540" s="99" t="str">
        <f t="shared" si="397"/>
        <v/>
      </c>
      <c r="BE540" s="99" t="str">
        <f t="shared" si="398"/>
        <v/>
      </c>
      <c r="BF540" s="99" t="str">
        <f t="shared" si="399"/>
        <v/>
      </c>
      <c r="BG540" s="99" t="str">
        <f t="shared" si="400"/>
        <v/>
      </c>
      <c r="BH540" s="121" t="str">
        <f t="shared" si="401"/>
        <v/>
      </c>
      <c r="BI540" s="121" t="str">
        <f t="shared" si="402"/>
        <v/>
      </c>
      <c r="BJ540" s="122" t="str">
        <f t="shared" si="403"/>
        <v/>
      </c>
      <c r="BK540" s="122"/>
      <c r="BL540" s="99" t="str">
        <f t="shared" si="404"/>
        <v/>
      </c>
      <c r="BM540" s="99" t="str">
        <f t="shared" si="405"/>
        <v/>
      </c>
      <c r="BN540" s="122" t="str">
        <f t="shared" si="410"/>
        <v/>
      </c>
      <c r="BO540" s="121" t="str">
        <f t="shared" si="406"/>
        <v/>
      </c>
      <c r="BP540" s="122" t="str">
        <f t="shared" si="411"/>
        <v/>
      </c>
      <c r="BQ540" s="122"/>
    </row>
    <row r="541" spans="2:69" x14ac:dyDescent="0.3">
      <c r="B541" s="89"/>
      <c r="C541" s="98">
        <f t="shared" si="407"/>
        <v>107</v>
      </c>
      <c r="D541" s="120">
        <v>531</v>
      </c>
      <c r="E541" s="161" t="str">
        <f t="shared" si="412"/>
        <v/>
      </c>
      <c r="F541" s="90" t="str">
        <f t="shared" si="388"/>
        <v/>
      </c>
      <c r="G541" s="120">
        <v>531</v>
      </c>
      <c r="H541" s="161" t="str">
        <f t="shared" si="413"/>
        <v/>
      </c>
      <c r="I541" s="90" t="str">
        <f t="array" ref="I541">IF(D$2=1,IF(F541="","",ABS(F540-F541)),IF(D$2&lt;10,IF(AND(F541="",F542=""),"",MAX(IF(C$11:C$1510=G541,B$11:B$1510))-MIN(IF(C$11:C$1510=G541,B$11:B$1510))),IF(AND(F541="",F542=""),"",_xlfn.STDEV.S(IF(C$11:C$1510=G541,B$11:B$1510)))))</f>
        <v/>
      </c>
      <c r="J541" s="102"/>
      <c r="K541" s="156"/>
      <c r="L541" s="157"/>
      <c r="M541" s="158"/>
      <c r="N541" s="147"/>
      <c r="O541" s="147"/>
      <c r="AA541" s="99" t="str">
        <f t="shared" si="389"/>
        <v/>
      </c>
      <c r="AB541" s="99" t="str">
        <f t="shared" si="390"/>
        <v/>
      </c>
      <c r="AC541" s="99" t="str">
        <f t="shared" si="418"/>
        <v/>
      </c>
      <c r="AD541" s="99" t="str">
        <f t="shared" si="419"/>
        <v/>
      </c>
      <c r="AE541" s="99" t="str">
        <f t="shared" si="391"/>
        <v/>
      </c>
      <c r="AF541" s="99" t="str">
        <f t="shared" si="392"/>
        <v/>
      </c>
      <c r="AG541" s="99" t="str">
        <f t="shared" ref="AG541:AG604" si="430">IF(SUM(AE532:AE541)&gt;9,"x","")</f>
        <v/>
      </c>
      <c r="AH541" s="99" t="str">
        <f t="shared" ref="AH541:AH604" si="431">IF(IF(AF$11="",SUM(AF533:AF542),SUM(AF532:AF541))&gt;9,"x","")</f>
        <v/>
      </c>
      <c r="AI541" s="99" t="str">
        <f t="shared" si="408"/>
        <v/>
      </c>
      <c r="AJ541" s="99" t="str">
        <f t="shared" si="414"/>
        <v/>
      </c>
      <c r="AK541" s="99" t="str">
        <f t="shared" si="428"/>
        <v/>
      </c>
      <c r="AL541" s="99" t="str">
        <f t="shared" si="429"/>
        <v/>
      </c>
      <c r="AM541" s="99" t="str">
        <f t="shared" si="409"/>
        <v/>
      </c>
      <c r="AN541" s="99" t="str">
        <f t="shared" si="415"/>
        <v/>
      </c>
      <c r="AO541" s="99" t="str">
        <f t="shared" si="420"/>
        <v/>
      </c>
      <c r="AP541" s="99" t="str">
        <f t="shared" si="421"/>
        <v/>
      </c>
      <c r="AQ541" s="99" t="str">
        <f t="shared" si="416"/>
        <v/>
      </c>
      <c r="AR541" s="99" t="str">
        <f t="shared" si="417"/>
        <v/>
      </c>
      <c r="AS541" s="99" t="str">
        <f t="shared" si="422"/>
        <v/>
      </c>
      <c r="AT541" s="99" t="str">
        <f t="shared" si="423"/>
        <v/>
      </c>
      <c r="AU541" s="99" t="str">
        <f t="shared" si="393"/>
        <v/>
      </c>
      <c r="AV541" s="99" t="str">
        <f t="shared" si="394"/>
        <v/>
      </c>
      <c r="AW541" s="99" t="str">
        <f t="shared" si="424"/>
        <v/>
      </c>
      <c r="AX541" s="99" t="str">
        <f t="shared" si="425"/>
        <v/>
      </c>
      <c r="AY541" s="99" t="str">
        <f t="shared" si="395"/>
        <v/>
      </c>
      <c r="AZ541" s="99" t="str">
        <f t="shared" si="396"/>
        <v/>
      </c>
      <c r="BA541" s="99" t="str">
        <f t="shared" si="426"/>
        <v/>
      </c>
      <c r="BB541" s="99" t="str">
        <f t="shared" si="427"/>
        <v/>
      </c>
      <c r="BD541" s="99" t="str">
        <f t="shared" si="397"/>
        <v/>
      </c>
      <c r="BE541" s="99" t="str">
        <f t="shared" si="398"/>
        <v/>
      </c>
      <c r="BF541" s="99" t="str">
        <f t="shared" si="399"/>
        <v/>
      </c>
      <c r="BG541" s="99" t="str">
        <f t="shared" si="400"/>
        <v/>
      </c>
      <c r="BH541" s="121" t="str">
        <f t="shared" si="401"/>
        <v/>
      </c>
      <c r="BI541" s="121" t="str">
        <f t="shared" si="402"/>
        <v/>
      </c>
      <c r="BJ541" s="122" t="str">
        <f t="shared" si="403"/>
        <v/>
      </c>
      <c r="BK541" s="122"/>
      <c r="BL541" s="99" t="str">
        <f t="shared" si="404"/>
        <v/>
      </c>
      <c r="BM541" s="99" t="str">
        <f t="shared" si="405"/>
        <v/>
      </c>
      <c r="BN541" s="122" t="str">
        <f t="shared" si="410"/>
        <v/>
      </c>
      <c r="BO541" s="121" t="str">
        <f t="shared" si="406"/>
        <v/>
      </c>
      <c r="BP541" s="122" t="str">
        <f t="shared" si="411"/>
        <v/>
      </c>
      <c r="BQ541" s="122"/>
    </row>
    <row r="542" spans="2:69" x14ac:dyDescent="0.3">
      <c r="B542" s="89"/>
      <c r="C542" s="98">
        <f t="shared" si="407"/>
        <v>107</v>
      </c>
      <c r="D542" s="120">
        <v>532</v>
      </c>
      <c r="E542" s="161" t="str">
        <f t="shared" si="412"/>
        <v/>
      </c>
      <c r="F542" s="90" t="str">
        <f t="shared" si="388"/>
        <v/>
      </c>
      <c r="G542" s="120">
        <v>532</v>
      </c>
      <c r="H542" s="161" t="str">
        <f t="shared" si="413"/>
        <v/>
      </c>
      <c r="I542" s="90" t="str">
        <f t="array" ref="I542">IF(D$2=1,IF(F542="","",ABS(F541-F542)),IF(D$2&lt;10,IF(AND(F542="",F543=""),"",MAX(IF(C$11:C$1510=G542,B$11:B$1510))-MIN(IF(C$11:C$1510=G542,B$11:B$1510))),IF(AND(F542="",F543=""),"",_xlfn.STDEV.S(IF(C$11:C$1510=G542,B$11:B$1510)))))</f>
        <v/>
      </c>
      <c r="J542" s="102"/>
      <c r="K542" s="156"/>
      <c r="L542" s="157"/>
      <c r="M542" s="158"/>
      <c r="N542" s="147"/>
      <c r="O542" s="147"/>
      <c r="AA542" s="99" t="str">
        <f t="shared" si="389"/>
        <v/>
      </c>
      <c r="AB542" s="99" t="str">
        <f t="shared" si="390"/>
        <v/>
      </c>
      <c r="AC542" s="99" t="str">
        <f t="shared" si="418"/>
        <v/>
      </c>
      <c r="AD542" s="99" t="str">
        <f t="shared" si="419"/>
        <v/>
      </c>
      <c r="AE542" s="99" t="str">
        <f t="shared" si="391"/>
        <v/>
      </c>
      <c r="AF542" s="99" t="str">
        <f t="shared" si="392"/>
        <v/>
      </c>
      <c r="AG542" s="99" t="str">
        <f t="shared" si="430"/>
        <v/>
      </c>
      <c r="AH542" s="99" t="str">
        <f t="shared" si="431"/>
        <v/>
      </c>
      <c r="AI542" s="99" t="str">
        <f t="shared" si="408"/>
        <v/>
      </c>
      <c r="AJ542" s="99" t="str">
        <f t="shared" si="414"/>
        <v/>
      </c>
      <c r="AK542" s="99" t="str">
        <f t="shared" si="428"/>
        <v/>
      </c>
      <c r="AL542" s="99" t="str">
        <f t="shared" si="429"/>
        <v/>
      </c>
      <c r="AM542" s="99" t="str">
        <f t="shared" si="409"/>
        <v/>
      </c>
      <c r="AN542" s="99" t="str">
        <f t="shared" si="415"/>
        <v/>
      </c>
      <c r="AO542" s="99" t="str">
        <f t="shared" si="420"/>
        <v/>
      </c>
      <c r="AP542" s="99" t="str">
        <f t="shared" si="421"/>
        <v/>
      </c>
      <c r="AQ542" s="99" t="str">
        <f t="shared" si="416"/>
        <v/>
      </c>
      <c r="AR542" s="99" t="str">
        <f t="shared" si="417"/>
        <v/>
      </c>
      <c r="AS542" s="99" t="str">
        <f t="shared" si="422"/>
        <v/>
      </c>
      <c r="AT542" s="99" t="str">
        <f t="shared" si="423"/>
        <v/>
      </c>
      <c r="AU542" s="99" t="str">
        <f t="shared" si="393"/>
        <v/>
      </c>
      <c r="AV542" s="99" t="str">
        <f t="shared" si="394"/>
        <v/>
      </c>
      <c r="AW542" s="99" t="str">
        <f t="shared" si="424"/>
        <v/>
      </c>
      <c r="AX542" s="99" t="str">
        <f t="shared" si="425"/>
        <v/>
      </c>
      <c r="AY542" s="99" t="str">
        <f t="shared" si="395"/>
        <v/>
      </c>
      <c r="AZ542" s="99" t="str">
        <f t="shared" si="396"/>
        <v/>
      </c>
      <c r="BA542" s="99" t="str">
        <f t="shared" si="426"/>
        <v/>
      </c>
      <c r="BB542" s="99" t="str">
        <f t="shared" si="427"/>
        <v/>
      </c>
      <c r="BD542" s="99" t="str">
        <f t="shared" si="397"/>
        <v/>
      </c>
      <c r="BE542" s="99" t="str">
        <f t="shared" si="398"/>
        <v/>
      </c>
      <c r="BF542" s="99" t="str">
        <f t="shared" si="399"/>
        <v/>
      </c>
      <c r="BG542" s="99" t="str">
        <f t="shared" si="400"/>
        <v/>
      </c>
      <c r="BH542" s="121" t="str">
        <f t="shared" si="401"/>
        <v/>
      </c>
      <c r="BI542" s="121" t="str">
        <f t="shared" si="402"/>
        <v/>
      </c>
      <c r="BJ542" s="122" t="str">
        <f t="shared" si="403"/>
        <v/>
      </c>
      <c r="BK542" s="122"/>
      <c r="BL542" s="99" t="str">
        <f t="shared" si="404"/>
        <v/>
      </c>
      <c r="BM542" s="99" t="str">
        <f t="shared" si="405"/>
        <v/>
      </c>
      <c r="BN542" s="122" t="str">
        <f t="shared" si="410"/>
        <v/>
      </c>
      <c r="BO542" s="121" t="str">
        <f t="shared" si="406"/>
        <v/>
      </c>
      <c r="BP542" s="122" t="str">
        <f t="shared" si="411"/>
        <v/>
      </c>
      <c r="BQ542" s="122"/>
    </row>
    <row r="543" spans="2:69" x14ac:dyDescent="0.3">
      <c r="B543" s="89"/>
      <c r="C543" s="98">
        <f t="shared" si="407"/>
        <v>107</v>
      </c>
      <c r="D543" s="120">
        <v>533</v>
      </c>
      <c r="E543" s="161" t="str">
        <f t="shared" si="412"/>
        <v/>
      </c>
      <c r="F543" s="90" t="str">
        <f t="shared" si="388"/>
        <v/>
      </c>
      <c r="G543" s="120">
        <v>533</v>
      </c>
      <c r="H543" s="161" t="str">
        <f t="shared" si="413"/>
        <v/>
      </c>
      <c r="I543" s="90" t="str">
        <f t="array" ref="I543">IF(D$2=1,IF(F543="","",ABS(F542-F543)),IF(D$2&lt;10,IF(AND(F543="",F544=""),"",MAX(IF(C$11:C$1510=G543,B$11:B$1510))-MIN(IF(C$11:C$1510=G543,B$11:B$1510))),IF(AND(F543="",F544=""),"",_xlfn.STDEV.S(IF(C$11:C$1510=G543,B$11:B$1510)))))</f>
        <v/>
      </c>
      <c r="J543" s="102"/>
      <c r="K543" s="156"/>
      <c r="L543" s="157"/>
      <c r="M543" s="158"/>
      <c r="N543" s="147"/>
      <c r="O543" s="147"/>
      <c r="AA543" s="99" t="str">
        <f t="shared" si="389"/>
        <v/>
      </c>
      <c r="AB543" s="99" t="str">
        <f t="shared" si="390"/>
        <v/>
      </c>
      <c r="AC543" s="99" t="str">
        <f t="shared" si="418"/>
        <v/>
      </c>
      <c r="AD543" s="99" t="str">
        <f t="shared" si="419"/>
        <v/>
      </c>
      <c r="AE543" s="99" t="str">
        <f t="shared" si="391"/>
        <v/>
      </c>
      <c r="AF543" s="99" t="str">
        <f t="shared" si="392"/>
        <v/>
      </c>
      <c r="AG543" s="99" t="str">
        <f t="shared" si="430"/>
        <v/>
      </c>
      <c r="AH543" s="99" t="str">
        <f t="shared" si="431"/>
        <v/>
      </c>
      <c r="AI543" s="99" t="str">
        <f t="shared" si="408"/>
        <v/>
      </c>
      <c r="AJ543" s="99" t="str">
        <f t="shared" si="414"/>
        <v/>
      </c>
      <c r="AK543" s="99" t="str">
        <f t="shared" si="428"/>
        <v/>
      </c>
      <c r="AL543" s="99" t="str">
        <f t="shared" si="429"/>
        <v/>
      </c>
      <c r="AM543" s="99" t="str">
        <f t="shared" si="409"/>
        <v/>
      </c>
      <c r="AN543" s="99" t="str">
        <f t="shared" si="415"/>
        <v/>
      </c>
      <c r="AO543" s="99" t="str">
        <f t="shared" si="420"/>
        <v/>
      </c>
      <c r="AP543" s="99" t="str">
        <f t="shared" si="421"/>
        <v/>
      </c>
      <c r="AQ543" s="99" t="str">
        <f t="shared" si="416"/>
        <v/>
      </c>
      <c r="AR543" s="99" t="str">
        <f t="shared" si="417"/>
        <v/>
      </c>
      <c r="AS543" s="99" t="str">
        <f t="shared" si="422"/>
        <v/>
      </c>
      <c r="AT543" s="99" t="str">
        <f t="shared" si="423"/>
        <v/>
      </c>
      <c r="AU543" s="99" t="str">
        <f t="shared" si="393"/>
        <v/>
      </c>
      <c r="AV543" s="99" t="str">
        <f t="shared" si="394"/>
        <v/>
      </c>
      <c r="AW543" s="99" t="str">
        <f t="shared" si="424"/>
        <v/>
      </c>
      <c r="AX543" s="99" t="str">
        <f t="shared" si="425"/>
        <v/>
      </c>
      <c r="AY543" s="99" t="str">
        <f t="shared" si="395"/>
        <v/>
      </c>
      <c r="AZ543" s="99" t="str">
        <f t="shared" si="396"/>
        <v/>
      </c>
      <c r="BA543" s="99" t="str">
        <f t="shared" si="426"/>
        <v/>
      </c>
      <c r="BB543" s="99" t="str">
        <f t="shared" si="427"/>
        <v/>
      </c>
      <c r="BD543" s="99" t="str">
        <f t="shared" si="397"/>
        <v/>
      </c>
      <c r="BE543" s="99" t="str">
        <f t="shared" si="398"/>
        <v/>
      </c>
      <c r="BF543" s="99" t="str">
        <f t="shared" si="399"/>
        <v/>
      </c>
      <c r="BG543" s="99" t="str">
        <f t="shared" si="400"/>
        <v/>
      </c>
      <c r="BH543" s="121" t="str">
        <f t="shared" si="401"/>
        <v/>
      </c>
      <c r="BI543" s="121" t="str">
        <f t="shared" si="402"/>
        <v/>
      </c>
      <c r="BJ543" s="122" t="str">
        <f t="shared" si="403"/>
        <v/>
      </c>
      <c r="BK543" s="122"/>
      <c r="BL543" s="99" t="str">
        <f t="shared" si="404"/>
        <v/>
      </c>
      <c r="BM543" s="99" t="str">
        <f t="shared" si="405"/>
        <v/>
      </c>
      <c r="BN543" s="122" t="str">
        <f t="shared" si="410"/>
        <v/>
      </c>
      <c r="BO543" s="121" t="str">
        <f t="shared" si="406"/>
        <v/>
      </c>
      <c r="BP543" s="122" t="str">
        <f t="shared" si="411"/>
        <v/>
      </c>
      <c r="BQ543" s="122"/>
    </row>
    <row r="544" spans="2:69" x14ac:dyDescent="0.3">
      <c r="B544" s="89"/>
      <c r="C544" s="98">
        <f t="shared" si="407"/>
        <v>107</v>
      </c>
      <c r="D544" s="120">
        <v>534</v>
      </c>
      <c r="E544" s="161" t="str">
        <f t="shared" si="412"/>
        <v/>
      </c>
      <c r="F544" s="90" t="str">
        <f t="shared" si="388"/>
        <v/>
      </c>
      <c r="G544" s="120">
        <v>534</v>
      </c>
      <c r="H544" s="161" t="str">
        <f t="shared" si="413"/>
        <v/>
      </c>
      <c r="I544" s="90" t="str">
        <f t="array" ref="I544">IF(D$2=1,IF(F544="","",ABS(F543-F544)),IF(D$2&lt;10,IF(AND(F544="",F545=""),"",MAX(IF(C$11:C$1510=G544,B$11:B$1510))-MIN(IF(C$11:C$1510=G544,B$11:B$1510))),IF(AND(F544="",F545=""),"",_xlfn.STDEV.S(IF(C$11:C$1510=G544,B$11:B$1510)))))</f>
        <v/>
      </c>
      <c r="J544" s="102"/>
      <c r="K544" s="156"/>
      <c r="L544" s="157"/>
      <c r="M544" s="158"/>
      <c r="N544" s="147"/>
      <c r="O544" s="147"/>
      <c r="AA544" s="99" t="str">
        <f t="shared" si="389"/>
        <v/>
      </c>
      <c r="AB544" s="99" t="str">
        <f t="shared" si="390"/>
        <v/>
      </c>
      <c r="AC544" s="99" t="str">
        <f t="shared" si="418"/>
        <v/>
      </c>
      <c r="AD544" s="99" t="str">
        <f t="shared" si="419"/>
        <v/>
      </c>
      <c r="AE544" s="99" t="str">
        <f t="shared" si="391"/>
        <v/>
      </c>
      <c r="AF544" s="99" t="str">
        <f t="shared" si="392"/>
        <v/>
      </c>
      <c r="AG544" s="99" t="str">
        <f t="shared" si="430"/>
        <v/>
      </c>
      <c r="AH544" s="99" t="str">
        <f t="shared" si="431"/>
        <v/>
      </c>
      <c r="AI544" s="99" t="str">
        <f t="shared" si="408"/>
        <v/>
      </c>
      <c r="AJ544" s="99" t="str">
        <f t="shared" si="414"/>
        <v/>
      </c>
      <c r="AK544" s="99" t="str">
        <f t="shared" si="428"/>
        <v/>
      </c>
      <c r="AL544" s="99" t="str">
        <f t="shared" si="429"/>
        <v/>
      </c>
      <c r="AM544" s="99" t="str">
        <f t="shared" si="409"/>
        <v/>
      </c>
      <c r="AN544" s="99" t="str">
        <f t="shared" si="415"/>
        <v/>
      </c>
      <c r="AO544" s="99" t="str">
        <f t="shared" si="420"/>
        <v/>
      </c>
      <c r="AP544" s="99" t="str">
        <f t="shared" si="421"/>
        <v/>
      </c>
      <c r="AQ544" s="99" t="str">
        <f t="shared" si="416"/>
        <v/>
      </c>
      <c r="AR544" s="99" t="str">
        <f t="shared" si="417"/>
        <v/>
      </c>
      <c r="AS544" s="99" t="str">
        <f t="shared" si="422"/>
        <v/>
      </c>
      <c r="AT544" s="99" t="str">
        <f t="shared" si="423"/>
        <v/>
      </c>
      <c r="AU544" s="99" t="str">
        <f t="shared" si="393"/>
        <v/>
      </c>
      <c r="AV544" s="99" t="str">
        <f t="shared" si="394"/>
        <v/>
      </c>
      <c r="AW544" s="99" t="str">
        <f t="shared" si="424"/>
        <v/>
      </c>
      <c r="AX544" s="99" t="str">
        <f t="shared" si="425"/>
        <v/>
      </c>
      <c r="AY544" s="99" t="str">
        <f t="shared" si="395"/>
        <v/>
      </c>
      <c r="AZ544" s="99" t="str">
        <f t="shared" si="396"/>
        <v/>
      </c>
      <c r="BA544" s="99" t="str">
        <f t="shared" si="426"/>
        <v/>
      </c>
      <c r="BB544" s="99" t="str">
        <f t="shared" si="427"/>
        <v/>
      </c>
      <c r="BD544" s="99" t="str">
        <f t="shared" si="397"/>
        <v/>
      </c>
      <c r="BE544" s="99" t="str">
        <f t="shared" si="398"/>
        <v/>
      </c>
      <c r="BF544" s="99" t="str">
        <f t="shared" si="399"/>
        <v/>
      </c>
      <c r="BG544" s="99" t="str">
        <f t="shared" si="400"/>
        <v/>
      </c>
      <c r="BH544" s="121" t="str">
        <f t="shared" si="401"/>
        <v/>
      </c>
      <c r="BI544" s="121" t="str">
        <f t="shared" si="402"/>
        <v/>
      </c>
      <c r="BJ544" s="122" t="str">
        <f t="shared" si="403"/>
        <v/>
      </c>
      <c r="BK544" s="122"/>
      <c r="BL544" s="99" t="str">
        <f t="shared" si="404"/>
        <v/>
      </c>
      <c r="BM544" s="99" t="str">
        <f t="shared" si="405"/>
        <v/>
      </c>
      <c r="BN544" s="122" t="str">
        <f t="shared" si="410"/>
        <v/>
      </c>
      <c r="BO544" s="121" t="str">
        <f t="shared" si="406"/>
        <v/>
      </c>
      <c r="BP544" s="122" t="str">
        <f t="shared" si="411"/>
        <v/>
      </c>
      <c r="BQ544" s="122"/>
    </row>
    <row r="545" spans="2:69" x14ac:dyDescent="0.3">
      <c r="B545" s="89"/>
      <c r="C545" s="98">
        <f t="shared" si="407"/>
        <v>107</v>
      </c>
      <c r="D545" s="120">
        <v>535</v>
      </c>
      <c r="E545" s="161" t="str">
        <f t="shared" si="412"/>
        <v/>
      </c>
      <c r="F545" s="90" t="str">
        <f t="shared" si="388"/>
        <v/>
      </c>
      <c r="G545" s="120">
        <v>535</v>
      </c>
      <c r="H545" s="161" t="str">
        <f t="shared" si="413"/>
        <v/>
      </c>
      <c r="I545" s="90" t="str">
        <f t="array" ref="I545">IF(D$2=1,IF(F545="","",ABS(F544-F545)),IF(D$2&lt;10,IF(AND(F545="",F546=""),"",MAX(IF(C$11:C$1510=G545,B$11:B$1510))-MIN(IF(C$11:C$1510=G545,B$11:B$1510))),IF(AND(F545="",F546=""),"",_xlfn.STDEV.S(IF(C$11:C$1510=G545,B$11:B$1510)))))</f>
        <v/>
      </c>
      <c r="J545" s="102"/>
      <c r="K545" s="156"/>
      <c r="L545" s="157"/>
      <c r="M545" s="158"/>
      <c r="N545" s="147"/>
      <c r="O545" s="147"/>
      <c r="AA545" s="99" t="str">
        <f t="shared" si="389"/>
        <v/>
      </c>
      <c r="AB545" s="99" t="str">
        <f t="shared" si="390"/>
        <v/>
      </c>
      <c r="AC545" s="99" t="str">
        <f t="shared" si="418"/>
        <v/>
      </c>
      <c r="AD545" s="99" t="str">
        <f t="shared" si="419"/>
        <v/>
      </c>
      <c r="AE545" s="99" t="str">
        <f t="shared" si="391"/>
        <v/>
      </c>
      <c r="AF545" s="99" t="str">
        <f t="shared" si="392"/>
        <v/>
      </c>
      <c r="AG545" s="99" t="str">
        <f t="shared" si="430"/>
        <v/>
      </c>
      <c r="AH545" s="99" t="str">
        <f t="shared" si="431"/>
        <v/>
      </c>
      <c r="AI545" s="99" t="str">
        <f t="shared" si="408"/>
        <v/>
      </c>
      <c r="AJ545" s="99" t="str">
        <f t="shared" si="414"/>
        <v/>
      </c>
      <c r="AK545" s="99" t="str">
        <f t="shared" si="428"/>
        <v/>
      </c>
      <c r="AL545" s="99" t="str">
        <f t="shared" si="429"/>
        <v/>
      </c>
      <c r="AM545" s="99" t="str">
        <f t="shared" si="409"/>
        <v/>
      </c>
      <c r="AN545" s="99" t="str">
        <f t="shared" si="415"/>
        <v/>
      </c>
      <c r="AO545" s="99" t="str">
        <f t="shared" si="420"/>
        <v/>
      </c>
      <c r="AP545" s="99" t="str">
        <f t="shared" si="421"/>
        <v/>
      </c>
      <c r="AQ545" s="99" t="str">
        <f t="shared" si="416"/>
        <v/>
      </c>
      <c r="AR545" s="99" t="str">
        <f t="shared" si="417"/>
        <v/>
      </c>
      <c r="AS545" s="99" t="str">
        <f t="shared" si="422"/>
        <v/>
      </c>
      <c r="AT545" s="99" t="str">
        <f t="shared" si="423"/>
        <v/>
      </c>
      <c r="AU545" s="99" t="str">
        <f t="shared" si="393"/>
        <v/>
      </c>
      <c r="AV545" s="99" t="str">
        <f t="shared" si="394"/>
        <v/>
      </c>
      <c r="AW545" s="99" t="str">
        <f t="shared" si="424"/>
        <v/>
      </c>
      <c r="AX545" s="99" t="str">
        <f t="shared" si="425"/>
        <v/>
      </c>
      <c r="AY545" s="99" t="str">
        <f t="shared" si="395"/>
        <v/>
      </c>
      <c r="AZ545" s="99" t="str">
        <f t="shared" si="396"/>
        <v/>
      </c>
      <c r="BA545" s="99" t="str">
        <f t="shared" si="426"/>
        <v/>
      </c>
      <c r="BB545" s="99" t="str">
        <f t="shared" si="427"/>
        <v/>
      </c>
      <c r="BD545" s="99" t="str">
        <f t="shared" si="397"/>
        <v/>
      </c>
      <c r="BE545" s="99" t="str">
        <f t="shared" si="398"/>
        <v/>
      </c>
      <c r="BF545" s="99" t="str">
        <f t="shared" si="399"/>
        <v/>
      </c>
      <c r="BG545" s="99" t="str">
        <f t="shared" si="400"/>
        <v/>
      </c>
      <c r="BH545" s="121" t="str">
        <f t="shared" si="401"/>
        <v/>
      </c>
      <c r="BI545" s="121" t="str">
        <f t="shared" si="402"/>
        <v/>
      </c>
      <c r="BJ545" s="122" t="str">
        <f t="shared" si="403"/>
        <v/>
      </c>
      <c r="BK545" s="122"/>
      <c r="BL545" s="99" t="str">
        <f t="shared" si="404"/>
        <v/>
      </c>
      <c r="BM545" s="99" t="str">
        <f t="shared" si="405"/>
        <v/>
      </c>
      <c r="BN545" s="122" t="str">
        <f t="shared" si="410"/>
        <v/>
      </c>
      <c r="BO545" s="121" t="str">
        <f t="shared" si="406"/>
        <v/>
      </c>
      <c r="BP545" s="122" t="str">
        <f t="shared" si="411"/>
        <v/>
      </c>
      <c r="BQ545" s="122"/>
    </row>
    <row r="546" spans="2:69" x14ac:dyDescent="0.3">
      <c r="B546" s="89"/>
      <c r="C546" s="98">
        <f t="shared" si="407"/>
        <v>108</v>
      </c>
      <c r="D546" s="120">
        <v>536</v>
      </c>
      <c r="E546" s="161" t="str">
        <f t="shared" si="412"/>
        <v/>
      </c>
      <c r="F546" s="90" t="str">
        <f t="shared" si="388"/>
        <v/>
      </c>
      <c r="G546" s="120">
        <v>536</v>
      </c>
      <c r="H546" s="161" t="str">
        <f t="shared" si="413"/>
        <v/>
      </c>
      <c r="I546" s="90" t="str">
        <f t="array" ref="I546">IF(D$2=1,IF(F546="","",ABS(F545-F546)),IF(D$2&lt;10,IF(AND(F546="",F547=""),"",MAX(IF(C$11:C$1510=G546,B$11:B$1510))-MIN(IF(C$11:C$1510=G546,B$11:B$1510))),IF(AND(F546="",F547=""),"",_xlfn.STDEV.S(IF(C$11:C$1510=G546,B$11:B$1510)))))</f>
        <v/>
      </c>
      <c r="J546" s="102"/>
      <c r="K546" s="156"/>
      <c r="L546" s="157"/>
      <c r="M546" s="158"/>
      <c r="N546" s="147"/>
      <c r="O546" s="147"/>
      <c r="AA546" s="99" t="str">
        <f t="shared" si="389"/>
        <v/>
      </c>
      <c r="AB546" s="99" t="str">
        <f t="shared" si="390"/>
        <v/>
      </c>
      <c r="AC546" s="99" t="str">
        <f t="shared" si="418"/>
        <v/>
      </c>
      <c r="AD546" s="99" t="str">
        <f t="shared" si="419"/>
        <v/>
      </c>
      <c r="AE546" s="99" t="str">
        <f t="shared" si="391"/>
        <v/>
      </c>
      <c r="AF546" s="99" t="str">
        <f t="shared" si="392"/>
        <v/>
      </c>
      <c r="AG546" s="99" t="str">
        <f t="shared" si="430"/>
        <v/>
      </c>
      <c r="AH546" s="99" t="str">
        <f t="shared" si="431"/>
        <v/>
      </c>
      <c r="AI546" s="99" t="str">
        <f t="shared" si="408"/>
        <v/>
      </c>
      <c r="AJ546" s="99" t="str">
        <f t="shared" si="414"/>
        <v/>
      </c>
      <c r="AK546" s="99" t="str">
        <f t="shared" si="428"/>
        <v/>
      </c>
      <c r="AL546" s="99" t="str">
        <f t="shared" si="429"/>
        <v/>
      </c>
      <c r="AM546" s="99" t="str">
        <f t="shared" si="409"/>
        <v/>
      </c>
      <c r="AN546" s="99" t="str">
        <f t="shared" si="415"/>
        <v/>
      </c>
      <c r="AO546" s="99" t="str">
        <f t="shared" si="420"/>
        <v/>
      </c>
      <c r="AP546" s="99" t="str">
        <f t="shared" si="421"/>
        <v/>
      </c>
      <c r="AQ546" s="99" t="str">
        <f t="shared" si="416"/>
        <v/>
      </c>
      <c r="AR546" s="99" t="str">
        <f t="shared" si="417"/>
        <v/>
      </c>
      <c r="AS546" s="99" t="str">
        <f t="shared" si="422"/>
        <v/>
      </c>
      <c r="AT546" s="99" t="str">
        <f t="shared" si="423"/>
        <v/>
      </c>
      <c r="AU546" s="99" t="str">
        <f t="shared" si="393"/>
        <v/>
      </c>
      <c r="AV546" s="99" t="str">
        <f t="shared" si="394"/>
        <v/>
      </c>
      <c r="AW546" s="99" t="str">
        <f t="shared" si="424"/>
        <v/>
      </c>
      <c r="AX546" s="99" t="str">
        <f t="shared" si="425"/>
        <v/>
      </c>
      <c r="AY546" s="99" t="str">
        <f t="shared" si="395"/>
        <v/>
      </c>
      <c r="AZ546" s="99" t="str">
        <f t="shared" si="396"/>
        <v/>
      </c>
      <c r="BA546" s="99" t="str">
        <f t="shared" si="426"/>
        <v/>
      </c>
      <c r="BB546" s="99" t="str">
        <f t="shared" si="427"/>
        <v/>
      </c>
      <c r="BD546" s="99" t="str">
        <f t="shared" si="397"/>
        <v/>
      </c>
      <c r="BE546" s="99" t="str">
        <f t="shared" si="398"/>
        <v/>
      </c>
      <c r="BF546" s="99" t="str">
        <f t="shared" si="399"/>
        <v/>
      </c>
      <c r="BG546" s="99" t="str">
        <f t="shared" si="400"/>
        <v/>
      </c>
      <c r="BH546" s="121" t="str">
        <f t="shared" si="401"/>
        <v/>
      </c>
      <c r="BI546" s="121" t="str">
        <f t="shared" si="402"/>
        <v/>
      </c>
      <c r="BJ546" s="122" t="str">
        <f t="shared" si="403"/>
        <v/>
      </c>
      <c r="BK546" s="122"/>
      <c r="BL546" s="99" t="str">
        <f t="shared" si="404"/>
        <v/>
      </c>
      <c r="BM546" s="99" t="str">
        <f t="shared" si="405"/>
        <v/>
      </c>
      <c r="BN546" s="122" t="str">
        <f t="shared" si="410"/>
        <v/>
      </c>
      <c r="BO546" s="121" t="str">
        <f t="shared" si="406"/>
        <v/>
      </c>
      <c r="BP546" s="122" t="str">
        <f t="shared" si="411"/>
        <v/>
      </c>
      <c r="BQ546" s="122"/>
    </row>
    <row r="547" spans="2:69" x14ac:dyDescent="0.3">
      <c r="B547" s="89"/>
      <c r="C547" s="98">
        <f t="shared" si="407"/>
        <v>108</v>
      </c>
      <c r="D547" s="120">
        <v>537</v>
      </c>
      <c r="E547" s="161" t="str">
        <f t="shared" si="412"/>
        <v/>
      </c>
      <c r="F547" s="90" t="str">
        <f t="shared" si="388"/>
        <v/>
      </c>
      <c r="G547" s="120">
        <v>537</v>
      </c>
      <c r="H547" s="161" t="str">
        <f t="shared" si="413"/>
        <v/>
      </c>
      <c r="I547" s="90" t="str">
        <f t="array" ref="I547">IF(D$2=1,IF(F547="","",ABS(F546-F547)),IF(D$2&lt;10,IF(AND(F547="",F548=""),"",MAX(IF(C$11:C$1510=G547,B$11:B$1510))-MIN(IF(C$11:C$1510=G547,B$11:B$1510))),IF(AND(F547="",F548=""),"",_xlfn.STDEV.S(IF(C$11:C$1510=G547,B$11:B$1510)))))</f>
        <v/>
      </c>
      <c r="J547" s="102"/>
      <c r="K547" s="156"/>
      <c r="L547" s="157"/>
      <c r="M547" s="158"/>
      <c r="N547" s="147"/>
      <c r="O547" s="147"/>
      <c r="AA547" s="99" t="str">
        <f t="shared" si="389"/>
        <v/>
      </c>
      <c r="AB547" s="99" t="str">
        <f t="shared" si="390"/>
        <v/>
      </c>
      <c r="AC547" s="99" t="str">
        <f t="shared" si="418"/>
        <v/>
      </c>
      <c r="AD547" s="99" t="str">
        <f t="shared" si="419"/>
        <v/>
      </c>
      <c r="AE547" s="99" t="str">
        <f t="shared" si="391"/>
        <v/>
      </c>
      <c r="AF547" s="99" t="str">
        <f t="shared" si="392"/>
        <v/>
      </c>
      <c r="AG547" s="99" t="str">
        <f t="shared" si="430"/>
        <v/>
      </c>
      <c r="AH547" s="99" t="str">
        <f t="shared" si="431"/>
        <v/>
      </c>
      <c r="AI547" s="99" t="str">
        <f t="shared" si="408"/>
        <v/>
      </c>
      <c r="AJ547" s="99" t="str">
        <f t="shared" si="414"/>
        <v/>
      </c>
      <c r="AK547" s="99" t="str">
        <f t="shared" si="428"/>
        <v/>
      </c>
      <c r="AL547" s="99" t="str">
        <f t="shared" si="429"/>
        <v/>
      </c>
      <c r="AM547" s="99" t="str">
        <f t="shared" si="409"/>
        <v/>
      </c>
      <c r="AN547" s="99" t="str">
        <f t="shared" si="415"/>
        <v/>
      </c>
      <c r="AO547" s="99" t="str">
        <f t="shared" si="420"/>
        <v/>
      </c>
      <c r="AP547" s="99" t="str">
        <f t="shared" si="421"/>
        <v/>
      </c>
      <c r="AQ547" s="99" t="str">
        <f t="shared" si="416"/>
        <v/>
      </c>
      <c r="AR547" s="99" t="str">
        <f t="shared" si="417"/>
        <v/>
      </c>
      <c r="AS547" s="99" t="str">
        <f t="shared" si="422"/>
        <v/>
      </c>
      <c r="AT547" s="99" t="str">
        <f t="shared" si="423"/>
        <v/>
      </c>
      <c r="AU547" s="99" t="str">
        <f t="shared" si="393"/>
        <v/>
      </c>
      <c r="AV547" s="99" t="str">
        <f t="shared" si="394"/>
        <v/>
      </c>
      <c r="AW547" s="99" t="str">
        <f t="shared" si="424"/>
        <v/>
      </c>
      <c r="AX547" s="99" t="str">
        <f t="shared" si="425"/>
        <v/>
      </c>
      <c r="AY547" s="99" t="str">
        <f t="shared" si="395"/>
        <v/>
      </c>
      <c r="AZ547" s="99" t="str">
        <f t="shared" si="396"/>
        <v/>
      </c>
      <c r="BA547" s="99" t="str">
        <f t="shared" si="426"/>
        <v/>
      </c>
      <c r="BB547" s="99" t="str">
        <f t="shared" si="427"/>
        <v/>
      </c>
      <c r="BD547" s="99" t="str">
        <f t="shared" si="397"/>
        <v/>
      </c>
      <c r="BE547" s="99" t="str">
        <f t="shared" si="398"/>
        <v/>
      </c>
      <c r="BF547" s="99" t="str">
        <f t="shared" si="399"/>
        <v/>
      </c>
      <c r="BG547" s="99" t="str">
        <f t="shared" si="400"/>
        <v/>
      </c>
      <c r="BH547" s="121" t="str">
        <f t="shared" si="401"/>
        <v/>
      </c>
      <c r="BI547" s="121" t="str">
        <f t="shared" si="402"/>
        <v/>
      </c>
      <c r="BJ547" s="122" t="str">
        <f t="shared" si="403"/>
        <v/>
      </c>
      <c r="BK547" s="122"/>
      <c r="BL547" s="99" t="str">
        <f t="shared" si="404"/>
        <v/>
      </c>
      <c r="BM547" s="99" t="str">
        <f t="shared" si="405"/>
        <v/>
      </c>
      <c r="BN547" s="122" t="str">
        <f t="shared" si="410"/>
        <v/>
      </c>
      <c r="BO547" s="121" t="str">
        <f t="shared" si="406"/>
        <v/>
      </c>
      <c r="BP547" s="122" t="str">
        <f t="shared" si="411"/>
        <v/>
      </c>
      <c r="BQ547" s="122"/>
    </row>
    <row r="548" spans="2:69" x14ac:dyDescent="0.3">
      <c r="B548" s="89"/>
      <c r="C548" s="98">
        <f t="shared" si="407"/>
        <v>108</v>
      </c>
      <c r="D548" s="120">
        <v>538</v>
      </c>
      <c r="E548" s="161" t="str">
        <f t="shared" si="412"/>
        <v/>
      </c>
      <c r="F548" s="90" t="str">
        <f t="shared" si="388"/>
        <v/>
      </c>
      <c r="G548" s="120">
        <v>538</v>
      </c>
      <c r="H548" s="161" t="str">
        <f t="shared" si="413"/>
        <v/>
      </c>
      <c r="I548" s="90" t="str">
        <f t="array" ref="I548">IF(D$2=1,IF(F548="","",ABS(F547-F548)),IF(D$2&lt;10,IF(AND(F548="",F549=""),"",MAX(IF(C$11:C$1510=G548,B$11:B$1510))-MIN(IF(C$11:C$1510=G548,B$11:B$1510))),IF(AND(F548="",F549=""),"",_xlfn.STDEV.S(IF(C$11:C$1510=G548,B$11:B$1510)))))</f>
        <v/>
      </c>
      <c r="J548" s="102"/>
      <c r="K548" s="156"/>
      <c r="L548" s="157"/>
      <c r="M548" s="158"/>
      <c r="N548" s="147"/>
      <c r="O548" s="147"/>
      <c r="AA548" s="99" t="str">
        <f t="shared" si="389"/>
        <v/>
      </c>
      <c r="AB548" s="99" t="str">
        <f t="shared" si="390"/>
        <v/>
      </c>
      <c r="AC548" s="99" t="str">
        <f t="shared" si="418"/>
        <v/>
      </c>
      <c r="AD548" s="99" t="str">
        <f t="shared" si="419"/>
        <v/>
      </c>
      <c r="AE548" s="99" t="str">
        <f t="shared" si="391"/>
        <v/>
      </c>
      <c r="AF548" s="99" t="str">
        <f t="shared" si="392"/>
        <v/>
      </c>
      <c r="AG548" s="99" t="str">
        <f t="shared" si="430"/>
        <v/>
      </c>
      <c r="AH548" s="99" t="str">
        <f t="shared" si="431"/>
        <v/>
      </c>
      <c r="AI548" s="99" t="str">
        <f t="shared" si="408"/>
        <v/>
      </c>
      <c r="AJ548" s="99" t="str">
        <f t="shared" si="414"/>
        <v/>
      </c>
      <c r="AK548" s="99" t="str">
        <f t="shared" si="428"/>
        <v/>
      </c>
      <c r="AL548" s="99" t="str">
        <f t="shared" si="429"/>
        <v/>
      </c>
      <c r="AM548" s="99" t="str">
        <f t="shared" si="409"/>
        <v/>
      </c>
      <c r="AN548" s="99" t="str">
        <f t="shared" si="415"/>
        <v/>
      </c>
      <c r="AO548" s="99" t="str">
        <f t="shared" si="420"/>
        <v/>
      </c>
      <c r="AP548" s="99" t="str">
        <f t="shared" si="421"/>
        <v/>
      </c>
      <c r="AQ548" s="99" t="str">
        <f t="shared" si="416"/>
        <v/>
      </c>
      <c r="AR548" s="99" t="str">
        <f t="shared" si="417"/>
        <v/>
      </c>
      <c r="AS548" s="99" t="str">
        <f t="shared" si="422"/>
        <v/>
      </c>
      <c r="AT548" s="99" t="str">
        <f t="shared" si="423"/>
        <v/>
      </c>
      <c r="AU548" s="99" t="str">
        <f t="shared" si="393"/>
        <v/>
      </c>
      <c r="AV548" s="99" t="str">
        <f t="shared" si="394"/>
        <v/>
      </c>
      <c r="AW548" s="99" t="str">
        <f t="shared" si="424"/>
        <v/>
      </c>
      <c r="AX548" s="99" t="str">
        <f t="shared" si="425"/>
        <v/>
      </c>
      <c r="AY548" s="99" t="str">
        <f t="shared" si="395"/>
        <v/>
      </c>
      <c r="AZ548" s="99" t="str">
        <f t="shared" si="396"/>
        <v/>
      </c>
      <c r="BA548" s="99" t="str">
        <f t="shared" si="426"/>
        <v/>
      </c>
      <c r="BB548" s="99" t="str">
        <f t="shared" si="427"/>
        <v/>
      </c>
      <c r="BD548" s="99" t="str">
        <f t="shared" si="397"/>
        <v/>
      </c>
      <c r="BE548" s="99" t="str">
        <f t="shared" si="398"/>
        <v/>
      </c>
      <c r="BF548" s="99" t="str">
        <f t="shared" si="399"/>
        <v/>
      </c>
      <c r="BG548" s="99" t="str">
        <f t="shared" si="400"/>
        <v/>
      </c>
      <c r="BH548" s="121" t="str">
        <f t="shared" si="401"/>
        <v/>
      </c>
      <c r="BI548" s="121" t="str">
        <f t="shared" si="402"/>
        <v/>
      </c>
      <c r="BJ548" s="122" t="str">
        <f t="shared" si="403"/>
        <v/>
      </c>
      <c r="BK548" s="122"/>
      <c r="BL548" s="99" t="str">
        <f t="shared" si="404"/>
        <v/>
      </c>
      <c r="BM548" s="99" t="str">
        <f t="shared" si="405"/>
        <v/>
      </c>
      <c r="BN548" s="122" t="str">
        <f t="shared" si="410"/>
        <v/>
      </c>
      <c r="BO548" s="121" t="str">
        <f t="shared" si="406"/>
        <v/>
      </c>
      <c r="BP548" s="122" t="str">
        <f t="shared" si="411"/>
        <v/>
      </c>
      <c r="BQ548" s="122"/>
    </row>
    <row r="549" spans="2:69" x14ac:dyDescent="0.3">
      <c r="B549" s="89"/>
      <c r="C549" s="98">
        <f t="shared" si="407"/>
        <v>108</v>
      </c>
      <c r="D549" s="120">
        <v>539</v>
      </c>
      <c r="E549" s="161" t="str">
        <f t="shared" si="412"/>
        <v/>
      </c>
      <c r="F549" s="90" t="str">
        <f t="shared" si="388"/>
        <v/>
      </c>
      <c r="G549" s="120">
        <v>539</v>
      </c>
      <c r="H549" s="161" t="str">
        <f t="shared" si="413"/>
        <v/>
      </c>
      <c r="I549" s="90" t="str">
        <f t="array" ref="I549">IF(D$2=1,IF(F549="","",ABS(F548-F549)),IF(D$2&lt;10,IF(AND(F549="",F550=""),"",MAX(IF(C$11:C$1510=G549,B$11:B$1510))-MIN(IF(C$11:C$1510=G549,B$11:B$1510))),IF(AND(F549="",F550=""),"",_xlfn.STDEV.S(IF(C$11:C$1510=G549,B$11:B$1510)))))</f>
        <v/>
      </c>
      <c r="J549" s="102"/>
      <c r="K549" s="156"/>
      <c r="L549" s="157"/>
      <c r="M549" s="158"/>
      <c r="N549" s="147"/>
      <c r="O549" s="147"/>
      <c r="AA549" s="99" t="str">
        <f t="shared" si="389"/>
        <v/>
      </c>
      <c r="AB549" s="99" t="str">
        <f t="shared" si="390"/>
        <v/>
      </c>
      <c r="AC549" s="99" t="str">
        <f t="shared" si="418"/>
        <v/>
      </c>
      <c r="AD549" s="99" t="str">
        <f t="shared" si="419"/>
        <v/>
      </c>
      <c r="AE549" s="99" t="str">
        <f t="shared" si="391"/>
        <v/>
      </c>
      <c r="AF549" s="99" t="str">
        <f t="shared" si="392"/>
        <v/>
      </c>
      <c r="AG549" s="99" t="str">
        <f t="shared" si="430"/>
        <v/>
      </c>
      <c r="AH549" s="99" t="str">
        <f t="shared" si="431"/>
        <v/>
      </c>
      <c r="AI549" s="99" t="str">
        <f t="shared" si="408"/>
        <v/>
      </c>
      <c r="AJ549" s="99" t="str">
        <f t="shared" si="414"/>
        <v/>
      </c>
      <c r="AK549" s="99" t="str">
        <f t="shared" si="428"/>
        <v/>
      </c>
      <c r="AL549" s="99" t="str">
        <f t="shared" si="429"/>
        <v/>
      </c>
      <c r="AM549" s="99" t="str">
        <f t="shared" si="409"/>
        <v/>
      </c>
      <c r="AN549" s="99" t="str">
        <f t="shared" si="415"/>
        <v/>
      </c>
      <c r="AO549" s="99" t="str">
        <f t="shared" si="420"/>
        <v/>
      </c>
      <c r="AP549" s="99" t="str">
        <f t="shared" si="421"/>
        <v/>
      </c>
      <c r="AQ549" s="99" t="str">
        <f t="shared" si="416"/>
        <v/>
      </c>
      <c r="AR549" s="99" t="str">
        <f t="shared" si="417"/>
        <v/>
      </c>
      <c r="AS549" s="99" t="str">
        <f t="shared" si="422"/>
        <v/>
      </c>
      <c r="AT549" s="99" t="str">
        <f t="shared" si="423"/>
        <v/>
      </c>
      <c r="AU549" s="99" t="str">
        <f t="shared" si="393"/>
        <v/>
      </c>
      <c r="AV549" s="99" t="str">
        <f t="shared" si="394"/>
        <v/>
      </c>
      <c r="AW549" s="99" t="str">
        <f t="shared" si="424"/>
        <v/>
      </c>
      <c r="AX549" s="99" t="str">
        <f t="shared" si="425"/>
        <v/>
      </c>
      <c r="AY549" s="99" t="str">
        <f t="shared" si="395"/>
        <v/>
      </c>
      <c r="AZ549" s="99" t="str">
        <f t="shared" si="396"/>
        <v/>
      </c>
      <c r="BA549" s="99" t="str">
        <f t="shared" si="426"/>
        <v/>
      </c>
      <c r="BB549" s="99" t="str">
        <f t="shared" si="427"/>
        <v/>
      </c>
      <c r="BD549" s="99" t="str">
        <f t="shared" si="397"/>
        <v/>
      </c>
      <c r="BE549" s="99" t="str">
        <f t="shared" si="398"/>
        <v/>
      </c>
      <c r="BF549" s="99" t="str">
        <f t="shared" si="399"/>
        <v/>
      </c>
      <c r="BG549" s="99" t="str">
        <f t="shared" si="400"/>
        <v/>
      </c>
      <c r="BH549" s="121" t="str">
        <f t="shared" si="401"/>
        <v/>
      </c>
      <c r="BI549" s="121" t="str">
        <f t="shared" si="402"/>
        <v/>
      </c>
      <c r="BJ549" s="122" t="str">
        <f t="shared" si="403"/>
        <v/>
      </c>
      <c r="BK549" s="122"/>
      <c r="BL549" s="99" t="str">
        <f t="shared" si="404"/>
        <v/>
      </c>
      <c r="BM549" s="99" t="str">
        <f t="shared" si="405"/>
        <v/>
      </c>
      <c r="BN549" s="122" t="str">
        <f t="shared" si="410"/>
        <v/>
      </c>
      <c r="BO549" s="121" t="str">
        <f t="shared" si="406"/>
        <v/>
      </c>
      <c r="BP549" s="122" t="str">
        <f t="shared" si="411"/>
        <v/>
      </c>
      <c r="BQ549" s="122"/>
    </row>
    <row r="550" spans="2:69" x14ac:dyDescent="0.3">
      <c r="B550" s="89"/>
      <c r="C550" s="98">
        <f t="shared" si="407"/>
        <v>108</v>
      </c>
      <c r="D550" s="120">
        <v>540</v>
      </c>
      <c r="E550" s="161" t="str">
        <f t="shared" si="412"/>
        <v/>
      </c>
      <c r="F550" s="90" t="str">
        <f t="shared" si="388"/>
        <v/>
      </c>
      <c r="G550" s="120">
        <v>540</v>
      </c>
      <c r="H550" s="161" t="str">
        <f t="shared" si="413"/>
        <v/>
      </c>
      <c r="I550" s="90" t="str">
        <f t="array" ref="I550">IF(D$2=1,IF(F550="","",ABS(F549-F550)),IF(D$2&lt;10,IF(AND(F550="",F551=""),"",MAX(IF(C$11:C$1510=G550,B$11:B$1510))-MIN(IF(C$11:C$1510=G550,B$11:B$1510))),IF(AND(F550="",F551=""),"",_xlfn.STDEV.S(IF(C$11:C$1510=G550,B$11:B$1510)))))</f>
        <v/>
      </c>
      <c r="J550" s="102"/>
      <c r="K550" s="156"/>
      <c r="L550" s="157"/>
      <c r="M550" s="158"/>
      <c r="N550" s="147"/>
      <c r="O550" s="147"/>
      <c r="AA550" s="99" t="str">
        <f t="shared" si="389"/>
        <v/>
      </c>
      <c r="AB550" s="99" t="str">
        <f t="shared" si="390"/>
        <v/>
      </c>
      <c r="AC550" s="99" t="str">
        <f t="shared" si="418"/>
        <v/>
      </c>
      <c r="AD550" s="99" t="str">
        <f t="shared" si="419"/>
        <v/>
      </c>
      <c r="AE550" s="99" t="str">
        <f t="shared" si="391"/>
        <v/>
      </c>
      <c r="AF550" s="99" t="str">
        <f t="shared" si="392"/>
        <v/>
      </c>
      <c r="AG550" s="99" t="str">
        <f t="shared" si="430"/>
        <v/>
      </c>
      <c r="AH550" s="99" t="str">
        <f t="shared" si="431"/>
        <v/>
      </c>
      <c r="AI550" s="99" t="str">
        <f t="shared" si="408"/>
        <v/>
      </c>
      <c r="AJ550" s="99" t="str">
        <f t="shared" si="414"/>
        <v/>
      </c>
      <c r="AK550" s="99" t="str">
        <f t="shared" si="428"/>
        <v/>
      </c>
      <c r="AL550" s="99" t="str">
        <f t="shared" si="429"/>
        <v/>
      </c>
      <c r="AM550" s="99" t="str">
        <f t="shared" si="409"/>
        <v/>
      </c>
      <c r="AN550" s="99" t="str">
        <f t="shared" si="415"/>
        <v/>
      </c>
      <c r="AO550" s="99" t="str">
        <f t="shared" si="420"/>
        <v/>
      </c>
      <c r="AP550" s="99" t="str">
        <f t="shared" si="421"/>
        <v/>
      </c>
      <c r="AQ550" s="99" t="str">
        <f t="shared" si="416"/>
        <v/>
      </c>
      <c r="AR550" s="99" t="str">
        <f t="shared" si="417"/>
        <v/>
      </c>
      <c r="AS550" s="99" t="str">
        <f t="shared" si="422"/>
        <v/>
      </c>
      <c r="AT550" s="99" t="str">
        <f t="shared" si="423"/>
        <v/>
      </c>
      <c r="AU550" s="99" t="str">
        <f t="shared" si="393"/>
        <v/>
      </c>
      <c r="AV550" s="99" t="str">
        <f t="shared" si="394"/>
        <v/>
      </c>
      <c r="AW550" s="99" t="str">
        <f t="shared" si="424"/>
        <v/>
      </c>
      <c r="AX550" s="99" t="str">
        <f t="shared" si="425"/>
        <v/>
      </c>
      <c r="AY550" s="99" t="str">
        <f t="shared" si="395"/>
        <v/>
      </c>
      <c r="AZ550" s="99" t="str">
        <f t="shared" si="396"/>
        <v/>
      </c>
      <c r="BA550" s="99" t="str">
        <f t="shared" si="426"/>
        <v/>
      </c>
      <c r="BB550" s="99" t="str">
        <f t="shared" si="427"/>
        <v/>
      </c>
      <c r="BD550" s="99" t="str">
        <f t="shared" si="397"/>
        <v/>
      </c>
      <c r="BE550" s="99" t="str">
        <f t="shared" si="398"/>
        <v/>
      </c>
      <c r="BF550" s="99" t="str">
        <f t="shared" si="399"/>
        <v/>
      </c>
      <c r="BG550" s="99" t="str">
        <f t="shared" si="400"/>
        <v/>
      </c>
      <c r="BH550" s="121" t="str">
        <f t="shared" si="401"/>
        <v/>
      </c>
      <c r="BI550" s="121" t="str">
        <f t="shared" si="402"/>
        <v/>
      </c>
      <c r="BJ550" s="122" t="str">
        <f t="shared" si="403"/>
        <v/>
      </c>
      <c r="BK550" s="122"/>
      <c r="BL550" s="99" t="str">
        <f t="shared" si="404"/>
        <v/>
      </c>
      <c r="BM550" s="99" t="str">
        <f t="shared" si="405"/>
        <v/>
      </c>
      <c r="BN550" s="122" t="str">
        <f t="shared" si="410"/>
        <v/>
      </c>
      <c r="BO550" s="121" t="str">
        <f t="shared" si="406"/>
        <v/>
      </c>
      <c r="BP550" s="122" t="str">
        <f t="shared" si="411"/>
        <v/>
      </c>
      <c r="BQ550" s="122"/>
    </row>
    <row r="551" spans="2:69" x14ac:dyDescent="0.3">
      <c r="B551" s="89"/>
      <c r="C551" s="98">
        <f t="shared" si="407"/>
        <v>109</v>
      </c>
      <c r="D551" s="120">
        <v>541</v>
      </c>
      <c r="E551" s="161" t="str">
        <f t="shared" si="412"/>
        <v/>
      </c>
      <c r="F551" s="90" t="str">
        <f t="shared" si="388"/>
        <v/>
      </c>
      <c r="G551" s="120">
        <v>541</v>
      </c>
      <c r="H551" s="161" t="str">
        <f t="shared" si="413"/>
        <v/>
      </c>
      <c r="I551" s="90" t="str">
        <f t="array" ref="I551">IF(D$2=1,IF(F551="","",ABS(F550-F551)),IF(D$2&lt;10,IF(AND(F551="",F552=""),"",MAX(IF(C$11:C$1510=G551,B$11:B$1510))-MIN(IF(C$11:C$1510=G551,B$11:B$1510))),IF(AND(F551="",F552=""),"",_xlfn.STDEV.S(IF(C$11:C$1510=G551,B$11:B$1510)))))</f>
        <v/>
      </c>
      <c r="J551" s="102"/>
      <c r="K551" s="156"/>
      <c r="L551" s="157"/>
      <c r="M551" s="158"/>
      <c r="N551" s="147"/>
      <c r="O551" s="147"/>
      <c r="AA551" s="99" t="str">
        <f t="shared" si="389"/>
        <v/>
      </c>
      <c r="AB551" s="99" t="str">
        <f t="shared" si="390"/>
        <v/>
      </c>
      <c r="AC551" s="99" t="str">
        <f t="shared" si="418"/>
        <v/>
      </c>
      <c r="AD551" s="99" t="str">
        <f t="shared" si="419"/>
        <v/>
      </c>
      <c r="AE551" s="99" t="str">
        <f t="shared" si="391"/>
        <v/>
      </c>
      <c r="AF551" s="99" t="str">
        <f t="shared" si="392"/>
        <v/>
      </c>
      <c r="AG551" s="99" t="str">
        <f t="shared" si="430"/>
        <v/>
      </c>
      <c r="AH551" s="99" t="str">
        <f t="shared" si="431"/>
        <v/>
      </c>
      <c r="AI551" s="99" t="str">
        <f t="shared" si="408"/>
        <v/>
      </c>
      <c r="AJ551" s="99" t="str">
        <f t="shared" si="414"/>
        <v/>
      </c>
      <c r="AK551" s="99" t="str">
        <f t="shared" si="428"/>
        <v/>
      </c>
      <c r="AL551" s="99" t="str">
        <f t="shared" si="429"/>
        <v/>
      </c>
      <c r="AM551" s="99" t="str">
        <f t="shared" si="409"/>
        <v/>
      </c>
      <c r="AN551" s="99" t="str">
        <f t="shared" si="415"/>
        <v/>
      </c>
      <c r="AO551" s="99" t="str">
        <f t="shared" si="420"/>
        <v/>
      </c>
      <c r="AP551" s="99" t="str">
        <f t="shared" si="421"/>
        <v/>
      </c>
      <c r="AQ551" s="99" t="str">
        <f t="shared" si="416"/>
        <v/>
      </c>
      <c r="AR551" s="99" t="str">
        <f t="shared" si="417"/>
        <v/>
      </c>
      <c r="AS551" s="99" t="str">
        <f t="shared" si="422"/>
        <v/>
      </c>
      <c r="AT551" s="99" t="str">
        <f t="shared" si="423"/>
        <v/>
      </c>
      <c r="AU551" s="99" t="str">
        <f t="shared" si="393"/>
        <v/>
      </c>
      <c r="AV551" s="99" t="str">
        <f t="shared" si="394"/>
        <v/>
      </c>
      <c r="AW551" s="99" t="str">
        <f t="shared" si="424"/>
        <v/>
      </c>
      <c r="AX551" s="99" t="str">
        <f t="shared" si="425"/>
        <v/>
      </c>
      <c r="AY551" s="99" t="str">
        <f t="shared" si="395"/>
        <v/>
      </c>
      <c r="AZ551" s="99" t="str">
        <f t="shared" si="396"/>
        <v/>
      </c>
      <c r="BA551" s="99" t="str">
        <f t="shared" si="426"/>
        <v/>
      </c>
      <c r="BB551" s="99" t="str">
        <f t="shared" si="427"/>
        <v/>
      </c>
      <c r="BD551" s="99" t="str">
        <f t="shared" si="397"/>
        <v/>
      </c>
      <c r="BE551" s="99" t="str">
        <f t="shared" si="398"/>
        <v/>
      </c>
      <c r="BF551" s="99" t="str">
        <f t="shared" si="399"/>
        <v/>
      </c>
      <c r="BG551" s="99" t="str">
        <f t="shared" si="400"/>
        <v/>
      </c>
      <c r="BH551" s="121" t="str">
        <f t="shared" si="401"/>
        <v/>
      </c>
      <c r="BI551" s="121" t="str">
        <f t="shared" si="402"/>
        <v/>
      </c>
      <c r="BJ551" s="122" t="str">
        <f t="shared" si="403"/>
        <v/>
      </c>
      <c r="BK551" s="122"/>
      <c r="BL551" s="99" t="str">
        <f t="shared" si="404"/>
        <v/>
      </c>
      <c r="BM551" s="99" t="str">
        <f t="shared" si="405"/>
        <v/>
      </c>
      <c r="BN551" s="122" t="str">
        <f t="shared" si="410"/>
        <v/>
      </c>
      <c r="BO551" s="121" t="str">
        <f t="shared" si="406"/>
        <v/>
      </c>
      <c r="BP551" s="122" t="str">
        <f t="shared" si="411"/>
        <v/>
      </c>
      <c r="BQ551" s="122"/>
    </row>
    <row r="552" spans="2:69" x14ac:dyDescent="0.3">
      <c r="B552" s="89"/>
      <c r="C552" s="98">
        <f t="shared" si="407"/>
        <v>109</v>
      </c>
      <c r="D552" s="120">
        <v>542</v>
      </c>
      <c r="E552" s="161" t="str">
        <f t="shared" si="412"/>
        <v/>
      </c>
      <c r="F552" s="90" t="str">
        <f t="shared" si="388"/>
        <v/>
      </c>
      <c r="G552" s="120">
        <v>542</v>
      </c>
      <c r="H552" s="161" t="str">
        <f t="shared" si="413"/>
        <v/>
      </c>
      <c r="I552" s="90" t="str">
        <f t="array" ref="I552">IF(D$2=1,IF(F552="","",ABS(F551-F552)),IF(D$2&lt;10,IF(AND(F552="",F553=""),"",MAX(IF(C$11:C$1510=G552,B$11:B$1510))-MIN(IF(C$11:C$1510=G552,B$11:B$1510))),IF(AND(F552="",F553=""),"",_xlfn.STDEV.S(IF(C$11:C$1510=G552,B$11:B$1510)))))</f>
        <v/>
      </c>
      <c r="J552" s="102"/>
      <c r="K552" s="156"/>
      <c r="L552" s="157"/>
      <c r="M552" s="158"/>
      <c r="N552" s="147"/>
      <c r="O552" s="147"/>
      <c r="AA552" s="99" t="str">
        <f t="shared" si="389"/>
        <v/>
      </c>
      <c r="AB552" s="99" t="str">
        <f t="shared" si="390"/>
        <v/>
      </c>
      <c r="AC552" s="99" t="str">
        <f t="shared" si="418"/>
        <v/>
      </c>
      <c r="AD552" s="99" t="str">
        <f t="shared" si="419"/>
        <v/>
      </c>
      <c r="AE552" s="99" t="str">
        <f t="shared" si="391"/>
        <v/>
      </c>
      <c r="AF552" s="99" t="str">
        <f t="shared" si="392"/>
        <v/>
      </c>
      <c r="AG552" s="99" t="str">
        <f t="shared" si="430"/>
        <v/>
      </c>
      <c r="AH552" s="99" t="str">
        <f t="shared" si="431"/>
        <v/>
      </c>
      <c r="AI552" s="99" t="str">
        <f t="shared" si="408"/>
        <v/>
      </c>
      <c r="AJ552" s="99" t="str">
        <f t="shared" si="414"/>
        <v/>
      </c>
      <c r="AK552" s="99" t="str">
        <f t="shared" si="428"/>
        <v/>
      </c>
      <c r="AL552" s="99" t="str">
        <f t="shared" si="429"/>
        <v/>
      </c>
      <c r="AM552" s="99" t="str">
        <f t="shared" si="409"/>
        <v/>
      </c>
      <c r="AN552" s="99" t="str">
        <f t="shared" si="415"/>
        <v/>
      </c>
      <c r="AO552" s="99" t="str">
        <f t="shared" si="420"/>
        <v/>
      </c>
      <c r="AP552" s="99" t="str">
        <f t="shared" si="421"/>
        <v/>
      </c>
      <c r="AQ552" s="99" t="str">
        <f t="shared" si="416"/>
        <v/>
      </c>
      <c r="AR552" s="99" t="str">
        <f t="shared" si="417"/>
        <v/>
      </c>
      <c r="AS552" s="99" t="str">
        <f t="shared" si="422"/>
        <v/>
      </c>
      <c r="AT552" s="99" t="str">
        <f t="shared" si="423"/>
        <v/>
      </c>
      <c r="AU552" s="99" t="str">
        <f t="shared" si="393"/>
        <v/>
      </c>
      <c r="AV552" s="99" t="str">
        <f t="shared" si="394"/>
        <v/>
      </c>
      <c r="AW552" s="99" t="str">
        <f t="shared" si="424"/>
        <v/>
      </c>
      <c r="AX552" s="99" t="str">
        <f t="shared" si="425"/>
        <v/>
      </c>
      <c r="AY552" s="99" t="str">
        <f t="shared" si="395"/>
        <v/>
      </c>
      <c r="AZ552" s="99" t="str">
        <f t="shared" si="396"/>
        <v/>
      </c>
      <c r="BA552" s="99" t="str">
        <f t="shared" si="426"/>
        <v/>
      </c>
      <c r="BB552" s="99" t="str">
        <f t="shared" si="427"/>
        <v/>
      </c>
      <c r="BD552" s="99" t="str">
        <f t="shared" si="397"/>
        <v/>
      </c>
      <c r="BE552" s="99" t="str">
        <f t="shared" si="398"/>
        <v/>
      </c>
      <c r="BF552" s="99" t="str">
        <f t="shared" si="399"/>
        <v/>
      </c>
      <c r="BG552" s="99" t="str">
        <f t="shared" si="400"/>
        <v/>
      </c>
      <c r="BH552" s="121" t="str">
        <f t="shared" si="401"/>
        <v/>
      </c>
      <c r="BI552" s="121" t="str">
        <f t="shared" si="402"/>
        <v/>
      </c>
      <c r="BJ552" s="122" t="str">
        <f t="shared" si="403"/>
        <v/>
      </c>
      <c r="BK552" s="122"/>
      <c r="BL552" s="99" t="str">
        <f t="shared" si="404"/>
        <v/>
      </c>
      <c r="BM552" s="99" t="str">
        <f t="shared" si="405"/>
        <v/>
      </c>
      <c r="BN552" s="122" t="str">
        <f t="shared" si="410"/>
        <v/>
      </c>
      <c r="BO552" s="121" t="str">
        <f t="shared" si="406"/>
        <v/>
      </c>
      <c r="BP552" s="122" t="str">
        <f t="shared" si="411"/>
        <v/>
      </c>
      <c r="BQ552" s="122"/>
    </row>
    <row r="553" spans="2:69" x14ac:dyDescent="0.3">
      <c r="B553" s="89"/>
      <c r="C553" s="98">
        <f t="shared" si="407"/>
        <v>109</v>
      </c>
      <c r="D553" s="120">
        <v>543</v>
      </c>
      <c r="E553" s="161" t="str">
        <f t="shared" si="412"/>
        <v/>
      </c>
      <c r="F553" s="90" t="str">
        <f t="shared" si="388"/>
        <v/>
      </c>
      <c r="G553" s="120">
        <v>543</v>
      </c>
      <c r="H553" s="161" t="str">
        <f t="shared" si="413"/>
        <v/>
      </c>
      <c r="I553" s="90" t="str">
        <f t="array" ref="I553">IF(D$2=1,IF(F553="","",ABS(F552-F553)),IF(D$2&lt;10,IF(AND(F553="",F554=""),"",MAX(IF(C$11:C$1510=G553,B$11:B$1510))-MIN(IF(C$11:C$1510=G553,B$11:B$1510))),IF(AND(F553="",F554=""),"",_xlfn.STDEV.S(IF(C$11:C$1510=G553,B$11:B$1510)))))</f>
        <v/>
      </c>
      <c r="J553" s="102"/>
      <c r="K553" s="156"/>
      <c r="L553" s="157"/>
      <c r="M553" s="158"/>
      <c r="N553" s="147"/>
      <c r="O553" s="147"/>
      <c r="AA553" s="99" t="str">
        <f t="shared" si="389"/>
        <v/>
      </c>
      <c r="AB553" s="99" t="str">
        <f t="shared" si="390"/>
        <v/>
      </c>
      <c r="AC553" s="99" t="str">
        <f t="shared" si="418"/>
        <v/>
      </c>
      <c r="AD553" s="99" t="str">
        <f t="shared" si="419"/>
        <v/>
      </c>
      <c r="AE553" s="99" t="str">
        <f t="shared" si="391"/>
        <v/>
      </c>
      <c r="AF553" s="99" t="str">
        <f t="shared" si="392"/>
        <v/>
      </c>
      <c r="AG553" s="99" t="str">
        <f t="shared" si="430"/>
        <v/>
      </c>
      <c r="AH553" s="99" t="str">
        <f t="shared" si="431"/>
        <v/>
      </c>
      <c r="AI553" s="99" t="str">
        <f t="shared" si="408"/>
        <v/>
      </c>
      <c r="AJ553" s="99" t="str">
        <f t="shared" si="414"/>
        <v/>
      </c>
      <c r="AK553" s="99" t="str">
        <f t="shared" si="428"/>
        <v/>
      </c>
      <c r="AL553" s="99" t="str">
        <f t="shared" si="429"/>
        <v/>
      </c>
      <c r="AM553" s="99" t="str">
        <f t="shared" si="409"/>
        <v/>
      </c>
      <c r="AN553" s="99" t="str">
        <f t="shared" si="415"/>
        <v/>
      </c>
      <c r="AO553" s="99" t="str">
        <f t="shared" si="420"/>
        <v/>
      </c>
      <c r="AP553" s="99" t="str">
        <f t="shared" si="421"/>
        <v/>
      </c>
      <c r="AQ553" s="99" t="str">
        <f t="shared" si="416"/>
        <v/>
      </c>
      <c r="AR553" s="99" t="str">
        <f t="shared" si="417"/>
        <v/>
      </c>
      <c r="AS553" s="99" t="str">
        <f t="shared" si="422"/>
        <v/>
      </c>
      <c r="AT553" s="99" t="str">
        <f t="shared" si="423"/>
        <v/>
      </c>
      <c r="AU553" s="99" t="str">
        <f t="shared" si="393"/>
        <v/>
      </c>
      <c r="AV553" s="99" t="str">
        <f t="shared" si="394"/>
        <v/>
      </c>
      <c r="AW553" s="99" t="str">
        <f t="shared" si="424"/>
        <v/>
      </c>
      <c r="AX553" s="99" t="str">
        <f t="shared" si="425"/>
        <v/>
      </c>
      <c r="AY553" s="99" t="str">
        <f t="shared" si="395"/>
        <v/>
      </c>
      <c r="AZ553" s="99" t="str">
        <f t="shared" si="396"/>
        <v/>
      </c>
      <c r="BA553" s="99" t="str">
        <f t="shared" si="426"/>
        <v/>
      </c>
      <c r="BB553" s="99" t="str">
        <f t="shared" si="427"/>
        <v/>
      </c>
      <c r="BD553" s="99" t="str">
        <f t="shared" si="397"/>
        <v/>
      </c>
      <c r="BE553" s="99" t="str">
        <f t="shared" si="398"/>
        <v/>
      </c>
      <c r="BF553" s="99" t="str">
        <f t="shared" si="399"/>
        <v/>
      </c>
      <c r="BG553" s="99" t="str">
        <f t="shared" si="400"/>
        <v/>
      </c>
      <c r="BH553" s="121" t="str">
        <f t="shared" si="401"/>
        <v/>
      </c>
      <c r="BI553" s="121" t="str">
        <f t="shared" si="402"/>
        <v/>
      </c>
      <c r="BJ553" s="122" t="str">
        <f t="shared" si="403"/>
        <v/>
      </c>
      <c r="BK553" s="122"/>
      <c r="BL553" s="99" t="str">
        <f t="shared" si="404"/>
        <v/>
      </c>
      <c r="BM553" s="99" t="str">
        <f t="shared" si="405"/>
        <v/>
      </c>
      <c r="BN553" s="122" t="str">
        <f t="shared" si="410"/>
        <v/>
      </c>
      <c r="BO553" s="121" t="str">
        <f t="shared" si="406"/>
        <v/>
      </c>
      <c r="BP553" s="122" t="str">
        <f t="shared" si="411"/>
        <v/>
      </c>
      <c r="BQ553" s="122"/>
    </row>
    <row r="554" spans="2:69" x14ac:dyDescent="0.3">
      <c r="B554" s="89"/>
      <c r="C554" s="98">
        <f t="shared" si="407"/>
        <v>109</v>
      </c>
      <c r="D554" s="120">
        <v>544</v>
      </c>
      <c r="E554" s="161" t="str">
        <f t="shared" si="412"/>
        <v/>
      </c>
      <c r="F554" s="90" t="str">
        <f t="shared" si="388"/>
        <v/>
      </c>
      <c r="G554" s="120">
        <v>544</v>
      </c>
      <c r="H554" s="161" t="str">
        <f t="shared" si="413"/>
        <v/>
      </c>
      <c r="I554" s="90" t="str">
        <f t="array" ref="I554">IF(D$2=1,IF(F554="","",ABS(F553-F554)),IF(D$2&lt;10,IF(AND(F554="",F555=""),"",MAX(IF(C$11:C$1510=G554,B$11:B$1510))-MIN(IF(C$11:C$1510=G554,B$11:B$1510))),IF(AND(F554="",F555=""),"",_xlfn.STDEV.S(IF(C$11:C$1510=G554,B$11:B$1510)))))</f>
        <v/>
      </c>
      <c r="J554" s="102"/>
      <c r="K554" s="156"/>
      <c r="L554" s="157"/>
      <c r="M554" s="158"/>
      <c r="N554" s="147"/>
      <c r="O554" s="147"/>
      <c r="AA554" s="99" t="str">
        <f t="shared" si="389"/>
        <v/>
      </c>
      <c r="AB554" s="99" t="str">
        <f t="shared" si="390"/>
        <v/>
      </c>
      <c r="AC554" s="99" t="str">
        <f t="shared" si="418"/>
        <v/>
      </c>
      <c r="AD554" s="99" t="str">
        <f t="shared" si="419"/>
        <v/>
      </c>
      <c r="AE554" s="99" t="str">
        <f t="shared" si="391"/>
        <v/>
      </c>
      <c r="AF554" s="99" t="str">
        <f t="shared" si="392"/>
        <v/>
      </c>
      <c r="AG554" s="99" t="str">
        <f t="shared" si="430"/>
        <v/>
      </c>
      <c r="AH554" s="99" t="str">
        <f t="shared" si="431"/>
        <v/>
      </c>
      <c r="AI554" s="99" t="str">
        <f t="shared" si="408"/>
        <v/>
      </c>
      <c r="AJ554" s="99" t="str">
        <f t="shared" si="414"/>
        <v/>
      </c>
      <c r="AK554" s="99" t="str">
        <f t="shared" si="428"/>
        <v/>
      </c>
      <c r="AL554" s="99" t="str">
        <f t="shared" si="429"/>
        <v/>
      </c>
      <c r="AM554" s="99" t="str">
        <f t="shared" si="409"/>
        <v/>
      </c>
      <c r="AN554" s="99" t="str">
        <f t="shared" si="415"/>
        <v/>
      </c>
      <c r="AO554" s="99" t="str">
        <f t="shared" si="420"/>
        <v/>
      </c>
      <c r="AP554" s="99" t="str">
        <f t="shared" si="421"/>
        <v/>
      </c>
      <c r="AQ554" s="99" t="str">
        <f t="shared" si="416"/>
        <v/>
      </c>
      <c r="AR554" s="99" t="str">
        <f t="shared" si="417"/>
        <v/>
      </c>
      <c r="AS554" s="99" t="str">
        <f t="shared" si="422"/>
        <v/>
      </c>
      <c r="AT554" s="99" t="str">
        <f t="shared" si="423"/>
        <v/>
      </c>
      <c r="AU554" s="99" t="str">
        <f t="shared" si="393"/>
        <v/>
      </c>
      <c r="AV554" s="99" t="str">
        <f t="shared" si="394"/>
        <v/>
      </c>
      <c r="AW554" s="99" t="str">
        <f t="shared" si="424"/>
        <v/>
      </c>
      <c r="AX554" s="99" t="str">
        <f t="shared" si="425"/>
        <v/>
      </c>
      <c r="AY554" s="99" t="str">
        <f t="shared" si="395"/>
        <v/>
      </c>
      <c r="AZ554" s="99" t="str">
        <f t="shared" si="396"/>
        <v/>
      </c>
      <c r="BA554" s="99" t="str">
        <f t="shared" si="426"/>
        <v/>
      </c>
      <c r="BB554" s="99" t="str">
        <f t="shared" si="427"/>
        <v/>
      </c>
      <c r="BD554" s="99" t="str">
        <f t="shared" si="397"/>
        <v/>
      </c>
      <c r="BE554" s="99" t="str">
        <f t="shared" si="398"/>
        <v/>
      </c>
      <c r="BF554" s="99" t="str">
        <f t="shared" si="399"/>
        <v/>
      </c>
      <c r="BG554" s="99" t="str">
        <f t="shared" si="400"/>
        <v/>
      </c>
      <c r="BH554" s="121" t="str">
        <f t="shared" si="401"/>
        <v/>
      </c>
      <c r="BI554" s="121" t="str">
        <f t="shared" si="402"/>
        <v/>
      </c>
      <c r="BJ554" s="122" t="str">
        <f t="shared" si="403"/>
        <v/>
      </c>
      <c r="BK554" s="122"/>
      <c r="BL554" s="99" t="str">
        <f t="shared" si="404"/>
        <v/>
      </c>
      <c r="BM554" s="99" t="str">
        <f t="shared" si="405"/>
        <v/>
      </c>
      <c r="BN554" s="122" t="str">
        <f t="shared" si="410"/>
        <v/>
      </c>
      <c r="BO554" s="121" t="str">
        <f t="shared" si="406"/>
        <v/>
      </c>
      <c r="BP554" s="122" t="str">
        <f t="shared" si="411"/>
        <v/>
      </c>
      <c r="BQ554" s="122"/>
    </row>
    <row r="555" spans="2:69" x14ac:dyDescent="0.3">
      <c r="B555" s="89"/>
      <c r="C555" s="98">
        <f t="shared" si="407"/>
        <v>109</v>
      </c>
      <c r="D555" s="120">
        <v>545</v>
      </c>
      <c r="E555" s="161" t="str">
        <f t="shared" si="412"/>
        <v/>
      </c>
      <c r="F555" s="90" t="str">
        <f t="shared" si="388"/>
        <v/>
      </c>
      <c r="G555" s="120">
        <v>545</v>
      </c>
      <c r="H555" s="161" t="str">
        <f t="shared" si="413"/>
        <v/>
      </c>
      <c r="I555" s="90" t="str">
        <f t="array" ref="I555">IF(D$2=1,IF(F555="","",ABS(F554-F555)),IF(D$2&lt;10,IF(AND(F555="",F556=""),"",MAX(IF(C$11:C$1510=G555,B$11:B$1510))-MIN(IF(C$11:C$1510=G555,B$11:B$1510))),IF(AND(F555="",F556=""),"",_xlfn.STDEV.S(IF(C$11:C$1510=G555,B$11:B$1510)))))</f>
        <v/>
      </c>
      <c r="J555" s="102"/>
      <c r="K555" s="156"/>
      <c r="L555" s="157"/>
      <c r="M555" s="158"/>
      <c r="N555" s="147"/>
      <c r="O555" s="147"/>
      <c r="AA555" s="99" t="str">
        <f t="shared" si="389"/>
        <v/>
      </c>
      <c r="AB555" s="99" t="str">
        <f t="shared" si="390"/>
        <v/>
      </c>
      <c r="AC555" s="99" t="str">
        <f t="shared" si="418"/>
        <v/>
      </c>
      <c r="AD555" s="99" t="str">
        <f t="shared" si="419"/>
        <v/>
      </c>
      <c r="AE555" s="99" t="str">
        <f t="shared" si="391"/>
        <v/>
      </c>
      <c r="AF555" s="99" t="str">
        <f t="shared" si="392"/>
        <v/>
      </c>
      <c r="AG555" s="99" t="str">
        <f t="shared" si="430"/>
        <v/>
      </c>
      <c r="AH555" s="99" t="str">
        <f t="shared" si="431"/>
        <v/>
      </c>
      <c r="AI555" s="99" t="str">
        <f t="shared" si="408"/>
        <v/>
      </c>
      <c r="AJ555" s="99" t="str">
        <f t="shared" si="414"/>
        <v/>
      </c>
      <c r="AK555" s="99" t="str">
        <f t="shared" si="428"/>
        <v/>
      </c>
      <c r="AL555" s="99" t="str">
        <f t="shared" si="429"/>
        <v/>
      </c>
      <c r="AM555" s="99" t="str">
        <f t="shared" si="409"/>
        <v/>
      </c>
      <c r="AN555" s="99" t="str">
        <f t="shared" si="415"/>
        <v/>
      </c>
      <c r="AO555" s="99" t="str">
        <f t="shared" si="420"/>
        <v/>
      </c>
      <c r="AP555" s="99" t="str">
        <f t="shared" si="421"/>
        <v/>
      </c>
      <c r="AQ555" s="99" t="str">
        <f t="shared" si="416"/>
        <v/>
      </c>
      <c r="AR555" s="99" t="str">
        <f t="shared" si="417"/>
        <v/>
      </c>
      <c r="AS555" s="99" t="str">
        <f t="shared" si="422"/>
        <v/>
      </c>
      <c r="AT555" s="99" t="str">
        <f t="shared" si="423"/>
        <v/>
      </c>
      <c r="AU555" s="99" t="str">
        <f t="shared" si="393"/>
        <v/>
      </c>
      <c r="AV555" s="99" t="str">
        <f t="shared" si="394"/>
        <v/>
      </c>
      <c r="AW555" s="99" t="str">
        <f t="shared" si="424"/>
        <v/>
      </c>
      <c r="AX555" s="99" t="str">
        <f t="shared" si="425"/>
        <v/>
      </c>
      <c r="AY555" s="99" t="str">
        <f t="shared" si="395"/>
        <v/>
      </c>
      <c r="AZ555" s="99" t="str">
        <f t="shared" si="396"/>
        <v/>
      </c>
      <c r="BA555" s="99" t="str">
        <f t="shared" si="426"/>
        <v/>
      </c>
      <c r="BB555" s="99" t="str">
        <f t="shared" si="427"/>
        <v/>
      </c>
      <c r="BD555" s="99" t="str">
        <f t="shared" si="397"/>
        <v/>
      </c>
      <c r="BE555" s="99" t="str">
        <f t="shared" si="398"/>
        <v/>
      </c>
      <c r="BF555" s="99" t="str">
        <f t="shared" si="399"/>
        <v/>
      </c>
      <c r="BG555" s="99" t="str">
        <f t="shared" si="400"/>
        <v/>
      </c>
      <c r="BH555" s="121" t="str">
        <f t="shared" si="401"/>
        <v/>
      </c>
      <c r="BI555" s="121" t="str">
        <f t="shared" si="402"/>
        <v/>
      </c>
      <c r="BJ555" s="122" t="str">
        <f t="shared" si="403"/>
        <v/>
      </c>
      <c r="BK555" s="122"/>
      <c r="BL555" s="99" t="str">
        <f t="shared" si="404"/>
        <v/>
      </c>
      <c r="BM555" s="99" t="str">
        <f t="shared" si="405"/>
        <v/>
      </c>
      <c r="BN555" s="122" t="str">
        <f t="shared" si="410"/>
        <v/>
      </c>
      <c r="BO555" s="121" t="str">
        <f t="shared" si="406"/>
        <v/>
      </c>
      <c r="BP555" s="122" t="str">
        <f t="shared" si="411"/>
        <v/>
      </c>
      <c r="BQ555" s="122"/>
    </row>
    <row r="556" spans="2:69" x14ac:dyDescent="0.3">
      <c r="B556" s="89"/>
      <c r="C556" s="98">
        <f t="shared" si="407"/>
        <v>110</v>
      </c>
      <c r="D556" s="120">
        <v>546</v>
      </c>
      <c r="E556" s="161" t="str">
        <f t="shared" si="412"/>
        <v/>
      </c>
      <c r="F556" s="90" t="str">
        <f t="shared" si="388"/>
        <v/>
      </c>
      <c r="G556" s="120">
        <v>546</v>
      </c>
      <c r="H556" s="161" t="str">
        <f t="shared" si="413"/>
        <v/>
      </c>
      <c r="I556" s="90" t="str">
        <f t="array" ref="I556">IF(D$2=1,IF(F556="","",ABS(F555-F556)),IF(D$2&lt;10,IF(AND(F556="",F557=""),"",MAX(IF(C$11:C$1510=G556,B$11:B$1510))-MIN(IF(C$11:C$1510=G556,B$11:B$1510))),IF(AND(F556="",F557=""),"",_xlfn.STDEV.S(IF(C$11:C$1510=G556,B$11:B$1510)))))</f>
        <v/>
      </c>
      <c r="J556" s="102"/>
      <c r="K556" s="156"/>
      <c r="L556" s="157"/>
      <c r="M556" s="158"/>
      <c r="N556" s="147"/>
      <c r="O556" s="147"/>
      <c r="AA556" s="99" t="str">
        <f t="shared" si="389"/>
        <v/>
      </c>
      <c r="AB556" s="99" t="str">
        <f t="shared" si="390"/>
        <v/>
      </c>
      <c r="AC556" s="99" t="str">
        <f t="shared" si="418"/>
        <v/>
      </c>
      <c r="AD556" s="99" t="str">
        <f t="shared" si="419"/>
        <v/>
      </c>
      <c r="AE556" s="99" t="str">
        <f t="shared" si="391"/>
        <v/>
      </c>
      <c r="AF556" s="99" t="str">
        <f t="shared" si="392"/>
        <v/>
      </c>
      <c r="AG556" s="99" t="str">
        <f t="shared" si="430"/>
        <v/>
      </c>
      <c r="AH556" s="99" t="str">
        <f t="shared" si="431"/>
        <v/>
      </c>
      <c r="AI556" s="99" t="str">
        <f t="shared" si="408"/>
        <v/>
      </c>
      <c r="AJ556" s="99" t="str">
        <f t="shared" si="414"/>
        <v/>
      </c>
      <c r="AK556" s="99" t="str">
        <f t="shared" si="428"/>
        <v/>
      </c>
      <c r="AL556" s="99" t="str">
        <f t="shared" si="429"/>
        <v/>
      </c>
      <c r="AM556" s="99" t="str">
        <f t="shared" si="409"/>
        <v/>
      </c>
      <c r="AN556" s="99" t="str">
        <f t="shared" si="415"/>
        <v/>
      </c>
      <c r="AO556" s="99" t="str">
        <f t="shared" si="420"/>
        <v/>
      </c>
      <c r="AP556" s="99" t="str">
        <f t="shared" si="421"/>
        <v/>
      </c>
      <c r="AQ556" s="99" t="str">
        <f t="shared" si="416"/>
        <v/>
      </c>
      <c r="AR556" s="99" t="str">
        <f t="shared" si="417"/>
        <v/>
      </c>
      <c r="AS556" s="99" t="str">
        <f t="shared" si="422"/>
        <v/>
      </c>
      <c r="AT556" s="99" t="str">
        <f t="shared" si="423"/>
        <v/>
      </c>
      <c r="AU556" s="99" t="str">
        <f t="shared" si="393"/>
        <v/>
      </c>
      <c r="AV556" s="99" t="str">
        <f t="shared" si="394"/>
        <v/>
      </c>
      <c r="AW556" s="99" t="str">
        <f t="shared" si="424"/>
        <v/>
      </c>
      <c r="AX556" s="99" t="str">
        <f t="shared" si="425"/>
        <v/>
      </c>
      <c r="AY556" s="99" t="str">
        <f t="shared" si="395"/>
        <v/>
      </c>
      <c r="AZ556" s="99" t="str">
        <f t="shared" si="396"/>
        <v/>
      </c>
      <c r="BA556" s="99" t="str">
        <f t="shared" si="426"/>
        <v/>
      </c>
      <c r="BB556" s="99" t="str">
        <f t="shared" si="427"/>
        <v/>
      </c>
      <c r="BD556" s="99" t="str">
        <f t="shared" si="397"/>
        <v/>
      </c>
      <c r="BE556" s="99" t="str">
        <f t="shared" si="398"/>
        <v/>
      </c>
      <c r="BF556" s="99" t="str">
        <f t="shared" si="399"/>
        <v/>
      </c>
      <c r="BG556" s="99" t="str">
        <f t="shared" si="400"/>
        <v/>
      </c>
      <c r="BH556" s="121" t="str">
        <f t="shared" si="401"/>
        <v/>
      </c>
      <c r="BI556" s="121" t="str">
        <f t="shared" si="402"/>
        <v/>
      </c>
      <c r="BJ556" s="122" t="str">
        <f t="shared" si="403"/>
        <v/>
      </c>
      <c r="BK556" s="122"/>
      <c r="BL556" s="99" t="str">
        <f t="shared" si="404"/>
        <v/>
      </c>
      <c r="BM556" s="99" t="str">
        <f t="shared" si="405"/>
        <v/>
      </c>
      <c r="BN556" s="122" t="str">
        <f t="shared" si="410"/>
        <v/>
      </c>
      <c r="BO556" s="121" t="str">
        <f t="shared" si="406"/>
        <v/>
      </c>
      <c r="BP556" s="122" t="str">
        <f t="shared" si="411"/>
        <v/>
      </c>
      <c r="BQ556" s="122"/>
    </row>
    <row r="557" spans="2:69" x14ac:dyDescent="0.3">
      <c r="B557" s="89"/>
      <c r="C557" s="98">
        <f t="shared" si="407"/>
        <v>110</v>
      </c>
      <c r="D557" s="120">
        <v>547</v>
      </c>
      <c r="E557" s="161" t="str">
        <f t="shared" si="412"/>
        <v/>
      </c>
      <c r="F557" s="90" t="str">
        <f t="shared" si="388"/>
        <v/>
      </c>
      <c r="G557" s="120">
        <v>547</v>
      </c>
      <c r="H557" s="161" t="str">
        <f t="shared" si="413"/>
        <v/>
      </c>
      <c r="I557" s="90" t="str">
        <f t="array" ref="I557">IF(D$2=1,IF(F557="","",ABS(F556-F557)),IF(D$2&lt;10,IF(AND(F557="",F558=""),"",MAX(IF(C$11:C$1510=G557,B$11:B$1510))-MIN(IF(C$11:C$1510=G557,B$11:B$1510))),IF(AND(F557="",F558=""),"",_xlfn.STDEV.S(IF(C$11:C$1510=G557,B$11:B$1510)))))</f>
        <v/>
      </c>
      <c r="J557" s="102"/>
      <c r="K557" s="156"/>
      <c r="L557" s="157"/>
      <c r="M557" s="158"/>
      <c r="N557" s="147"/>
      <c r="O557" s="147"/>
      <c r="AA557" s="99" t="str">
        <f t="shared" si="389"/>
        <v/>
      </c>
      <c r="AB557" s="99" t="str">
        <f t="shared" si="390"/>
        <v/>
      </c>
      <c r="AC557" s="99" t="str">
        <f t="shared" si="418"/>
        <v/>
      </c>
      <c r="AD557" s="99" t="str">
        <f t="shared" si="419"/>
        <v/>
      </c>
      <c r="AE557" s="99" t="str">
        <f t="shared" si="391"/>
        <v/>
      </c>
      <c r="AF557" s="99" t="str">
        <f t="shared" si="392"/>
        <v/>
      </c>
      <c r="AG557" s="99" t="str">
        <f t="shared" si="430"/>
        <v/>
      </c>
      <c r="AH557" s="99" t="str">
        <f t="shared" si="431"/>
        <v/>
      </c>
      <c r="AI557" s="99" t="str">
        <f t="shared" si="408"/>
        <v/>
      </c>
      <c r="AJ557" s="99" t="str">
        <f t="shared" si="414"/>
        <v/>
      </c>
      <c r="AK557" s="99" t="str">
        <f t="shared" si="428"/>
        <v/>
      </c>
      <c r="AL557" s="99" t="str">
        <f t="shared" si="429"/>
        <v/>
      </c>
      <c r="AM557" s="99" t="str">
        <f t="shared" si="409"/>
        <v/>
      </c>
      <c r="AN557" s="99" t="str">
        <f t="shared" si="415"/>
        <v/>
      </c>
      <c r="AO557" s="99" t="str">
        <f t="shared" si="420"/>
        <v/>
      </c>
      <c r="AP557" s="99" t="str">
        <f t="shared" si="421"/>
        <v/>
      </c>
      <c r="AQ557" s="99" t="str">
        <f t="shared" si="416"/>
        <v/>
      </c>
      <c r="AR557" s="99" t="str">
        <f t="shared" si="417"/>
        <v/>
      </c>
      <c r="AS557" s="99" t="str">
        <f t="shared" si="422"/>
        <v/>
      </c>
      <c r="AT557" s="99" t="str">
        <f t="shared" si="423"/>
        <v/>
      </c>
      <c r="AU557" s="99" t="str">
        <f t="shared" si="393"/>
        <v/>
      </c>
      <c r="AV557" s="99" t="str">
        <f t="shared" si="394"/>
        <v/>
      </c>
      <c r="AW557" s="99" t="str">
        <f t="shared" si="424"/>
        <v/>
      </c>
      <c r="AX557" s="99" t="str">
        <f t="shared" si="425"/>
        <v/>
      </c>
      <c r="AY557" s="99" t="str">
        <f t="shared" si="395"/>
        <v/>
      </c>
      <c r="AZ557" s="99" t="str">
        <f t="shared" si="396"/>
        <v/>
      </c>
      <c r="BA557" s="99" t="str">
        <f t="shared" si="426"/>
        <v/>
      </c>
      <c r="BB557" s="99" t="str">
        <f t="shared" si="427"/>
        <v/>
      </c>
      <c r="BD557" s="99" t="str">
        <f t="shared" si="397"/>
        <v/>
      </c>
      <c r="BE557" s="99" t="str">
        <f t="shared" si="398"/>
        <v/>
      </c>
      <c r="BF557" s="99" t="str">
        <f t="shared" si="399"/>
        <v/>
      </c>
      <c r="BG557" s="99" t="str">
        <f t="shared" si="400"/>
        <v/>
      </c>
      <c r="BH557" s="121" t="str">
        <f t="shared" si="401"/>
        <v/>
      </c>
      <c r="BI557" s="121" t="str">
        <f t="shared" si="402"/>
        <v/>
      </c>
      <c r="BJ557" s="122" t="str">
        <f t="shared" si="403"/>
        <v/>
      </c>
      <c r="BK557" s="122"/>
      <c r="BL557" s="99" t="str">
        <f t="shared" si="404"/>
        <v/>
      </c>
      <c r="BM557" s="99" t="str">
        <f t="shared" si="405"/>
        <v/>
      </c>
      <c r="BN557" s="122" t="str">
        <f t="shared" si="410"/>
        <v/>
      </c>
      <c r="BO557" s="121" t="str">
        <f t="shared" si="406"/>
        <v/>
      </c>
      <c r="BP557" s="122" t="str">
        <f t="shared" si="411"/>
        <v/>
      </c>
      <c r="BQ557" s="122"/>
    </row>
    <row r="558" spans="2:69" x14ac:dyDescent="0.3">
      <c r="B558" s="89"/>
      <c r="C558" s="98">
        <f t="shared" si="407"/>
        <v>110</v>
      </c>
      <c r="D558" s="120">
        <v>548</v>
      </c>
      <c r="E558" s="161" t="str">
        <f t="shared" si="412"/>
        <v/>
      </c>
      <c r="F558" s="90" t="str">
        <f t="shared" si="388"/>
        <v/>
      </c>
      <c r="G558" s="120">
        <v>548</v>
      </c>
      <c r="H558" s="161" t="str">
        <f t="shared" si="413"/>
        <v/>
      </c>
      <c r="I558" s="90" t="str">
        <f t="array" ref="I558">IF(D$2=1,IF(F558="","",ABS(F557-F558)),IF(D$2&lt;10,IF(AND(F558="",F559=""),"",MAX(IF(C$11:C$1510=G558,B$11:B$1510))-MIN(IF(C$11:C$1510=G558,B$11:B$1510))),IF(AND(F558="",F559=""),"",_xlfn.STDEV.S(IF(C$11:C$1510=G558,B$11:B$1510)))))</f>
        <v/>
      </c>
      <c r="J558" s="102"/>
      <c r="K558" s="156"/>
      <c r="L558" s="157"/>
      <c r="M558" s="158"/>
      <c r="N558" s="147"/>
      <c r="O558" s="147"/>
      <c r="AA558" s="99" t="str">
        <f t="shared" si="389"/>
        <v/>
      </c>
      <c r="AB558" s="99" t="str">
        <f t="shared" si="390"/>
        <v/>
      </c>
      <c r="AC558" s="99" t="str">
        <f t="shared" si="418"/>
        <v/>
      </c>
      <c r="AD558" s="99" t="str">
        <f t="shared" si="419"/>
        <v/>
      </c>
      <c r="AE558" s="99" t="str">
        <f t="shared" si="391"/>
        <v/>
      </c>
      <c r="AF558" s="99" t="str">
        <f t="shared" si="392"/>
        <v/>
      </c>
      <c r="AG558" s="99" t="str">
        <f t="shared" si="430"/>
        <v/>
      </c>
      <c r="AH558" s="99" t="str">
        <f t="shared" si="431"/>
        <v/>
      </c>
      <c r="AI558" s="99" t="str">
        <f t="shared" si="408"/>
        <v/>
      </c>
      <c r="AJ558" s="99" t="str">
        <f t="shared" si="414"/>
        <v/>
      </c>
      <c r="AK558" s="99" t="str">
        <f t="shared" si="428"/>
        <v/>
      </c>
      <c r="AL558" s="99" t="str">
        <f t="shared" si="429"/>
        <v/>
      </c>
      <c r="AM558" s="99" t="str">
        <f t="shared" si="409"/>
        <v/>
      </c>
      <c r="AN558" s="99" t="str">
        <f t="shared" si="415"/>
        <v/>
      </c>
      <c r="AO558" s="99" t="str">
        <f t="shared" si="420"/>
        <v/>
      </c>
      <c r="AP558" s="99" t="str">
        <f t="shared" si="421"/>
        <v/>
      </c>
      <c r="AQ558" s="99" t="str">
        <f t="shared" si="416"/>
        <v/>
      </c>
      <c r="AR558" s="99" t="str">
        <f t="shared" si="417"/>
        <v/>
      </c>
      <c r="AS558" s="99" t="str">
        <f t="shared" si="422"/>
        <v/>
      </c>
      <c r="AT558" s="99" t="str">
        <f t="shared" si="423"/>
        <v/>
      </c>
      <c r="AU558" s="99" t="str">
        <f t="shared" si="393"/>
        <v/>
      </c>
      <c r="AV558" s="99" t="str">
        <f t="shared" si="394"/>
        <v/>
      </c>
      <c r="AW558" s="99" t="str">
        <f t="shared" si="424"/>
        <v/>
      </c>
      <c r="AX558" s="99" t="str">
        <f t="shared" si="425"/>
        <v/>
      </c>
      <c r="AY558" s="99" t="str">
        <f t="shared" si="395"/>
        <v/>
      </c>
      <c r="AZ558" s="99" t="str">
        <f t="shared" si="396"/>
        <v/>
      </c>
      <c r="BA558" s="99" t="str">
        <f t="shared" si="426"/>
        <v/>
      </c>
      <c r="BB558" s="99" t="str">
        <f t="shared" si="427"/>
        <v/>
      </c>
      <c r="BD558" s="99" t="str">
        <f t="shared" si="397"/>
        <v/>
      </c>
      <c r="BE558" s="99" t="str">
        <f t="shared" si="398"/>
        <v/>
      </c>
      <c r="BF558" s="99" t="str">
        <f t="shared" si="399"/>
        <v/>
      </c>
      <c r="BG558" s="99" t="str">
        <f t="shared" si="400"/>
        <v/>
      </c>
      <c r="BH558" s="121" t="str">
        <f t="shared" si="401"/>
        <v/>
      </c>
      <c r="BI558" s="121" t="str">
        <f t="shared" si="402"/>
        <v/>
      </c>
      <c r="BJ558" s="122" t="str">
        <f t="shared" si="403"/>
        <v/>
      </c>
      <c r="BK558" s="122"/>
      <c r="BL558" s="99" t="str">
        <f t="shared" si="404"/>
        <v/>
      </c>
      <c r="BM558" s="99" t="str">
        <f t="shared" si="405"/>
        <v/>
      </c>
      <c r="BN558" s="122" t="str">
        <f t="shared" si="410"/>
        <v/>
      </c>
      <c r="BO558" s="121" t="str">
        <f t="shared" si="406"/>
        <v/>
      </c>
      <c r="BP558" s="122" t="str">
        <f t="shared" si="411"/>
        <v/>
      </c>
      <c r="BQ558" s="122"/>
    </row>
    <row r="559" spans="2:69" x14ac:dyDescent="0.3">
      <c r="B559" s="89"/>
      <c r="C559" s="98">
        <f t="shared" si="407"/>
        <v>110</v>
      </c>
      <c r="D559" s="120">
        <v>549</v>
      </c>
      <c r="E559" s="161" t="str">
        <f t="shared" si="412"/>
        <v/>
      </c>
      <c r="F559" s="90" t="str">
        <f t="shared" si="388"/>
        <v/>
      </c>
      <c r="G559" s="120">
        <v>549</v>
      </c>
      <c r="H559" s="161" t="str">
        <f t="shared" si="413"/>
        <v/>
      </c>
      <c r="I559" s="90" t="str">
        <f t="array" ref="I559">IF(D$2=1,IF(F559="","",ABS(F558-F559)),IF(D$2&lt;10,IF(AND(F559="",F560=""),"",MAX(IF(C$11:C$1510=G559,B$11:B$1510))-MIN(IF(C$11:C$1510=G559,B$11:B$1510))),IF(AND(F559="",F560=""),"",_xlfn.STDEV.S(IF(C$11:C$1510=G559,B$11:B$1510)))))</f>
        <v/>
      </c>
      <c r="J559" s="102"/>
      <c r="K559" s="156"/>
      <c r="L559" s="157"/>
      <c r="M559" s="158"/>
      <c r="N559" s="147"/>
      <c r="O559" s="147"/>
      <c r="AA559" s="99" t="str">
        <f t="shared" si="389"/>
        <v/>
      </c>
      <c r="AB559" s="99" t="str">
        <f t="shared" si="390"/>
        <v/>
      </c>
      <c r="AC559" s="99" t="str">
        <f t="shared" si="418"/>
        <v/>
      </c>
      <c r="AD559" s="99" t="str">
        <f t="shared" si="419"/>
        <v/>
      </c>
      <c r="AE559" s="99" t="str">
        <f t="shared" si="391"/>
        <v/>
      </c>
      <c r="AF559" s="99" t="str">
        <f t="shared" si="392"/>
        <v/>
      </c>
      <c r="AG559" s="99" t="str">
        <f t="shared" si="430"/>
        <v/>
      </c>
      <c r="AH559" s="99" t="str">
        <f t="shared" si="431"/>
        <v/>
      </c>
      <c r="AI559" s="99" t="str">
        <f t="shared" si="408"/>
        <v/>
      </c>
      <c r="AJ559" s="99" t="str">
        <f t="shared" si="414"/>
        <v/>
      </c>
      <c r="AK559" s="99" t="str">
        <f t="shared" si="428"/>
        <v/>
      </c>
      <c r="AL559" s="99" t="str">
        <f t="shared" si="429"/>
        <v/>
      </c>
      <c r="AM559" s="99" t="str">
        <f t="shared" si="409"/>
        <v/>
      </c>
      <c r="AN559" s="99" t="str">
        <f t="shared" si="415"/>
        <v/>
      </c>
      <c r="AO559" s="99" t="str">
        <f t="shared" si="420"/>
        <v/>
      </c>
      <c r="AP559" s="99" t="str">
        <f t="shared" si="421"/>
        <v/>
      </c>
      <c r="AQ559" s="99" t="str">
        <f t="shared" si="416"/>
        <v/>
      </c>
      <c r="AR559" s="99" t="str">
        <f t="shared" si="417"/>
        <v/>
      </c>
      <c r="AS559" s="99" t="str">
        <f t="shared" si="422"/>
        <v/>
      </c>
      <c r="AT559" s="99" t="str">
        <f t="shared" si="423"/>
        <v/>
      </c>
      <c r="AU559" s="99" t="str">
        <f t="shared" si="393"/>
        <v/>
      </c>
      <c r="AV559" s="99" t="str">
        <f t="shared" si="394"/>
        <v/>
      </c>
      <c r="AW559" s="99" t="str">
        <f t="shared" si="424"/>
        <v/>
      </c>
      <c r="AX559" s="99" t="str">
        <f t="shared" si="425"/>
        <v/>
      </c>
      <c r="AY559" s="99" t="str">
        <f t="shared" si="395"/>
        <v/>
      </c>
      <c r="AZ559" s="99" t="str">
        <f t="shared" si="396"/>
        <v/>
      </c>
      <c r="BA559" s="99" t="str">
        <f t="shared" si="426"/>
        <v/>
      </c>
      <c r="BB559" s="99" t="str">
        <f t="shared" si="427"/>
        <v/>
      </c>
      <c r="BD559" s="99" t="str">
        <f t="shared" si="397"/>
        <v/>
      </c>
      <c r="BE559" s="99" t="str">
        <f t="shared" si="398"/>
        <v/>
      </c>
      <c r="BF559" s="99" t="str">
        <f t="shared" si="399"/>
        <v/>
      </c>
      <c r="BG559" s="99" t="str">
        <f t="shared" si="400"/>
        <v/>
      </c>
      <c r="BH559" s="121" t="str">
        <f t="shared" si="401"/>
        <v/>
      </c>
      <c r="BI559" s="121" t="str">
        <f t="shared" si="402"/>
        <v/>
      </c>
      <c r="BJ559" s="122" t="str">
        <f t="shared" si="403"/>
        <v/>
      </c>
      <c r="BK559" s="122"/>
      <c r="BL559" s="99" t="str">
        <f t="shared" si="404"/>
        <v/>
      </c>
      <c r="BM559" s="99" t="str">
        <f t="shared" si="405"/>
        <v/>
      </c>
      <c r="BN559" s="122" t="str">
        <f t="shared" si="410"/>
        <v/>
      </c>
      <c r="BO559" s="121" t="str">
        <f t="shared" si="406"/>
        <v/>
      </c>
      <c r="BP559" s="122" t="str">
        <f t="shared" si="411"/>
        <v/>
      </c>
      <c r="BQ559" s="122"/>
    </row>
    <row r="560" spans="2:69" x14ac:dyDescent="0.3">
      <c r="B560" s="89"/>
      <c r="C560" s="98">
        <f t="shared" si="407"/>
        <v>110</v>
      </c>
      <c r="D560" s="120">
        <v>550</v>
      </c>
      <c r="E560" s="161" t="str">
        <f t="shared" si="412"/>
        <v/>
      </c>
      <c r="F560" s="90" t="str">
        <f t="shared" si="388"/>
        <v/>
      </c>
      <c r="G560" s="120">
        <v>550</v>
      </c>
      <c r="H560" s="161" t="str">
        <f t="shared" si="413"/>
        <v/>
      </c>
      <c r="I560" s="90" t="str">
        <f t="array" ref="I560">IF(D$2=1,IF(F560="","",ABS(F559-F560)),IF(D$2&lt;10,IF(AND(F560="",F561=""),"",MAX(IF(C$11:C$1510=G560,B$11:B$1510))-MIN(IF(C$11:C$1510=G560,B$11:B$1510))),IF(AND(F560="",F561=""),"",_xlfn.STDEV.S(IF(C$11:C$1510=G560,B$11:B$1510)))))</f>
        <v/>
      </c>
      <c r="J560" s="102"/>
      <c r="K560" s="156"/>
      <c r="L560" s="157"/>
      <c r="M560" s="158"/>
      <c r="N560" s="147"/>
      <c r="O560" s="147"/>
      <c r="AA560" s="99" t="str">
        <f t="shared" si="389"/>
        <v/>
      </c>
      <c r="AB560" s="99" t="str">
        <f t="shared" si="390"/>
        <v/>
      </c>
      <c r="AC560" s="99" t="str">
        <f t="shared" si="418"/>
        <v/>
      </c>
      <c r="AD560" s="99" t="str">
        <f t="shared" si="419"/>
        <v/>
      </c>
      <c r="AE560" s="99" t="str">
        <f t="shared" si="391"/>
        <v/>
      </c>
      <c r="AF560" s="99" t="str">
        <f t="shared" si="392"/>
        <v/>
      </c>
      <c r="AG560" s="99" t="str">
        <f t="shared" si="430"/>
        <v/>
      </c>
      <c r="AH560" s="99" t="str">
        <f t="shared" si="431"/>
        <v/>
      </c>
      <c r="AI560" s="99" t="str">
        <f t="shared" si="408"/>
        <v/>
      </c>
      <c r="AJ560" s="99" t="str">
        <f t="shared" si="414"/>
        <v/>
      </c>
      <c r="AK560" s="99" t="str">
        <f t="shared" si="428"/>
        <v/>
      </c>
      <c r="AL560" s="99" t="str">
        <f t="shared" si="429"/>
        <v/>
      </c>
      <c r="AM560" s="99" t="str">
        <f t="shared" si="409"/>
        <v/>
      </c>
      <c r="AN560" s="99" t="str">
        <f t="shared" si="415"/>
        <v/>
      </c>
      <c r="AO560" s="99" t="str">
        <f t="shared" si="420"/>
        <v/>
      </c>
      <c r="AP560" s="99" t="str">
        <f t="shared" si="421"/>
        <v/>
      </c>
      <c r="AQ560" s="99" t="str">
        <f t="shared" si="416"/>
        <v/>
      </c>
      <c r="AR560" s="99" t="str">
        <f t="shared" si="417"/>
        <v/>
      </c>
      <c r="AS560" s="99" t="str">
        <f t="shared" si="422"/>
        <v/>
      </c>
      <c r="AT560" s="99" t="str">
        <f t="shared" si="423"/>
        <v/>
      </c>
      <c r="AU560" s="99" t="str">
        <f t="shared" si="393"/>
        <v/>
      </c>
      <c r="AV560" s="99" t="str">
        <f t="shared" si="394"/>
        <v/>
      </c>
      <c r="AW560" s="99" t="str">
        <f t="shared" si="424"/>
        <v/>
      </c>
      <c r="AX560" s="99" t="str">
        <f t="shared" si="425"/>
        <v/>
      </c>
      <c r="AY560" s="99" t="str">
        <f t="shared" si="395"/>
        <v/>
      </c>
      <c r="AZ560" s="99" t="str">
        <f t="shared" si="396"/>
        <v/>
      </c>
      <c r="BA560" s="99" t="str">
        <f t="shared" si="426"/>
        <v/>
      </c>
      <c r="BB560" s="99" t="str">
        <f t="shared" si="427"/>
        <v/>
      </c>
      <c r="BD560" s="99" t="str">
        <f t="shared" si="397"/>
        <v/>
      </c>
      <c r="BE560" s="99" t="str">
        <f t="shared" si="398"/>
        <v/>
      </c>
      <c r="BF560" s="99" t="str">
        <f t="shared" si="399"/>
        <v/>
      </c>
      <c r="BG560" s="99" t="str">
        <f t="shared" si="400"/>
        <v/>
      </c>
      <c r="BH560" s="121" t="str">
        <f t="shared" si="401"/>
        <v/>
      </c>
      <c r="BI560" s="121" t="str">
        <f t="shared" si="402"/>
        <v/>
      </c>
      <c r="BJ560" s="122" t="str">
        <f t="shared" si="403"/>
        <v/>
      </c>
      <c r="BK560" s="122"/>
      <c r="BL560" s="99" t="str">
        <f t="shared" si="404"/>
        <v/>
      </c>
      <c r="BM560" s="99" t="str">
        <f t="shared" si="405"/>
        <v/>
      </c>
      <c r="BN560" s="122" t="str">
        <f t="shared" si="410"/>
        <v/>
      </c>
      <c r="BO560" s="121" t="str">
        <f t="shared" si="406"/>
        <v/>
      </c>
      <c r="BP560" s="122" t="str">
        <f t="shared" si="411"/>
        <v/>
      </c>
      <c r="BQ560" s="122"/>
    </row>
    <row r="561" spans="2:69" x14ac:dyDescent="0.3">
      <c r="B561" s="89"/>
      <c r="C561" s="98">
        <f t="shared" si="407"/>
        <v>111</v>
      </c>
      <c r="D561" s="120">
        <v>551</v>
      </c>
      <c r="E561" s="161" t="str">
        <f t="shared" si="412"/>
        <v/>
      </c>
      <c r="F561" s="90" t="str">
        <f t="shared" si="388"/>
        <v/>
      </c>
      <c r="G561" s="120">
        <v>551</v>
      </c>
      <c r="H561" s="161" t="str">
        <f t="shared" si="413"/>
        <v/>
      </c>
      <c r="I561" s="90" t="str">
        <f t="array" ref="I561">IF(D$2=1,IF(F561="","",ABS(F560-F561)),IF(D$2&lt;10,IF(AND(F561="",F562=""),"",MAX(IF(C$11:C$1510=G561,B$11:B$1510))-MIN(IF(C$11:C$1510=G561,B$11:B$1510))),IF(AND(F561="",F562=""),"",_xlfn.STDEV.S(IF(C$11:C$1510=G561,B$11:B$1510)))))</f>
        <v/>
      </c>
      <c r="J561" s="102"/>
      <c r="K561" s="156"/>
      <c r="L561" s="157"/>
      <c r="M561" s="158"/>
      <c r="N561" s="147"/>
      <c r="O561" s="147"/>
      <c r="AA561" s="99" t="str">
        <f t="shared" si="389"/>
        <v/>
      </c>
      <c r="AB561" s="99" t="str">
        <f t="shared" si="390"/>
        <v/>
      </c>
      <c r="AC561" s="99" t="str">
        <f t="shared" si="418"/>
        <v/>
      </c>
      <c r="AD561" s="99" t="str">
        <f t="shared" si="419"/>
        <v/>
      </c>
      <c r="AE561" s="99" t="str">
        <f t="shared" si="391"/>
        <v/>
      </c>
      <c r="AF561" s="99" t="str">
        <f t="shared" si="392"/>
        <v/>
      </c>
      <c r="AG561" s="99" t="str">
        <f t="shared" si="430"/>
        <v/>
      </c>
      <c r="AH561" s="99" t="str">
        <f t="shared" si="431"/>
        <v/>
      </c>
      <c r="AI561" s="99" t="str">
        <f t="shared" si="408"/>
        <v/>
      </c>
      <c r="AJ561" s="99" t="str">
        <f t="shared" si="414"/>
        <v/>
      </c>
      <c r="AK561" s="99" t="str">
        <f t="shared" si="428"/>
        <v/>
      </c>
      <c r="AL561" s="99" t="str">
        <f t="shared" si="429"/>
        <v/>
      </c>
      <c r="AM561" s="99" t="str">
        <f t="shared" si="409"/>
        <v/>
      </c>
      <c r="AN561" s="99" t="str">
        <f t="shared" si="415"/>
        <v/>
      </c>
      <c r="AO561" s="99" t="str">
        <f t="shared" si="420"/>
        <v/>
      </c>
      <c r="AP561" s="99" t="str">
        <f t="shared" si="421"/>
        <v/>
      </c>
      <c r="AQ561" s="99" t="str">
        <f t="shared" si="416"/>
        <v/>
      </c>
      <c r="AR561" s="99" t="str">
        <f t="shared" si="417"/>
        <v/>
      </c>
      <c r="AS561" s="99" t="str">
        <f t="shared" si="422"/>
        <v/>
      </c>
      <c r="AT561" s="99" t="str">
        <f t="shared" si="423"/>
        <v/>
      </c>
      <c r="AU561" s="99" t="str">
        <f t="shared" si="393"/>
        <v/>
      </c>
      <c r="AV561" s="99" t="str">
        <f t="shared" si="394"/>
        <v/>
      </c>
      <c r="AW561" s="99" t="str">
        <f t="shared" si="424"/>
        <v/>
      </c>
      <c r="AX561" s="99" t="str">
        <f t="shared" si="425"/>
        <v/>
      </c>
      <c r="AY561" s="99" t="str">
        <f t="shared" si="395"/>
        <v/>
      </c>
      <c r="AZ561" s="99" t="str">
        <f t="shared" si="396"/>
        <v/>
      </c>
      <c r="BA561" s="99" t="str">
        <f t="shared" si="426"/>
        <v/>
      </c>
      <c r="BB561" s="99" t="str">
        <f t="shared" si="427"/>
        <v/>
      </c>
      <c r="BD561" s="99" t="str">
        <f t="shared" si="397"/>
        <v/>
      </c>
      <c r="BE561" s="99" t="str">
        <f t="shared" si="398"/>
        <v/>
      </c>
      <c r="BF561" s="99" t="str">
        <f t="shared" si="399"/>
        <v/>
      </c>
      <c r="BG561" s="99" t="str">
        <f t="shared" si="400"/>
        <v/>
      </c>
      <c r="BH561" s="121" t="str">
        <f t="shared" si="401"/>
        <v/>
      </c>
      <c r="BI561" s="121" t="str">
        <f t="shared" si="402"/>
        <v/>
      </c>
      <c r="BJ561" s="122" t="str">
        <f t="shared" si="403"/>
        <v/>
      </c>
      <c r="BK561" s="122"/>
      <c r="BL561" s="99" t="str">
        <f t="shared" si="404"/>
        <v/>
      </c>
      <c r="BM561" s="99" t="str">
        <f t="shared" si="405"/>
        <v/>
      </c>
      <c r="BN561" s="122" t="str">
        <f t="shared" si="410"/>
        <v/>
      </c>
      <c r="BO561" s="121" t="str">
        <f t="shared" si="406"/>
        <v/>
      </c>
      <c r="BP561" s="122" t="str">
        <f t="shared" si="411"/>
        <v/>
      </c>
      <c r="BQ561" s="122"/>
    </row>
    <row r="562" spans="2:69" x14ac:dyDescent="0.3">
      <c r="B562" s="89"/>
      <c r="C562" s="98">
        <f t="shared" si="407"/>
        <v>111</v>
      </c>
      <c r="D562" s="120">
        <v>552</v>
      </c>
      <c r="E562" s="161" t="str">
        <f t="shared" si="412"/>
        <v/>
      </c>
      <c r="F562" s="90" t="str">
        <f t="shared" si="388"/>
        <v/>
      </c>
      <c r="G562" s="120">
        <v>552</v>
      </c>
      <c r="H562" s="161" t="str">
        <f t="shared" si="413"/>
        <v/>
      </c>
      <c r="I562" s="90" t="str">
        <f t="array" ref="I562">IF(D$2=1,IF(F562="","",ABS(F561-F562)),IF(D$2&lt;10,IF(AND(F562="",F563=""),"",MAX(IF(C$11:C$1510=G562,B$11:B$1510))-MIN(IF(C$11:C$1510=G562,B$11:B$1510))),IF(AND(F562="",F563=""),"",_xlfn.STDEV.S(IF(C$11:C$1510=G562,B$11:B$1510)))))</f>
        <v/>
      </c>
      <c r="J562" s="102"/>
      <c r="K562" s="156"/>
      <c r="L562" s="157"/>
      <c r="M562" s="158"/>
      <c r="N562" s="147"/>
      <c r="O562" s="147"/>
      <c r="AA562" s="99" t="str">
        <f t="shared" si="389"/>
        <v/>
      </c>
      <c r="AB562" s="99" t="str">
        <f t="shared" si="390"/>
        <v/>
      </c>
      <c r="AC562" s="99" t="str">
        <f t="shared" si="418"/>
        <v/>
      </c>
      <c r="AD562" s="99" t="str">
        <f t="shared" si="419"/>
        <v/>
      </c>
      <c r="AE562" s="99" t="str">
        <f t="shared" si="391"/>
        <v/>
      </c>
      <c r="AF562" s="99" t="str">
        <f t="shared" si="392"/>
        <v/>
      </c>
      <c r="AG562" s="99" t="str">
        <f t="shared" si="430"/>
        <v/>
      </c>
      <c r="AH562" s="99" t="str">
        <f t="shared" si="431"/>
        <v/>
      </c>
      <c r="AI562" s="99" t="str">
        <f t="shared" si="408"/>
        <v/>
      </c>
      <c r="AJ562" s="99" t="str">
        <f t="shared" si="414"/>
        <v/>
      </c>
      <c r="AK562" s="99" t="str">
        <f t="shared" si="428"/>
        <v/>
      </c>
      <c r="AL562" s="99" t="str">
        <f t="shared" si="429"/>
        <v/>
      </c>
      <c r="AM562" s="99" t="str">
        <f t="shared" si="409"/>
        <v/>
      </c>
      <c r="AN562" s="99" t="str">
        <f t="shared" si="415"/>
        <v/>
      </c>
      <c r="AO562" s="99" t="str">
        <f t="shared" si="420"/>
        <v/>
      </c>
      <c r="AP562" s="99" t="str">
        <f t="shared" si="421"/>
        <v/>
      </c>
      <c r="AQ562" s="99" t="str">
        <f t="shared" si="416"/>
        <v/>
      </c>
      <c r="AR562" s="99" t="str">
        <f t="shared" si="417"/>
        <v/>
      </c>
      <c r="AS562" s="99" t="str">
        <f t="shared" si="422"/>
        <v/>
      </c>
      <c r="AT562" s="99" t="str">
        <f t="shared" si="423"/>
        <v/>
      </c>
      <c r="AU562" s="99" t="str">
        <f t="shared" si="393"/>
        <v/>
      </c>
      <c r="AV562" s="99" t="str">
        <f t="shared" si="394"/>
        <v/>
      </c>
      <c r="AW562" s="99" t="str">
        <f t="shared" si="424"/>
        <v/>
      </c>
      <c r="AX562" s="99" t="str">
        <f t="shared" si="425"/>
        <v/>
      </c>
      <c r="AY562" s="99" t="str">
        <f t="shared" si="395"/>
        <v/>
      </c>
      <c r="AZ562" s="99" t="str">
        <f t="shared" si="396"/>
        <v/>
      </c>
      <c r="BA562" s="99" t="str">
        <f t="shared" si="426"/>
        <v/>
      </c>
      <c r="BB562" s="99" t="str">
        <f t="shared" si="427"/>
        <v/>
      </c>
      <c r="BD562" s="99" t="str">
        <f t="shared" si="397"/>
        <v/>
      </c>
      <c r="BE562" s="99" t="str">
        <f t="shared" si="398"/>
        <v/>
      </c>
      <c r="BF562" s="99" t="str">
        <f t="shared" si="399"/>
        <v/>
      </c>
      <c r="BG562" s="99" t="str">
        <f t="shared" si="400"/>
        <v/>
      </c>
      <c r="BH562" s="121" t="str">
        <f t="shared" si="401"/>
        <v/>
      </c>
      <c r="BI562" s="121" t="str">
        <f t="shared" si="402"/>
        <v/>
      </c>
      <c r="BJ562" s="122" t="str">
        <f t="shared" si="403"/>
        <v/>
      </c>
      <c r="BK562" s="122"/>
      <c r="BL562" s="99" t="str">
        <f t="shared" si="404"/>
        <v/>
      </c>
      <c r="BM562" s="99" t="str">
        <f t="shared" si="405"/>
        <v/>
      </c>
      <c r="BN562" s="122" t="str">
        <f t="shared" si="410"/>
        <v/>
      </c>
      <c r="BO562" s="121" t="str">
        <f t="shared" si="406"/>
        <v/>
      </c>
      <c r="BP562" s="122" t="str">
        <f t="shared" si="411"/>
        <v/>
      </c>
      <c r="BQ562" s="122"/>
    </row>
    <row r="563" spans="2:69" x14ac:dyDescent="0.3">
      <c r="B563" s="89"/>
      <c r="C563" s="98">
        <f t="shared" si="407"/>
        <v>111</v>
      </c>
      <c r="D563" s="120">
        <v>553</v>
      </c>
      <c r="E563" s="161" t="str">
        <f t="shared" si="412"/>
        <v/>
      </c>
      <c r="F563" s="90" t="str">
        <f t="shared" si="388"/>
        <v/>
      </c>
      <c r="G563" s="120">
        <v>553</v>
      </c>
      <c r="H563" s="161" t="str">
        <f t="shared" si="413"/>
        <v/>
      </c>
      <c r="I563" s="90" t="str">
        <f t="array" ref="I563">IF(D$2=1,IF(F563="","",ABS(F562-F563)),IF(D$2&lt;10,IF(AND(F563="",F564=""),"",MAX(IF(C$11:C$1510=G563,B$11:B$1510))-MIN(IF(C$11:C$1510=G563,B$11:B$1510))),IF(AND(F563="",F564=""),"",_xlfn.STDEV.S(IF(C$11:C$1510=G563,B$11:B$1510)))))</f>
        <v/>
      </c>
      <c r="J563" s="102"/>
      <c r="K563" s="156"/>
      <c r="L563" s="157"/>
      <c r="M563" s="158"/>
      <c r="N563" s="147"/>
      <c r="O563" s="147"/>
      <c r="AA563" s="99" t="str">
        <f t="shared" si="389"/>
        <v/>
      </c>
      <c r="AB563" s="99" t="str">
        <f t="shared" si="390"/>
        <v/>
      </c>
      <c r="AC563" s="99" t="str">
        <f t="shared" si="418"/>
        <v/>
      </c>
      <c r="AD563" s="99" t="str">
        <f t="shared" si="419"/>
        <v/>
      </c>
      <c r="AE563" s="99" t="str">
        <f t="shared" si="391"/>
        <v/>
      </c>
      <c r="AF563" s="99" t="str">
        <f t="shared" si="392"/>
        <v/>
      </c>
      <c r="AG563" s="99" t="str">
        <f t="shared" si="430"/>
        <v/>
      </c>
      <c r="AH563" s="99" t="str">
        <f t="shared" si="431"/>
        <v/>
      </c>
      <c r="AI563" s="99" t="str">
        <f t="shared" si="408"/>
        <v/>
      </c>
      <c r="AJ563" s="99" t="str">
        <f t="shared" si="414"/>
        <v/>
      </c>
      <c r="AK563" s="99" t="str">
        <f t="shared" si="428"/>
        <v/>
      </c>
      <c r="AL563" s="99" t="str">
        <f t="shared" si="429"/>
        <v/>
      </c>
      <c r="AM563" s="99" t="str">
        <f t="shared" si="409"/>
        <v/>
      </c>
      <c r="AN563" s="99" t="str">
        <f t="shared" si="415"/>
        <v/>
      </c>
      <c r="AO563" s="99" t="str">
        <f t="shared" si="420"/>
        <v/>
      </c>
      <c r="AP563" s="99" t="str">
        <f t="shared" si="421"/>
        <v/>
      </c>
      <c r="AQ563" s="99" t="str">
        <f t="shared" si="416"/>
        <v/>
      </c>
      <c r="AR563" s="99" t="str">
        <f t="shared" si="417"/>
        <v/>
      </c>
      <c r="AS563" s="99" t="str">
        <f t="shared" si="422"/>
        <v/>
      </c>
      <c r="AT563" s="99" t="str">
        <f t="shared" si="423"/>
        <v/>
      </c>
      <c r="AU563" s="99" t="str">
        <f t="shared" si="393"/>
        <v/>
      </c>
      <c r="AV563" s="99" t="str">
        <f t="shared" si="394"/>
        <v/>
      </c>
      <c r="AW563" s="99" t="str">
        <f t="shared" si="424"/>
        <v/>
      </c>
      <c r="AX563" s="99" t="str">
        <f t="shared" si="425"/>
        <v/>
      </c>
      <c r="AY563" s="99" t="str">
        <f t="shared" si="395"/>
        <v/>
      </c>
      <c r="AZ563" s="99" t="str">
        <f t="shared" si="396"/>
        <v/>
      </c>
      <c r="BA563" s="99" t="str">
        <f t="shared" si="426"/>
        <v/>
      </c>
      <c r="BB563" s="99" t="str">
        <f t="shared" si="427"/>
        <v/>
      </c>
      <c r="BD563" s="99" t="str">
        <f t="shared" si="397"/>
        <v/>
      </c>
      <c r="BE563" s="99" t="str">
        <f t="shared" si="398"/>
        <v/>
      </c>
      <c r="BF563" s="99" t="str">
        <f t="shared" si="399"/>
        <v/>
      </c>
      <c r="BG563" s="99" t="str">
        <f t="shared" si="400"/>
        <v/>
      </c>
      <c r="BH563" s="121" t="str">
        <f t="shared" si="401"/>
        <v/>
      </c>
      <c r="BI563" s="121" t="str">
        <f t="shared" si="402"/>
        <v/>
      </c>
      <c r="BJ563" s="122" t="str">
        <f t="shared" si="403"/>
        <v/>
      </c>
      <c r="BK563" s="122"/>
      <c r="BL563" s="99" t="str">
        <f t="shared" si="404"/>
        <v/>
      </c>
      <c r="BM563" s="99" t="str">
        <f t="shared" si="405"/>
        <v/>
      </c>
      <c r="BN563" s="122" t="str">
        <f t="shared" si="410"/>
        <v/>
      </c>
      <c r="BO563" s="121" t="str">
        <f t="shared" si="406"/>
        <v/>
      </c>
      <c r="BP563" s="122" t="str">
        <f t="shared" si="411"/>
        <v/>
      </c>
      <c r="BQ563" s="122"/>
    </row>
    <row r="564" spans="2:69" x14ac:dyDescent="0.3">
      <c r="B564" s="89"/>
      <c r="C564" s="98">
        <f t="shared" si="407"/>
        <v>111</v>
      </c>
      <c r="D564" s="120">
        <v>554</v>
      </c>
      <c r="E564" s="161" t="str">
        <f t="shared" si="412"/>
        <v/>
      </c>
      <c r="F564" s="90" t="str">
        <f t="shared" si="388"/>
        <v/>
      </c>
      <c r="G564" s="120">
        <v>554</v>
      </c>
      <c r="H564" s="161" t="str">
        <f t="shared" si="413"/>
        <v/>
      </c>
      <c r="I564" s="90" t="str">
        <f t="array" ref="I564">IF(D$2=1,IF(F564="","",ABS(F563-F564)),IF(D$2&lt;10,IF(AND(F564="",F565=""),"",MAX(IF(C$11:C$1510=G564,B$11:B$1510))-MIN(IF(C$11:C$1510=G564,B$11:B$1510))),IF(AND(F564="",F565=""),"",_xlfn.STDEV.S(IF(C$11:C$1510=G564,B$11:B$1510)))))</f>
        <v/>
      </c>
      <c r="J564" s="102"/>
      <c r="K564" s="156"/>
      <c r="L564" s="157"/>
      <c r="M564" s="158"/>
      <c r="N564" s="147"/>
      <c r="O564" s="147"/>
      <c r="AA564" s="99" t="str">
        <f t="shared" si="389"/>
        <v/>
      </c>
      <c r="AB564" s="99" t="str">
        <f t="shared" si="390"/>
        <v/>
      </c>
      <c r="AC564" s="99" t="str">
        <f t="shared" si="418"/>
        <v/>
      </c>
      <c r="AD564" s="99" t="str">
        <f t="shared" si="419"/>
        <v/>
      </c>
      <c r="AE564" s="99" t="str">
        <f t="shared" si="391"/>
        <v/>
      </c>
      <c r="AF564" s="99" t="str">
        <f t="shared" si="392"/>
        <v/>
      </c>
      <c r="AG564" s="99" t="str">
        <f t="shared" si="430"/>
        <v/>
      </c>
      <c r="AH564" s="99" t="str">
        <f t="shared" si="431"/>
        <v/>
      </c>
      <c r="AI564" s="99" t="str">
        <f t="shared" si="408"/>
        <v/>
      </c>
      <c r="AJ564" s="99" t="str">
        <f t="shared" si="414"/>
        <v/>
      </c>
      <c r="AK564" s="99" t="str">
        <f t="shared" si="428"/>
        <v/>
      </c>
      <c r="AL564" s="99" t="str">
        <f t="shared" si="429"/>
        <v/>
      </c>
      <c r="AM564" s="99" t="str">
        <f t="shared" si="409"/>
        <v/>
      </c>
      <c r="AN564" s="99" t="str">
        <f t="shared" si="415"/>
        <v/>
      </c>
      <c r="AO564" s="99" t="str">
        <f t="shared" si="420"/>
        <v/>
      </c>
      <c r="AP564" s="99" t="str">
        <f t="shared" si="421"/>
        <v/>
      </c>
      <c r="AQ564" s="99" t="str">
        <f t="shared" si="416"/>
        <v/>
      </c>
      <c r="AR564" s="99" t="str">
        <f t="shared" si="417"/>
        <v/>
      </c>
      <c r="AS564" s="99" t="str">
        <f t="shared" si="422"/>
        <v/>
      </c>
      <c r="AT564" s="99" t="str">
        <f t="shared" si="423"/>
        <v/>
      </c>
      <c r="AU564" s="99" t="str">
        <f t="shared" si="393"/>
        <v/>
      </c>
      <c r="AV564" s="99" t="str">
        <f t="shared" si="394"/>
        <v/>
      </c>
      <c r="AW564" s="99" t="str">
        <f t="shared" si="424"/>
        <v/>
      </c>
      <c r="AX564" s="99" t="str">
        <f t="shared" si="425"/>
        <v/>
      </c>
      <c r="AY564" s="99" t="str">
        <f t="shared" si="395"/>
        <v/>
      </c>
      <c r="AZ564" s="99" t="str">
        <f t="shared" si="396"/>
        <v/>
      </c>
      <c r="BA564" s="99" t="str">
        <f t="shared" si="426"/>
        <v/>
      </c>
      <c r="BB564" s="99" t="str">
        <f t="shared" si="427"/>
        <v/>
      </c>
      <c r="BD564" s="99" t="str">
        <f t="shared" si="397"/>
        <v/>
      </c>
      <c r="BE564" s="99" t="str">
        <f t="shared" si="398"/>
        <v/>
      </c>
      <c r="BF564" s="99" t="str">
        <f t="shared" si="399"/>
        <v/>
      </c>
      <c r="BG564" s="99" t="str">
        <f t="shared" si="400"/>
        <v/>
      </c>
      <c r="BH564" s="121" t="str">
        <f t="shared" si="401"/>
        <v/>
      </c>
      <c r="BI564" s="121" t="str">
        <f t="shared" si="402"/>
        <v/>
      </c>
      <c r="BJ564" s="122" t="str">
        <f t="shared" si="403"/>
        <v/>
      </c>
      <c r="BK564" s="122"/>
      <c r="BL564" s="99" t="str">
        <f t="shared" si="404"/>
        <v/>
      </c>
      <c r="BM564" s="99" t="str">
        <f t="shared" si="405"/>
        <v/>
      </c>
      <c r="BN564" s="122" t="str">
        <f t="shared" si="410"/>
        <v/>
      </c>
      <c r="BO564" s="121" t="str">
        <f t="shared" si="406"/>
        <v/>
      </c>
      <c r="BP564" s="122" t="str">
        <f t="shared" si="411"/>
        <v/>
      </c>
      <c r="BQ564" s="122"/>
    </row>
    <row r="565" spans="2:69" x14ac:dyDescent="0.3">
      <c r="B565" s="89"/>
      <c r="C565" s="98">
        <f t="shared" si="407"/>
        <v>111</v>
      </c>
      <c r="D565" s="120">
        <v>555</v>
      </c>
      <c r="E565" s="161" t="str">
        <f t="shared" si="412"/>
        <v/>
      </c>
      <c r="F565" s="90" t="str">
        <f t="shared" si="388"/>
        <v/>
      </c>
      <c r="G565" s="120">
        <v>555</v>
      </c>
      <c r="H565" s="161" t="str">
        <f t="shared" si="413"/>
        <v/>
      </c>
      <c r="I565" s="90" t="str">
        <f t="array" ref="I565">IF(D$2=1,IF(F565="","",ABS(F564-F565)),IF(D$2&lt;10,IF(AND(F565="",F566=""),"",MAX(IF(C$11:C$1510=G565,B$11:B$1510))-MIN(IF(C$11:C$1510=G565,B$11:B$1510))),IF(AND(F565="",F566=""),"",_xlfn.STDEV.S(IF(C$11:C$1510=G565,B$11:B$1510)))))</f>
        <v/>
      </c>
      <c r="J565" s="102"/>
      <c r="K565" s="156"/>
      <c r="L565" s="157"/>
      <c r="M565" s="158"/>
      <c r="N565" s="147"/>
      <c r="O565" s="147"/>
      <c r="AA565" s="99" t="str">
        <f t="shared" si="389"/>
        <v/>
      </c>
      <c r="AB565" s="99" t="str">
        <f t="shared" si="390"/>
        <v/>
      </c>
      <c r="AC565" s="99" t="str">
        <f t="shared" si="418"/>
        <v/>
      </c>
      <c r="AD565" s="99" t="str">
        <f t="shared" si="419"/>
        <v/>
      </c>
      <c r="AE565" s="99" t="str">
        <f t="shared" si="391"/>
        <v/>
      </c>
      <c r="AF565" s="99" t="str">
        <f t="shared" si="392"/>
        <v/>
      </c>
      <c r="AG565" s="99" t="str">
        <f t="shared" si="430"/>
        <v/>
      </c>
      <c r="AH565" s="99" t="str">
        <f t="shared" si="431"/>
        <v/>
      </c>
      <c r="AI565" s="99" t="str">
        <f t="shared" si="408"/>
        <v/>
      </c>
      <c r="AJ565" s="99" t="str">
        <f t="shared" si="414"/>
        <v/>
      </c>
      <c r="AK565" s="99" t="str">
        <f t="shared" si="428"/>
        <v/>
      </c>
      <c r="AL565" s="99" t="str">
        <f t="shared" si="429"/>
        <v/>
      </c>
      <c r="AM565" s="99" t="str">
        <f t="shared" si="409"/>
        <v/>
      </c>
      <c r="AN565" s="99" t="str">
        <f t="shared" si="415"/>
        <v/>
      </c>
      <c r="AO565" s="99" t="str">
        <f t="shared" si="420"/>
        <v/>
      </c>
      <c r="AP565" s="99" t="str">
        <f t="shared" si="421"/>
        <v/>
      </c>
      <c r="AQ565" s="99" t="str">
        <f t="shared" si="416"/>
        <v/>
      </c>
      <c r="AR565" s="99" t="str">
        <f t="shared" si="417"/>
        <v/>
      </c>
      <c r="AS565" s="99" t="str">
        <f t="shared" si="422"/>
        <v/>
      </c>
      <c r="AT565" s="99" t="str">
        <f t="shared" si="423"/>
        <v/>
      </c>
      <c r="AU565" s="99" t="str">
        <f t="shared" si="393"/>
        <v/>
      </c>
      <c r="AV565" s="99" t="str">
        <f t="shared" si="394"/>
        <v/>
      </c>
      <c r="AW565" s="99" t="str">
        <f t="shared" si="424"/>
        <v/>
      </c>
      <c r="AX565" s="99" t="str">
        <f t="shared" si="425"/>
        <v/>
      </c>
      <c r="AY565" s="99" t="str">
        <f t="shared" si="395"/>
        <v/>
      </c>
      <c r="AZ565" s="99" t="str">
        <f t="shared" si="396"/>
        <v/>
      </c>
      <c r="BA565" s="99" t="str">
        <f t="shared" si="426"/>
        <v/>
      </c>
      <c r="BB565" s="99" t="str">
        <f t="shared" si="427"/>
        <v/>
      </c>
      <c r="BD565" s="99" t="str">
        <f t="shared" si="397"/>
        <v/>
      </c>
      <c r="BE565" s="99" t="str">
        <f t="shared" si="398"/>
        <v/>
      </c>
      <c r="BF565" s="99" t="str">
        <f t="shared" si="399"/>
        <v/>
      </c>
      <c r="BG565" s="99" t="str">
        <f t="shared" si="400"/>
        <v/>
      </c>
      <c r="BH565" s="121" t="str">
        <f t="shared" si="401"/>
        <v/>
      </c>
      <c r="BI565" s="121" t="str">
        <f t="shared" si="402"/>
        <v/>
      </c>
      <c r="BJ565" s="122" t="str">
        <f t="shared" si="403"/>
        <v/>
      </c>
      <c r="BK565" s="122"/>
      <c r="BL565" s="99" t="str">
        <f t="shared" si="404"/>
        <v/>
      </c>
      <c r="BM565" s="99" t="str">
        <f t="shared" si="405"/>
        <v/>
      </c>
      <c r="BN565" s="122" t="str">
        <f t="shared" si="410"/>
        <v/>
      </c>
      <c r="BO565" s="121" t="str">
        <f t="shared" si="406"/>
        <v/>
      </c>
      <c r="BP565" s="122" t="str">
        <f t="shared" si="411"/>
        <v/>
      </c>
      <c r="BQ565" s="122"/>
    </row>
    <row r="566" spans="2:69" x14ac:dyDescent="0.3">
      <c r="B566" s="89"/>
      <c r="C566" s="98">
        <f t="shared" si="407"/>
        <v>112</v>
      </c>
      <c r="D566" s="120">
        <v>556</v>
      </c>
      <c r="E566" s="161" t="str">
        <f t="shared" si="412"/>
        <v/>
      </c>
      <c r="F566" s="90" t="str">
        <f t="shared" si="388"/>
        <v/>
      </c>
      <c r="G566" s="120">
        <v>556</v>
      </c>
      <c r="H566" s="161" t="str">
        <f t="shared" si="413"/>
        <v/>
      </c>
      <c r="I566" s="90" t="str">
        <f t="array" ref="I566">IF(D$2=1,IF(F566="","",ABS(F565-F566)),IF(D$2&lt;10,IF(AND(F566="",F567=""),"",MAX(IF(C$11:C$1510=G566,B$11:B$1510))-MIN(IF(C$11:C$1510=G566,B$11:B$1510))),IF(AND(F566="",F567=""),"",_xlfn.STDEV.S(IF(C$11:C$1510=G566,B$11:B$1510)))))</f>
        <v/>
      </c>
      <c r="J566" s="102"/>
      <c r="K566" s="156"/>
      <c r="L566" s="157"/>
      <c r="M566" s="158"/>
      <c r="N566" s="147"/>
      <c r="O566" s="147"/>
      <c r="AA566" s="99" t="str">
        <f t="shared" si="389"/>
        <v/>
      </c>
      <c r="AB566" s="99" t="str">
        <f t="shared" si="390"/>
        <v/>
      </c>
      <c r="AC566" s="99" t="str">
        <f t="shared" si="418"/>
        <v/>
      </c>
      <c r="AD566" s="99" t="str">
        <f t="shared" si="419"/>
        <v/>
      </c>
      <c r="AE566" s="99" t="str">
        <f t="shared" si="391"/>
        <v/>
      </c>
      <c r="AF566" s="99" t="str">
        <f t="shared" si="392"/>
        <v/>
      </c>
      <c r="AG566" s="99" t="str">
        <f t="shared" si="430"/>
        <v/>
      </c>
      <c r="AH566" s="99" t="str">
        <f t="shared" si="431"/>
        <v/>
      </c>
      <c r="AI566" s="99" t="str">
        <f t="shared" si="408"/>
        <v/>
      </c>
      <c r="AJ566" s="99" t="str">
        <f t="shared" si="414"/>
        <v/>
      </c>
      <c r="AK566" s="99" t="str">
        <f t="shared" si="428"/>
        <v/>
      </c>
      <c r="AL566" s="99" t="str">
        <f t="shared" si="429"/>
        <v/>
      </c>
      <c r="AM566" s="99" t="str">
        <f t="shared" si="409"/>
        <v/>
      </c>
      <c r="AN566" s="99" t="str">
        <f t="shared" si="415"/>
        <v/>
      </c>
      <c r="AO566" s="99" t="str">
        <f t="shared" si="420"/>
        <v/>
      </c>
      <c r="AP566" s="99" t="str">
        <f t="shared" si="421"/>
        <v/>
      </c>
      <c r="AQ566" s="99" t="str">
        <f t="shared" si="416"/>
        <v/>
      </c>
      <c r="AR566" s="99" t="str">
        <f t="shared" si="417"/>
        <v/>
      </c>
      <c r="AS566" s="99" t="str">
        <f t="shared" si="422"/>
        <v/>
      </c>
      <c r="AT566" s="99" t="str">
        <f t="shared" si="423"/>
        <v/>
      </c>
      <c r="AU566" s="99" t="str">
        <f t="shared" si="393"/>
        <v/>
      </c>
      <c r="AV566" s="99" t="str">
        <f t="shared" si="394"/>
        <v/>
      </c>
      <c r="AW566" s="99" t="str">
        <f t="shared" si="424"/>
        <v/>
      </c>
      <c r="AX566" s="99" t="str">
        <f t="shared" si="425"/>
        <v/>
      </c>
      <c r="AY566" s="99" t="str">
        <f t="shared" si="395"/>
        <v/>
      </c>
      <c r="AZ566" s="99" t="str">
        <f t="shared" si="396"/>
        <v/>
      </c>
      <c r="BA566" s="99" t="str">
        <f t="shared" si="426"/>
        <v/>
      </c>
      <c r="BB566" s="99" t="str">
        <f t="shared" si="427"/>
        <v/>
      </c>
      <c r="BD566" s="99" t="str">
        <f t="shared" si="397"/>
        <v/>
      </c>
      <c r="BE566" s="99" t="str">
        <f t="shared" si="398"/>
        <v/>
      </c>
      <c r="BF566" s="99" t="str">
        <f t="shared" si="399"/>
        <v/>
      </c>
      <c r="BG566" s="99" t="str">
        <f t="shared" si="400"/>
        <v/>
      </c>
      <c r="BH566" s="121" t="str">
        <f t="shared" si="401"/>
        <v/>
      </c>
      <c r="BI566" s="121" t="str">
        <f t="shared" si="402"/>
        <v/>
      </c>
      <c r="BJ566" s="122" t="str">
        <f t="shared" si="403"/>
        <v/>
      </c>
      <c r="BK566" s="122"/>
      <c r="BL566" s="99" t="str">
        <f t="shared" si="404"/>
        <v/>
      </c>
      <c r="BM566" s="99" t="str">
        <f t="shared" si="405"/>
        <v/>
      </c>
      <c r="BN566" s="122" t="str">
        <f t="shared" si="410"/>
        <v/>
      </c>
      <c r="BO566" s="121" t="str">
        <f t="shared" si="406"/>
        <v/>
      </c>
      <c r="BP566" s="122" t="str">
        <f t="shared" si="411"/>
        <v/>
      </c>
      <c r="BQ566" s="122"/>
    </row>
    <row r="567" spans="2:69" x14ac:dyDescent="0.3">
      <c r="B567" s="89"/>
      <c r="C567" s="98">
        <f t="shared" si="407"/>
        <v>112</v>
      </c>
      <c r="D567" s="120">
        <v>557</v>
      </c>
      <c r="E567" s="161" t="str">
        <f t="shared" si="412"/>
        <v/>
      </c>
      <c r="F567" s="90" t="str">
        <f t="shared" si="388"/>
        <v/>
      </c>
      <c r="G567" s="120">
        <v>557</v>
      </c>
      <c r="H567" s="161" t="str">
        <f t="shared" si="413"/>
        <v/>
      </c>
      <c r="I567" s="90" t="str">
        <f t="array" ref="I567">IF(D$2=1,IF(F567="","",ABS(F566-F567)),IF(D$2&lt;10,IF(AND(F567="",F568=""),"",MAX(IF(C$11:C$1510=G567,B$11:B$1510))-MIN(IF(C$11:C$1510=G567,B$11:B$1510))),IF(AND(F567="",F568=""),"",_xlfn.STDEV.S(IF(C$11:C$1510=G567,B$11:B$1510)))))</f>
        <v/>
      </c>
      <c r="J567" s="102"/>
      <c r="K567" s="156"/>
      <c r="L567" s="157"/>
      <c r="M567" s="158"/>
      <c r="N567" s="147"/>
      <c r="O567" s="147"/>
      <c r="AA567" s="99" t="str">
        <f t="shared" si="389"/>
        <v/>
      </c>
      <c r="AB567" s="99" t="str">
        <f t="shared" si="390"/>
        <v/>
      </c>
      <c r="AC567" s="99" t="str">
        <f t="shared" si="418"/>
        <v/>
      </c>
      <c r="AD567" s="99" t="str">
        <f t="shared" si="419"/>
        <v/>
      </c>
      <c r="AE567" s="99" t="str">
        <f t="shared" si="391"/>
        <v/>
      </c>
      <c r="AF567" s="99" t="str">
        <f t="shared" si="392"/>
        <v/>
      </c>
      <c r="AG567" s="99" t="str">
        <f t="shared" si="430"/>
        <v/>
      </c>
      <c r="AH567" s="99" t="str">
        <f t="shared" si="431"/>
        <v/>
      </c>
      <c r="AI567" s="99" t="str">
        <f t="shared" si="408"/>
        <v/>
      </c>
      <c r="AJ567" s="99" t="str">
        <f t="shared" si="414"/>
        <v/>
      </c>
      <c r="AK567" s="99" t="str">
        <f t="shared" si="428"/>
        <v/>
      </c>
      <c r="AL567" s="99" t="str">
        <f t="shared" si="429"/>
        <v/>
      </c>
      <c r="AM567" s="99" t="str">
        <f t="shared" si="409"/>
        <v/>
      </c>
      <c r="AN567" s="99" t="str">
        <f t="shared" si="415"/>
        <v/>
      </c>
      <c r="AO567" s="99" t="str">
        <f t="shared" si="420"/>
        <v/>
      </c>
      <c r="AP567" s="99" t="str">
        <f t="shared" si="421"/>
        <v/>
      </c>
      <c r="AQ567" s="99" t="str">
        <f t="shared" si="416"/>
        <v/>
      </c>
      <c r="AR567" s="99" t="str">
        <f t="shared" si="417"/>
        <v/>
      </c>
      <c r="AS567" s="99" t="str">
        <f t="shared" si="422"/>
        <v/>
      </c>
      <c r="AT567" s="99" t="str">
        <f t="shared" si="423"/>
        <v/>
      </c>
      <c r="AU567" s="99" t="str">
        <f t="shared" si="393"/>
        <v/>
      </c>
      <c r="AV567" s="99" t="str">
        <f t="shared" si="394"/>
        <v/>
      </c>
      <c r="AW567" s="99" t="str">
        <f t="shared" si="424"/>
        <v/>
      </c>
      <c r="AX567" s="99" t="str">
        <f t="shared" si="425"/>
        <v/>
      </c>
      <c r="AY567" s="99" t="str">
        <f t="shared" si="395"/>
        <v/>
      </c>
      <c r="AZ567" s="99" t="str">
        <f t="shared" si="396"/>
        <v/>
      </c>
      <c r="BA567" s="99" t="str">
        <f t="shared" si="426"/>
        <v/>
      </c>
      <c r="BB567" s="99" t="str">
        <f t="shared" si="427"/>
        <v/>
      </c>
      <c r="BD567" s="99" t="str">
        <f t="shared" si="397"/>
        <v/>
      </c>
      <c r="BE567" s="99" t="str">
        <f t="shared" si="398"/>
        <v/>
      </c>
      <c r="BF567" s="99" t="str">
        <f t="shared" si="399"/>
        <v/>
      </c>
      <c r="BG567" s="99" t="str">
        <f t="shared" si="400"/>
        <v/>
      </c>
      <c r="BH567" s="121" t="str">
        <f t="shared" si="401"/>
        <v/>
      </c>
      <c r="BI567" s="121" t="str">
        <f t="shared" si="402"/>
        <v/>
      </c>
      <c r="BJ567" s="122" t="str">
        <f t="shared" si="403"/>
        <v/>
      </c>
      <c r="BK567" s="122"/>
      <c r="BL567" s="99" t="str">
        <f t="shared" si="404"/>
        <v/>
      </c>
      <c r="BM567" s="99" t="str">
        <f t="shared" si="405"/>
        <v/>
      </c>
      <c r="BN567" s="122" t="str">
        <f t="shared" si="410"/>
        <v/>
      </c>
      <c r="BO567" s="121" t="str">
        <f t="shared" si="406"/>
        <v/>
      </c>
      <c r="BP567" s="122" t="str">
        <f t="shared" si="411"/>
        <v/>
      </c>
      <c r="BQ567" s="122"/>
    </row>
    <row r="568" spans="2:69" x14ac:dyDescent="0.3">
      <c r="B568" s="89"/>
      <c r="C568" s="98">
        <f t="shared" si="407"/>
        <v>112</v>
      </c>
      <c r="D568" s="120">
        <v>558</v>
      </c>
      <c r="E568" s="161" t="str">
        <f t="shared" si="412"/>
        <v/>
      </c>
      <c r="F568" s="90" t="str">
        <f t="shared" si="388"/>
        <v/>
      </c>
      <c r="G568" s="120">
        <v>558</v>
      </c>
      <c r="H568" s="161" t="str">
        <f t="shared" si="413"/>
        <v/>
      </c>
      <c r="I568" s="90" t="str">
        <f t="array" ref="I568">IF(D$2=1,IF(F568="","",ABS(F567-F568)),IF(D$2&lt;10,IF(AND(F568="",F569=""),"",MAX(IF(C$11:C$1510=G568,B$11:B$1510))-MIN(IF(C$11:C$1510=G568,B$11:B$1510))),IF(AND(F568="",F569=""),"",_xlfn.STDEV.S(IF(C$11:C$1510=G568,B$11:B$1510)))))</f>
        <v/>
      </c>
      <c r="J568" s="102"/>
      <c r="K568" s="156"/>
      <c r="L568" s="157"/>
      <c r="M568" s="158"/>
      <c r="N568" s="147"/>
      <c r="O568" s="147"/>
      <c r="AA568" s="99" t="str">
        <f t="shared" si="389"/>
        <v/>
      </c>
      <c r="AB568" s="99" t="str">
        <f t="shared" si="390"/>
        <v/>
      </c>
      <c r="AC568" s="99" t="str">
        <f t="shared" si="418"/>
        <v/>
      </c>
      <c r="AD568" s="99" t="str">
        <f t="shared" si="419"/>
        <v/>
      </c>
      <c r="AE568" s="99" t="str">
        <f t="shared" si="391"/>
        <v/>
      </c>
      <c r="AF568" s="99" t="str">
        <f t="shared" si="392"/>
        <v/>
      </c>
      <c r="AG568" s="99" t="str">
        <f t="shared" si="430"/>
        <v/>
      </c>
      <c r="AH568" s="99" t="str">
        <f t="shared" si="431"/>
        <v/>
      </c>
      <c r="AI568" s="99" t="str">
        <f t="shared" si="408"/>
        <v/>
      </c>
      <c r="AJ568" s="99" t="str">
        <f t="shared" si="414"/>
        <v/>
      </c>
      <c r="AK568" s="99" t="str">
        <f t="shared" si="428"/>
        <v/>
      </c>
      <c r="AL568" s="99" t="str">
        <f t="shared" si="429"/>
        <v/>
      </c>
      <c r="AM568" s="99" t="str">
        <f t="shared" si="409"/>
        <v/>
      </c>
      <c r="AN568" s="99" t="str">
        <f t="shared" si="415"/>
        <v/>
      </c>
      <c r="AO568" s="99" t="str">
        <f t="shared" si="420"/>
        <v/>
      </c>
      <c r="AP568" s="99" t="str">
        <f t="shared" si="421"/>
        <v/>
      </c>
      <c r="AQ568" s="99" t="str">
        <f t="shared" si="416"/>
        <v/>
      </c>
      <c r="AR568" s="99" t="str">
        <f t="shared" si="417"/>
        <v/>
      </c>
      <c r="AS568" s="99" t="str">
        <f t="shared" si="422"/>
        <v/>
      </c>
      <c r="AT568" s="99" t="str">
        <f t="shared" si="423"/>
        <v/>
      </c>
      <c r="AU568" s="99" t="str">
        <f t="shared" si="393"/>
        <v/>
      </c>
      <c r="AV568" s="99" t="str">
        <f t="shared" si="394"/>
        <v/>
      </c>
      <c r="AW568" s="99" t="str">
        <f t="shared" si="424"/>
        <v/>
      </c>
      <c r="AX568" s="99" t="str">
        <f t="shared" si="425"/>
        <v/>
      </c>
      <c r="AY568" s="99" t="str">
        <f t="shared" si="395"/>
        <v/>
      </c>
      <c r="AZ568" s="99" t="str">
        <f t="shared" si="396"/>
        <v/>
      </c>
      <c r="BA568" s="99" t="str">
        <f t="shared" si="426"/>
        <v/>
      </c>
      <c r="BB568" s="99" t="str">
        <f t="shared" si="427"/>
        <v/>
      </c>
      <c r="BD568" s="99" t="str">
        <f t="shared" si="397"/>
        <v/>
      </c>
      <c r="BE568" s="99" t="str">
        <f t="shared" si="398"/>
        <v/>
      </c>
      <c r="BF568" s="99" t="str">
        <f t="shared" si="399"/>
        <v/>
      </c>
      <c r="BG568" s="99" t="str">
        <f t="shared" si="400"/>
        <v/>
      </c>
      <c r="BH568" s="121" t="str">
        <f t="shared" si="401"/>
        <v/>
      </c>
      <c r="BI568" s="121" t="str">
        <f t="shared" si="402"/>
        <v/>
      </c>
      <c r="BJ568" s="122" t="str">
        <f t="shared" si="403"/>
        <v/>
      </c>
      <c r="BK568" s="122"/>
      <c r="BL568" s="99" t="str">
        <f t="shared" si="404"/>
        <v/>
      </c>
      <c r="BM568" s="99" t="str">
        <f t="shared" si="405"/>
        <v/>
      </c>
      <c r="BN568" s="122" t="str">
        <f t="shared" si="410"/>
        <v/>
      </c>
      <c r="BO568" s="121" t="str">
        <f t="shared" si="406"/>
        <v/>
      </c>
      <c r="BP568" s="122" t="str">
        <f t="shared" si="411"/>
        <v/>
      </c>
      <c r="BQ568" s="122"/>
    </row>
    <row r="569" spans="2:69" x14ac:dyDescent="0.3">
      <c r="B569" s="89"/>
      <c r="C569" s="98">
        <f t="shared" si="407"/>
        <v>112</v>
      </c>
      <c r="D569" s="120">
        <v>559</v>
      </c>
      <c r="E569" s="161" t="str">
        <f t="shared" si="412"/>
        <v/>
      </c>
      <c r="F569" s="90" t="str">
        <f t="shared" si="388"/>
        <v/>
      </c>
      <c r="G569" s="120">
        <v>559</v>
      </c>
      <c r="H569" s="161" t="str">
        <f t="shared" si="413"/>
        <v/>
      </c>
      <c r="I569" s="90" t="str">
        <f t="array" ref="I569">IF(D$2=1,IF(F569="","",ABS(F568-F569)),IF(D$2&lt;10,IF(AND(F569="",F570=""),"",MAX(IF(C$11:C$1510=G569,B$11:B$1510))-MIN(IF(C$11:C$1510=G569,B$11:B$1510))),IF(AND(F569="",F570=""),"",_xlfn.STDEV.S(IF(C$11:C$1510=G569,B$11:B$1510)))))</f>
        <v/>
      </c>
      <c r="J569" s="102"/>
      <c r="K569" s="156"/>
      <c r="L569" s="157"/>
      <c r="M569" s="158"/>
      <c r="N569" s="147"/>
      <c r="O569" s="147"/>
      <c r="AA569" s="99" t="str">
        <f t="shared" si="389"/>
        <v/>
      </c>
      <c r="AB569" s="99" t="str">
        <f t="shared" si="390"/>
        <v/>
      </c>
      <c r="AC569" s="99" t="str">
        <f t="shared" si="418"/>
        <v/>
      </c>
      <c r="AD569" s="99" t="str">
        <f t="shared" si="419"/>
        <v/>
      </c>
      <c r="AE569" s="99" t="str">
        <f t="shared" si="391"/>
        <v/>
      </c>
      <c r="AF569" s="99" t="str">
        <f t="shared" si="392"/>
        <v/>
      </c>
      <c r="AG569" s="99" t="str">
        <f t="shared" si="430"/>
        <v/>
      </c>
      <c r="AH569" s="99" t="str">
        <f t="shared" si="431"/>
        <v/>
      </c>
      <c r="AI569" s="99" t="str">
        <f t="shared" si="408"/>
        <v/>
      </c>
      <c r="AJ569" s="99" t="str">
        <f t="shared" si="414"/>
        <v/>
      </c>
      <c r="AK569" s="99" t="str">
        <f t="shared" si="428"/>
        <v/>
      </c>
      <c r="AL569" s="99" t="str">
        <f t="shared" si="429"/>
        <v/>
      </c>
      <c r="AM569" s="99" t="str">
        <f t="shared" si="409"/>
        <v/>
      </c>
      <c r="AN569" s="99" t="str">
        <f t="shared" si="415"/>
        <v/>
      </c>
      <c r="AO569" s="99" t="str">
        <f t="shared" si="420"/>
        <v/>
      </c>
      <c r="AP569" s="99" t="str">
        <f t="shared" si="421"/>
        <v/>
      </c>
      <c r="AQ569" s="99" t="str">
        <f t="shared" si="416"/>
        <v/>
      </c>
      <c r="AR569" s="99" t="str">
        <f t="shared" si="417"/>
        <v/>
      </c>
      <c r="AS569" s="99" t="str">
        <f t="shared" si="422"/>
        <v/>
      </c>
      <c r="AT569" s="99" t="str">
        <f t="shared" si="423"/>
        <v/>
      </c>
      <c r="AU569" s="99" t="str">
        <f t="shared" si="393"/>
        <v/>
      </c>
      <c r="AV569" s="99" t="str">
        <f t="shared" si="394"/>
        <v/>
      </c>
      <c r="AW569" s="99" t="str">
        <f t="shared" si="424"/>
        <v/>
      </c>
      <c r="AX569" s="99" t="str">
        <f t="shared" si="425"/>
        <v/>
      </c>
      <c r="AY569" s="99" t="str">
        <f t="shared" si="395"/>
        <v/>
      </c>
      <c r="AZ569" s="99" t="str">
        <f t="shared" si="396"/>
        <v/>
      </c>
      <c r="BA569" s="99" t="str">
        <f t="shared" si="426"/>
        <v/>
      </c>
      <c r="BB569" s="99" t="str">
        <f t="shared" si="427"/>
        <v/>
      </c>
      <c r="BD569" s="99" t="str">
        <f t="shared" si="397"/>
        <v/>
      </c>
      <c r="BE569" s="99" t="str">
        <f t="shared" si="398"/>
        <v/>
      </c>
      <c r="BF569" s="99" t="str">
        <f t="shared" si="399"/>
        <v/>
      </c>
      <c r="BG569" s="99" t="str">
        <f t="shared" si="400"/>
        <v/>
      </c>
      <c r="BH569" s="121" t="str">
        <f t="shared" si="401"/>
        <v/>
      </c>
      <c r="BI569" s="121" t="str">
        <f t="shared" si="402"/>
        <v/>
      </c>
      <c r="BJ569" s="122" t="str">
        <f t="shared" si="403"/>
        <v/>
      </c>
      <c r="BK569" s="122"/>
      <c r="BL569" s="99" t="str">
        <f t="shared" si="404"/>
        <v/>
      </c>
      <c r="BM569" s="99" t="str">
        <f t="shared" si="405"/>
        <v/>
      </c>
      <c r="BN569" s="122" t="str">
        <f t="shared" si="410"/>
        <v/>
      </c>
      <c r="BO569" s="121" t="str">
        <f t="shared" si="406"/>
        <v/>
      </c>
      <c r="BP569" s="122" t="str">
        <f t="shared" si="411"/>
        <v/>
      </c>
      <c r="BQ569" s="122"/>
    </row>
    <row r="570" spans="2:69" x14ac:dyDescent="0.3">
      <c r="B570" s="89"/>
      <c r="C570" s="98">
        <f t="shared" si="407"/>
        <v>112</v>
      </c>
      <c r="D570" s="120">
        <v>560</v>
      </c>
      <c r="E570" s="161" t="str">
        <f t="shared" si="412"/>
        <v/>
      </c>
      <c r="F570" s="90" t="str">
        <f t="shared" si="388"/>
        <v/>
      </c>
      <c r="G570" s="120">
        <v>560</v>
      </c>
      <c r="H570" s="161" t="str">
        <f t="shared" si="413"/>
        <v/>
      </c>
      <c r="I570" s="90" t="str">
        <f t="array" ref="I570">IF(D$2=1,IF(F570="","",ABS(F569-F570)),IF(D$2&lt;10,IF(AND(F570="",F571=""),"",MAX(IF(C$11:C$1510=G570,B$11:B$1510))-MIN(IF(C$11:C$1510=G570,B$11:B$1510))),IF(AND(F570="",F571=""),"",_xlfn.STDEV.S(IF(C$11:C$1510=G570,B$11:B$1510)))))</f>
        <v/>
      </c>
      <c r="J570" s="102"/>
      <c r="K570" s="156"/>
      <c r="L570" s="157"/>
      <c r="M570" s="158"/>
      <c r="N570" s="147"/>
      <c r="O570" s="147"/>
      <c r="AA570" s="99" t="str">
        <f t="shared" si="389"/>
        <v/>
      </c>
      <c r="AB570" s="99" t="str">
        <f t="shared" si="390"/>
        <v/>
      </c>
      <c r="AC570" s="99" t="str">
        <f t="shared" si="418"/>
        <v/>
      </c>
      <c r="AD570" s="99" t="str">
        <f t="shared" si="419"/>
        <v/>
      </c>
      <c r="AE570" s="99" t="str">
        <f t="shared" si="391"/>
        <v/>
      </c>
      <c r="AF570" s="99" t="str">
        <f t="shared" si="392"/>
        <v/>
      </c>
      <c r="AG570" s="99" t="str">
        <f t="shared" si="430"/>
        <v/>
      </c>
      <c r="AH570" s="99" t="str">
        <f t="shared" si="431"/>
        <v/>
      </c>
      <c r="AI570" s="99" t="str">
        <f t="shared" si="408"/>
        <v/>
      </c>
      <c r="AJ570" s="99" t="str">
        <f t="shared" si="414"/>
        <v/>
      </c>
      <c r="AK570" s="99" t="str">
        <f t="shared" si="428"/>
        <v/>
      </c>
      <c r="AL570" s="99" t="str">
        <f t="shared" si="429"/>
        <v/>
      </c>
      <c r="AM570" s="99" t="str">
        <f t="shared" si="409"/>
        <v/>
      </c>
      <c r="AN570" s="99" t="str">
        <f t="shared" si="415"/>
        <v/>
      </c>
      <c r="AO570" s="99" t="str">
        <f t="shared" si="420"/>
        <v/>
      </c>
      <c r="AP570" s="99" t="str">
        <f t="shared" si="421"/>
        <v/>
      </c>
      <c r="AQ570" s="99" t="str">
        <f t="shared" si="416"/>
        <v/>
      </c>
      <c r="AR570" s="99" t="str">
        <f t="shared" si="417"/>
        <v/>
      </c>
      <c r="AS570" s="99" t="str">
        <f t="shared" si="422"/>
        <v/>
      </c>
      <c r="AT570" s="99" t="str">
        <f t="shared" si="423"/>
        <v/>
      </c>
      <c r="AU570" s="99" t="str">
        <f t="shared" si="393"/>
        <v/>
      </c>
      <c r="AV570" s="99" t="str">
        <f t="shared" si="394"/>
        <v/>
      </c>
      <c r="AW570" s="99" t="str">
        <f t="shared" si="424"/>
        <v/>
      </c>
      <c r="AX570" s="99" t="str">
        <f t="shared" si="425"/>
        <v/>
      </c>
      <c r="AY570" s="99" t="str">
        <f t="shared" si="395"/>
        <v/>
      </c>
      <c r="AZ570" s="99" t="str">
        <f t="shared" si="396"/>
        <v/>
      </c>
      <c r="BA570" s="99" t="str">
        <f t="shared" si="426"/>
        <v/>
      </c>
      <c r="BB570" s="99" t="str">
        <f t="shared" si="427"/>
        <v/>
      </c>
      <c r="BD570" s="99" t="str">
        <f t="shared" si="397"/>
        <v/>
      </c>
      <c r="BE570" s="99" t="str">
        <f t="shared" si="398"/>
        <v/>
      </c>
      <c r="BF570" s="99" t="str">
        <f t="shared" si="399"/>
        <v/>
      </c>
      <c r="BG570" s="99" t="str">
        <f t="shared" si="400"/>
        <v/>
      </c>
      <c r="BH570" s="121" t="str">
        <f t="shared" si="401"/>
        <v/>
      </c>
      <c r="BI570" s="121" t="str">
        <f t="shared" si="402"/>
        <v/>
      </c>
      <c r="BJ570" s="122" t="str">
        <f t="shared" si="403"/>
        <v/>
      </c>
      <c r="BK570" s="122"/>
      <c r="BL570" s="99" t="str">
        <f t="shared" si="404"/>
        <v/>
      </c>
      <c r="BM570" s="99" t="str">
        <f t="shared" si="405"/>
        <v/>
      </c>
      <c r="BN570" s="122" t="str">
        <f t="shared" si="410"/>
        <v/>
      </c>
      <c r="BO570" s="121" t="str">
        <f t="shared" si="406"/>
        <v/>
      </c>
      <c r="BP570" s="122" t="str">
        <f t="shared" si="411"/>
        <v/>
      </c>
      <c r="BQ570" s="122"/>
    </row>
    <row r="571" spans="2:69" x14ac:dyDescent="0.3">
      <c r="B571" s="89"/>
      <c r="C571" s="98">
        <f t="shared" si="407"/>
        <v>113</v>
      </c>
      <c r="D571" s="120">
        <v>561</v>
      </c>
      <c r="E571" s="161" t="str">
        <f t="shared" si="412"/>
        <v/>
      </c>
      <c r="F571" s="90" t="str">
        <f t="shared" si="388"/>
        <v/>
      </c>
      <c r="G571" s="120">
        <v>561</v>
      </c>
      <c r="H571" s="161" t="str">
        <f t="shared" si="413"/>
        <v/>
      </c>
      <c r="I571" s="90" t="str">
        <f t="array" ref="I571">IF(D$2=1,IF(F571="","",ABS(F570-F571)),IF(D$2&lt;10,IF(AND(F571="",F572=""),"",MAX(IF(C$11:C$1510=G571,B$11:B$1510))-MIN(IF(C$11:C$1510=G571,B$11:B$1510))),IF(AND(F571="",F572=""),"",_xlfn.STDEV.S(IF(C$11:C$1510=G571,B$11:B$1510)))))</f>
        <v/>
      </c>
      <c r="J571" s="102"/>
      <c r="K571" s="156"/>
      <c r="L571" s="157"/>
      <c r="M571" s="158"/>
      <c r="N571" s="147"/>
      <c r="O571" s="147"/>
      <c r="AA571" s="99" t="str">
        <f t="shared" si="389"/>
        <v/>
      </c>
      <c r="AB571" s="99" t="str">
        <f t="shared" si="390"/>
        <v/>
      </c>
      <c r="AC571" s="99" t="str">
        <f t="shared" si="418"/>
        <v/>
      </c>
      <c r="AD571" s="99" t="str">
        <f t="shared" si="419"/>
        <v/>
      </c>
      <c r="AE571" s="99" t="str">
        <f t="shared" si="391"/>
        <v/>
      </c>
      <c r="AF571" s="99" t="str">
        <f t="shared" si="392"/>
        <v/>
      </c>
      <c r="AG571" s="99" t="str">
        <f t="shared" si="430"/>
        <v/>
      </c>
      <c r="AH571" s="99" t="str">
        <f t="shared" si="431"/>
        <v/>
      </c>
      <c r="AI571" s="99" t="str">
        <f t="shared" si="408"/>
        <v/>
      </c>
      <c r="AJ571" s="99" t="str">
        <f t="shared" si="414"/>
        <v/>
      </c>
      <c r="AK571" s="99" t="str">
        <f t="shared" si="428"/>
        <v/>
      </c>
      <c r="AL571" s="99" t="str">
        <f t="shared" si="429"/>
        <v/>
      </c>
      <c r="AM571" s="99" t="str">
        <f t="shared" si="409"/>
        <v/>
      </c>
      <c r="AN571" s="99" t="str">
        <f t="shared" si="415"/>
        <v/>
      </c>
      <c r="AO571" s="99" t="str">
        <f t="shared" si="420"/>
        <v/>
      </c>
      <c r="AP571" s="99" t="str">
        <f t="shared" si="421"/>
        <v/>
      </c>
      <c r="AQ571" s="99" t="str">
        <f t="shared" si="416"/>
        <v/>
      </c>
      <c r="AR571" s="99" t="str">
        <f t="shared" si="417"/>
        <v/>
      </c>
      <c r="AS571" s="99" t="str">
        <f t="shared" si="422"/>
        <v/>
      </c>
      <c r="AT571" s="99" t="str">
        <f t="shared" si="423"/>
        <v/>
      </c>
      <c r="AU571" s="99" t="str">
        <f t="shared" si="393"/>
        <v/>
      </c>
      <c r="AV571" s="99" t="str">
        <f t="shared" si="394"/>
        <v/>
      </c>
      <c r="AW571" s="99" t="str">
        <f t="shared" si="424"/>
        <v/>
      </c>
      <c r="AX571" s="99" t="str">
        <f t="shared" si="425"/>
        <v/>
      </c>
      <c r="AY571" s="99" t="str">
        <f t="shared" si="395"/>
        <v/>
      </c>
      <c r="AZ571" s="99" t="str">
        <f t="shared" si="396"/>
        <v/>
      </c>
      <c r="BA571" s="99" t="str">
        <f t="shared" si="426"/>
        <v/>
      </c>
      <c r="BB571" s="99" t="str">
        <f t="shared" si="427"/>
        <v/>
      </c>
      <c r="BD571" s="99" t="str">
        <f t="shared" si="397"/>
        <v/>
      </c>
      <c r="BE571" s="99" t="str">
        <f t="shared" si="398"/>
        <v/>
      </c>
      <c r="BF571" s="99" t="str">
        <f t="shared" si="399"/>
        <v/>
      </c>
      <c r="BG571" s="99" t="str">
        <f t="shared" si="400"/>
        <v/>
      </c>
      <c r="BH571" s="121" t="str">
        <f t="shared" si="401"/>
        <v/>
      </c>
      <c r="BI571" s="121" t="str">
        <f t="shared" si="402"/>
        <v/>
      </c>
      <c r="BJ571" s="122" t="str">
        <f t="shared" si="403"/>
        <v/>
      </c>
      <c r="BK571" s="122"/>
      <c r="BL571" s="99" t="str">
        <f t="shared" si="404"/>
        <v/>
      </c>
      <c r="BM571" s="99" t="str">
        <f t="shared" si="405"/>
        <v/>
      </c>
      <c r="BN571" s="122" t="str">
        <f t="shared" si="410"/>
        <v/>
      </c>
      <c r="BO571" s="121" t="str">
        <f t="shared" si="406"/>
        <v/>
      </c>
      <c r="BP571" s="122" t="str">
        <f t="shared" si="411"/>
        <v/>
      </c>
      <c r="BQ571" s="122"/>
    </row>
    <row r="572" spans="2:69" x14ac:dyDescent="0.3">
      <c r="B572" s="89"/>
      <c r="C572" s="98">
        <f t="shared" si="407"/>
        <v>113</v>
      </c>
      <c r="D572" s="120">
        <v>562</v>
      </c>
      <c r="E572" s="161" t="str">
        <f t="shared" si="412"/>
        <v/>
      </c>
      <c r="F572" s="90" t="str">
        <f t="shared" si="388"/>
        <v/>
      </c>
      <c r="G572" s="120">
        <v>562</v>
      </c>
      <c r="H572" s="161" t="str">
        <f t="shared" si="413"/>
        <v/>
      </c>
      <c r="I572" s="90" t="str">
        <f t="array" ref="I572">IF(D$2=1,IF(F572="","",ABS(F571-F572)),IF(D$2&lt;10,IF(AND(F572="",F573=""),"",MAX(IF(C$11:C$1510=G572,B$11:B$1510))-MIN(IF(C$11:C$1510=G572,B$11:B$1510))),IF(AND(F572="",F573=""),"",_xlfn.STDEV.S(IF(C$11:C$1510=G572,B$11:B$1510)))))</f>
        <v/>
      </c>
      <c r="J572" s="102"/>
      <c r="K572" s="156"/>
      <c r="L572" s="157"/>
      <c r="M572" s="158"/>
      <c r="N572" s="147"/>
      <c r="O572" s="147"/>
      <c r="AA572" s="99" t="str">
        <f t="shared" si="389"/>
        <v/>
      </c>
      <c r="AB572" s="99" t="str">
        <f t="shared" si="390"/>
        <v/>
      </c>
      <c r="AC572" s="99" t="str">
        <f t="shared" si="418"/>
        <v/>
      </c>
      <c r="AD572" s="99" t="str">
        <f t="shared" si="419"/>
        <v/>
      </c>
      <c r="AE572" s="99" t="str">
        <f t="shared" si="391"/>
        <v/>
      </c>
      <c r="AF572" s="99" t="str">
        <f t="shared" si="392"/>
        <v/>
      </c>
      <c r="AG572" s="99" t="str">
        <f t="shared" si="430"/>
        <v/>
      </c>
      <c r="AH572" s="99" t="str">
        <f t="shared" si="431"/>
        <v/>
      </c>
      <c r="AI572" s="99" t="str">
        <f t="shared" si="408"/>
        <v/>
      </c>
      <c r="AJ572" s="99" t="str">
        <f t="shared" si="414"/>
        <v/>
      </c>
      <c r="AK572" s="99" t="str">
        <f t="shared" si="428"/>
        <v/>
      </c>
      <c r="AL572" s="99" t="str">
        <f t="shared" si="429"/>
        <v/>
      </c>
      <c r="AM572" s="99" t="str">
        <f t="shared" si="409"/>
        <v/>
      </c>
      <c r="AN572" s="99" t="str">
        <f t="shared" si="415"/>
        <v/>
      </c>
      <c r="AO572" s="99" t="str">
        <f t="shared" si="420"/>
        <v/>
      </c>
      <c r="AP572" s="99" t="str">
        <f t="shared" si="421"/>
        <v/>
      </c>
      <c r="AQ572" s="99" t="str">
        <f t="shared" si="416"/>
        <v/>
      </c>
      <c r="AR572" s="99" t="str">
        <f t="shared" si="417"/>
        <v/>
      </c>
      <c r="AS572" s="99" t="str">
        <f t="shared" si="422"/>
        <v/>
      </c>
      <c r="AT572" s="99" t="str">
        <f t="shared" si="423"/>
        <v/>
      </c>
      <c r="AU572" s="99" t="str">
        <f t="shared" si="393"/>
        <v/>
      </c>
      <c r="AV572" s="99" t="str">
        <f t="shared" si="394"/>
        <v/>
      </c>
      <c r="AW572" s="99" t="str">
        <f t="shared" si="424"/>
        <v/>
      </c>
      <c r="AX572" s="99" t="str">
        <f t="shared" si="425"/>
        <v/>
      </c>
      <c r="AY572" s="99" t="str">
        <f t="shared" si="395"/>
        <v/>
      </c>
      <c r="AZ572" s="99" t="str">
        <f t="shared" si="396"/>
        <v/>
      </c>
      <c r="BA572" s="99" t="str">
        <f t="shared" si="426"/>
        <v/>
      </c>
      <c r="BB572" s="99" t="str">
        <f t="shared" si="427"/>
        <v/>
      </c>
      <c r="BD572" s="99" t="str">
        <f t="shared" si="397"/>
        <v/>
      </c>
      <c r="BE572" s="99" t="str">
        <f t="shared" si="398"/>
        <v/>
      </c>
      <c r="BF572" s="99" t="str">
        <f t="shared" si="399"/>
        <v/>
      </c>
      <c r="BG572" s="99" t="str">
        <f t="shared" si="400"/>
        <v/>
      </c>
      <c r="BH572" s="121" t="str">
        <f t="shared" si="401"/>
        <v/>
      </c>
      <c r="BI572" s="121" t="str">
        <f t="shared" si="402"/>
        <v/>
      </c>
      <c r="BJ572" s="122" t="str">
        <f t="shared" si="403"/>
        <v/>
      </c>
      <c r="BK572" s="122"/>
      <c r="BL572" s="99" t="str">
        <f t="shared" si="404"/>
        <v/>
      </c>
      <c r="BM572" s="99" t="str">
        <f t="shared" si="405"/>
        <v/>
      </c>
      <c r="BN572" s="122" t="str">
        <f t="shared" si="410"/>
        <v/>
      </c>
      <c r="BO572" s="121" t="str">
        <f t="shared" si="406"/>
        <v/>
      </c>
      <c r="BP572" s="122" t="str">
        <f t="shared" si="411"/>
        <v/>
      </c>
      <c r="BQ572" s="122"/>
    </row>
    <row r="573" spans="2:69" x14ac:dyDescent="0.3">
      <c r="B573" s="89"/>
      <c r="C573" s="98">
        <f t="shared" si="407"/>
        <v>113</v>
      </c>
      <c r="D573" s="120">
        <v>563</v>
      </c>
      <c r="E573" s="161" t="str">
        <f t="shared" si="412"/>
        <v/>
      </c>
      <c r="F573" s="90" t="str">
        <f t="shared" si="388"/>
        <v/>
      </c>
      <c r="G573" s="120">
        <v>563</v>
      </c>
      <c r="H573" s="161" t="str">
        <f t="shared" si="413"/>
        <v/>
      </c>
      <c r="I573" s="90" t="str">
        <f t="array" ref="I573">IF(D$2=1,IF(F573="","",ABS(F572-F573)),IF(D$2&lt;10,IF(AND(F573="",F574=""),"",MAX(IF(C$11:C$1510=G573,B$11:B$1510))-MIN(IF(C$11:C$1510=G573,B$11:B$1510))),IF(AND(F573="",F574=""),"",_xlfn.STDEV.S(IF(C$11:C$1510=G573,B$11:B$1510)))))</f>
        <v/>
      </c>
      <c r="J573" s="102"/>
      <c r="K573" s="156"/>
      <c r="L573" s="157"/>
      <c r="M573" s="158"/>
      <c r="N573" s="147"/>
      <c r="O573" s="147"/>
      <c r="AA573" s="99" t="str">
        <f t="shared" si="389"/>
        <v/>
      </c>
      <c r="AB573" s="99" t="str">
        <f t="shared" si="390"/>
        <v/>
      </c>
      <c r="AC573" s="99" t="str">
        <f t="shared" si="418"/>
        <v/>
      </c>
      <c r="AD573" s="99" t="str">
        <f t="shared" si="419"/>
        <v/>
      </c>
      <c r="AE573" s="99" t="str">
        <f t="shared" si="391"/>
        <v/>
      </c>
      <c r="AF573" s="99" t="str">
        <f t="shared" si="392"/>
        <v/>
      </c>
      <c r="AG573" s="99" t="str">
        <f t="shared" si="430"/>
        <v/>
      </c>
      <c r="AH573" s="99" t="str">
        <f t="shared" si="431"/>
        <v/>
      </c>
      <c r="AI573" s="99" t="str">
        <f t="shared" si="408"/>
        <v/>
      </c>
      <c r="AJ573" s="99" t="str">
        <f t="shared" si="414"/>
        <v/>
      </c>
      <c r="AK573" s="99" t="str">
        <f t="shared" si="428"/>
        <v/>
      </c>
      <c r="AL573" s="99" t="str">
        <f t="shared" si="429"/>
        <v/>
      </c>
      <c r="AM573" s="99" t="str">
        <f t="shared" si="409"/>
        <v/>
      </c>
      <c r="AN573" s="99" t="str">
        <f t="shared" si="415"/>
        <v/>
      </c>
      <c r="AO573" s="99" t="str">
        <f t="shared" si="420"/>
        <v/>
      </c>
      <c r="AP573" s="99" t="str">
        <f t="shared" si="421"/>
        <v/>
      </c>
      <c r="AQ573" s="99" t="str">
        <f t="shared" si="416"/>
        <v/>
      </c>
      <c r="AR573" s="99" t="str">
        <f t="shared" si="417"/>
        <v/>
      </c>
      <c r="AS573" s="99" t="str">
        <f t="shared" si="422"/>
        <v/>
      </c>
      <c r="AT573" s="99" t="str">
        <f t="shared" si="423"/>
        <v/>
      </c>
      <c r="AU573" s="99" t="str">
        <f t="shared" si="393"/>
        <v/>
      </c>
      <c r="AV573" s="99" t="str">
        <f t="shared" si="394"/>
        <v/>
      </c>
      <c r="AW573" s="99" t="str">
        <f t="shared" si="424"/>
        <v/>
      </c>
      <c r="AX573" s="99" t="str">
        <f t="shared" si="425"/>
        <v/>
      </c>
      <c r="AY573" s="99" t="str">
        <f t="shared" si="395"/>
        <v/>
      </c>
      <c r="AZ573" s="99" t="str">
        <f t="shared" si="396"/>
        <v/>
      </c>
      <c r="BA573" s="99" t="str">
        <f t="shared" si="426"/>
        <v/>
      </c>
      <c r="BB573" s="99" t="str">
        <f t="shared" si="427"/>
        <v/>
      </c>
      <c r="BD573" s="99" t="str">
        <f t="shared" si="397"/>
        <v/>
      </c>
      <c r="BE573" s="99" t="str">
        <f t="shared" si="398"/>
        <v/>
      </c>
      <c r="BF573" s="99" t="str">
        <f t="shared" si="399"/>
        <v/>
      </c>
      <c r="BG573" s="99" t="str">
        <f t="shared" si="400"/>
        <v/>
      </c>
      <c r="BH573" s="121" t="str">
        <f t="shared" si="401"/>
        <v/>
      </c>
      <c r="BI573" s="121" t="str">
        <f t="shared" si="402"/>
        <v/>
      </c>
      <c r="BJ573" s="122" t="str">
        <f t="shared" si="403"/>
        <v/>
      </c>
      <c r="BK573" s="122"/>
      <c r="BL573" s="99" t="str">
        <f t="shared" si="404"/>
        <v/>
      </c>
      <c r="BM573" s="99" t="str">
        <f t="shared" si="405"/>
        <v/>
      </c>
      <c r="BN573" s="122" t="str">
        <f t="shared" si="410"/>
        <v/>
      </c>
      <c r="BO573" s="121" t="str">
        <f t="shared" si="406"/>
        <v/>
      </c>
      <c r="BP573" s="122" t="str">
        <f t="shared" si="411"/>
        <v/>
      </c>
      <c r="BQ573" s="122"/>
    </row>
    <row r="574" spans="2:69" x14ac:dyDescent="0.3">
      <c r="B574" s="89"/>
      <c r="C574" s="98">
        <f t="shared" si="407"/>
        <v>113</v>
      </c>
      <c r="D574" s="120">
        <v>564</v>
      </c>
      <c r="E574" s="161" t="str">
        <f t="shared" si="412"/>
        <v/>
      </c>
      <c r="F574" s="90" t="str">
        <f t="shared" si="388"/>
        <v/>
      </c>
      <c r="G574" s="120">
        <v>564</v>
      </c>
      <c r="H574" s="161" t="str">
        <f t="shared" si="413"/>
        <v/>
      </c>
      <c r="I574" s="90" t="str">
        <f t="array" ref="I574">IF(D$2=1,IF(F574="","",ABS(F573-F574)),IF(D$2&lt;10,IF(AND(F574="",F575=""),"",MAX(IF(C$11:C$1510=G574,B$11:B$1510))-MIN(IF(C$11:C$1510=G574,B$11:B$1510))),IF(AND(F574="",F575=""),"",_xlfn.STDEV.S(IF(C$11:C$1510=G574,B$11:B$1510)))))</f>
        <v/>
      </c>
      <c r="J574" s="102"/>
      <c r="K574" s="156"/>
      <c r="L574" s="157"/>
      <c r="M574" s="158"/>
      <c r="N574" s="147"/>
      <c r="O574" s="147"/>
      <c r="AA574" s="99" t="str">
        <f t="shared" si="389"/>
        <v/>
      </c>
      <c r="AB574" s="99" t="str">
        <f t="shared" si="390"/>
        <v/>
      </c>
      <c r="AC574" s="99" t="str">
        <f t="shared" si="418"/>
        <v/>
      </c>
      <c r="AD574" s="99" t="str">
        <f t="shared" si="419"/>
        <v/>
      </c>
      <c r="AE574" s="99" t="str">
        <f t="shared" si="391"/>
        <v/>
      </c>
      <c r="AF574" s="99" t="str">
        <f t="shared" si="392"/>
        <v/>
      </c>
      <c r="AG574" s="99" t="str">
        <f t="shared" si="430"/>
        <v/>
      </c>
      <c r="AH574" s="99" t="str">
        <f t="shared" si="431"/>
        <v/>
      </c>
      <c r="AI574" s="99" t="str">
        <f t="shared" si="408"/>
        <v/>
      </c>
      <c r="AJ574" s="99" t="str">
        <f t="shared" si="414"/>
        <v/>
      </c>
      <c r="AK574" s="99" t="str">
        <f t="shared" si="428"/>
        <v/>
      </c>
      <c r="AL574" s="99" t="str">
        <f t="shared" si="429"/>
        <v/>
      </c>
      <c r="AM574" s="99" t="str">
        <f t="shared" si="409"/>
        <v/>
      </c>
      <c r="AN574" s="99" t="str">
        <f t="shared" si="415"/>
        <v/>
      </c>
      <c r="AO574" s="99" t="str">
        <f t="shared" si="420"/>
        <v/>
      </c>
      <c r="AP574" s="99" t="str">
        <f t="shared" si="421"/>
        <v/>
      </c>
      <c r="AQ574" s="99" t="str">
        <f t="shared" si="416"/>
        <v/>
      </c>
      <c r="AR574" s="99" t="str">
        <f t="shared" si="417"/>
        <v/>
      </c>
      <c r="AS574" s="99" t="str">
        <f t="shared" si="422"/>
        <v/>
      </c>
      <c r="AT574" s="99" t="str">
        <f t="shared" si="423"/>
        <v/>
      </c>
      <c r="AU574" s="99" t="str">
        <f t="shared" si="393"/>
        <v/>
      </c>
      <c r="AV574" s="99" t="str">
        <f t="shared" si="394"/>
        <v/>
      </c>
      <c r="AW574" s="99" t="str">
        <f t="shared" si="424"/>
        <v/>
      </c>
      <c r="AX574" s="99" t="str">
        <f t="shared" si="425"/>
        <v/>
      </c>
      <c r="AY574" s="99" t="str">
        <f t="shared" si="395"/>
        <v/>
      </c>
      <c r="AZ574" s="99" t="str">
        <f t="shared" si="396"/>
        <v/>
      </c>
      <c r="BA574" s="99" t="str">
        <f t="shared" si="426"/>
        <v/>
      </c>
      <c r="BB574" s="99" t="str">
        <f t="shared" si="427"/>
        <v/>
      </c>
      <c r="BD574" s="99" t="str">
        <f t="shared" si="397"/>
        <v/>
      </c>
      <c r="BE574" s="99" t="str">
        <f t="shared" si="398"/>
        <v/>
      </c>
      <c r="BF574" s="99" t="str">
        <f t="shared" si="399"/>
        <v/>
      </c>
      <c r="BG574" s="99" t="str">
        <f t="shared" si="400"/>
        <v/>
      </c>
      <c r="BH574" s="121" t="str">
        <f t="shared" si="401"/>
        <v/>
      </c>
      <c r="BI574" s="121" t="str">
        <f t="shared" si="402"/>
        <v/>
      </c>
      <c r="BJ574" s="122" t="str">
        <f t="shared" si="403"/>
        <v/>
      </c>
      <c r="BK574" s="122"/>
      <c r="BL574" s="99" t="str">
        <f t="shared" si="404"/>
        <v/>
      </c>
      <c r="BM574" s="99" t="str">
        <f t="shared" si="405"/>
        <v/>
      </c>
      <c r="BN574" s="122" t="str">
        <f t="shared" si="410"/>
        <v/>
      </c>
      <c r="BO574" s="121" t="str">
        <f t="shared" si="406"/>
        <v/>
      </c>
      <c r="BP574" s="122" t="str">
        <f t="shared" si="411"/>
        <v/>
      </c>
      <c r="BQ574" s="122"/>
    </row>
    <row r="575" spans="2:69" x14ac:dyDescent="0.3">
      <c r="B575" s="89"/>
      <c r="C575" s="98">
        <f t="shared" si="407"/>
        <v>113</v>
      </c>
      <c r="D575" s="120">
        <v>565</v>
      </c>
      <c r="E575" s="161" t="str">
        <f t="shared" si="412"/>
        <v/>
      </c>
      <c r="F575" s="90" t="str">
        <f t="shared" si="388"/>
        <v/>
      </c>
      <c r="G575" s="120">
        <v>565</v>
      </c>
      <c r="H575" s="161" t="str">
        <f t="shared" si="413"/>
        <v/>
      </c>
      <c r="I575" s="90" t="str">
        <f t="array" ref="I575">IF(D$2=1,IF(F575="","",ABS(F574-F575)),IF(D$2&lt;10,IF(AND(F575="",F576=""),"",MAX(IF(C$11:C$1510=G575,B$11:B$1510))-MIN(IF(C$11:C$1510=G575,B$11:B$1510))),IF(AND(F575="",F576=""),"",_xlfn.STDEV.S(IF(C$11:C$1510=G575,B$11:B$1510)))))</f>
        <v/>
      </c>
      <c r="J575" s="102"/>
      <c r="K575" s="156"/>
      <c r="L575" s="157"/>
      <c r="M575" s="158"/>
      <c r="N575" s="147"/>
      <c r="O575" s="147"/>
      <c r="AA575" s="99" t="str">
        <f t="shared" si="389"/>
        <v/>
      </c>
      <c r="AB575" s="99" t="str">
        <f t="shared" si="390"/>
        <v/>
      </c>
      <c r="AC575" s="99" t="str">
        <f t="shared" si="418"/>
        <v/>
      </c>
      <c r="AD575" s="99" t="str">
        <f t="shared" si="419"/>
        <v/>
      </c>
      <c r="AE575" s="99" t="str">
        <f t="shared" si="391"/>
        <v/>
      </c>
      <c r="AF575" s="99" t="str">
        <f t="shared" si="392"/>
        <v/>
      </c>
      <c r="AG575" s="99" t="str">
        <f t="shared" si="430"/>
        <v/>
      </c>
      <c r="AH575" s="99" t="str">
        <f t="shared" si="431"/>
        <v/>
      </c>
      <c r="AI575" s="99" t="str">
        <f t="shared" si="408"/>
        <v/>
      </c>
      <c r="AJ575" s="99" t="str">
        <f t="shared" si="414"/>
        <v/>
      </c>
      <c r="AK575" s="99" t="str">
        <f t="shared" si="428"/>
        <v/>
      </c>
      <c r="AL575" s="99" t="str">
        <f t="shared" si="429"/>
        <v/>
      </c>
      <c r="AM575" s="99" t="str">
        <f t="shared" si="409"/>
        <v/>
      </c>
      <c r="AN575" s="99" t="str">
        <f t="shared" si="415"/>
        <v/>
      </c>
      <c r="AO575" s="99" t="str">
        <f t="shared" si="420"/>
        <v/>
      </c>
      <c r="AP575" s="99" t="str">
        <f t="shared" si="421"/>
        <v/>
      </c>
      <c r="AQ575" s="99" t="str">
        <f t="shared" si="416"/>
        <v/>
      </c>
      <c r="AR575" s="99" t="str">
        <f t="shared" si="417"/>
        <v/>
      </c>
      <c r="AS575" s="99" t="str">
        <f t="shared" si="422"/>
        <v/>
      </c>
      <c r="AT575" s="99" t="str">
        <f t="shared" si="423"/>
        <v/>
      </c>
      <c r="AU575" s="99" t="str">
        <f t="shared" si="393"/>
        <v/>
      </c>
      <c r="AV575" s="99" t="str">
        <f t="shared" si="394"/>
        <v/>
      </c>
      <c r="AW575" s="99" t="str">
        <f t="shared" si="424"/>
        <v/>
      </c>
      <c r="AX575" s="99" t="str">
        <f t="shared" si="425"/>
        <v/>
      </c>
      <c r="AY575" s="99" t="str">
        <f t="shared" si="395"/>
        <v/>
      </c>
      <c r="AZ575" s="99" t="str">
        <f t="shared" si="396"/>
        <v/>
      </c>
      <c r="BA575" s="99" t="str">
        <f t="shared" si="426"/>
        <v/>
      </c>
      <c r="BB575" s="99" t="str">
        <f t="shared" si="427"/>
        <v/>
      </c>
      <c r="BD575" s="99" t="str">
        <f t="shared" si="397"/>
        <v/>
      </c>
      <c r="BE575" s="99" t="str">
        <f t="shared" si="398"/>
        <v/>
      </c>
      <c r="BF575" s="99" t="str">
        <f t="shared" si="399"/>
        <v/>
      </c>
      <c r="BG575" s="99" t="str">
        <f t="shared" si="400"/>
        <v/>
      </c>
      <c r="BH575" s="121" t="str">
        <f t="shared" si="401"/>
        <v/>
      </c>
      <c r="BI575" s="121" t="str">
        <f t="shared" si="402"/>
        <v/>
      </c>
      <c r="BJ575" s="122" t="str">
        <f t="shared" si="403"/>
        <v/>
      </c>
      <c r="BK575" s="122"/>
      <c r="BL575" s="99" t="str">
        <f t="shared" si="404"/>
        <v/>
      </c>
      <c r="BM575" s="99" t="str">
        <f t="shared" si="405"/>
        <v/>
      </c>
      <c r="BN575" s="122" t="str">
        <f t="shared" si="410"/>
        <v/>
      </c>
      <c r="BO575" s="121" t="str">
        <f t="shared" si="406"/>
        <v/>
      </c>
      <c r="BP575" s="122" t="str">
        <f t="shared" si="411"/>
        <v/>
      </c>
      <c r="BQ575" s="122"/>
    </row>
    <row r="576" spans="2:69" x14ac:dyDescent="0.3">
      <c r="B576" s="89"/>
      <c r="C576" s="98">
        <f t="shared" si="407"/>
        <v>114</v>
      </c>
      <c r="D576" s="120">
        <v>566</v>
      </c>
      <c r="E576" s="161" t="str">
        <f t="shared" si="412"/>
        <v/>
      </c>
      <c r="F576" s="90" t="str">
        <f t="shared" si="388"/>
        <v/>
      </c>
      <c r="G576" s="120">
        <v>566</v>
      </c>
      <c r="H576" s="161" t="str">
        <f t="shared" si="413"/>
        <v/>
      </c>
      <c r="I576" s="90" t="str">
        <f t="array" ref="I576">IF(D$2=1,IF(F576="","",ABS(F575-F576)),IF(D$2&lt;10,IF(AND(F576="",F577=""),"",MAX(IF(C$11:C$1510=G576,B$11:B$1510))-MIN(IF(C$11:C$1510=G576,B$11:B$1510))),IF(AND(F576="",F577=""),"",_xlfn.STDEV.S(IF(C$11:C$1510=G576,B$11:B$1510)))))</f>
        <v/>
      </c>
      <c r="J576" s="102"/>
      <c r="K576" s="156"/>
      <c r="L576" s="157"/>
      <c r="M576" s="158"/>
      <c r="N576" s="147"/>
      <c r="O576" s="147"/>
      <c r="AA576" s="99" t="str">
        <f t="shared" si="389"/>
        <v/>
      </c>
      <c r="AB576" s="99" t="str">
        <f t="shared" si="390"/>
        <v/>
      </c>
      <c r="AC576" s="99" t="str">
        <f t="shared" si="418"/>
        <v/>
      </c>
      <c r="AD576" s="99" t="str">
        <f t="shared" si="419"/>
        <v/>
      </c>
      <c r="AE576" s="99" t="str">
        <f t="shared" si="391"/>
        <v/>
      </c>
      <c r="AF576" s="99" t="str">
        <f t="shared" si="392"/>
        <v/>
      </c>
      <c r="AG576" s="99" t="str">
        <f t="shared" si="430"/>
        <v/>
      </c>
      <c r="AH576" s="99" t="str">
        <f t="shared" si="431"/>
        <v/>
      </c>
      <c r="AI576" s="99" t="str">
        <f t="shared" si="408"/>
        <v/>
      </c>
      <c r="AJ576" s="99" t="str">
        <f t="shared" si="414"/>
        <v/>
      </c>
      <c r="AK576" s="99" t="str">
        <f t="shared" si="428"/>
        <v/>
      </c>
      <c r="AL576" s="99" t="str">
        <f t="shared" si="429"/>
        <v/>
      </c>
      <c r="AM576" s="99" t="str">
        <f t="shared" si="409"/>
        <v/>
      </c>
      <c r="AN576" s="99" t="str">
        <f t="shared" si="415"/>
        <v/>
      </c>
      <c r="AO576" s="99" t="str">
        <f t="shared" si="420"/>
        <v/>
      </c>
      <c r="AP576" s="99" t="str">
        <f t="shared" si="421"/>
        <v/>
      </c>
      <c r="AQ576" s="99" t="str">
        <f t="shared" si="416"/>
        <v/>
      </c>
      <c r="AR576" s="99" t="str">
        <f t="shared" si="417"/>
        <v/>
      </c>
      <c r="AS576" s="99" t="str">
        <f t="shared" si="422"/>
        <v/>
      </c>
      <c r="AT576" s="99" t="str">
        <f t="shared" si="423"/>
        <v/>
      </c>
      <c r="AU576" s="99" t="str">
        <f t="shared" si="393"/>
        <v/>
      </c>
      <c r="AV576" s="99" t="str">
        <f t="shared" si="394"/>
        <v/>
      </c>
      <c r="AW576" s="99" t="str">
        <f t="shared" si="424"/>
        <v/>
      </c>
      <c r="AX576" s="99" t="str">
        <f t="shared" si="425"/>
        <v/>
      </c>
      <c r="AY576" s="99" t="str">
        <f t="shared" si="395"/>
        <v/>
      </c>
      <c r="AZ576" s="99" t="str">
        <f t="shared" si="396"/>
        <v/>
      </c>
      <c r="BA576" s="99" t="str">
        <f t="shared" si="426"/>
        <v/>
      </c>
      <c r="BB576" s="99" t="str">
        <f t="shared" si="427"/>
        <v/>
      </c>
      <c r="BD576" s="99" t="str">
        <f t="shared" si="397"/>
        <v/>
      </c>
      <c r="BE576" s="99" t="str">
        <f t="shared" si="398"/>
        <v/>
      </c>
      <c r="BF576" s="99" t="str">
        <f t="shared" si="399"/>
        <v/>
      </c>
      <c r="BG576" s="99" t="str">
        <f t="shared" si="400"/>
        <v/>
      </c>
      <c r="BH576" s="121" t="str">
        <f t="shared" si="401"/>
        <v/>
      </c>
      <c r="BI576" s="121" t="str">
        <f t="shared" si="402"/>
        <v/>
      </c>
      <c r="BJ576" s="122" t="str">
        <f t="shared" si="403"/>
        <v/>
      </c>
      <c r="BK576" s="122"/>
      <c r="BL576" s="99" t="str">
        <f t="shared" si="404"/>
        <v/>
      </c>
      <c r="BM576" s="99" t="str">
        <f t="shared" si="405"/>
        <v/>
      </c>
      <c r="BN576" s="122" t="str">
        <f t="shared" si="410"/>
        <v/>
      </c>
      <c r="BO576" s="121" t="str">
        <f t="shared" si="406"/>
        <v/>
      </c>
      <c r="BP576" s="122" t="str">
        <f t="shared" si="411"/>
        <v/>
      </c>
      <c r="BQ576" s="122"/>
    </row>
    <row r="577" spans="2:69" x14ac:dyDescent="0.3">
      <c r="B577" s="89"/>
      <c r="C577" s="98">
        <f t="shared" si="407"/>
        <v>114</v>
      </c>
      <c r="D577" s="120">
        <v>567</v>
      </c>
      <c r="E577" s="161" t="str">
        <f t="shared" si="412"/>
        <v/>
      </c>
      <c r="F577" s="90" t="str">
        <f t="shared" si="388"/>
        <v/>
      </c>
      <c r="G577" s="120">
        <v>567</v>
      </c>
      <c r="H577" s="161" t="str">
        <f t="shared" si="413"/>
        <v/>
      </c>
      <c r="I577" s="90" t="str">
        <f t="array" ref="I577">IF(D$2=1,IF(F577="","",ABS(F576-F577)),IF(D$2&lt;10,IF(AND(F577="",F578=""),"",MAX(IF(C$11:C$1510=G577,B$11:B$1510))-MIN(IF(C$11:C$1510=G577,B$11:B$1510))),IF(AND(F577="",F578=""),"",_xlfn.STDEV.S(IF(C$11:C$1510=G577,B$11:B$1510)))))</f>
        <v/>
      </c>
      <c r="J577" s="102"/>
      <c r="K577" s="156"/>
      <c r="L577" s="157"/>
      <c r="M577" s="158"/>
      <c r="N577" s="147"/>
      <c r="O577" s="147"/>
      <c r="AA577" s="99" t="str">
        <f t="shared" si="389"/>
        <v/>
      </c>
      <c r="AB577" s="99" t="str">
        <f t="shared" si="390"/>
        <v/>
      </c>
      <c r="AC577" s="99" t="str">
        <f t="shared" si="418"/>
        <v/>
      </c>
      <c r="AD577" s="99" t="str">
        <f t="shared" si="419"/>
        <v/>
      </c>
      <c r="AE577" s="99" t="str">
        <f t="shared" si="391"/>
        <v/>
      </c>
      <c r="AF577" s="99" t="str">
        <f t="shared" si="392"/>
        <v/>
      </c>
      <c r="AG577" s="99" t="str">
        <f t="shared" si="430"/>
        <v/>
      </c>
      <c r="AH577" s="99" t="str">
        <f t="shared" si="431"/>
        <v/>
      </c>
      <c r="AI577" s="99" t="str">
        <f t="shared" si="408"/>
        <v/>
      </c>
      <c r="AJ577" s="99" t="str">
        <f t="shared" si="414"/>
        <v/>
      </c>
      <c r="AK577" s="99" t="str">
        <f t="shared" si="428"/>
        <v/>
      </c>
      <c r="AL577" s="99" t="str">
        <f t="shared" si="429"/>
        <v/>
      </c>
      <c r="AM577" s="99" t="str">
        <f t="shared" si="409"/>
        <v/>
      </c>
      <c r="AN577" s="99" t="str">
        <f t="shared" si="415"/>
        <v/>
      </c>
      <c r="AO577" s="99" t="str">
        <f t="shared" si="420"/>
        <v/>
      </c>
      <c r="AP577" s="99" t="str">
        <f t="shared" si="421"/>
        <v/>
      </c>
      <c r="AQ577" s="99" t="str">
        <f t="shared" si="416"/>
        <v/>
      </c>
      <c r="AR577" s="99" t="str">
        <f t="shared" si="417"/>
        <v/>
      </c>
      <c r="AS577" s="99" t="str">
        <f t="shared" si="422"/>
        <v/>
      </c>
      <c r="AT577" s="99" t="str">
        <f t="shared" si="423"/>
        <v/>
      </c>
      <c r="AU577" s="99" t="str">
        <f t="shared" si="393"/>
        <v/>
      </c>
      <c r="AV577" s="99" t="str">
        <f t="shared" si="394"/>
        <v/>
      </c>
      <c r="AW577" s="99" t="str">
        <f t="shared" si="424"/>
        <v/>
      </c>
      <c r="AX577" s="99" t="str">
        <f t="shared" si="425"/>
        <v/>
      </c>
      <c r="AY577" s="99" t="str">
        <f t="shared" si="395"/>
        <v/>
      </c>
      <c r="AZ577" s="99" t="str">
        <f t="shared" si="396"/>
        <v/>
      </c>
      <c r="BA577" s="99" t="str">
        <f t="shared" si="426"/>
        <v/>
      </c>
      <c r="BB577" s="99" t="str">
        <f t="shared" si="427"/>
        <v/>
      </c>
      <c r="BD577" s="99" t="str">
        <f t="shared" si="397"/>
        <v/>
      </c>
      <c r="BE577" s="99" t="str">
        <f t="shared" si="398"/>
        <v/>
      </c>
      <c r="BF577" s="99" t="str">
        <f t="shared" si="399"/>
        <v/>
      </c>
      <c r="BG577" s="99" t="str">
        <f t="shared" si="400"/>
        <v/>
      </c>
      <c r="BH577" s="121" t="str">
        <f t="shared" si="401"/>
        <v/>
      </c>
      <c r="BI577" s="121" t="str">
        <f t="shared" si="402"/>
        <v/>
      </c>
      <c r="BJ577" s="122" t="str">
        <f t="shared" si="403"/>
        <v/>
      </c>
      <c r="BK577" s="122"/>
      <c r="BL577" s="99" t="str">
        <f t="shared" si="404"/>
        <v/>
      </c>
      <c r="BM577" s="99" t="str">
        <f t="shared" si="405"/>
        <v/>
      </c>
      <c r="BN577" s="122" t="str">
        <f t="shared" si="410"/>
        <v/>
      </c>
      <c r="BO577" s="121" t="str">
        <f t="shared" si="406"/>
        <v/>
      </c>
      <c r="BP577" s="122" t="str">
        <f t="shared" si="411"/>
        <v/>
      </c>
      <c r="BQ577" s="122"/>
    </row>
    <row r="578" spans="2:69" x14ac:dyDescent="0.3">
      <c r="B578" s="89"/>
      <c r="C578" s="98">
        <f t="shared" si="407"/>
        <v>114</v>
      </c>
      <c r="D578" s="120">
        <v>568</v>
      </c>
      <c r="E578" s="161" t="str">
        <f t="shared" si="412"/>
        <v/>
      </c>
      <c r="F578" s="90" t="str">
        <f t="shared" si="388"/>
        <v/>
      </c>
      <c r="G578" s="120">
        <v>568</v>
      </c>
      <c r="H578" s="161" t="str">
        <f t="shared" si="413"/>
        <v/>
      </c>
      <c r="I578" s="90" t="str">
        <f t="array" ref="I578">IF(D$2=1,IF(F578="","",ABS(F577-F578)),IF(D$2&lt;10,IF(AND(F578="",F579=""),"",MAX(IF(C$11:C$1510=G578,B$11:B$1510))-MIN(IF(C$11:C$1510=G578,B$11:B$1510))),IF(AND(F578="",F579=""),"",_xlfn.STDEV.S(IF(C$11:C$1510=G578,B$11:B$1510)))))</f>
        <v/>
      </c>
      <c r="J578" s="102"/>
      <c r="K578" s="156"/>
      <c r="L578" s="157"/>
      <c r="M578" s="158"/>
      <c r="N578" s="147"/>
      <c r="O578" s="147"/>
      <c r="AA578" s="99" t="str">
        <f t="shared" si="389"/>
        <v/>
      </c>
      <c r="AB578" s="99" t="str">
        <f t="shared" si="390"/>
        <v/>
      </c>
      <c r="AC578" s="99" t="str">
        <f t="shared" si="418"/>
        <v/>
      </c>
      <c r="AD578" s="99" t="str">
        <f t="shared" si="419"/>
        <v/>
      </c>
      <c r="AE578" s="99" t="str">
        <f t="shared" si="391"/>
        <v/>
      </c>
      <c r="AF578" s="99" t="str">
        <f t="shared" si="392"/>
        <v/>
      </c>
      <c r="AG578" s="99" t="str">
        <f t="shared" si="430"/>
        <v/>
      </c>
      <c r="AH578" s="99" t="str">
        <f t="shared" si="431"/>
        <v/>
      </c>
      <c r="AI578" s="99" t="str">
        <f t="shared" si="408"/>
        <v/>
      </c>
      <c r="AJ578" s="99" t="str">
        <f t="shared" si="414"/>
        <v/>
      </c>
      <c r="AK578" s="99" t="str">
        <f t="shared" si="428"/>
        <v/>
      </c>
      <c r="AL578" s="99" t="str">
        <f t="shared" si="429"/>
        <v/>
      </c>
      <c r="AM578" s="99" t="str">
        <f t="shared" si="409"/>
        <v/>
      </c>
      <c r="AN578" s="99" t="str">
        <f t="shared" si="415"/>
        <v/>
      </c>
      <c r="AO578" s="99" t="str">
        <f t="shared" si="420"/>
        <v/>
      </c>
      <c r="AP578" s="99" t="str">
        <f t="shared" si="421"/>
        <v/>
      </c>
      <c r="AQ578" s="99" t="str">
        <f t="shared" si="416"/>
        <v/>
      </c>
      <c r="AR578" s="99" t="str">
        <f t="shared" si="417"/>
        <v/>
      </c>
      <c r="AS578" s="99" t="str">
        <f t="shared" si="422"/>
        <v/>
      </c>
      <c r="AT578" s="99" t="str">
        <f t="shared" si="423"/>
        <v/>
      </c>
      <c r="AU578" s="99" t="str">
        <f t="shared" si="393"/>
        <v/>
      </c>
      <c r="AV578" s="99" t="str">
        <f t="shared" si="394"/>
        <v/>
      </c>
      <c r="AW578" s="99" t="str">
        <f t="shared" si="424"/>
        <v/>
      </c>
      <c r="AX578" s="99" t="str">
        <f t="shared" si="425"/>
        <v/>
      </c>
      <c r="AY578" s="99" t="str">
        <f t="shared" si="395"/>
        <v/>
      </c>
      <c r="AZ578" s="99" t="str">
        <f t="shared" si="396"/>
        <v/>
      </c>
      <c r="BA578" s="99" t="str">
        <f t="shared" si="426"/>
        <v/>
      </c>
      <c r="BB578" s="99" t="str">
        <f t="shared" si="427"/>
        <v/>
      </c>
      <c r="BD578" s="99" t="str">
        <f t="shared" si="397"/>
        <v/>
      </c>
      <c r="BE578" s="99" t="str">
        <f t="shared" si="398"/>
        <v/>
      </c>
      <c r="BF578" s="99" t="str">
        <f t="shared" si="399"/>
        <v/>
      </c>
      <c r="BG578" s="99" t="str">
        <f t="shared" si="400"/>
        <v/>
      </c>
      <c r="BH578" s="121" t="str">
        <f t="shared" si="401"/>
        <v/>
      </c>
      <c r="BI578" s="121" t="str">
        <f t="shared" si="402"/>
        <v/>
      </c>
      <c r="BJ578" s="122" t="str">
        <f t="shared" si="403"/>
        <v/>
      </c>
      <c r="BK578" s="122"/>
      <c r="BL578" s="99" t="str">
        <f t="shared" si="404"/>
        <v/>
      </c>
      <c r="BM578" s="99" t="str">
        <f t="shared" si="405"/>
        <v/>
      </c>
      <c r="BN578" s="122" t="str">
        <f t="shared" si="410"/>
        <v/>
      </c>
      <c r="BO578" s="121" t="str">
        <f t="shared" si="406"/>
        <v/>
      </c>
      <c r="BP578" s="122" t="str">
        <f t="shared" si="411"/>
        <v/>
      </c>
      <c r="BQ578" s="122"/>
    </row>
    <row r="579" spans="2:69" x14ac:dyDescent="0.3">
      <c r="B579" s="89"/>
      <c r="C579" s="98">
        <f t="shared" si="407"/>
        <v>114</v>
      </c>
      <c r="D579" s="120">
        <v>569</v>
      </c>
      <c r="E579" s="161" t="str">
        <f t="shared" si="412"/>
        <v/>
      </c>
      <c r="F579" s="90" t="str">
        <f t="shared" si="388"/>
        <v/>
      </c>
      <c r="G579" s="120">
        <v>569</v>
      </c>
      <c r="H579" s="161" t="str">
        <f t="shared" si="413"/>
        <v/>
      </c>
      <c r="I579" s="90" t="str">
        <f t="array" ref="I579">IF(D$2=1,IF(F579="","",ABS(F578-F579)),IF(D$2&lt;10,IF(AND(F579="",F580=""),"",MAX(IF(C$11:C$1510=G579,B$11:B$1510))-MIN(IF(C$11:C$1510=G579,B$11:B$1510))),IF(AND(F579="",F580=""),"",_xlfn.STDEV.S(IF(C$11:C$1510=G579,B$11:B$1510)))))</f>
        <v/>
      </c>
      <c r="J579" s="102"/>
      <c r="K579" s="156"/>
      <c r="L579" s="157"/>
      <c r="M579" s="158"/>
      <c r="N579" s="147"/>
      <c r="O579" s="147"/>
      <c r="AA579" s="99" t="str">
        <f t="shared" si="389"/>
        <v/>
      </c>
      <c r="AB579" s="99" t="str">
        <f t="shared" si="390"/>
        <v/>
      </c>
      <c r="AC579" s="99" t="str">
        <f t="shared" si="418"/>
        <v/>
      </c>
      <c r="AD579" s="99" t="str">
        <f t="shared" si="419"/>
        <v/>
      </c>
      <c r="AE579" s="99" t="str">
        <f t="shared" si="391"/>
        <v/>
      </c>
      <c r="AF579" s="99" t="str">
        <f t="shared" si="392"/>
        <v/>
      </c>
      <c r="AG579" s="99" t="str">
        <f t="shared" si="430"/>
        <v/>
      </c>
      <c r="AH579" s="99" t="str">
        <f t="shared" si="431"/>
        <v/>
      </c>
      <c r="AI579" s="99" t="str">
        <f t="shared" si="408"/>
        <v/>
      </c>
      <c r="AJ579" s="99" t="str">
        <f t="shared" si="414"/>
        <v/>
      </c>
      <c r="AK579" s="99" t="str">
        <f t="shared" si="428"/>
        <v/>
      </c>
      <c r="AL579" s="99" t="str">
        <f t="shared" si="429"/>
        <v/>
      </c>
      <c r="AM579" s="99" t="str">
        <f t="shared" si="409"/>
        <v/>
      </c>
      <c r="AN579" s="99" t="str">
        <f t="shared" si="415"/>
        <v/>
      </c>
      <c r="AO579" s="99" t="str">
        <f t="shared" si="420"/>
        <v/>
      </c>
      <c r="AP579" s="99" t="str">
        <f t="shared" si="421"/>
        <v/>
      </c>
      <c r="AQ579" s="99" t="str">
        <f t="shared" si="416"/>
        <v/>
      </c>
      <c r="AR579" s="99" t="str">
        <f t="shared" si="417"/>
        <v/>
      </c>
      <c r="AS579" s="99" t="str">
        <f t="shared" si="422"/>
        <v/>
      </c>
      <c r="AT579" s="99" t="str">
        <f t="shared" si="423"/>
        <v/>
      </c>
      <c r="AU579" s="99" t="str">
        <f t="shared" si="393"/>
        <v/>
      </c>
      <c r="AV579" s="99" t="str">
        <f t="shared" si="394"/>
        <v/>
      </c>
      <c r="AW579" s="99" t="str">
        <f t="shared" si="424"/>
        <v/>
      </c>
      <c r="AX579" s="99" t="str">
        <f t="shared" si="425"/>
        <v/>
      </c>
      <c r="AY579" s="99" t="str">
        <f t="shared" si="395"/>
        <v/>
      </c>
      <c r="AZ579" s="99" t="str">
        <f t="shared" si="396"/>
        <v/>
      </c>
      <c r="BA579" s="99" t="str">
        <f t="shared" si="426"/>
        <v/>
      </c>
      <c r="BB579" s="99" t="str">
        <f t="shared" si="427"/>
        <v/>
      </c>
      <c r="BD579" s="99" t="str">
        <f t="shared" si="397"/>
        <v/>
      </c>
      <c r="BE579" s="99" t="str">
        <f t="shared" si="398"/>
        <v/>
      </c>
      <c r="BF579" s="99" t="str">
        <f t="shared" si="399"/>
        <v/>
      </c>
      <c r="BG579" s="99" t="str">
        <f t="shared" si="400"/>
        <v/>
      </c>
      <c r="BH579" s="121" t="str">
        <f t="shared" si="401"/>
        <v/>
      </c>
      <c r="BI579" s="121" t="str">
        <f t="shared" si="402"/>
        <v/>
      </c>
      <c r="BJ579" s="122" t="str">
        <f t="shared" si="403"/>
        <v/>
      </c>
      <c r="BK579" s="122"/>
      <c r="BL579" s="99" t="str">
        <f t="shared" si="404"/>
        <v/>
      </c>
      <c r="BM579" s="99" t="str">
        <f t="shared" si="405"/>
        <v/>
      </c>
      <c r="BN579" s="122" t="str">
        <f t="shared" si="410"/>
        <v/>
      </c>
      <c r="BO579" s="121" t="str">
        <f t="shared" si="406"/>
        <v/>
      </c>
      <c r="BP579" s="122" t="str">
        <f t="shared" si="411"/>
        <v/>
      </c>
      <c r="BQ579" s="122"/>
    </row>
    <row r="580" spans="2:69" x14ac:dyDescent="0.3">
      <c r="B580" s="89"/>
      <c r="C580" s="98">
        <f t="shared" si="407"/>
        <v>114</v>
      </c>
      <c r="D580" s="120">
        <v>570</v>
      </c>
      <c r="E580" s="161" t="str">
        <f t="shared" si="412"/>
        <v/>
      </c>
      <c r="F580" s="90" t="str">
        <f t="shared" si="388"/>
        <v/>
      </c>
      <c r="G580" s="120">
        <v>570</v>
      </c>
      <c r="H580" s="161" t="str">
        <f t="shared" si="413"/>
        <v/>
      </c>
      <c r="I580" s="90" t="str">
        <f t="array" ref="I580">IF(D$2=1,IF(F580="","",ABS(F579-F580)),IF(D$2&lt;10,IF(AND(F580="",F581=""),"",MAX(IF(C$11:C$1510=G580,B$11:B$1510))-MIN(IF(C$11:C$1510=G580,B$11:B$1510))),IF(AND(F580="",F581=""),"",_xlfn.STDEV.S(IF(C$11:C$1510=G580,B$11:B$1510)))))</f>
        <v/>
      </c>
      <c r="J580" s="102"/>
      <c r="K580" s="156"/>
      <c r="L580" s="157"/>
      <c r="M580" s="158"/>
      <c r="N580" s="147"/>
      <c r="O580" s="147"/>
      <c r="AA580" s="99" t="str">
        <f t="shared" si="389"/>
        <v/>
      </c>
      <c r="AB580" s="99" t="str">
        <f t="shared" si="390"/>
        <v/>
      </c>
      <c r="AC580" s="99" t="str">
        <f t="shared" si="418"/>
        <v/>
      </c>
      <c r="AD580" s="99" t="str">
        <f t="shared" si="419"/>
        <v/>
      </c>
      <c r="AE580" s="99" t="str">
        <f t="shared" si="391"/>
        <v/>
      </c>
      <c r="AF580" s="99" t="str">
        <f t="shared" si="392"/>
        <v/>
      </c>
      <c r="AG580" s="99" t="str">
        <f t="shared" si="430"/>
        <v/>
      </c>
      <c r="AH580" s="99" t="str">
        <f t="shared" si="431"/>
        <v/>
      </c>
      <c r="AI580" s="99" t="str">
        <f t="shared" si="408"/>
        <v/>
      </c>
      <c r="AJ580" s="99" t="str">
        <f t="shared" si="414"/>
        <v/>
      </c>
      <c r="AK580" s="99" t="str">
        <f t="shared" si="428"/>
        <v/>
      </c>
      <c r="AL580" s="99" t="str">
        <f t="shared" si="429"/>
        <v/>
      </c>
      <c r="AM580" s="99" t="str">
        <f t="shared" si="409"/>
        <v/>
      </c>
      <c r="AN580" s="99" t="str">
        <f t="shared" si="415"/>
        <v/>
      </c>
      <c r="AO580" s="99" t="str">
        <f t="shared" si="420"/>
        <v/>
      </c>
      <c r="AP580" s="99" t="str">
        <f t="shared" si="421"/>
        <v/>
      </c>
      <c r="AQ580" s="99" t="str">
        <f t="shared" si="416"/>
        <v/>
      </c>
      <c r="AR580" s="99" t="str">
        <f t="shared" si="417"/>
        <v/>
      </c>
      <c r="AS580" s="99" t="str">
        <f t="shared" si="422"/>
        <v/>
      </c>
      <c r="AT580" s="99" t="str">
        <f t="shared" si="423"/>
        <v/>
      </c>
      <c r="AU580" s="99" t="str">
        <f t="shared" si="393"/>
        <v/>
      </c>
      <c r="AV580" s="99" t="str">
        <f t="shared" si="394"/>
        <v/>
      </c>
      <c r="AW580" s="99" t="str">
        <f t="shared" si="424"/>
        <v/>
      </c>
      <c r="AX580" s="99" t="str">
        <f t="shared" si="425"/>
        <v/>
      </c>
      <c r="AY580" s="99" t="str">
        <f t="shared" si="395"/>
        <v/>
      </c>
      <c r="AZ580" s="99" t="str">
        <f t="shared" si="396"/>
        <v/>
      </c>
      <c r="BA580" s="99" t="str">
        <f t="shared" si="426"/>
        <v/>
      </c>
      <c r="BB580" s="99" t="str">
        <f t="shared" si="427"/>
        <v/>
      </c>
      <c r="BD580" s="99" t="str">
        <f t="shared" si="397"/>
        <v/>
      </c>
      <c r="BE580" s="99" t="str">
        <f t="shared" si="398"/>
        <v/>
      </c>
      <c r="BF580" s="99" t="str">
        <f t="shared" si="399"/>
        <v/>
      </c>
      <c r="BG580" s="99" t="str">
        <f t="shared" si="400"/>
        <v/>
      </c>
      <c r="BH580" s="121" t="str">
        <f t="shared" si="401"/>
        <v/>
      </c>
      <c r="BI580" s="121" t="str">
        <f t="shared" si="402"/>
        <v/>
      </c>
      <c r="BJ580" s="122" t="str">
        <f t="shared" si="403"/>
        <v/>
      </c>
      <c r="BK580" s="122"/>
      <c r="BL580" s="99" t="str">
        <f t="shared" si="404"/>
        <v/>
      </c>
      <c r="BM580" s="99" t="str">
        <f t="shared" si="405"/>
        <v/>
      </c>
      <c r="BN580" s="122" t="str">
        <f t="shared" si="410"/>
        <v/>
      </c>
      <c r="BO580" s="121" t="str">
        <f t="shared" si="406"/>
        <v/>
      </c>
      <c r="BP580" s="122" t="str">
        <f t="shared" si="411"/>
        <v/>
      </c>
      <c r="BQ580" s="122"/>
    </row>
    <row r="581" spans="2:69" x14ac:dyDescent="0.3">
      <c r="B581" s="89"/>
      <c r="C581" s="98">
        <f t="shared" si="407"/>
        <v>115</v>
      </c>
      <c r="D581" s="120">
        <v>571</v>
      </c>
      <c r="E581" s="161" t="str">
        <f t="shared" si="412"/>
        <v/>
      </c>
      <c r="F581" s="90" t="str">
        <f t="shared" si="388"/>
        <v/>
      </c>
      <c r="G581" s="120">
        <v>571</v>
      </c>
      <c r="H581" s="161" t="str">
        <f t="shared" si="413"/>
        <v/>
      </c>
      <c r="I581" s="90" t="str">
        <f t="array" ref="I581">IF(D$2=1,IF(F581="","",ABS(F580-F581)),IF(D$2&lt;10,IF(AND(F581="",F582=""),"",MAX(IF(C$11:C$1510=G581,B$11:B$1510))-MIN(IF(C$11:C$1510=G581,B$11:B$1510))),IF(AND(F581="",F582=""),"",_xlfn.STDEV.S(IF(C$11:C$1510=G581,B$11:B$1510)))))</f>
        <v/>
      </c>
      <c r="J581" s="102"/>
      <c r="K581" s="156"/>
      <c r="L581" s="157"/>
      <c r="M581" s="158"/>
      <c r="N581" s="147"/>
      <c r="O581" s="147"/>
      <c r="AA581" s="99" t="str">
        <f t="shared" si="389"/>
        <v/>
      </c>
      <c r="AB581" s="99" t="str">
        <f t="shared" si="390"/>
        <v/>
      </c>
      <c r="AC581" s="99" t="str">
        <f t="shared" si="418"/>
        <v/>
      </c>
      <c r="AD581" s="99" t="str">
        <f t="shared" si="419"/>
        <v/>
      </c>
      <c r="AE581" s="99" t="str">
        <f t="shared" si="391"/>
        <v/>
      </c>
      <c r="AF581" s="99" t="str">
        <f t="shared" si="392"/>
        <v/>
      </c>
      <c r="AG581" s="99" t="str">
        <f t="shared" si="430"/>
        <v/>
      </c>
      <c r="AH581" s="99" t="str">
        <f t="shared" si="431"/>
        <v/>
      </c>
      <c r="AI581" s="99" t="str">
        <f t="shared" si="408"/>
        <v/>
      </c>
      <c r="AJ581" s="99" t="str">
        <f t="shared" si="414"/>
        <v/>
      </c>
      <c r="AK581" s="99" t="str">
        <f t="shared" si="428"/>
        <v/>
      </c>
      <c r="AL581" s="99" t="str">
        <f t="shared" si="429"/>
        <v/>
      </c>
      <c r="AM581" s="99" t="str">
        <f t="shared" si="409"/>
        <v/>
      </c>
      <c r="AN581" s="99" t="str">
        <f t="shared" si="415"/>
        <v/>
      </c>
      <c r="AO581" s="99" t="str">
        <f t="shared" si="420"/>
        <v/>
      </c>
      <c r="AP581" s="99" t="str">
        <f t="shared" si="421"/>
        <v/>
      </c>
      <c r="AQ581" s="99" t="str">
        <f t="shared" si="416"/>
        <v/>
      </c>
      <c r="AR581" s="99" t="str">
        <f t="shared" si="417"/>
        <v/>
      </c>
      <c r="AS581" s="99" t="str">
        <f t="shared" si="422"/>
        <v/>
      </c>
      <c r="AT581" s="99" t="str">
        <f t="shared" si="423"/>
        <v/>
      </c>
      <c r="AU581" s="99" t="str">
        <f t="shared" si="393"/>
        <v/>
      </c>
      <c r="AV581" s="99" t="str">
        <f t="shared" si="394"/>
        <v/>
      </c>
      <c r="AW581" s="99" t="str">
        <f t="shared" si="424"/>
        <v/>
      </c>
      <c r="AX581" s="99" t="str">
        <f t="shared" si="425"/>
        <v/>
      </c>
      <c r="AY581" s="99" t="str">
        <f t="shared" si="395"/>
        <v/>
      </c>
      <c r="AZ581" s="99" t="str">
        <f t="shared" si="396"/>
        <v/>
      </c>
      <c r="BA581" s="99" t="str">
        <f t="shared" si="426"/>
        <v/>
      </c>
      <c r="BB581" s="99" t="str">
        <f t="shared" si="427"/>
        <v/>
      </c>
      <c r="BD581" s="99" t="str">
        <f t="shared" si="397"/>
        <v/>
      </c>
      <c r="BE581" s="99" t="str">
        <f t="shared" si="398"/>
        <v/>
      </c>
      <c r="BF581" s="99" t="str">
        <f t="shared" si="399"/>
        <v/>
      </c>
      <c r="BG581" s="99" t="str">
        <f t="shared" si="400"/>
        <v/>
      </c>
      <c r="BH581" s="121" t="str">
        <f t="shared" si="401"/>
        <v/>
      </c>
      <c r="BI581" s="121" t="str">
        <f t="shared" si="402"/>
        <v/>
      </c>
      <c r="BJ581" s="122" t="str">
        <f t="shared" si="403"/>
        <v/>
      </c>
      <c r="BK581" s="122"/>
      <c r="BL581" s="99" t="str">
        <f t="shared" si="404"/>
        <v/>
      </c>
      <c r="BM581" s="99" t="str">
        <f t="shared" si="405"/>
        <v/>
      </c>
      <c r="BN581" s="122" t="str">
        <f t="shared" si="410"/>
        <v/>
      </c>
      <c r="BO581" s="121" t="str">
        <f t="shared" si="406"/>
        <v/>
      </c>
      <c r="BP581" s="122" t="str">
        <f t="shared" si="411"/>
        <v/>
      </c>
      <c r="BQ581" s="122"/>
    </row>
    <row r="582" spans="2:69" x14ac:dyDescent="0.3">
      <c r="B582" s="89"/>
      <c r="C582" s="98">
        <f t="shared" si="407"/>
        <v>115</v>
      </c>
      <c r="D582" s="120">
        <v>572</v>
      </c>
      <c r="E582" s="161" t="str">
        <f t="shared" si="412"/>
        <v/>
      </c>
      <c r="F582" s="90" t="str">
        <f t="shared" si="388"/>
        <v/>
      </c>
      <c r="G582" s="120">
        <v>572</v>
      </c>
      <c r="H582" s="161" t="str">
        <f t="shared" si="413"/>
        <v/>
      </c>
      <c r="I582" s="90" t="str">
        <f t="array" ref="I582">IF(D$2=1,IF(F582="","",ABS(F581-F582)),IF(D$2&lt;10,IF(AND(F582="",F583=""),"",MAX(IF(C$11:C$1510=G582,B$11:B$1510))-MIN(IF(C$11:C$1510=G582,B$11:B$1510))),IF(AND(F582="",F583=""),"",_xlfn.STDEV.S(IF(C$11:C$1510=G582,B$11:B$1510)))))</f>
        <v/>
      </c>
      <c r="J582" s="102"/>
      <c r="K582" s="156"/>
      <c r="L582" s="157"/>
      <c r="M582" s="158"/>
      <c r="N582" s="147"/>
      <c r="O582" s="147"/>
      <c r="AA582" s="99" t="str">
        <f t="shared" si="389"/>
        <v/>
      </c>
      <c r="AB582" s="99" t="str">
        <f t="shared" si="390"/>
        <v/>
      </c>
      <c r="AC582" s="99" t="str">
        <f t="shared" si="418"/>
        <v/>
      </c>
      <c r="AD582" s="99" t="str">
        <f t="shared" si="419"/>
        <v/>
      </c>
      <c r="AE582" s="99" t="str">
        <f t="shared" si="391"/>
        <v/>
      </c>
      <c r="AF582" s="99" t="str">
        <f t="shared" si="392"/>
        <v/>
      </c>
      <c r="AG582" s="99" t="str">
        <f t="shared" si="430"/>
        <v/>
      </c>
      <c r="AH582" s="99" t="str">
        <f t="shared" si="431"/>
        <v/>
      </c>
      <c r="AI582" s="99" t="str">
        <f t="shared" si="408"/>
        <v/>
      </c>
      <c r="AJ582" s="99" t="str">
        <f t="shared" si="414"/>
        <v/>
      </c>
      <c r="AK582" s="99" t="str">
        <f t="shared" si="428"/>
        <v/>
      </c>
      <c r="AL582" s="99" t="str">
        <f t="shared" si="429"/>
        <v/>
      </c>
      <c r="AM582" s="99" t="str">
        <f t="shared" si="409"/>
        <v/>
      </c>
      <c r="AN582" s="99" t="str">
        <f t="shared" si="415"/>
        <v/>
      </c>
      <c r="AO582" s="99" t="str">
        <f t="shared" si="420"/>
        <v/>
      </c>
      <c r="AP582" s="99" t="str">
        <f t="shared" si="421"/>
        <v/>
      </c>
      <c r="AQ582" s="99" t="str">
        <f t="shared" si="416"/>
        <v/>
      </c>
      <c r="AR582" s="99" t="str">
        <f t="shared" si="417"/>
        <v/>
      </c>
      <c r="AS582" s="99" t="str">
        <f t="shared" si="422"/>
        <v/>
      </c>
      <c r="AT582" s="99" t="str">
        <f t="shared" si="423"/>
        <v/>
      </c>
      <c r="AU582" s="99" t="str">
        <f t="shared" si="393"/>
        <v/>
      </c>
      <c r="AV582" s="99" t="str">
        <f t="shared" si="394"/>
        <v/>
      </c>
      <c r="AW582" s="99" t="str">
        <f t="shared" si="424"/>
        <v/>
      </c>
      <c r="AX582" s="99" t="str">
        <f t="shared" si="425"/>
        <v/>
      </c>
      <c r="AY582" s="99" t="str">
        <f t="shared" si="395"/>
        <v/>
      </c>
      <c r="AZ582" s="99" t="str">
        <f t="shared" si="396"/>
        <v/>
      </c>
      <c r="BA582" s="99" t="str">
        <f t="shared" si="426"/>
        <v/>
      </c>
      <c r="BB582" s="99" t="str">
        <f t="shared" si="427"/>
        <v/>
      </c>
      <c r="BD582" s="99" t="str">
        <f t="shared" si="397"/>
        <v/>
      </c>
      <c r="BE582" s="99" t="str">
        <f t="shared" si="398"/>
        <v/>
      </c>
      <c r="BF582" s="99" t="str">
        <f t="shared" si="399"/>
        <v/>
      </c>
      <c r="BG582" s="99" t="str">
        <f t="shared" si="400"/>
        <v/>
      </c>
      <c r="BH582" s="121" t="str">
        <f t="shared" si="401"/>
        <v/>
      </c>
      <c r="BI582" s="121" t="str">
        <f t="shared" si="402"/>
        <v/>
      </c>
      <c r="BJ582" s="122" t="str">
        <f t="shared" si="403"/>
        <v/>
      </c>
      <c r="BK582" s="122"/>
      <c r="BL582" s="99" t="str">
        <f t="shared" si="404"/>
        <v/>
      </c>
      <c r="BM582" s="99" t="str">
        <f t="shared" si="405"/>
        <v/>
      </c>
      <c r="BN582" s="122" t="str">
        <f t="shared" si="410"/>
        <v/>
      </c>
      <c r="BO582" s="121" t="str">
        <f t="shared" si="406"/>
        <v/>
      </c>
      <c r="BP582" s="122" t="str">
        <f t="shared" si="411"/>
        <v/>
      </c>
      <c r="BQ582" s="122"/>
    </row>
    <row r="583" spans="2:69" x14ac:dyDescent="0.3">
      <c r="B583" s="89"/>
      <c r="C583" s="98">
        <f t="shared" si="407"/>
        <v>115</v>
      </c>
      <c r="D583" s="120">
        <v>573</v>
      </c>
      <c r="E583" s="161" t="str">
        <f t="shared" si="412"/>
        <v/>
      </c>
      <c r="F583" s="90" t="str">
        <f t="shared" si="388"/>
        <v/>
      </c>
      <c r="G583" s="120">
        <v>573</v>
      </c>
      <c r="H583" s="161" t="str">
        <f t="shared" si="413"/>
        <v/>
      </c>
      <c r="I583" s="90" t="str">
        <f t="array" ref="I583">IF(D$2=1,IF(F583="","",ABS(F582-F583)),IF(D$2&lt;10,IF(AND(F583="",F584=""),"",MAX(IF(C$11:C$1510=G583,B$11:B$1510))-MIN(IF(C$11:C$1510=G583,B$11:B$1510))),IF(AND(F583="",F584=""),"",_xlfn.STDEV.S(IF(C$11:C$1510=G583,B$11:B$1510)))))</f>
        <v/>
      </c>
      <c r="J583" s="102"/>
      <c r="K583" s="156"/>
      <c r="L583" s="157"/>
      <c r="M583" s="158"/>
      <c r="N583" s="147"/>
      <c r="O583" s="147"/>
      <c r="AA583" s="99" t="str">
        <f t="shared" si="389"/>
        <v/>
      </c>
      <c r="AB583" s="99" t="str">
        <f t="shared" si="390"/>
        <v/>
      </c>
      <c r="AC583" s="99" t="str">
        <f t="shared" si="418"/>
        <v/>
      </c>
      <c r="AD583" s="99" t="str">
        <f t="shared" si="419"/>
        <v/>
      </c>
      <c r="AE583" s="99" t="str">
        <f t="shared" si="391"/>
        <v/>
      </c>
      <c r="AF583" s="99" t="str">
        <f t="shared" si="392"/>
        <v/>
      </c>
      <c r="AG583" s="99" t="str">
        <f t="shared" si="430"/>
        <v/>
      </c>
      <c r="AH583" s="99" t="str">
        <f t="shared" si="431"/>
        <v/>
      </c>
      <c r="AI583" s="99" t="str">
        <f t="shared" si="408"/>
        <v/>
      </c>
      <c r="AJ583" s="99" t="str">
        <f t="shared" si="414"/>
        <v/>
      </c>
      <c r="AK583" s="99" t="str">
        <f t="shared" si="428"/>
        <v/>
      </c>
      <c r="AL583" s="99" t="str">
        <f t="shared" si="429"/>
        <v/>
      </c>
      <c r="AM583" s="99" t="str">
        <f t="shared" si="409"/>
        <v/>
      </c>
      <c r="AN583" s="99" t="str">
        <f t="shared" si="415"/>
        <v/>
      </c>
      <c r="AO583" s="99" t="str">
        <f t="shared" si="420"/>
        <v/>
      </c>
      <c r="AP583" s="99" t="str">
        <f t="shared" si="421"/>
        <v/>
      </c>
      <c r="AQ583" s="99" t="str">
        <f t="shared" si="416"/>
        <v/>
      </c>
      <c r="AR583" s="99" t="str">
        <f t="shared" si="417"/>
        <v/>
      </c>
      <c r="AS583" s="99" t="str">
        <f t="shared" si="422"/>
        <v/>
      </c>
      <c r="AT583" s="99" t="str">
        <f t="shared" si="423"/>
        <v/>
      </c>
      <c r="AU583" s="99" t="str">
        <f t="shared" si="393"/>
        <v/>
      </c>
      <c r="AV583" s="99" t="str">
        <f t="shared" si="394"/>
        <v/>
      </c>
      <c r="AW583" s="99" t="str">
        <f t="shared" si="424"/>
        <v/>
      </c>
      <c r="AX583" s="99" t="str">
        <f t="shared" si="425"/>
        <v/>
      </c>
      <c r="AY583" s="99" t="str">
        <f t="shared" si="395"/>
        <v/>
      </c>
      <c r="AZ583" s="99" t="str">
        <f t="shared" si="396"/>
        <v/>
      </c>
      <c r="BA583" s="99" t="str">
        <f t="shared" si="426"/>
        <v/>
      </c>
      <c r="BB583" s="99" t="str">
        <f t="shared" si="427"/>
        <v/>
      </c>
      <c r="BD583" s="99" t="str">
        <f t="shared" si="397"/>
        <v/>
      </c>
      <c r="BE583" s="99" t="str">
        <f t="shared" si="398"/>
        <v/>
      </c>
      <c r="BF583" s="99" t="str">
        <f t="shared" si="399"/>
        <v/>
      </c>
      <c r="BG583" s="99" t="str">
        <f t="shared" si="400"/>
        <v/>
      </c>
      <c r="BH583" s="121" t="str">
        <f t="shared" si="401"/>
        <v/>
      </c>
      <c r="BI583" s="121" t="str">
        <f t="shared" si="402"/>
        <v/>
      </c>
      <c r="BJ583" s="122" t="str">
        <f t="shared" si="403"/>
        <v/>
      </c>
      <c r="BK583" s="122"/>
      <c r="BL583" s="99" t="str">
        <f t="shared" si="404"/>
        <v/>
      </c>
      <c r="BM583" s="99" t="str">
        <f t="shared" si="405"/>
        <v/>
      </c>
      <c r="BN583" s="122" t="str">
        <f t="shared" si="410"/>
        <v/>
      </c>
      <c r="BO583" s="121" t="str">
        <f t="shared" si="406"/>
        <v/>
      </c>
      <c r="BP583" s="122" t="str">
        <f t="shared" si="411"/>
        <v/>
      </c>
      <c r="BQ583" s="122"/>
    </row>
    <row r="584" spans="2:69" x14ac:dyDescent="0.3">
      <c r="B584" s="89"/>
      <c r="C584" s="98">
        <f t="shared" si="407"/>
        <v>115</v>
      </c>
      <c r="D584" s="120">
        <v>574</v>
      </c>
      <c r="E584" s="161" t="str">
        <f t="shared" si="412"/>
        <v/>
      </c>
      <c r="F584" s="90" t="str">
        <f t="shared" si="388"/>
        <v/>
      </c>
      <c r="G584" s="120">
        <v>574</v>
      </c>
      <c r="H584" s="161" t="str">
        <f t="shared" si="413"/>
        <v/>
      </c>
      <c r="I584" s="90" t="str">
        <f t="array" ref="I584">IF(D$2=1,IF(F584="","",ABS(F583-F584)),IF(D$2&lt;10,IF(AND(F584="",F585=""),"",MAX(IF(C$11:C$1510=G584,B$11:B$1510))-MIN(IF(C$11:C$1510=G584,B$11:B$1510))),IF(AND(F584="",F585=""),"",_xlfn.STDEV.S(IF(C$11:C$1510=G584,B$11:B$1510)))))</f>
        <v/>
      </c>
      <c r="J584" s="102"/>
      <c r="K584" s="156"/>
      <c r="L584" s="157"/>
      <c r="M584" s="158"/>
      <c r="N584" s="147"/>
      <c r="O584" s="147"/>
      <c r="AA584" s="99" t="str">
        <f t="shared" si="389"/>
        <v/>
      </c>
      <c r="AB584" s="99" t="str">
        <f t="shared" si="390"/>
        <v/>
      </c>
      <c r="AC584" s="99" t="str">
        <f t="shared" si="418"/>
        <v/>
      </c>
      <c r="AD584" s="99" t="str">
        <f t="shared" si="419"/>
        <v/>
      </c>
      <c r="AE584" s="99" t="str">
        <f t="shared" si="391"/>
        <v/>
      </c>
      <c r="AF584" s="99" t="str">
        <f t="shared" si="392"/>
        <v/>
      </c>
      <c r="AG584" s="99" t="str">
        <f t="shared" si="430"/>
        <v/>
      </c>
      <c r="AH584" s="99" t="str">
        <f t="shared" si="431"/>
        <v/>
      </c>
      <c r="AI584" s="99" t="str">
        <f t="shared" si="408"/>
        <v/>
      </c>
      <c r="AJ584" s="99" t="str">
        <f t="shared" si="414"/>
        <v/>
      </c>
      <c r="AK584" s="99" t="str">
        <f t="shared" si="428"/>
        <v/>
      </c>
      <c r="AL584" s="99" t="str">
        <f t="shared" si="429"/>
        <v/>
      </c>
      <c r="AM584" s="99" t="str">
        <f t="shared" si="409"/>
        <v/>
      </c>
      <c r="AN584" s="99" t="str">
        <f t="shared" si="415"/>
        <v/>
      </c>
      <c r="AO584" s="99" t="str">
        <f t="shared" si="420"/>
        <v/>
      </c>
      <c r="AP584" s="99" t="str">
        <f t="shared" si="421"/>
        <v/>
      </c>
      <c r="AQ584" s="99" t="str">
        <f t="shared" si="416"/>
        <v/>
      </c>
      <c r="AR584" s="99" t="str">
        <f t="shared" si="417"/>
        <v/>
      </c>
      <c r="AS584" s="99" t="str">
        <f t="shared" si="422"/>
        <v/>
      </c>
      <c r="AT584" s="99" t="str">
        <f t="shared" si="423"/>
        <v/>
      </c>
      <c r="AU584" s="99" t="str">
        <f t="shared" si="393"/>
        <v/>
      </c>
      <c r="AV584" s="99" t="str">
        <f t="shared" si="394"/>
        <v/>
      </c>
      <c r="AW584" s="99" t="str">
        <f t="shared" si="424"/>
        <v/>
      </c>
      <c r="AX584" s="99" t="str">
        <f t="shared" si="425"/>
        <v/>
      </c>
      <c r="AY584" s="99" t="str">
        <f t="shared" si="395"/>
        <v/>
      </c>
      <c r="AZ584" s="99" t="str">
        <f t="shared" si="396"/>
        <v/>
      </c>
      <c r="BA584" s="99" t="str">
        <f t="shared" si="426"/>
        <v/>
      </c>
      <c r="BB584" s="99" t="str">
        <f t="shared" si="427"/>
        <v/>
      </c>
      <c r="BD584" s="99" t="str">
        <f t="shared" si="397"/>
        <v/>
      </c>
      <c r="BE584" s="99" t="str">
        <f t="shared" si="398"/>
        <v/>
      </c>
      <c r="BF584" s="99" t="str">
        <f t="shared" si="399"/>
        <v/>
      </c>
      <c r="BG584" s="99" t="str">
        <f t="shared" si="400"/>
        <v/>
      </c>
      <c r="BH584" s="121" t="str">
        <f t="shared" si="401"/>
        <v/>
      </c>
      <c r="BI584" s="121" t="str">
        <f t="shared" si="402"/>
        <v/>
      </c>
      <c r="BJ584" s="122" t="str">
        <f t="shared" si="403"/>
        <v/>
      </c>
      <c r="BK584" s="122"/>
      <c r="BL584" s="99" t="str">
        <f t="shared" si="404"/>
        <v/>
      </c>
      <c r="BM584" s="99" t="str">
        <f t="shared" si="405"/>
        <v/>
      </c>
      <c r="BN584" s="122" t="str">
        <f t="shared" si="410"/>
        <v/>
      </c>
      <c r="BO584" s="121" t="str">
        <f t="shared" si="406"/>
        <v/>
      </c>
      <c r="BP584" s="122" t="str">
        <f t="shared" si="411"/>
        <v/>
      </c>
      <c r="BQ584" s="122"/>
    </row>
    <row r="585" spans="2:69" x14ac:dyDescent="0.3">
      <c r="B585" s="89"/>
      <c r="C585" s="98">
        <f t="shared" si="407"/>
        <v>115</v>
      </c>
      <c r="D585" s="120">
        <v>575</v>
      </c>
      <c r="E585" s="161" t="str">
        <f t="shared" si="412"/>
        <v/>
      </c>
      <c r="F585" s="90" t="str">
        <f t="shared" si="388"/>
        <v/>
      </c>
      <c r="G585" s="120">
        <v>575</v>
      </c>
      <c r="H585" s="161" t="str">
        <f t="shared" si="413"/>
        <v/>
      </c>
      <c r="I585" s="90" t="str">
        <f t="array" ref="I585">IF(D$2=1,IF(F585="","",ABS(F584-F585)),IF(D$2&lt;10,IF(AND(F585="",F586=""),"",MAX(IF(C$11:C$1510=G585,B$11:B$1510))-MIN(IF(C$11:C$1510=G585,B$11:B$1510))),IF(AND(F585="",F586=""),"",_xlfn.STDEV.S(IF(C$11:C$1510=G585,B$11:B$1510)))))</f>
        <v/>
      </c>
      <c r="J585" s="102"/>
      <c r="K585" s="156"/>
      <c r="L585" s="157"/>
      <c r="M585" s="158"/>
      <c r="N585" s="147"/>
      <c r="O585" s="147"/>
      <c r="AA585" s="99" t="str">
        <f t="shared" si="389"/>
        <v/>
      </c>
      <c r="AB585" s="99" t="str">
        <f t="shared" si="390"/>
        <v/>
      </c>
      <c r="AC585" s="99" t="str">
        <f t="shared" si="418"/>
        <v/>
      </c>
      <c r="AD585" s="99" t="str">
        <f t="shared" si="419"/>
        <v/>
      </c>
      <c r="AE585" s="99" t="str">
        <f t="shared" si="391"/>
        <v/>
      </c>
      <c r="AF585" s="99" t="str">
        <f t="shared" si="392"/>
        <v/>
      </c>
      <c r="AG585" s="99" t="str">
        <f t="shared" si="430"/>
        <v/>
      </c>
      <c r="AH585" s="99" t="str">
        <f t="shared" si="431"/>
        <v/>
      </c>
      <c r="AI585" s="99" t="str">
        <f t="shared" si="408"/>
        <v/>
      </c>
      <c r="AJ585" s="99" t="str">
        <f t="shared" si="414"/>
        <v/>
      </c>
      <c r="AK585" s="99" t="str">
        <f t="shared" si="428"/>
        <v/>
      </c>
      <c r="AL585" s="99" t="str">
        <f t="shared" si="429"/>
        <v/>
      </c>
      <c r="AM585" s="99" t="str">
        <f t="shared" si="409"/>
        <v/>
      </c>
      <c r="AN585" s="99" t="str">
        <f t="shared" si="415"/>
        <v/>
      </c>
      <c r="AO585" s="99" t="str">
        <f t="shared" si="420"/>
        <v/>
      </c>
      <c r="AP585" s="99" t="str">
        <f t="shared" si="421"/>
        <v/>
      </c>
      <c r="AQ585" s="99" t="str">
        <f t="shared" si="416"/>
        <v/>
      </c>
      <c r="AR585" s="99" t="str">
        <f t="shared" si="417"/>
        <v/>
      </c>
      <c r="AS585" s="99" t="str">
        <f t="shared" si="422"/>
        <v/>
      </c>
      <c r="AT585" s="99" t="str">
        <f t="shared" si="423"/>
        <v/>
      </c>
      <c r="AU585" s="99" t="str">
        <f t="shared" si="393"/>
        <v/>
      </c>
      <c r="AV585" s="99" t="str">
        <f t="shared" si="394"/>
        <v/>
      </c>
      <c r="AW585" s="99" t="str">
        <f t="shared" si="424"/>
        <v/>
      </c>
      <c r="AX585" s="99" t="str">
        <f t="shared" si="425"/>
        <v/>
      </c>
      <c r="AY585" s="99" t="str">
        <f t="shared" si="395"/>
        <v/>
      </c>
      <c r="AZ585" s="99" t="str">
        <f t="shared" si="396"/>
        <v/>
      </c>
      <c r="BA585" s="99" t="str">
        <f t="shared" si="426"/>
        <v/>
      </c>
      <c r="BB585" s="99" t="str">
        <f t="shared" si="427"/>
        <v/>
      </c>
      <c r="BD585" s="99" t="str">
        <f t="shared" si="397"/>
        <v/>
      </c>
      <c r="BE585" s="99" t="str">
        <f t="shared" si="398"/>
        <v/>
      </c>
      <c r="BF585" s="99" t="str">
        <f t="shared" si="399"/>
        <v/>
      </c>
      <c r="BG585" s="99" t="str">
        <f t="shared" si="400"/>
        <v/>
      </c>
      <c r="BH585" s="121" t="str">
        <f t="shared" si="401"/>
        <v/>
      </c>
      <c r="BI585" s="121" t="str">
        <f t="shared" si="402"/>
        <v/>
      </c>
      <c r="BJ585" s="122" t="str">
        <f t="shared" si="403"/>
        <v/>
      </c>
      <c r="BK585" s="122"/>
      <c r="BL585" s="99" t="str">
        <f t="shared" si="404"/>
        <v/>
      </c>
      <c r="BM585" s="99" t="str">
        <f t="shared" si="405"/>
        <v/>
      </c>
      <c r="BN585" s="122" t="str">
        <f t="shared" si="410"/>
        <v/>
      </c>
      <c r="BO585" s="121" t="str">
        <f t="shared" si="406"/>
        <v/>
      </c>
      <c r="BP585" s="122" t="str">
        <f t="shared" si="411"/>
        <v/>
      </c>
      <c r="BQ585" s="122"/>
    </row>
    <row r="586" spans="2:69" x14ac:dyDescent="0.3">
      <c r="B586" s="89"/>
      <c r="C586" s="98">
        <f t="shared" si="407"/>
        <v>116</v>
      </c>
      <c r="D586" s="120">
        <v>576</v>
      </c>
      <c r="E586" s="161" t="str">
        <f t="shared" si="412"/>
        <v/>
      </c>
      <c r="F586" s="90" t="str">
        <f t="shared" si="388"/>
        <v/>
      </c>
      <c r="G586" s="120">
        <v>576</v>
      </c>
      <c r="H586" s="161" t="str">
        <f t="shared" si="413"/>
        <v/>
      </c>
      <c r="I586" s="90" t="str">
        <f t="array" ref="I586">IF(D$2=1,IF(F586="","",ABS(F585-F586)),IF(D$2&lt;10,IF(AND(F586="",F587=""),"",MAX(IF(C$11:C$1510=G586,B$11:B$1510))-MIN(IF(C$11:C$1510=G586,B$11:B$1510))),IF(AND(F586="",F587=""),"",_xlfn.STDEV.S(IF(C$11:C$1510=G586,B$11:B$1510)))))</f>
        <v/>
      </c>
      <c r="J586" s="102"/>
      <c r="K586" s="156"/>
      <c r="L586" s="157"/>
      <c r="M586" s="158"/>
      <c r="N586" s="147"/>
      <c r="O586" s="147"/>
      <c r="AA586" s="99" t="str">
        <f t="shared" si="389"/>
        <v/>
      </c>
      <c r="AB586" s="99" t="str">
        <f t="shared" si="390"/>
        <v/>
      </c>
      <c r="AC586" s="99" t="str">
        <f t="shared" si="418"/>
        <v/>
      </c>
      <c r="AD586" s="99" t="str">
        <f t="shared" si="419"/>
        <v/>
      </c>
      <c r="AE586" s="99" t="str">
        <f t="shared" si="391"/>
        <v/>
      </c>
      <c r="AF586" s="99" t="str">
        <f t="shared" si="392"/>
        <v/>
      </c>
      <c r="AG586" s="99" t="str">
        <f t="shared" si="430"/>
        <v/>
      </c>
      <c r="AH586" s="99" t="str">
        <f t="shared" si="431"/>
        <v/>
      </c>
      <c r="AI586" s="99" t="str">
        <f t="shared" si="408"/>
        <v/>
      </c>
      <c r="AJ586" s="99" t="str">
        <f t="shared" si="414"/>
        <v/>
      </c>
      <c r="AK586" s="99" t="str">
        <f t="shared" si="428"/>
        <v/>
      </c>
      <c r="AL586" s="99" t="str">
        <f t="shared" si="429"/>
        <v/>
      </c>
      <c r="AM586" s="99" t="str">
        <f t="shared" si="409"/>
        <v/>
      </c>
      <c r="AN586" s="99" t="str">
        <f t="shared" si="415"/>
        <v/>
      </c>
      <c r="AO586" s="99" t="str">
        <f t="shared" si="420"/>
        <v/>
      </c>
      <c r="AP586" s="99" t="str">
        <f t="shared" si="421"/>
        <v/>
      </c>
      <c r="AQ586" s="99" t="str">
        <f t="shared" si="416"/>
        <v/>
      </c>
      <c r="AR586" s="99" t="str">
        <f t="shared" si="417"/>
        <v/>
      </c>
      <c r="AS586" s="99" t="str">
        <f t="shared" si="422"/>
        <v/>
      </c>
      <c r="AT586" s="99" t="str">
        <f t="shared" si="423"/>
        <v/>
      </c>
      <c r="AU586" s="99" t="str">
        <f t="shared" si="393"/>
        <v/>
      </c>
      <c r="AV586" s="99" t="str">
        <f t="shared" si="394"/>
        <v/>
      </c>
      <c r="AW586" s="99" t="str">
        <f t="shared" si="424"/>
        <v/>
      </c>
      <c r="AX586" s="99" t="str">
        <f t="shared" si="425"/>
        <v/>
      </c>
      <c r="AY586" s="99" t="str">
        <f t="shared" si="395"/>
        <v/>
      </c>
      <c r="AZ586" s="99" t="str">
        <f t="shared" si="396"/>
        <v/>
      </c>
      <c r="BA586" s="99" t="str">
        <f t="shared" si="426"/>
        <v/>
      </c>
      <c r="BB586" s="99" t="str">
        <f t="shared" si="427"/>
        <v/>
      </c>
      <c r="BD586" s="99" t="str">
        <f t="shared" si="397"/>
        <v/>
      </c>
      <c r="BE586" s="99" t="str">
        <f t="shared" si="398"/>
        <v/>
      </c>
      <c r="BF586" s="99" t="str">
        <f t="shared" si="399"/>
        <v/>
      </c>
      <c r="BG586" s="99" t="str">
        <f t="shared" si="400"/>
        <v/>
      </c>
      <c r="BH586" s="121" t="str">
        <f t="shared" si="401"/>
        <v/>
      </c>
      <c r="BI586" s="121" t="str">
        <f t="shared" si="402"/>
        <v/>
      </c>
      <c r="BJ586" s="122" t="str">
        <f t="shared" si="403"/>
        <v/>
      </c>
      <c r="BK586" s="122"/>
      <c r="BL586" s="99" t="str">
        <f t="shared" si="404"/>
        <v/>
      </c>
      <c r="BM586" s="99" t="str">
        <f t="shared" si="405"/>
        <v/>
      </c>
      <c r="BN586" s="122" t="str">
        <f t="shared" si="410"/>
        <v/>
      </c>
      <c r="BO586" s="121" t="str">
        <f t="shared" si="406"/>
        <v/>
      </c>
      <c r="BP586" s="122" t="str">
        <f t="shared" si="411"/>
        <v/>
      </c>
      <c r="BQ586" s="122"/>
    </row>
    <row r="587" spans="2:69" x14ac:dyDescent="0.3">
      <c r="B587" s="89"/>
      <c r="C587" s="98">
        <f t="shared" si="407"/>
        <v>116</v>
      </c>
      <c r="D587" s="120">
        <v>577</v>
      </c>
      <c r="E587" s="161" t="str">
        <f t="shared" si="412"/>
        <v/>
      </c>
      <c r="F587" s="90" t="str">
        <f t="shared" ref="F587:F650" si="432">IF(ISERROR(AVERAGEIF(C$11:C$1510,D587,B$11:B$1510)),"",AVERAGEIF(C$11:C$1510,D587,B$11:B$1510))</f>
        <v/>
      </c>
      <c r="G587" s="120">
        <v>577</v>
      </c>
      <c r="H587" s="161" t="str">
        <f t="shared" si="413"/>
        <v/>
      </c>
      <c r="I587" s="90" t="str">
        <f t="array" ref="I587">IF(D$2=1,IF(F587="","",ABS(F586-F587)),IF(D$2&lt;10,IF(AND(F587="",F588=""),"",MAX(IF(C$11:C$1510=G587,B$11:B$1510))-MIN(IF(C$11:C$1510=G587,B$11:B$1510))),IF(AND(F587="",F588=""),"",_xlfn.STDEV.S(IF(C$11:C$1510=G587,B$11:B$1510)))))</f>
        <v/>
      </c>
      <c r="J587" s="102"/>
      <c r="K587" s="156"/>
      <c r="L587" s="157"/>
      <c r="M587" s="158"/>
      <c r="N587" s="147"/>
      <c r="O587" s="147"/>
      <c r="AA587" s="99" t="str">
        <f t="shared" ref="AA587:AA650" si="433">IF(F587="","",IF(F587&gt;U$53,1,0))</f>
        <v/>
      </c>
      <c r="AB587" s="99" t="str">
        <f t="shared" ref="AB587:AB650" si="434">IF(I587="","",IF(I587&gt;U$54,1,0))</f>
        <v/>
      </c>
      <c r="AC587" s="99" t="str">
        <f t="shared" si="418"/>
        <v/>
      </c>
      <c r="AD587" s="99" t="str">
        <f t="shared" si="419"/>
        <v/>
      </c>
      <c r="AE587" s="99" t="str">
        <f t="shared" ref="AE587:AE650" si="435">IF(F587="","",IF(F587&lt;U$53,1,0))</f>
        <v/>
      </c>
      <c r="AF587" s="99" t="str">
        <f t="shared" ref="AF587:AF650" si="436">IF(I587="","",IF(I587&lt;U$54,1,0))</f>
        <v/>
      </c>
      <c r="AG587" s="99" t="str">
        <f t="shared" si="430"/>
        <v/>
      </c>
      <c r="AH587" s="99" t="str">
        <f t="shared" si="431"/>
        <v/>
      </c>
      <c r="AI587" s="99" t="str">
        <f t="shared" si="408"/>
        <v/>
      </c>
      <c r="AJ587" s="99" t="str">
        <f t="shared" si="414"/>
        <v/>
      </c>
      <c r="AK587" s="99" t="str">
        <f t="shared" si="428"/>
        <v/>
      </c>
      <c r="AL587" s="99" t="str">
        <f t="shared" si="429"/>
        <v/>
      </c>
      <c r="AM587" s="99" t="str">
        <f t="shared" si="409"/>
        <v/>
      </c>
      <c r="AN587" s="99" t="str">
        <f t="shared" si="415"/>
        <v/>
      </c>
      <c r="AO587" s="99" t="str">
        <f t="shared" si="420"/>
        <v/>
      </c>
      <c r="AP587" s="99" t="str">
        <f t="shared" si="421"/>
        <v/>
      </c>
      <c r="AQ587" s="99" t="str">
        <f t="shared" si="416"/>
        <v/>
      </c>
      <c r="AR587" s="99" t="str">
        <f t="shared" si="417"/>
        <v/>
      </c>
      <c r="AS587" s="99" t="str">
        <f t="shared" si="422"/>
        <v/>
      </c>
      <c r="AT587" s="99" t="str">
        <f t="shared" si="423"/>
        <v/>
      </c>
      <c r="AU587" s="99" t="str">
        <f t="shared" ref="AU587:AU650" si="437">IF(F587="","",IF(AND(F587&lt;(U$53+((1/3)*(U$57-U$53))),F587&gt;(U$53-((1/3)*(U$53-U$58)))),1,0))</f>
        <v/>
      </c>
      <c r="AV587" s="99" t="str">
        <f t="shared" ref="AV587:AV650" si="438">IF(I587="","",IF(AND(I587&lt;(U$54+((1/3)*(Y$62-U$54))),I587&gt;(U$54-((1/3)*(Y$62-U$54)))),1,0))</f>
        <v/>
      </c>
      <c r="AW587" s="99" t="str">
        <f t="shared" si="424"/>
        <v/>
      </c>
      <c r="AX587" s="99" t="str">
        <f t="shared" si="425"/>
        <v/>
      </c>
      <c r="AY587" s="99" t="str">
        <f t="shared" ref="AY587:AY650" si="439">IF(F587="","",IF(OR(F587&gt;(U$53+((1/3)*(U$57-U$53))),F587&lt;(U$53-((1/3)*(U$53-U$58)))),1,0))</f>
        <v/>
      </c>
      <c r="AZ587" s="99" t="str">
        <f t="shared" ref="AZ587:AZ650" si="440">IF(I587="","",IF(OR(I587&gt;(U$54+((1/3)*(Y$62-U$54))),I587&lt;(U$54-((1/3)*(Y$62-U$54)))),1,0))</f>
        <v/>
      </c>
      <c r="BA587" s="99" t="str">
        <f t="shared" si="426"/>
        <v/>
      </c>
      <c r="BB587" s="99" t="str">
        <f t="shared" si="427"/>
        <v/>
      </c>
      <c r="BD587" s="99" t="str">
        <f t="shared" ref="BD587:BD650" si="441">IF(E587="","",E587)</f>
        <v/>
      </c>
      <c r="BE587" s="99" t="str">
        <f t="shared" ref="BE587:BE650" si="442">IF(F587="","",F587)</f>
        <v/>
      </c>
      <c r="BF587" s="99" t="str">
        <f t="shared" ref="BF587:BF650" si="443">IF(D$2=1,IF(F587="","",U$45),"")</f>
        <v/>
      </c>
      <c r="BG587" s="99" t="str">
        <f t="shared" ref="BG587:BG650" si="444">IF(D$2=1,IF(F587="","",U$46),"")</f>
        <v/>
      </c>
      <c r="BH587" s="121" t="str">
        <f t="shared" ref="BH587:BH650" si="445">IF(F587="","",U$58)</f>
        <v/>
      </c>
      <c r="BI587" s="121" t="str">
        <f t="shared" ref="BI587:BI650" si="446">IF(F587="","",U$57)</f>
        <v/>
      </c>
      <c r="BJ587" s="122" t="str">
        <f t="shared" ref="BJ587:BJ650" si="447">IF(F587="","",U$53)</f>
        <v/>
      </c>
      <c r="BK587" s="122"/>
      <c r="BL587" s="99" t="str">
        <f t="shared" ref="BL587:BL650" si="448">IF(H587="","",H587)</f>
        <v/>
      </c>
      <c r="BM587" s="99" t="str">
        <f t="shared" ref="BM587:BM650" si="449">IF(I587="","",I587)</f>
        <v/>
      </c>
      <c r="BN587" s="122" t="str">
        <f t="shared" si="410"/>
        <v/>
      </c>
      <c r="BO587" s="121" t="str">
        <f t="shared" ref="BO587:BO650" si="450">IF(I587="","",Y$63)</f>
        <v/>
      </c>
      <c r="BP587" s="122" t="str">
        <f t="shared" si="411"/>
        <v/>
      </c>
      <c r="BQ587" s="122"/>
    </row>
    <row r="588" spans="2:69" x14ac:dyDescent="0.3">
      <c r="B588" s="89"/>
      <c r="C588" s="98">
        <f t="shared" ref="C588:C651" si="451">IF(D$2=0,"",IF(D587/D$2=C587,C587+1,C587))</f>
        <v>116</v>
      </c>
      <c r="D588" s="120">
        <v>578</v>
      </c>
      <c r="E588" s="161" t="str">
        <f t="shared" si="412"/>
        <v/>
      </c>
      <c r="F588" s="90" t="str">
        <f t="shared" si="432"/>
        <v/>
      </c>
      <c r="G588" s="120">
        <v>578</v>
      </c>
      <c r="H588" s="161" t="str">
        <f t="shared" si="413"/>
        <v/>
      </c>
      <c r="I588" s="90" t="str">
        <f t="array" ref="I588">IF(D$2=1,IF(F588="","",ABS(F587-F588)),IF(D$2&lt;10,IF(AND(F588="",F589=""),"",MAX(IF(C$11:C$1510=G588,B$11:B$1510))-MIN(IF(C$11:C$1510=G588,B$11:B$1510))),IF(AND(F588="",F589=""),"",_xlfn.STDEV.S(IF(C$11:C$1510=G588,B$11:B$1510)))))</f>
        <v/>
      </c>
      <c r="J588" s="102"/>
      <c r="K588" s="156"/>
      <c r="L588" s="157"/>
      <c r="M588" s="158"/>
      <c r="N588" s="147"/>
      <c r="O588" s="147"/>
      <c r="AA588" s="99" t="str">
        <f t="shared" si="433"/>
        <v/>
      </c>
      <c r="AB588" s="99" t="str">
        <f t="shared" si="434"/>
        <v/>
      </c>
      <c r="AC588" s="99" t="str">
        <f t="shared" si="418"/>
        <v/>
      </c>
      <c r="AD588" s="99" t="str">
        <f t="shared" si="419"/>
        <v/>
      </c>
      <c r="AE588" s="99" t="str">
        <f t="shared" si="435"/>
        <v/>
      </c>
      <c r="AF588" s="99" t="str">
        <f t="shared" si="436"/>
        <v/>
      </c>
      <c r="AG588" s="99" t="str">
        <f t="shared" si="430"/>
        <v/>
      </c>
      <c r="AH588" s="99" t="str">
        <f t="shared" si="431"/>
        <v/>
      </c>
      <c r="AI588" s="99" t="str">
        <f t="shared" ref="AI588:AI651" si="452">IF(F588="","",IF(F588&gt;F587,1,0))</f>
        <v/>
      </c>
      <c r="AJ588" s="99" t="str">
        <f t="shared" si="414"/>
        <v/>
      </c>
      <c r="AK588" s="99" t="str">
        <f t="shared" si="428"/>
        <v/>
      </c>
      <c r="AL588" s="99" t="str">
        <f t="shared" si="429"/>
        <v/>
      </c>
      <c r="AM588" s="99" t="str">
        <f t="shared" ref="AM588:AM651" si="453">IF(F588="","",IF(F588&lt;F587,1,0))</f>
        <v/>
      </c>
      <c r="AN588" s="99" t="str">
        <f t="shared" si="415"/>
        <v/>
      </c>
      <c r="AO588" s="99" t="str">
        <f t="shared" si="420"/>
        <v/>
      </c>
      <c r="AP588" s="99" t="str">
        <f t="shared" si="421"/>
        <v/>
      </c>
      <c r="AQ588" s="99" t="str">
        <f t="shared" si="416"/>
        <v/>
      </c>
      <c r="AR588" s="99" t="str">
        <f t="shared" si="417"/>
        <v/>
      </c>
      <c r="AS588" s="99" t="str">
        <f t="shared" si="422"/>
        <v/>
      </c>
      <c r="AT588" s="99" t="str">
        <f t="shared" si="423"/>
        <v/>
      </c>
      <c r="AU588" s="99" t="str">
        <f t="shared" si="437"/>
        <v/>
      </c>
      <c r="AV588" s="99" t="str">
        <f t="shared" si="438"/>
        <v/>
      </c>
      <c r="AW588" s="99" t="str">
        <f t="shared" si="424"/>
        <v/>
      </c>
      <c r="AX588" s="99" t="str">
        <f t="shared" si="425"/>
        <v/>
      </c>
      <c r="AY588" s="99" t="str">
        <f t="shared" si="439"/>
        <v/>
      </c>
      <c r="AZ588" s="99" t="str">
        <f t="shared" si="440"/>
        <v/>
      </c>
      <c r="BA588" s="99" t="str">
        <f t="shared" si="426"/>
        <v/>
      </c>
      <c r="BB588" s="99" t="str">
        <f t="shared" si="427"/>
        <v/>
      </c>
      <c r="BD588" s="99" t="str">
        <f t="shared" si="441"/>
        <v/>
      </c>
      <c r="BE588" s="99" t="str">
        <f t="shared" si="442"/>
        <v/>
      </c>
      <c r="BF588" s="99" t="str">
        <f t="shared" si="443"/>
        <v/>
      </c>
      <c r="BG588" s="99" t="str">
        <f t="shared" si="444"/>
        <v/>
      </c>
      <c r="BH588" s="121" t="str">
        <f t="shared" si="445"/>
        <v/>
      </c>
      <c r="BI588" s="121" t="str">
        <f t="shared" si="446"/>
        <v/>
      </c>
      <c r="BJ588" s="122" t="str">
        <f t="shared" si="447"/>
        <v/>
      </c>
      <c r="BK588" s="122"/>
      <c r="BL588" s="99" t="str">
        <f t="shared" si="448"/>
        <v/>
      </c>
      <c r="BM588" s="99" t="str">
        <f t="shared" si="449"/>
        <v/>
      </c>
      <c r="BN588" s="122" t="str">
        <f t="shared" ref="BN588:BN651" si="454">IF(F588="","",Y$62)</f>
        <v/>
      </c>
      <c r="BO588" s="121" t="str">
        <f t="shared" si="450"/>
        <v/>
      </c>
      <c r="BP588" s="122" t="str">
        <f t="shared" ref="BP588:BP651" si="455">IF(F588="","",U$54)</f>
        <v/>
      </c>
      <c r="BQ588" s="122"/>
    </row>
    <row r="589" spans="2:69" x14ac:dyDescent="0.3">
      <c r="B589" s="89"/>
      <c r="C589" s="98">
        <f t="shared" si="451"/>
        <v>116</v>
      </c>
      <c r="D589" s="120">
        <v>579</v>
      </c>
      <c r="E589" s="161" t="str">
        <f t="shared" ref="E589:E652" si="456">IF(F589="","",E588+1)</f>
        <v/>
      </c>
      <c r="F589" s="90" t="str">
        <f t="shared" si="432"/>
        <v/>
      </c>
      <c r="G589" s="120">
        <v>579</v>
      </c>
      <c r="H589" s="161" t="str">
        <f t="shared" ref="H589:H652" si="457">IF(I589="","",H588+1)</f>
        <v/>
      </c>
      <c r="I589" s="90" t="str">
        <f t="array" ref="I589">IF(D$2=1,IF(F589="","",ABS(F588-F589)),IF(D$2&lt;10,IF(AND(F589="",F590=""),"",MAX(IF(C$11:C$1510=G589,B$11:B$1510))-MIN(IF(C$11:C$1510=G589,B$11:B$1510))),IF(AND(F589="",F590=""),"",_xlfn.STDEV.S(IF(C$11:C$1510=G589,B$11:B$1510)))))</f>
        <v/>
      </c>
      <c r="J589" s="102"/>
      <c r="K589" s="156"/>
      <c r="L589" s="157"/>
      <c r="M589" s="158"/>
      <c r="N589" s="147"/>
      <c r="O589" s="147"/>
      <c r="AA589" s="99" t="str">
        <f t="shared" si="433"/>
        <v/>
      </c>
      <c r="AB589" s="99" t="str">
        <f t="shared" si="434"/>
        <v/>
      </c>
      <c r="AC589" s="99" t="str">
        <f t="shared" si="418"/>
        <v/>
      </c>
      <c r="AD589" s="99" t="str">
        <f t="shared" si="419"/>
        <v/>
      </c>
      <c r="AE589" s="99" t="str">
        <f t="shared" si="435"/>
        <v/>
      </c>
      <c r="AF589" s="99" t="str">
        <f t="shared" si="436"/>
        <v/>
      </c>
      <c r="AG589" s="99" t="str">
        <f t="shared" si="430"/>
        <v/>
      </c>
      <c r="AH589" s="99" t="str">
        <f t="shared" si="431"/>
        <v/>
      </c>
      <c r="AI589" s="99" t="str">
        <f t="shared" si="452"/>
        <v/>
      </c>
      <c r="AJ589" s="99" t="str">
        <f t="shared" ref="AJ589:AJ652" si="458">IF(I589="","",IF(I589&gt;I588,1,0))</f>
        <v/>
      </c>
      <c r="AK589" s="99" t="str">
        <f t="shared" si="428"/>
        <v/>
      </c>
      <c r="AL589" s="99" t="str">
        <f t="shared" si="429"/>
        <v/>
      </c>
      <c r="AM589" s="99" t="str">
        <f t="shared" si="453"/>
        <v/>
      </c>
      <c r="AN589" s="99" t="str">
        <f t="shared" ref="AN589:AN652" si="459">IF(I589="","",IF(I589&lt;I588,1,0))</f>
        <v/>
      </c>
      <c r="AO589" s="99" t="str">
        <f t="shared" si="420"/>
        <v/>
      </c>
      <c r="AP589" s="99" t="str">
        <f t="shared" si="421"/>
        <v/>
      </c>
      <c r="AQ589" s="99" t="str">
        <f t="shared" ref="AQ589:AQ652" si="460">IF(F589="","",IF(OR(AND(F588&gt;F587,F589&lt;F588),AND(F588&lt;F587,F589&gt;F588)),1,0))</f>
        <v/>
      </c>
      <c r="AR589" s="99" t="str">
        <f t="shared" ref="AR589:AR652" si="461">IF(I589="","",IF(I587="",IF(OR(I589&lt;I588,I589&gt;I588),1,0),IF(OR(AND(I588&gt;I587,I589&lt;I588),AND(I588&lt;I587,I589&gt;I588)),1,0)))</f>
        <v/>
      </c>
      <c r="AS589" s="99" t="str">
        <f t="shared" si="422"/>
        <v/>
      </c>
      <c r="AT589" s="99" t="str">
        <f t="shared" si="423"/>
        <v/>
      </c>
      <c r="AU589" s="99" t="str">
        <f t="shared" si="437"/>
        <v/>
      </c>
      <c r="AV589" s="99" t="str">
        <f t="shared" si="438"/>
        <v/>
      </c>
      <c r="AW589" s="99" t="str">
        <f t="shared" si="424"/>
        <v/>
      </c>
      <c r="AX589" s="99" t="str">
        <f t="shared" si="425"/>
        <v/>
      </c>
      <c r="AY589" s="99" t="str">
        <f t="shared" si="439"/>
        <v/>
      </c>
      <c r="AZ589" s="99" t="str">
        <f t="shared" si="440"/>
        <v/>
      </c>
      <c r="BA589" s="99" t="str">
        <f t="shared" si="426"/>
        <v/>
      </c>
      <c r="BB589" s="99" t="str">
        <f t="shared" si="427"/>
        <v/>
      </c>
      <c r="BD589" s="99" t="str">
        <f t="shared" si="441"/>
        <v/>
      </c>
      <c r="BE589" s="99" t="str">
        <f t="shared" si="442"/>
        <v/>
      </c>
      <c r="BF589" s="99" t="str">
        <f t="shared" si="443"/>
        <v/>
      </c>
      <c r="BG589" s="99" t="str">
        <f t="shared" si="444"/>
        <v/>
      </c>
      <c r="BH589" s="121" t="str">
        <f t="shared" si="445"/>
        <v/>
      </c>
      <c r="BI589" s="121" t="str">
        <f t="shared" si="446"/>
        <v/>
      </c>
      <c r="BJ589" s="122" t="str">
        <f t="shared" si="447"/>
        <v/>
      </c>
      <c r="BK589" s="122"/>
      <c r="BL589" s="99" t="str">
        <f t="shared" si="448"/>
        <v/>
      </c>
      <c r="BM589" s="99" t="str">
        <f t="shared" si="449"/>
        <v/>
      </c>
      <c r="BN589" s="122" t="str">
        <f t="shared" si="454"/>
        <v/>
      </c>
      <c r="BO589" s="121" t="str">
        <f t="shared" si="450"/>
        <v/>
      </c>
      <c r="BP589" s="122" t="str">
        <f t="shared" si="455"/>
        <v/>
      </c>
      <c r="BQ589" s="122"/>
    </row>
    <row r="590" spans="2:69" x14ac:dyDescent="0.3">
      <c r="B590" s="89"/>
      <c r="C590" s="98">
        <f t="shared" si="451"/>
        <v>116</v>
      </c>
      <c r="D590" s="120">
        <v>580</v>
      </c>
      <c r="E590" s="161" t="str">
        <f t="shared" si="456"/>
        <v/>
      </c>
      <c r="F590" s="90" t="str">
        <f t="shared" si="432"/>
        <v/>
      </c>
      <c r="G590" s="120">
        <v>580</v>
      </c>
      <c r="H590" s="161" t="str">
        <f t="shared" si="457"/>
        <v/>
      </c>
      <c r="I590" s="90" t="str">
        <f t="array" ref="I590">IF(D$2=1,IF(F590="","",ABS(F589-F590)),IF(D$2&lt;10,IF(AND(F590="",F591=""),"",MAX(IF(C$11:C$1510=G590,B$11:B$1510))-MIN(IF(C$11:C$1510=G590,B$11:B$1510))),IF(AND(F590="",F591=""),"",_xlfn.STDEV.S(IF(C$11:C$1510=G590,B$11:B$1510)))))</f>
        <v/>
      </c>
      <c r="J590" s="102"/>
      <c r="K590" s="156"/>
      <c r="L590" s="157"/>
      <c r="M590" s="158"/>
      <c r="N590" s="147"/>
      <c r="O590" s="147"/>
      <c r="AA590" s="99" t="str">
        <f t="shared" si="433"/>
        <v/>
      </c>
      <c r="AB590" s="99" t="str">
        <f t="shared" si="434"/>
        <v/>
      </c>
      <c r="AC590" s="99" t="str">
        <f t="shared" si="418"/>
        <v/>
      </c>
      <c r="AD590" s="99" t="str">
        <f t="shared" si="419"/>
        <v/>
      </c>
      <c r="AE590" s="99" t="str">
        <f t="shared" si="435"/>
        <v/>
      </c>
      <c r="AF590" s="99" t="str">
        <f t="shared" si="436"/>
        <v/>
      </c>
      <c r="AG590" s="99" t="str">
        <f t="shared" si="430"/>
        <v/>
      </c>
      <c r="AH590" s="99" t="str">
        <f t="shared" si="431"/>
        <v/>
      </c>
      <c r="AI590" s="99" t="str">
        <f t="shared" si="452"/>
        <v/>
      </c>
      <c r="AJ590" s="99" t="str">
        <f t="shared" si="458"/>
        <v/>
      </c>
      <c r="AK590" s="99" t="str">
        <f t="shared" si="428"/>
        <v/>
      </c>
      <c r="AL590" s="99" t="str">
        <f t="shared" si="429"/>
        <v/>
      </c>
      <c r="AM590" s="99" t="str">
        <f t="shared" si="453"/>
        <v/>
      </c>
      <c r="AN590" s="99" t="str">
        <f t="shared" si="459"/>
        <v/>
      </c>
      <c r="AO590" s="99" t="str">
        <f t="shared" si="420"/>
        <v/>
      </c>
      <c r="AP590" s="99" t="str">
        <f t="shared" si="421"/>
        <v/>
      </c>
      <c r="AQ590" s="99" t="str">
        <f t="shared" si="460"/>
        <v/>
      </c>
      <c r="AR590" s="99" t="str">
        <f t="shared" si="461"/>
        <v/>
      </c>
      <c r="AS590" s="99" t="str">
        <f t="shared" si="422"/>
        <v/>
      </c>
      <c r="AT590" s="99" t="str">
        <f t="shared" si="423"/>
        <v/>
      </c>
      <c r="AU590" s="99" t="str">
        <f t="shared" si="437"/>
        <v/>
      </c>
      <c r="AV590" s="99" t="str">
        <f t="shared" si="438"/>
        <v/>
      </c>
      <c r="AW590" s="99" t="str">
        <f t="shared" si="424"/>
        <v/>
      </c>
      <c r="AX590" s="99" t="str">
        <f t="shared" si="425"/>
        <v/>
      </c>
      <c r="AY590" s="99" t="str">
        <f t="shared" si="439"/>
        <v/>
      </c>
      <c r="AZ590" s="99" t="str">
        <f t="shared" si="440"/>
        <v/>
      </c>
      <c r="BA590" s="99" t="str">
        <f t="shared" si="426"/>
        <v/>
      </c>
      <c r="BB590" s="99" t="str">
        <f t="shared" si="427"/>
        <v/>
      </c>
      <c r="BD590" s="99" t="str">
        <f t="shared" si="441"/>
        <v/>
      </c>
      <c r="BE590" s="99" t="str">
        <f t="shared" si="442"/>
        <v/>
      </c>
      <c r="BF590" s="99" t="str">
        <f t="shared" si="443"/>
        <v/>
      </c>
      <c r="BG590" s="99" t="str">
        <f t="shared" si="444"/>
        <v/>
      </c>
      <c r="BH590" s="121" t="str">
        <f t="shared" si="445"/>
        <v/>
      </c>
      <c r="BI590" s="121" t="str">
        <f t="shared" si="446"/>
        <v/>
      </c>
      <c r="BJ590" s="122" t="str">
        <f t="shared" si="447"/>
        <v/>
      </c>
      <c r="BK590" s="122"/>
      <c r="BL590" s="99" t="str">
        <f t="shared" si="448"/>
        <v/>
      </c>
      <c r="BM590" s="99" t="str">
        <f t="shared" si="449"/>
        <v/>
      </c>
      <c r="BN590" s="122" t="str">
        <f t="shared" si="454"/>
        <v/>
      </c>
      <c r="BO590" s="121" t="str">
        <f t="shared" si="450"/>
        <v/>
      </c>
      <c r="BP590" s="122" t="str">
        <f t="shared" si="455"/>
        <v/>
      </c>
      <c r="BQ590" s="122"/>
    </row>
    <row r="591" spans="2:69" x14ac:dyDescent="0.3">
      <c r="B591" s="89"/>
      <c r="C591" s="98">
        <f t="shared" si="451"/>
        <v>117</v>
      </c>
      <c r="D591" s="120">
        <v>581</v>
      </c>
      <c r="E591" s="161" t="str">
        <f t="shared" si="456"/>
        <v/>
      </c>
      <c r="F591" s="90" t="str">
        <f t="shared" si="432"/>
        <v/>
      </c>
      <c r="G591" s="120">
        <v>581</v>
      </c>
      <c r="H591" s="161" t="str">
        <f t="shared" si="457"/>
        <v/>
      </c>
      <c r="I591" s="90" t="str">
        <f t="array" ref="I591">IF(D$2=1,IF(F591="","",ABS(F590-F591)),IF(D$2&lt;10,IF(AND(F591="",F592=""),"",MAX(IF(C$11:C$1510=G591,B$11:B$1510))-MIN(IF(C$11:C$1510=G591,B$11:B$1510))),IF(AND(F591="",F592=""),"",_xlfn.STDEV.S(IF(C$11:C$1510=G591,B$11:B$1510)))))</f>
        <v/>
      </c>
      <c r="J591" s="102"/>
      <c r="K591" s="156"/>
      <c r="L591" s="157"/>
      <c r="M591" s="158"/>
      <c r="N591" s="147"/>
      <c r="O591" s="147"/>
      <c r="AA591" s="99" t="str">
        <f t="shared" si="433"/>
        <v/>
      </c>
      <c r="AB591" s="99" t="str">
        <f t="shared" si="434"/>
        <v/>
      </c>
      <c r="AC591" s="99" t="str">
        <f t="shared" si="418"/>
        <v/>
      </c>
      <c r="AD591" s="99" t="str">
        <f t="shared" si="419"/>
        <v/>
      </c>
      <c r="AE591" s="99" t="str">
        <f t="shared" si="435"/>
        <v/>
      </c>
      <c r="AF591" s="99" t="str">
        <f t="shared" si="436"/>
        <v/>
      </c>
      <c r="AG591" s="99" t="str">
        <f t="shared" si="430"/>
        <v/>
      </c>
      <c r="AH591" s="99" t="str">
        <f t="shared" si="431"/>
        <v/>
      </c>
      <c r="AI591" s="99" t="str">
        <f t="shared" si="452"/>
        <v/>
      </c>
      <c r="AJ591" s="99" t="str">
        <f t="shared" si="458"/>
        <v/>
      </c>
      <c r="AK591" s="99" t="str">
        <f t="shared" si="428"/>
        <v/>
      </c>
      <c r="AL591" s="99" t="str">
        <f t="shared" si="429"/>
        <v/>
      </c>
      <c r="AM591" s="99" t="str">
        <f t="shared" si="453"/>
        <v/>
      </c>
      <c r="AN591" s="99" t="str">
        <f t="shared" si="459"/>
        <v/>
      </c>
      <c r="AO591" s="99" t="str">
        <f t="shared" si="420"/>
        <v/>
      </c>
      <c r="AP591" s="99" t="str">
        <f t="shared" si="421"/>
        <v/>
      </c>
      <c r="AQ591" s="99" t="str">
        <f t="shared" si="460"/>
        <v/>
      </c>
      <c r="AR591" s="99" t="str">
        <f t="shared" si="461"/>
        <v/>
      </c>
      <c r="AS591" s="99" t="str">
        <f t="shared" si="422"/>
        <v/>
      </c>
      <c r="AT591" s="99" t="str">
        <f t="shared" si="423"/>
        <v/>
      </c>
      <c r="AU591" s="99" t="str">
        <f t="shared" si="437"/>
        <v/>
      </c>
      <c r="AV591" s="99" t="str">
        <f t="shared" si="438"/>
        <v/>
      </c>
      <c r="AW591" s="99" t="str">
        <f t="shared" si="424"/>
        <v/>
      </c>
      <c r="AX591" s="99" t="str">
        <f t="shared" si="425"/>
        <v/>
      </c>
      <c r="AY591" s="99" t="str">
        <f t="shared" si="439"/>
        <v/>
      </c>
      <c r="AZ591" s="99" t="str">
        <f t="shared" si="440"/>
        <v/>
      </c>
      <c r="BA591" s="99" t="str">
        <f t="shared" si="426"/>
        <v/>
      </c>
      <c r="BB591" s="99" t="str">
        <f t="shared" si="427"/>
        <v/>
      </c>
      <c r="BD591" s="99" t="str">
        <f t="shared" si="441"/>
        <v/>
      </c>
      <c r="BE591" s="99" t="str">
        <f t="shared" si="442"/>
        <v/>
      </c>
      <c r="BF591" s="99" t="str">
        <f t="shared" si="443"/>
        <v/>
      </c>
      <c r="BG591" s="99" t="str">
        <f t="shared" si="444"/>
        <v/>
      </c>
      <c r="BH591" s="121" t="str">
        <f t="shared" si="445"/>
        <v/>
      </c>
      <c r="BI591" s="121" t="str">
        <f t="shared" si="446"/>
        <v/>
      </c>
      <c r="BJ591" s="122" t="str">
        <f t="shared" si="447"/>
        <v/>
      </c>
      <c r="BK591" s="122"/>
      <c r="BL591" s="99" t="str">
        <f t="shared" si="448"/>
        <v/>
      </c>
      <c r="BM591" s="99" t="str">
        <f t="shared" si="449"/>
        <v/>
      </c>
      <c r="BN591" s="122" t="str">
        <f t="shared" si="454"/>
        <v/>
      </c>
      <c r="BO591" s="121" t="str">
        <f t="shared" si="450"/>
        <v/>
      </c>
      <c r="BP591" s="122" t="str">
        <f t="shared" si="455"/>
        <v/>
      </c>
      <c r="BQ591" s="122"/>
    </row>
    <row r="592" spans="2:69" x14ac:dyDescent="0.3">
      <c r="B592" s="89"/>
      <c r="C592" s="98">
        <f t="shared" si="451"/>
        <v>117</v>
      </c>
      <c r="D592" s="120">
        <v>582</v>
      </c>
      <c r="E592" s="161" t="str">
        <f t="shared" si="456"/>
        <v/>
      </c>
      <c r="F592" s="90" t="str">
        <f t="shared" si="432"/>
        <v/>
      </c>
      <c r="G592" s="120">
        <v>582</v>
      </c>
      <c r="H592" s="161" t="str">
        <f t="shared" si="457"/>
        <v/>
      </c>
      <c r="I592" s="90" t="str">
        <f t="array" ref="I592">IF(D$2=1,IF(F592="","",ABS(F591-F592)),IF(D$2&lt;10,IF(AND(F592="",F593=""),"",MAX(IF(C$11:C$1510=G592,B$11:B$1510))-MIN(IF(C$11:C$1510=G592,B$11:B$1510))),IF(AND(F592="",F593=""),"",_xlfn.STDEV.S(IF(C$11:C$1510=G592,B$11:B$1510)))))</f>
        <v/>
      </c>
      <c r="J592" s="102"/>
      <c r="K592" s="156"/>
      <c r="L592" s="157"/>
      <c r="M592" s="158"/>
      <c r="N592" s="147"/>
      <c r="O592" s="147"/>
      <c r="AA592" s="99" t="str">
        <f t="shared" si="433"/>
        <v/>
      </c>
      <c r="AB592" s="99" t="str">
        <f t="shared" si="434"/>
        <v/>
      </c>
      <c r="AC592" s="99" t="str">
        <f t="shared" si="418"/>
        <v/>
      </c>
      <c r="AD592" s="99" t="str">
        <f t="shared" si="419"/>
        <v/>
      </c>
      <c r="AE592" s="99" t="str">
        <f t="shared" si="435"/>
        <v/>
      </c>
      <c r="AF592" s="99" t="str">
        <f t="shared" si="436"/>
        <v/>
      </c>
      <c r="AG592" s="99" t="str">
        <f t="shared" si="430"/>
        <v/>
      </c>
      <c r="AH592" s="99" t="str">
        <f t="shared" si="431"/>
        <v/>
      </c>
      <c r="AI592" s="99" t="str">
        <f t="shared" si="452"/>
        <v/>
      </c>
      <c r="AJ592" s="99" t="str">
        <f t="shared" si="458"/>
        <v/>
      </c>
      <c r="AK592" s="99" t="str">
        <f t="shared" si="428"/>
        <v/>
      </c>
      <c r="AL592" s="99" t="str">
        <f t="shared" si="429"/>
        <v/>
      </c>
      <c r="AM592" s="99" t="str">
        <f t="shared" si="453"/>
        <v/>
      </c>
      <c r="AN592" s="99" t="str">
        <f t="shared" si="459"/>
        <v/>
      </c>
      <c r="AO592" s="99" t="str">
        <f t="shared" si="420"/>
        <v/>
      </c>
      <c r="AP592" s="99" t="str">
        <f t="shared" si="421"/>
        <v/>
      </c>
      <c r="AQ592" s="99" t="str">
        <f t="shared" si="460"/>
        <v/>
      </c>
      <c r="AR592" s="99" t="str">
        <f t="shared" si="461"/>
        <v/>
      </c>
      <c r="AS592" s="99" t="str">
        <f t="shared" si="422"/>
        <v/>
      </c>
      <c r="AT592" s="99" t="str">
        <f t="shared" si="423"/>
        <v/>
      </c>
      <c r="AU592" s="99" t="str">
        <f t="shared" si="437"/>
        <v/>
      </c>
      <c r="AV592" s="99" t="str">
        <f t="shared" si="438"/>
        <v/>
      </c>
      <c r="AW592" s="99" t="str">
        <f t="shared" si="424"/>
        <v/>
      </c>
      <c r="AX592" s="99" t="str">
        <f t="shared" si="425"/>
        <v/>
      </c>
      <c r="AY592" s="99" t="str">
        <f t="shared" si="439"/>
        <v/>
      </c>
      <c r="AZ592" s="99" t="str">
        <f t="shared" si="440"/>
        <v/>
      </c>
      <c r="BA592" s="99" t="str">
        <f t="shared" si="426"/>
        <v/>
      </c>
      <c r="BB592" s="99" t="str">
        <f t="shared" si="427"/>
        <v/>
      </c>
      <c r="BD592" s="99" t="str">
        <f t="shared" si="441"/>
        <v/>
      </c>
      <c r="BE592" s="99" t="str">
        <f t="shared" si="442"/>
        <v/>
      </c>
      <c r="BF592" s="99" t="str">
        <f t="shared" si="443"/>
        <v/>
      </c>
      <c r="BG592" s="99" t="str">
        <f t="shared" si="444"/>
        <v/>
      </c>
      <c r="BH592" s="121" t="str">
        <f t="shared" si="445"/>
        <v/>
      </c>
      <c r="BI592" s="121" t="str">
        <f t="shared" si="446"/>
        <v/>
      </c>
      <c r="BJ592" s="122" t="str">
        <f t="shared" si="447"/>
        <v/>
      </c>
      <c r="BK592" s="122"/>
      <c r="BL592" s="99" t="str">
        <f t="shared" si="448"/>
        <v/>
      </c>
      <c r="BM592" s="99" t="str">
        <f t="shared" si="449"/>
        <v/>
      </c>
      <c r="BN592" s="122" t="str">
        <f t="shared" si="454"/>
        <v/>
      </c>
      <c r="BO592" s="121" t="str">
        <f t="shared" si="450"/>
        <v/>
      </c>
      <c r="BP592" s="122" t="str">
        <f t="shared" si="455"/>
        <v/>
      </c>
      <c r="BQ592" s="122"/>
    </row>
    <row r="593" spans="2:69" x14ac:dyDescent="0.3">
      <c r="B593" s="89"/>
      <c r="C593" s="98">
        <f t="shared" si="451"/>
        <v>117</v>
      </c>
      <c r="D593" s="120">
        <v>583</v>
      </c>
      <c r="E593" s="161" t="str">
        <f t="shared" si="456"/>
        <v/>
      </c>
      <c r="F593" s="90" t="str">
        <f t="shared" si="432"/>
        <v/>
      </c>
      <c r="G593" s="120">
        <v>583</v>
      </c>
      <c r="H593" s="161" t="str">
        <f t="shared" si="457"/>
        <v/>
      </c>
      <c r="I593" s="90" t="str">
        <f t="array" ref="I593">IF(D$2=1,IF(F593="","",ABS(F592-F593)),IF(D$2&lt;10,IF(AND(F593="",F594=""),"",MAX(IF(C$11:C$1510=G593,B$11:B$1510))-MIN(IF(C$11:C$1510=G593,B$11:B$1510))),IF(AND(F593="",F594=""),"",_xlfn.STDEV.S(IF(C$11:C$1510=G593,B$11:B$1510)))))</f>
        <v/>
      </c>
      <c r="J593" s="102"/>
      <c r="K593" s="156"/>
      <c r="L593" s="157"/>
      <c r="M593" s="158"/>
      <c r="N593" s="147"/>
      <c r="O593" s="147"/>
      <c r="AA593" s="99" t="str">
        <f t="shared" si="433"/>
        <v/>
      </c>
      <c r="AB593" s="99" t="str">
        <f t="shared" si="434"/>
        <v/>
      </c>
      <c r="AC593" s="99" t="str">
        <f t="shared" si="418"/>
        <v/>
      </c>
      <c r="AD593" s="99" t="str">
        <f t="shared" si="419"/>
        <v/>
      </c>
      <c r="AE593" s="99" t="str">
        <f t="shared" si="435"/>
        <v/>
      </c>
      <c r="AF593" s="99" t="str">
        <f t="shared" si="436"/>
        <v/>
      </c>
      <c r="AG593" s="99" t="str">
        <f t="shared" si="430"/>
        <v/>
      </c>
      <c r="AH593" s="99" t="str">
        <f t="shared" si="431"/>
        <v/>
      </c>
      <c r="AI593" s="99" t="str">
        <f t="shared" si="452"/>
        <v/>
      </c>
      <c r="AJ593" s="99" t="str">
        <f t="shared" si="458"/>
        <v/>
      </c>
      <c r="AK593" s="99" t="str">
        <f t="shared" si="428"/>
        <v/>
      </c>
      <c r="AL593" s="99" t="str">
        <f t="shared" si="429"/>
        <v/>
      </c>
      <c r="AM593" s="99" t="str">
        <f t="shared" si="453"/>
        <v/>
      </c>
      <c r="AN593" s="99" t="str">
        <f t="shared" si="459"/>
        <v/>
      </c>
      <c r="AO593" s="99" t="str">
        <f t="shared" si="420"/>
        <v/>
      </c>
      <c r="AP593" s="99" t="str">
        <f t="shared" si="421"/>
        <v/>
      </c>
      <c r="AQ593" s="99" t="str">
        <f t="shared" si="460"/>
        <v/>
      </c>
      <c r="AR593" s="99" t="str">
        <f t="shared" si="461"/>
        <v/>
      </c>
      <c r="AS593" s="99" t="str">
        <f t="shared" si="422"/>
        <v/>
      </c>
      <c r="AT593" s="99" t="str">
        <f t="shared" si="423"/>
        <v/>
      </c>
      <c r="AU593" s="99" t="str">
        <f t="shared" si="437"/>
        <v/>
      </c>
      <c r="AV593" s="99" t="str">
        <f t="shared" si="438"/>
        <v/>
      </c>
      <c r="AW593" s="99" t="str">
        <f t="shared" si="424"/>
        <v/>
      </c>
      <c r="AX593" s="99" t="str">
        <f t="shared" si="425"/>
        <v/>
      </c>
      <c r="AY593" s="99" t="str">
        <f t="shared" si="439"/>
        <v/>
      </c>
      <c r="AZ593" s="99" t="str">
        <f t="shared" si="440"/>
        <v/>
      </c>
      <c r="BA593" s="99" t="str">
        <f t="shared" si="426"/>
        <v/>
      </c>
      <c r="BB593" s="99" t="str">
        <f t="shared" si="427"/>
        <v/>
      </c>
      <c r="BD593" s="99" t="str">
        <f t="shared" si="441"/>
        <v/>
      </c>
      <c r="BE593" s="99" t="str">
        <f t="shared" si="442"/>
        <v/>
      </c>
      <c r="BF593" s="99" t="str">
        <f t="shared" si="443"/>
        <v/>
      </c>
      <c r="BG593" s="99" t="str">
        <f t="shared" si="444"/>
        <v/>
      </c>
      <c r="BH593" s="121" t="str">
        <f t="shared" si="445"/>
        <v/>
      </c>
      <c r="BI593" s="121" t="str">
        <f t="shared" si="446"/>
        <v/>
      </c>
      <c r="BJ593" s="122" t="str">
        <f t="shared" si="447"/>
        <v/>
      </c>
      <c r="BK593" s="122"/>
      <c r="BL593" s="99" t="str">
        <f t="shared" si="448"/>
        <v/>
      </c>
      <c r="BM593" s="99" t="str">
        <f t="shared" si="449"/>
        <v/>
      </c>
      <c r="BN593" s="122" t="str">
        <f t="shared" si="454"/>
        <v/>
      </c>
      <c r="BO593" s="121" t="str">
        <f t="shared" si="450"/>
        <v/>
      </c>
      <c r="BP593" s="122" t="str">
        <f t="shared" si="455"/>
        <v/>
      </c>
      <c r="BQ593" s="122"/>
    </row>
    <row r="594" spans="2:69" x14ac:dyDescent="0.3">
      <c r="B594" s="89"/>
      <c r="C594" s="98">
        <f t="shared" si="451"/>
        <v>117</v>
      </c>
      <c r="D594" s="120">
        <v>584</v>
      </c>
      <c r="E594" s="161" t="str">
        <f t="shared" si="456"/>
        <v/>
      </c>
      <c r="F594" s="90" t="str">
        <f t="shared" si="432"/>
        <v/>
      </c>
      <c r="G594" s="120">
        <v>584</v>
      </c>
      <c r="H594" s="161" t="str">
        <f t="shared" si="457"/>
        <v/>
      </c>
      <c r="I594" s="90" t="str">
        <f t="array" ref="I594">IF(D$2=1,IF(F594="","",ABS(F593-F594)),IF(D$2&lt;10,IF(AND(F594="",F595=""),"",MAX(IF(C$11:C$1510=G594,B$11:B$1510))-MIN(IF(C$11:C$1510=G594,B$11:B$1510))),IF(AND(F594="",F595=""),"",_xlfn.STDEV.S(IF(C$11:C$1510=G594,B$11:B$1510)))))</f>
        <v/>
      </c>
      <c r="J594" s="102"/>
      <c r="K594" s="156"/>
      <c r="L594" s="157"/>
      <c r="M594" s="158"/>
      <c r="N594" s="147"/>
      <c r="O594" s="147"/>
      <c r="AA594" s="99" t="str">
        <f t="shared" si="433"/>
        <v/>
      </c>
      <c r="AB594" s="99" t="str">
        <f t="shared" si="434"/>
        <v/>
      </c>
      <c r="AC594" s="99" t="str">
        <f t="shared" si="418"/>
        <v/>
      </c>
      <c r="AD594" s="99" t="str">
        <f t="shared" si="419"/>
        <v/>
      </c>
      <c r="AE594" s="99" t="str">
        <f t="shared" si="435"/>
        <v/>
      </c>
      <c r="AF594" s="99" t="str">
        <f t="shared" si="436"/>
        <v/>
      </c>
      <c r="AG594" s="99" t="str">
        <f t="shared" si="430"/>
        <v/>
      </c>
      <c r="AH594" s="99" t="str">
        <f t="shared" si="431"/>
        <v/>
      </c>
      <c r="AI594" s="99" t="str">
        <f t="shared" si="452"/>
        <v/>
      </c>
      <c r="AJ594" s="99" t="str">
        <f t="shared" si="458"/>
        <v/>
      </c>
      <c r="AK594" s="99" t="str">
        <f t="shared" si="428"/>
        <v/>
      </c>
      <c r="AL594" s="99" t="str">
        <f t="shared" si="429"/>
        <v/>
      </c>
      <c r="AM594" s="99" t="str">
        <f t="shared" si="453"/>
        <v/>
      </c>
      <c r="AN594" s="99" t="str">
        <f t="shared" si="459"/>
        <v/>
      </c>
      <c r="AO594" s="99" t="str">
        <f t="shared" si="420"/>
        <v/>
      </c>
      <c r="AP594" s="99" t="str">
        <f t="shared" si="421"/>
        <v/>
      </c>
      <c r="AQ594" s="99" t="str">
        <f t="shared" si="460"/>
        <v/>
      </c>
      <c r="AR594" s="99" t="str">
        <f t="shared" si="461"/>
        <v/>
      </c>
      <c r="AS594" s="99" t="str">
        <f t="shared" si="422"/>
        <v/>
      </c>
      <c r="AT594" s="99" t="str">
        <f t="shared" si="423"/>
        <v/>
      </c>
      <c r="AU594" s="99" t="str">
        <f t="shared" si="437"/>
        <v/>
      </c>
      <c r="AV594" s="99" t="str">
        <f t="shared" si="438"/>
        <v/>
      </c>
      <c r="AW594" s="99" t="str">
        <f t="shared" si="424"/>
        <v/>
      </c>
      <c r="AX594" s="99" t="str">
        <f t="shared" si="425"/>
        <v/>
      </c>
      <c r="AY594" s="99" t="str">
        <f t="shared" si="439"/>
        <v/>
      </c>
      <c r="AZ594" s="99" t="str">
        <f t="shared" si="440"/>
        <v/>
      </c>
      <c r="BA594" s="99" t="str">
        <f t="shared" si="426"/>
        <v/>
      </c>
      <c r="BB594" s="99" t="str">
        <f t="shared" si="427"/>
        <v/>
      </c>
      <c r="BD594" s="99" t="str">
        <f t="shared" si="441"/>
        <v/>
      </c>
      <c r="BE594" s="99" t="str">
        <f t="shared" si="442"/>
        <v/>
      </c>
      <c r="BF594" s="99" t="str">
        <f t="shared" si="443"/>
        <v/>
      </c>
      <c r="BG594" s="99" t="str">
        <f t="shared" si="444"/>
        <v/>
      </c>
      <c r="BH594" s="121" t="str">
        <f t="shared" si="445"/>
        <v/>
      </c>
      <c r="BI594" s="121" t="str">
        <f t="shared" si="446"/>
        <v/>
      </c>
      <c r="BJ594" s="122" t="str">
        <f t="shared" si="447"/>
        <v/>
      </c>
      <c r="BK594" s="122"/>
      <c r="BL594" s="99" t="str">
        <f t="shared" si="448"/>
        <v/>
      </c>
      <c r="BM594" s="99" t="str">
        <f t="shared" si="449"/>
        <v/>
      </c>
      <c r="BN594" s="122" t="str">
        <f t="shared" si="454"/>
        <v/>
      </c>
      <c r="BO594" s="121" t="str">
        <f t="shared" si="450"/>
        <v/>
      </c>
      <c r="BP594" s="122" t="str">
        <f t="shared" si="455"/>
        <v/>
      </c>
      <c r="BQ594" s="122"/>
    </row>
    <row r="595" spans="2:69" x14ac:dyDescent="0.3">
      <c r="B595" s="89"/>
      <c r="C595" s="98">
        <f t="shared" si="451"/>
        <v>117</v>
      </c>
      <c r="D595" s="120">
        <v>585</v>
      </c>
      <c r="E595" s="161" t="str">
        <f t="shared" si="456"/>
        <v/>
      </c>
      <c r="F595" s="90" t="str">
        <f t="shared" si="432"/>
        <v/>
      </c>
      <c r="G595" s="120">
        <v>585</v>
      </c>
      <c r="H595" s="161" t="str">
        <f t="shared" si="457"/>
        <v/>
      </c>
      <c r="I595" s="90" t="str">
        <f t="array" ref="I595">IF(D$2=1,IF(F595="","",ABS(F594-F595)),IF(D$2&lt;10,IF(AND(F595="",F596=""),"",MAX(IF(C$11:C$1510=G595,B$11:B$1510))-MIN(IF(C$11:C$1510=G595,B$11:B$1510))),IF(AND(F595="",F596=""),"",_xlfn.STDEV.S(IF(C$11:C$1510=G595,B$11:B$1510)))))</f>
        <v/>
      </c>
      <c r="J595" s="102"/>
      <c r="K595" s="156"/>
      <c r="L595" s="157"/>
      <c r="M595" s="158"/>
      <c r="N595" s="147"/>
      <c r="O595" s="147"/>
      <c r="AA595" s="99" t="str">
        <f t="shared" si="433"/>
        <v/>
      </c>
      <c r="AB595" s="99" t="str">
        <f t="shared" si="434"/>
        <v/>
      </c>
      <c r="AC595" s="99" t="str">
        <f t="shared" si="418"/>
        <v/>
      </c>
      <c r="AD595" s="99" t="str">
        <f t="shared" si="419"/>
        <v/>
      </c>
      <c r="AE595" s="99" t="str">
        <f t="shared" si="435"/>
        <v/>
      </c>
      <c r="AF595" s="99" t="str">
        <f t="shared" si="436"/>
        <v/>
      </c>
      <c r="AG595" s="99" t="str">
        <f t="shared" si="430"/>
        <v/>
      </c>
      <c r="AH595" s="99" t="str">
        <f t="shared" si="431"/>
        <v/>
      </c>
      <c r="AI595" s="99" t="str">
        <f t="shared" si="452"/>
        <v/>
      </c>
      <c r="AJ595" s="99" t="str">
        <f t="shared" si="458"/>
        <v/>
      </c>
      <c r="AK595" s="99" t="str">
        <f t="shared" si="428"/>
        <v/>
      </c>
      <c r="AL595" s="99" t="str">
        <f t="shared" si="429"/>
        <v/>
      </c>
      <c r="AM595" s="99" t="str">
        <f t="shared" si="453"/>
        <v/>
      </c>
      <c r="AN595" s="99" t="str">
        <f t="shared" si="459"/>
        <v/>
      </c>
      <c r="AO595" s="99" t="str">
        <f t="shared" si="420"/>
        <v/>
      </c>
      <c r="AP595" s="99" t="str">
        <f t="shared" si="421"/>
        <v/>
      </c>
      <c r="AQ595" s="99" t="str">
        <f t="shared" si="460"/>
        <v/>
      </c>
      <c r="AR595" s="99" t="str">
        <f t="shared" si="461"/>
        <v/>
      </c>
      <c r="AS595" s="99" t="str">
        <f t="shared" si="422"/>
        <v/>
      </c>
      <c r="AT595" s="99" t="str">
        <f t="shared" si="423"/>
        <v/>
      </c>
      <c r="AU595" s="99" t="str">
        <f t="shared" si="437"/>
        <v/>
      </c>
      <c r="AV595" s="99" t="str">
        <f t="shared" si="438"/>
        <v/>
      </c>
      <c r="AW595" s="99" t="str">
        <f t="shared" si="424"/>
        <v/>
      </c>
      <c r="AX595" s="99" t="str">
        <f t="shared" si="425"/>
        <v/>
      </c>
      <c r="AY595" s="99" t="str">
        <f t="shared" si="439"/>
        <v/>
      </c>
      <c r="AZ595" s="99" t="str">
        <f t="shared" si="440"/>
        <v/>
      </c>
      <c r="BA595" s="99" t="str">
        <f t="shared" si="426"/>
        <v/>
      </c>
      <c r="BB595" s="99" t="str">
        <f t="shared" si="427"/>
        <v/>
      </c>
      <c r="BD595" s="99" t="str">
        <f t="shared" si="441"/>
        <v/>
      </c>
      <c r="BE595" s="99" t="str">
        <f t="shared" si="442"/>
        <v/>
      </c>
      <c r="BF595" s="99" t="str">
        <f t="shared" si="443"/>
        <v/>
      </c>
      <c r="BG595" s="99" t="str">
        <f t="shared" si="444"/>
        <v/>
      </c>
      <c r="BH595" s="121" t="str">
        <f t="shared" si="445"/>
        <v/>
      </c>
      <c r="BI595" s="121" t="str">
        <f t="shared" si="446"/>
        <v/>
      </c>
      <c r="BJ595" s="122" t="str">
        <f t="shared" si="447"/>
        <v/>
      </c>
      <c r="BK595" s="122"/>
      <c r="BL595" s="99" t="str">
        <f t="shared" si="448"/>
        <v/>
      </c>
      <c r="BM595" s="99" t="str">
        <f t="shared" si="449"/>
        <v/>
      </c>
      <c r="BN595" s="122" t="str">
        <f t="shared" si="454"/>
        <v/>
      </c>
      <c r="BO595" s="121" t="str">
        <f t="shared" si="450"/>
        <v/>
      </c>
      <c r="BP595" s="122" t="str">
        <f t="shared" si="455"/>
        <v/>
      </c>
      <c r="BQ595" s="122"/>
    </row>
    <row r="596" spans="2:69" x14ac:dyDescent="0.3">
      <c r="B596" s="89"/>
      <c r="C596" s="98">
        <f t="shared" si="451"/>
        <v>118</v>
      </c>
      <c r="D596" s="120">
        <v>586</v>
      </c>
      <c r="E596" s="161" t="str">
        <f t="shared" si="456"/>
        <v/>
      </c>
      <c r="F596" s="90" t="str">
        <f t="shared" si="432"/>
        <v/>
      </c>
      <c r="G596" s="120">
        <v>586</v>
      </c>
      <c r="H596" s="161" t="str">
        <f t="shared" si="457"/>
        <v/>
      </c>
      <c r="I596" s="90" t="str">
        <f t="array" ref="I596">IF(D$2=1,IF(F596="","",ABS(F595-F596)),IF(D$2&lt;10,IF(AND(F596="",F597=""),"",MAX(IF(C$11:C$1510=G596,B$11:B$1510))-MIN(IF(C$11:C$1510=G596,B$11:B$1510))),IF(AND(F596="",F597=""),"",_xlfn.STDEV.S(IF(C$11:C$1510=G596,B$11:B$1510)))))</f>
        <v/>
      </c>
      <c r="J596" s="102"/>
      <c r="K596" s="156"/>
      <c r="L596" s="157"/>
      <c r="M596" s="158"/>
      <c r="N596" s="147"/>
      <c r="O596" s="147"/>
      <c r="AA596" s="99" t="str">
        <f t="shared" si="433"/>
        <v/>
      </c>
      <c r="AB596" s="99" t="str">
        <f t="shared" si="434"/>
        <v/>
      </c>
      <c r="AC596" s="99" t="str">
        <f t="shared" si="418"/>
        <v/>
      </c>
      <c r="AD596" s="99" t="str">
        <f t="shared" si="419"/>
        <v/>
      </c>
      <c r="AE596" s="99" t="str">
        <f t="shared" si="435"/>
        <v/>
      </c>
      <c r="AF596" s="99" t="str">
        <f t="shared" si="436"/>
        <v/>
      </c>
      <c r="AG596" s="99" t="str">
        <f t="shared" si="430"/>
        <v/>
      </c>
      <c r="AH596" s="99" t="str">
        <f t="shared" si="431"/>
        <v/>
      </c>
      <c r="AI596" s="99" t="str">
        <f t="shared" si="452"/>
        <v/>
      </c>
      <c r="AJ596" s="99" t="str">
        <f t="shared" si="458"/>
        <v/>
      </c>
      <c r="AK596" s="99" t="str">
        <f t="shared" si="428"/>
        <v/>
      </c>
      <c r="AL596" s="99" t="str">
        <f t="shared" si="429"/>
        <v/>
      </c>
      <c r="AM596" s="99" t="str">
        <f t="shared" si="453"/>
        <v/>
      </c>
      <c r="AN596" s="99" t="str">
        <f t="shared" si="459"/>
        <v/>
      </c>
      <c r="AO596" s="99" t="str">
        <f t="shared" si="420"/>
        <v/>
      </c>
      <c r="AP596" s="99" t="str">
        <f t="shared" si="421"/>
        <v/>
      </c>
      <c r="AQ596" s="99" t="str">
        <f t="shared" si="460"/>
        <v/>
      </c>
      <c r="AR596" s="99" t="str">
        <f t="shared" si="461"/>
        <v/>
      </c>
      <c r="AS596" s="99" t="str">
        <f t="shared" si="422"/>
        <v/>
      </c>
      <c r="AT596" s="99" t="str">
        <f t="shared" si="423"/>
        <v/>
      </c>
      <c r="AU596" s="99" t="str">
        <f t="shared" si="437"/>
        <v/>
      </c>
      <c r="AV596" s="99" t="str">
        <f t="shared" si="438"/>
        <v/>
      </c>
      <c r="AW596" s="99" t="str">
        <f t="shared" si="424"/>
        <v/>
      </c>
      <c r="AX596" s="99" t="str">
        <f t="shared" si="425"/>
        <v/>
      </c>
      <c r="AY596" s="99" t="str">
        <f t="shared" si="439"/>
        <v/>
      </c>
      <c r="AZ596" s="99" t="str">
        <f t="shared" si="440"/>
        <v/>
      </c>
      <c r="BA596" s="99" t="str">
        <f t="shared" si="426"/>
        <v/>
      </c>
      <c r="BB596" s="99" t="str">
        <f t="shared" si="427"/>
        <v/>
      </c>
      <c r="BD596" s="99" t="str">
        <f t="shared" si="441"/>
        <v/>
      </c>
      <c r="BE596" s="99" t="str">
        <f t="shared" si="442"/>
        <v/>
      </c>
      <c r="BF596" s="99" t="str">
        <f t="shared" si="443"/>
        <v/>
      </c>
      <c r="BG596" s="99" t="str">
        <f t="shared" si="444"/>
        <v/>
      </c>
      <c r="BH596" s="121" t="str">
        <f t="shared" si="445"/>
        <v/>
      </c>
      <c r="BI596" s="121" t="str">
        <f t="shared" si="446"/>
        <v/>
      </c>
      <c r="BJ596" s="122" t="str">
        <f t="shared" si="447"/>
        <v/>
      </c>
      <c r="BK596" s="122"/>
      <c r="BL596" s="99" t="str">
        <f t="shared" si="448"/>
        <v/>
      </c>
      <c r="BM596" s="99" t="str">
        <f t="shared" si="449"/>
        <v/>
      </c>
      <c r="BN596" s="122" t="str">
        <f t="shared" si="454"/>
        <v/>
      </c>
      <c r="BO596" s="121" t="str">
        <f t="shared" si="450"/>
        <v/>
      </c>
      <c r="BP596" s="122" t="str">
        <f t="shared" si="455"/>
        <v/>
      </c>
      <c r="BQ596" s="122"/>
    </row>
    <row r="597" spans="2:69" x14ac:dyDescent="0.3">
      <c r="B597" s="89"/>
      <c r="C597" s="98">
        <f t="shared" si="451"/>
        <v>118</v>
      </c>
      <c r="D597" s="120">
        <v>587</v>
      </c>
      <c r="E597" s="161" t="str">
        <f t="shared" si="456"/>
        <v/>
      </c>
      <c r="F597" s="90" t="str">
        <f t="shared" si="432"/>
        <v/>
      </c>
      <c r="G597" s="120">
        <v>587</v>
      </c>
      <c r="H597" s="161" t="str">
        <f t="shared" si="457"/>
        <v/>
      </c>
      <c r="I597" s="90" t="str">
        <f t="array" ref="I597">IF(D$2=1,IF(F597="","",ABS(F596-F597)),IF(D$2&lt;10,IF(AND(F597="",F598=""),"",MAX(IF(C$11:C$1510=G597,B$11:B$1510))-MIN(IF(C$11:C$1510=G597,B$11:B$1510))),IF(AND(F597="",F598=""),"",_xlfn.STDEV.S(IF(C$11:C$1510=G597,B$11:B$1510)))))</f>
        <v/>
      </c>
      <c r="J597" s="102"/>
      <c r="K597" s="156"/>
      <c r="L597" s="157"/>
      <c r="M597" s="158"/>
      <c r="N597" s="147"/>
      <c r="O597" s="147"/>
      <c r="AA597" s="99" t="str">
        <f t="shared" si="433"/>
        <v/>
      </c>
      <c r="AB597" s="99" t="str">
        <f t="shared" si="434"/>
        <v/>
      </c>
      <c r="AC597" s="99" t="str">
        <f t="shared" ref="AC597:AC660" si="462">IF(SUM(AA588:AA597)&gt;9,"x","")</f>
        <v/>
      </c>
      <c r="AD597" s="99" t="str">
        <f t="shared" ref="AD597:AD660" si="463">IF(IF(AB$11="",SUM(AB589:AB598),SUM(AB588:AB597))&gt;9,"x","")</f>
        <v/>
      </c>
      <c r="AE597" s="99" t="str">
        <f t="shared" si="435"/>
        <v/>
      </c>
      <c r="AF597" s="99" t="str">
        <f t="shared" si="436"/>
        <v/>
      </c>
      <c r="AG597" s="99" t="str">
        <f t="shared" si="430"/>
        <v/>
      </c>
      <c r="AH597" s="99" t="str">
        <f t="shared" si="431"/>
        <v/>
      </c>
      <c r="AI597" s="99" t="str">
        <f t="shared" si="452"/>
        <v/>
      </c>
      <c r="AJ597" s="99" t="str">
        <f t="shared" si="458"/>
        <v/>
      </c>
      <c r="AK597" s="99" t="str">
        <f t="shared" si="428"/>
        <v/>
      </c>
      <c r="AL597" s="99" t="str">
        <f t="shared" si="429"/>
        <v/>
      </c>
      <c r="AM597" s="99" t="str">
        <f t="shared" si="453"/>
        <v/>
      </c>
      <c r="AN597" s="99" t="str">
        <f t="shared" si="459"/>
        <v/>
      </c>
      <c r="AO597" s="99" t="str">
        <f t="shared" si="420"/>
        <v/>
      </c>
      <c r="AP597" s="99" t="str">
        <f t="shared" si="421"/>
        <v/>
      </c>
      <c r="AQ597" s="99" t="str">
        <f t="shared" si="460"/>
        <v/>
      </c>
      <c r="AR597" s="99" t="str">
        <f t="shared" si="461"/>
        <v/>
      </c>
      <c r="AS597" s="99" t="str">
        <f t="shared" si="422"/>
        <v/>
      </c>
      <c r="AT597" s="99" t="str">
        <f t="shared" si="423"/>
        <v/>
      </c>
      <c r="AU597" s="99" t="str">
        <f t="shared" si="437"/>
        <v/>
      </c>
      <c r="AV597" s="99" t="str">
        <f t="shared" si="438"/>
        <v/>
      </c>
      <c r="AW597" s="99" t="str">
        <f t="shared" si="424"/>
        <v/>
      </c>
      <c r="AX597" s="99" t="str">
        <f t="shared" si="425"/>
        <v/>
      </c>
      <c r="AY597" s="99" t="str">
        <f t="shared" si="439"/>
        <v/>
      </c>
      <c r="AZ597" s="99" t="str">
        <f t="shared" si="440"/>
        <v/>
      </c>
      <c r="BA597" s="99" t="str">
        <f t="shared" si="426"/>
        <v/>
      </c>
      <c r="BB597" s="99" t="str">
        <f t="shared" si="427"/>
        <v/>
      </c>
      <c r="BD597" s="99" t="str">
        <f t="shared" si="441"/>
        <v/>
      </c>
      <c r="BE597" s="99" t="str">
        <f t="shared" si="442"/>
        <v/>
      </c>
      <c r="BF597" s="99" t="str">
        <f t="shared" si="443"/>
        <v/>
      </c>
      <c r="BG597" s="99" t="str">
        <f t="shared" si="444"/>
        <v/>
      </c>
      <c r="BH597" s="121" t="str">
        <f t="shared" si="445"/>
        <v/>
      </c>
      <c r="BI597" s="121" t="str">
        <f t="shared" si="446"/>
        <v/>
      </c>
      <c r="BJ597" s="122" t="str">
        <f t="shared" si="447"/>
        <v/>
      </c>
      <c r="BK597" s="122"/>
      <c r="BL597" s="99" t="str">
        <f t="shared" si="448"/>
        <v/>
      </c>
      <c r="BM597" s="99" t="str">
        <f t="shared" si="449"/>
        <v/>
      </c>
      <c r="BN597" s="122" t="str">
        <f t="shared" si="454"/>
        <v/>
      </c>
      <c r="BO597" s="121" t="str">
        <f t="shared" si="450"/>
        <v/>
      </c>
      <c r="BP597" s="122" t="str">
        <f t="shared" si="455"/>
        <v/>
      </c>
      <c r="BQ597" s="122"/>
    </row>
    <row r="598" spans="2:69" x14ac:dyDescent="0.3">
      <c r="B598" s="89"/>
      <c r="C598" s="98">
        <f t="shared" si="451"/>
        <v>118</v>
      </c>
      <c r="D598" s="120">
        <v>588</v>
      </c>
      <c r="E598" s="161" t="str">
        <f t="shared" si="456"/>
        <v/>
      </c>
      <c r="F598" s="90" t="str">
        <f t="shared" si="432"/>
        <v/>
      </c>
      <c r="G598" s="120">
        <v>588</v>
      </c>
      <c r="H598" s="161" t="str">
        <f t="shared" si="457"/>
        <v/>
      </c>
      <c r="I598" s="90" t="str">
        <f t="array" ref="I598">IF(D$2=1,IF(F598="","",ABS(F597-F598)),IF(D$2&lt;10,IF(AND(F598="",F599=""),"",MAX(IF(C$11:C$1510=G598,B$11:B$1510))-MIN(IF(C$11:C$1510=G598,B$11:B$1510))),IF(AND(F598="",F599=""),"",_xlfn.STDEV.S(IF(C$11:C$1510=G598,B$11:B$1510)))))</f>
        <v/>
      </c>
      <c r="J598" s="102"/>
      <c r="K598" s="156"/>
      <c r="L598" s="157"/>
      <c r="M598" s="158"/>
      <c r="N598" s="147"/>
      <c r="O598" s="147"/>
      <c r="AA598" s="99" t="str">
        <f t="shared" si="433"/>
        <v/>
      </c>
      <c r="AB598" s="99" t="str">
        <f t="shared" si="434"/>
        <v/>
      </c>
      <c r="AC598" s="99" t="str">
        <f t="shared" si="462"/>
        <v/>
      </c>
      <c r="AD598" s="99" t="str">
        <f t="shared" si="463"/>
        <v/>
      </c>
      <c r="AE598" s="99" t="str">
        <f t="shared" si="435"/>
        <v/>
      </c>
      <c r="AF598" s="99" t="str">
        <f t="shared" si="436"/>
        <v/>
      </c>
      <c r="AG598" s="99" t="str">
        <f t="shared" si="430"/>
        <v/>
      </c>
      <c r="AH598" s="99" t="str">
        <f t="shared" si="431"/>
        <v/>
      </c>
      <c r="AI598" s="99" t="str">
        <f t="shared" si="452"/>
        <v/>
      </c>
      <c r="AJ598" s="99" t="str">
        <f t="shared" si="458"/>
        <v/>
      </c>
      <c r="AK598" s="99" t="str">
        <f t="shared" si="428"/>
        <v/>
      </c>
      <c r="AL598" s="99" t="str">
        <f t="shared" si="429"/>
        <v/>
      </c>
      <c r="AM598" s="99" t="str">
        <f t="shared" si="453"/>
        <v/>
      </c>
      <c r="AN598" s="99" t="str">
        <f t="shared" si="459"/>
        <v/>
      </c>
      <c r="AO598" s="99" t="str">
        <f t="shared" si="420"/>
        <v/>
      </c>
      <c r="AP598" s="99" t="str">
        <f t="shared" si="421"/>
        <v/>
      </c>
      <c r="AQ598" s="99" t="str">
        <f t="shared" si="460"/>
        <v/>
      </c>
      <c r="AR598" s="99" t="str">
        <f t="shared" si="461"/>
        <v/>
      </c>
      <c r="AS598" s="99" t="str">
        <f t="shared" si="422"/>
        <v/>
      </c>
      <c r="AT598" s="99" t="str">
        <f t="shared" si="423"/>
        <v/>
      </c>
      <c r="AU598" s="99" t="str">
        <f t="shared" si="437"/>
        <v/>
      </c>
      <c r="AV598" s="99" t="str">
        <f t="shared" si="438"/>
        <v/>
      </c>
      <c r="AW598" s="99" t="str">
        <f t="shared" si="424"/>
        <v/>
      </c>
      <c r="AX598" s="99" t="str">
        <f t="shared" si="425"/>
        <v/>
      </c>
      <c r="AY598" s="99" t="str">
        <f t="shared" si="439"/>
        <v/>
      </c>
      <c r="AZ598" s="99" t="str">
        <f t="shared" si="440"/>
        <v/>
      </c>
      <c r="BA598" s="99" t="str">
        <f t="shared" si="426"/>
        <v/>
      </c>
      <c r="BB598" s="99" t="str">
        <f t="shared" si="427"/>
        <v/>
      </c>
      <c r="BD598" s="99" t="str">
        <f t="shared" si="441"/>
        <v/>
      </c>
      <c r="BE598" s="99" t="str">
        <f t="shared" si="442"/>
        <v/>
      </c>
      <c r="BF598" s="99" t="str">
        <f t="shared" si="443"/>
        <v/>
      </c>
      <c r="BG598" s="99" t="str">
        <f t="shared" si="444"/>
        <v/>
      </c>
      <c r="BH598" s="121" t="str">
        <f t="shared" si="445"/>
        <v/>
      </c>
      <c r="BI598" s="121" t="str">
        <f t="shared" si="446"/>
        <v/>
      </c>
      <c r="BJ598" s="122" t="str">
        <f t="shared" si="447"/>
        <v/>
      </c>
      <c r="BK598" s="122"/>
      <c r="BL598" s="99" t="str">
        <f t="shared" si="448"/>
        <v/>
      </c>
      <c r="BM598" s="99" t="str">
        <f t="shared" si="449"/>
        <v/>
      </c>
      <c r="BN598" s="122" t="str">
        <f t="shared" si="454"/>
        <v/>
      </c>
      <c r="BO598" s="121" t="str">
        <f t="shared" si="450"/>
        <v/>
      </c>
      <c r="BP598" s="122" t="str">
        <f t="shared" si="455"/>
        <v/>
      </c>
      <c r="BQ598" s="122"/>
    </row>
    <row r="599" spans="2:69" x14ac:dyDescent="0.3">
      <c r="B599" s="89"/>
      <c r="C599" s="98">
        <f t="shared" si="451"/>
        <v>118</v>
      </c>
      <c r="D599" s="120">
        <v>589</v>
      </c>
      <c r="E599" s="161" t="str">
        <f t="shared" si="456"/>
        <v/>
      </c>
      <c r="F599" s="90" t="str">
        <f t="shared" si="432"/>
        <v/>
      </c>
      <c r="G599" s="120">
        <v>589</v>
      </c>
      <c r="H599" s="161" t="str">
        <f t="shared" si="457"/>
        <v/>
      </c>
      <c r="I599" s="90" t="str">
        <f t="array" ref="I599">IF(D$2=1,IF(F599="","",ABS(F598-F599)),IF(D$2&lt;10,IF(AND(F599="",F600=""),"",MAX(IF(C$11:C$1510=G599,B$11:B$1510))-MIN(IF(C$11:C$1510=G599,B$11:B$1510))),IF(AND(F599="",F600=""),"",_xlfn.STDEV.S(IF(C$11:C$1510=G599,B$11:B$1510)))))</f>
        <v/>
      </c>
      <c r="J599" s="102"/>
      <c r="K599" s="156"/>
      <c r="L599" s="157"/>
      <c r="M599" s="158"/>
      <c r="N599" s="147"/>
      <c r="O599" s="147"/>
      <c r="AA599" s="99" t="str">
        <f t="shared" si="433"/>
        <v/>
      </c>
      <c r="AB599" s="99" t="str">
        <f t="shared" si="434"/>
        <v/>
      </c>
      <c r="AC599" s="99" t="str">
        <f t="shared" si="462"/>
        <v/>
      </c>
      <c r="AD599" s="99" t="str">
        <f t="shared" si="463"/>
        <v/>
      </c>
      <c r="AE599" s="99" t="str">
        <f t="shared" si="435"/>
        <v/>
      </c>
      <c r="AF599" s="99" t="str">
        <f t="shared" si="436"/>
        <v/>
      </c>
      <c r="AG599" s="99" t="str">
        <f t="shared" si="430"/>
        <v/>
      </c>
      <c r="AH599" s="99" t="str">
        <f t="shared" si="431"/>
        <v/>
      </c>
      <c r="AI599" s="99" t="str">
        <f t="shared" si="452"/>
        <v/>
      </c>
      <c r="AJ599" s="99" t="str">
        <f t="shared" si="458"/>
        <v/>
      </c>
      <c r="AK599" s="99" t="str">
        <f t="shared" si="428"/>
        <v/>
      </c>
      <c r="AL599" s="99" t="str">
        <f t="shared" si="429"/>
        <v/>
      </c>
      <c r="AM599" s="99" t="str">
        <f t="shared" si="453"/>
        <v/>
      </c>
      <c r="AN599" s="99" t="str">
        <f t="shared" si="459"/>
        <v/>
      </c>
      <c r="AO599" s="99" t="str">
        <f t="shared" si="420"/>
        <v/>
      </c>
      <c r="AP599" s="99" t="str">
        <f t="shared" si="421"/>
        <v/>
      </c>
      <c r="AQ599" s="99" t="str">
        <f t="shared" si="460"/>
        <v/>
      </c>
      <c r="AR599" s="99" t="str">
        <f t="shared" si="461"/>
        <v/>
      </c>
      <c r="AS599" s="99" t="str">
        <f t="shared" si="422"/>
        <v/>
      </c>
      <c r="AT599" s="99" t="str">
        <f t="shared" si="423"/>
        <v/>
      </c>
      <c r="AU599" s="99" t="str">
        <f t="shared" si="437"/>
        <v/>
      </c>
      <c r="AV599" s="99" t="str">
        <f t="shared" si="438"/>
        <v/>
      </c>
      <c r="AW599" s="99" t="str">
        <f t="shared" si="424"/>
        <v/>
      </c>
      <c r="AX599" s="99" t="str">
        <f t="shared" si="425"/>
        <v/>
      </c>
      <c r="AY599" s="99" t="str">
        <f t="shared" si="439"/>
        <v/>
      </c>
      <c r="AZ599" s="99" t="str">
        <f t="shared" si="440"/>
        <v/>
      </c>
      <c r="BA599" s="99" t="str">
        <f t="shared" si="426"/>
        <v/>
      </c>
      <c r="BB599" s="99" t="str">
        <f t="shared" si="427"/>
        <v/>
      </c>
      <c r="BD599" s="99" t="str">
        <f t="shared" si="441"/>
        <v/>
      </c>
      <c r="BE599" s="99" t="str">
        <f t="shared" si="442"/>
        <v/>
      </c>
      <c r="BF599" s="99" t="str">
        <f t="shared" si="443"/>
        <v/>
      </c>
      <c r="BG599" s="99" t="str">
        <f t="shared" si="444"/>
        <v/>
      </c>
      <c r="BH599" s="121" t="str">
        <f t="shared" si="445"/>
        <v/>
      </c>
      <c r="BI599" s="121" t="str">
        <f t="shared" si="446"/>
        <v/>
      </c>
      <c r="BJ599" s="122" t="str">
        <f t="shared" si="447"/>
        <v/>
      </c>
      <c r="BK599" s="122"/>
      <c r="BL599" s="99" t="str">
        <f t="shared" si="448"/>
        <v/>
      </c>
      <c r="BM599" s="99" t="str">
        <f t="shared" si="449"/>
        <v/>
      </c>
      <c r="BN599" s="122" t="str">
        <f t="shared" si="454"/>
        <v/>
      </c>
      <c r="BO599" s="121" t="str">
        <f t="shared" si="450"/>
        <v/>
      </c>
      <c r="BP599" s="122" t="str">
        <f t="shared" si="455"/>
        <v/>
      </c>
      <c r="BQ599" s="122"/>
    </row>
    <row r="600" spans="2:69" x14ac:dyDescent="0.3">
      <c r="B600" s="89"/>
      <c r="C600" s="98">
        <f t="shared" si="451"/>
        <v>118</v>
      </c>
      <c r="D600" s="120">
        <v>590</v>
      </c>
      <c r="E600" s="161" t="str">
        <f t="shared" si="456"/>
        <v/>
      </c>
      <c r="F600" s="90" t="str">
        <f t="shared" si="432"/>
        <v/>
      </c>
      <c r="G600" s="120">
        <v>590</v>
      </c>
      <c r="H600" s="161" t="str">
        <f t="shared" si="457"/>
        <v/>
      </c>
      <c r="I600" s="90" t="str">
        <f t="array" ref="I600">IF(D$2=1,IF(F600="","",ABS(F599-F600)),IF(D$2&lt;10,IF(AND(F600="",F601=""),"",MAX(IF(C$11:C$1510=G600,B$11:B$1510))-MIN(IF(C$11:C$1510=G600,B$11:B$1510))),IF(AND(F600="",F601=""),"",_xlfn.STDEV.S(IF(C$11:C$1510=G600,B$11:B$1510)))))</f>
        <v/>
      </c>
      <c r="J600" s="102"/>
      <c r="K600" s="156"/>
      <c r="L600" s="157"/>
      <c r="M600" s="158"/>
      <c r="N600" s="147"/>
      <c r="O600" s="147"/>
      <c r="AA600" s="99" t="str">
        <f t="shared" si="433"/>
        <v/>
      </c>
      <c r="AB600" s="99" t="str">
        <f t="shared" si="434"/>
        <v/>
      </c>
      <c r="AC600" s="99" t="str">
        <f t="shared" si="462"/>
        <v/>
      </c>
      <c r="AD600" s="99" t="str">
        <f t="shared" si="463"/>
        <v/>
      </c>
      <c r="AE600" s="99" t="str">
        <f t="shared" si="435"/>
        <v/>
      </c>
      <c r="AF600" s="99" t="str">
        <f t="shared" si="436"/>
        <v/>
      </c>
      <c r="AG600" s="99" t="str">
        <f t="shared" si="430"/>
        <v/>
      </c>
      <c r="AH600" s="99" t="str">
        <f t="shared" si="431"/>
        <v/>
      </c>
      <c r="AI600" s="99" t="str">
        <f t="shared" si="452"/>
        <v/>
      </c>
      <c r="AJ600" s="99" t="str">
        <f t="shared" si="458"/>
        <v/>
      </c>
      <c r="AK600" s="99" t="str">
        <f t="shared" si="428"/>
        <v/>
      </c>
      <c r="AL600" s="99" t="str">
        <f t="shared" si="429"/>
        <v/>
      </c>
      <c r="AM600" s="99" t="str">
        <f t="shared" si="453"/>
        <v/>
      </c>
      <c r="AN600" s="99" t="str">
        <f t="shared" si="459"/>
        <v/>
      </c>
      <c r="AO600" s="99" t="str">
        <f t="shared" si="420"/>
        <v/>
      </c>
      <c r="AP600" s="99" t="str">
        <f t="shared" si="421"/>
        <v/>
      </c>
      <c r="AQ600" s="99" t="str">
        <f t="shared" si="460"/>
        <v/>
      </c>
      <c r="AR600" s="99" t="str">
        <f t="shared" si="461"/>
        <v/>
      </c>
      <c r="AS600" s="99" t="str">
        <f t="shared" si="422"/>
        <v/>
      </c>
      <c r="AT600" s="99" t="str">
        <f t="shared" si="423"/>
        <v/>
      </c>
      <c r="AU600" s="99" t="str">
        <f t="shared" si="437"/>
        <v/>
      </c>
      <c r="AV600" s="99" t="str">
        <f t="shared" si="438"/>
        <v/>
      </c>
      <c r="AW600" s="99" t="str">
        <f t="shared" si="424"/>
        <v/>
      </c>
      <c r="AX600" s="99" t="str">
        <f t="shared" si="425"/>
        <v/>
      </c>
      <c r="AY600" s="99" t="str">
        <f t="shared" si="439"/>
        <v/>
      </c>
      <c r="AZ600" s="99" t="str">
        <f t="shared" si="440"/>
        <v/>
      </c>
      <c r="BA600" s="99" t="str">
        <f t="shared" si="426"/>
        <v/>
      </c>
      <c r="BB600" s="99" t="str">
        <f t="shared" si="427"/>
        <v/>
      </c>
      <c r="BD600" s="99" t="str">
        <f t="shared" si="441"/>
        <v/>
      </c>
      <c r="BE600" s="99" t="str">
        <f t="shared" si="442"/>
        <v/>
      </c>
      <c r="BF600" s="99" t="str">
        <f t="shared" si="443"/>
        <v/>
      </c>
      <c r="BG600" s="99" t="str">
        <f t="shared" si="444"/>
        <v/>
      </c>
      <c r="BH600" s="121" t="str">
        <f t="shared" si="445"/>
        <v/>
      </c>
      <c r="BI600" s="121" t="str">
        <f t="shared" si="446"/>
        <v/>
      </c>
      <c r="BJ600" s="122" t="str">
        <f t="shared" si="447"/>
        <v/>
      </c>
      <c r="BK600" s="122"/>
      <c r="BL600" s="99" t="str">
        <f t="shared" si="448"/>
        <v/>
      </c>
      <c r="BM600" s="99" t="str">
        <f t="shared" si="449"/>
        <v/>
      </c>
      <c r="BN600" s="122" t="str">
        <f t="shared" si="454"/>
        <v/>
      </c>
      <c r="BO600" s="121" t="str">
        <f t="shared" si="450"/>
        <v/>
      </c>
      <c r="BP600" s="122" t="str">
        <f t="shared" si="455"/>
        <v/>
      </c>
      <c r="BQ600" s="122"/>
    </row>
    <row r="601" spans="2:69" x14ac:dyDescent="0.3">
      <c r="B601" s="89"/>
      <c r="C601" s="98">
        <f t="shared" si="451"/>
        <v>119</v>
      </c>
      <c r="D601" s="120">
        <v>591</v>
      </c>
      <c r="E601" s="161" t="str">
        <f t="shared" si="456"/>
        <v/>
      </c>
      <c r="F601" s="90" t="str">
        <f t="shared" si="432"/>
        <v/>
      </c>
      <c r="G601" s="120">
        <v>591</v>
      </c>
      <c r="H601" s="161" t="str">
        <f t="shared" si="457"/>
        <v/>
      </c>
      <c r="I601" s="90" t="str">
        <f t="array" ref="I601">IF(D$2=1,IF(F601="","",ABS(F600-F601)),IF(D$2&lt;10,IF(AND(F601="",F602=""),"",MAX(IF(C$11:C$1510=G601,B$11:B$1510))-MIN(IF(C$11:C$1510=G601,B$11:B$1510))),IF(AND(F601="",F602=""),"",_xlfn.STDEV.S(IF(C$11:C$1510=G601,B$11:B$1510)))))</f>
        <v/>
      </c>
      <c r="J601" s="102"/>
      <c r="K601" s="156"/>
      <c r="L601" s="157"/>
      <c r="M601" s="158"/>
      <c r="N601" s="147"/>
      <c r="O601" s="147"/>
      <c r="AA601" s="99" t="str">
        <f t="shared" si="433"/>
        <v/>
      </c>
      <c r="AB601" s="99" t="str">
        <f t="shared" si="434"/>
        <v/>
      </c>
      <c r="AC601" s="99" t="str">
        <f t="shared" si="462"/>
        <v/>
      </c>
      <c r="AD601" s="99" t="str">
        <f t="shared" si="463"/>
        <v/>
      </c>
      <c r="AE601" s="99" t="str">
        <f t="shared" si="435"/>
        <v/>
      </c>
      <c r="AF601" s="99" t="str">
        <f t="shared" si="436"/>
        <v/>
      </c>
      <c r="AG601" s="99" t="str">
        <f t="shared" si="430"/>
        <v/>
      </c>
      <c r="AH601" s="99" t="str">
        <f t="shared" si="431"/>
        <v/>
      </c>
      <c r="AI601" s="99" t="str">
        <f t="shared" si="452"/>
        <v/>
      </c>
      <c r="AJ601" s="99" t="str">
        <f t="shared" si="458"/>
        <v/>
      </c>
      <c r="AK601" s="99" t="str">
        <f t="shared" si="428"/>
        <v/>
      </c>
      <c r="AL601" s="99" t="str">
        <f t="shared" si="429"/>
        <v/>
      </c>
      <c r="AM601" s="99" t="str">
        <f t="shared" si="453"/>
        <v/>
      </c>
      <c r="AN601" s="99" t="str">
        <f t="shared" si="459"/>
        <v/>
      </c>
      <c r="AO601" s="99" t="str">
        <f t="shared" si="420"/>
        <v/>
      </c>
      <c r="AP601" s="99" t="str">
        <f t="shared" si="421"/>
        <v/>
      </c>
      <c r="AQ601" s="99" t="str">
        <f t="shared" si="460"/>
        <v/>
      </c>
      <c r="AR601" s="99" t="str">
        <f t="shared" si="461"/>
        <v/>
      </c>
      <c r="AS601" s="99" t="str">
        <f t="shared" si="422"/>
        <v/>
      </c>
      <c r="AT601" s="99" t="str">
        <f t="shared" si="423"/>
        <v/>
      </c>
      <c r="AU601" s="99" t="str">
        <f t="shared" si="437"/>
        <v/>
      </c>
      <c r="AV601" s="99" t="str">
        <f t="shared" si="438"/>
        <v/>
      </c>
      <c r="AW601" s="99" t="str">
        <f t="shared" si="424"/>
        <v/>
      </c>
      <c r="AX601" s="99" t="str">
        <f t="shared" si="425"/>
        <v/>
      </c>
      <c r="AY601" s="99" t="str">
        <f t="shared" si="439"/>
        <v/>
      </c>
      <c r="AZ601" s="99" t="str">
        <f t="shared" si="440"/>
        <v/>
      </c>
      <c r="BA601" s="99" t="str">
        <f t="shared" si="426"/>
        <v/>
      </c>
      <c r="BB601" s="99" t="str">
        <f t="shared" si="427"/>
        <v/>
      </c>
      <c r="BD601" s="99" t="str">
        <f t="shared" si="441"/>
        <v/>
      </c>
      <c r="BE601" s="99" t="str">
        <f t="shared" si="442"/>
        <v/>
      </c>
      <c r="BF601" s="99" t="str">
        <f t="shared" si="443"/>
        <v/>
      </c>
      <c r="BG601" s="99" t="str">
        <f t="shared" si="444"/>
        <v/>
      </c>
      <c r="BH601" s="121" t="str">
        <f t="shared" si="445"/>
        <v/>
      </c>
      <c r="BI601" s="121" t="str">
        <f t="shared" si="446"/>
        <v/>
      </c>
      <c r="BJ601" s="122" t="str">
        <f t="shared" si="447"/>
        <v/>
      </c>
      <c r="BK601" s="122"/>
      <c r="BL601" s="99" t="str">
        <f t="shared" si="448"/>
        <v/>
      </c>
      <c r="BM601" s="99" t="str">
        <f t="shared" si="449"/>
        <v/>
      </c>
      <c r="BN601" s="122" t="str">
        <f t="shared" si="454"/>
        <v/>
      </c>
      <c r="BO601" s="121" t="str">
        <f t="shared" si="450"/>
        <v/>
      </c>
      <c r="BP601" s="122" t="str">
        <f t="shared" si="455"/>
        <v/>
      </c>
      <c r="BQ601" s="122"/>
    </row>
    <row r="602" spans="2:69" x14ac:dyDescent="0.3">
      <c r="B602" s="89"/>
      <c r="C602" s="98">
        <f t="shared" si="451"/>
        <v>119</v>
      </c>
      <c r="D602" s="120">
        <v>592</v>
      </c>
      <c r="E602" s="161" t="str">
        <f t="shared" si="456"/>
        <v/>
      </c>
      <c r="F602" s="90" t="str">
        <f t="shared" si="432"/>
        <v/>
      </c>
      <c r="G602" s="120">
        <v>592</v>
      </c>
      <c r="H602" s="161" t="str">
        <f t="shared" si="457"/>
        <v/>
      </c>
      <c r="I602" s="90" t="str">
        <f t="array" ref="I602">IF(D$2=1,IF(F602="","",ABS(F601-F602)),IF(D$2&lt;10,IF(AND(F602="",F603=""),"",MAX(IF(C$11:C$1510=G602,B$11:B$1510))-MIN(IF(C$11:C$1510=G602,B$11:B$1510))),IF(AND(F602="",F603=""),"",_xlfn.STDEV.S(IF(C$11:C$1510=G602,B$11:B$1510)))))</f>
        <v/>
      </c>
      <c r="J602" s="102"/>
      <c r="K602" s="156"/>
      <c r="L602" s="157"/>
      <c r="M602" s="158"/>
      <c r="N602" s="147"/>
      <c r="O602" s="147"/>
      <c r="AA602" s="99" t="str">
        <f t="shared" si="433"/>
        <v/>
      </c>
      <c r="AB602" s="99" t="str">
        <f t="shared" si="434"/>
        <v/>
      </c>
      <c r="AC602" s="99" t="str">
        <f t="shared" si="462"/>
        <v/>
      </c>
      <c r="AD602" s="99" t="str">
        <f t="shared" si="463"/>
        <v/>
      </c>
      <c r="AE602" s="99" t="str">
        <f t="shared" si="435"/>
        <v/>
      </c>
      <c r="AF602" s="99" t="str">
        <f t="shared" si="436"/>
        <v/>
      </c>
      <c r="AG602" s="99" t="str">
        <f t="shared" si="430"/>
        <v/>
      </c>
      <c r="AH602" s="99" t="str">
        <f t="shared" si="431"/>
        <v/>
      </c>
      <c r="AI602" s="99" t="str">
        <f t="shared" si="452"/>
        <v/>
      </c>
      <c r="AJ602" s="99" t="str">
        <f t="shared" si="458"/>
        <v/>
      </c>
      <c r="AK602" s="99" t="str">
        <f t="shared" si="428"/>
        <v/>
      </c>
      <c r="AL602" s="99" t="str">
        <f t="shared" si="429"/>
        <v/>
      </c>
      <c r="AM602" s="99" t="str">
        <f t="shared" si="453"/>
        <v/>
      </c>
      <c r="AN602" s="99" t="str">
        <f t="shared" si="459"/>
        <v/>
      </c>
      <c r="AO602" s="99" t="str">
        <f t="shared" ref="AO602:AO665" si="464">IF(SUM(AM597:AM602)&gt;5,"x","")</f>
        <v/>
      </c>
      <c r="AP602" s="99" t="str">
        <f t="shared" ref="AP602:AP665" si="465">IF(IF(AN$12="",SUM(AN598:AN603),SUM(AN597:AN602))&gt;5,"x","")</f>
        <v/>
      </c>
      <c r="AQ602" s="99" t="str">
        <f t="shared" si="460"/>
        <v/>
      </c>
      <c r="AR602" s="99" t="str">
        <f t="shared" si="461"/>
        <v/>
      </c>
      <c r="AS602" s="99" t="str">
        <f t="shared" ref="AS602:AS665" si="466">IF(SUM(AQ589:AQ602)&gt;13,"x","")</f>
        <v/>
      </c>
      <c r="AT602" s="99" t="str">
        <f t="shared" ref="AT602:AT665" si="467">IF(IF(AR$12="",SUM(AR590:AR603),SUM(AR589:AR602))&gt;13,"x","")</f>
        <v/>
      </c>
      <c r="AU602" s="99" t="str">
        <f t="shared" si="437"/>
        <v/>
      </c>
      <c r="AV602" s="99" t="str">
        <f t="shared" si="438"/>
        <v/>
      </c>
      <c r="AW602" s="99" t="str">
        <f t="shared" ref="AW602:AW665" si="468">IF(SUM(AU588:AU602)&gt;14,"x","")</f>
        <v/>
      </c>
      <c r="AX602" s="99" t="str">
        <f t="shared" ref="AX602:AX665" si="469">IF(IF(AV$11="",SUM(AV589:AV603),SUM(AV588:AV602))&gt;14,"x","")</f>
        <v/>
      </c>
      <c r="AY602" s="99" t="str">
        <f t="shared" si="439"/>
        <v/>
      </c>
      <c r="AZ602" s="99" t="str">
        <f t="shared" si="440"/>
        <v/>
      </c>
      <c r="BA602" s="99" t="str">
        <f t="shared" ref="BA602:BA665" si="470">IF(SUM(AY595:AY602)&gt;7,"x","")</f>
        <v/>
      </c>
      <c r="BB602" s="99" t="str">
        <f t="shared" ref="BB602:BB665" si="471">IF(IF(AZ$11="",SUM(AZ596:AZ603),SUM(AZ595:AZ602))&gt;7,"x","")</f>
        <v/>
      </c>
      <c r="BD602" s="99" t="str">
        <f t="shared" si="441"/>
        <v/>
      </c>
      <c r="BE602" s="99" t="str">
        <f t="shared" si="442"/>
        <v/>
      </c>
      <c r="BF602" s="99" t="str">
        <f t="shared" si="443"/>
        <v/>
      </c>
      <c r="BG602" s="99" t="str">
        <f t="shared" si="444"/>
        <v/>
      </c>
      <c r="BH602" s="121" t="str">
        <f t="shared" si="445"/>
        <v/>
      </c>
      <c r="BI602" s="121" t="str">
        <f t="shared" si="446"/>
        <v/>
      </c>
      <c r="BJ602" s="122" t="str">
        <f t="shared" si="447"/>
        <v/>
      </c>
      <c r="BK602" s="122"/>
      <c r="BL602" s="99" t="str">
        <f t="shared" si="448"/>
        <v/>
      </c>
      <c r="BM602" s="99" t="str">
        <f t="shared" si="449"/>
        <v/>
      </c>
      <c r="BN602" s="122" t="str">
        <f t="shared" si="454"/>
        <v/>
      </c>
      <c r="BO602" s="121" t="str">
        <f t="shared" si="450"/>
        <v/>
      </c>
      <c r="BP602" s="122" t="str">
        <f t="shared" si="455"/>
        <v/>
      </c>
      <c r="BQ602" s="122"/>
    </row>
    <row r="603" spans="2:69" x14ac:dyDescent="0.3">
      <c r="B603" s="89"/>
      <c r="C603" s="98">
        <f t="shared" si="451"/>
        <v>119</v>
      </c>
      <c r="D603" s="120">
        <v>593</v>
      </c>
      <c r="E603" s="161" t="str">
        <f t="shared" si="456"/>
        <v/>
      </c>
      <c r="F603" s="90" t="str">
        <f t="shared" si="432"/>
        <v/>
      </c>
      <c r="G603" s="120">
        <v>593</v>
      </c>
      <c r="H603" s="161" t="str">
        <f t="shared" si="457"/>
        <v/>
      </c>
      <c r="I603" s="90" t="str">
        <f t="array" ref="I603">IF(D$2=1,IF(F603="","",ABS(F602-F603)),IF(D$2&lt;10,IF(AND(F603="",F604=""),"",MAX(IF(C$11:C$1510=G603,B$11:B$1510))-MIN(IF(C$11:C$1510=G603,B$11:B$1510))),IF(AND(F603="",F604=""),"",_xlfn.STDEV.S(IF(C$11:C$1510=G603,B$11:B$1510)))))</f>
        <v/>
      </c>
      <c r="J603" s="102"/>
      <c r="K603" s="156"/>
      <c r="L603" s="157"/>
      <c r="M603" s="158"/>
      <c r="N603" s="147"/>
      <c r="O603" s="147"/>
      <c r="AA603" s="99" t="str">
        <f t="shared" si="433"/>
        <v/>
      </c>
      <c r="AB603" s="99" t="str">
        <f t="shared" si="434"/>
        <v/>
      </c>
      <c r="AC603" s="99" t="str">
        <f t="shared" si="462"/>
        <v/>
      </c>
      <c r="AD603" s="99" t="str">
        <f t="shared" si="463"/>
        <v/>
      </c>
      <c r="AE603" s="99" t="str">
        <f t="shared" si="435"/>
        <v/>
      </c>
      <c r="AF603" s="99" t="str">
        <f t="shared" si="436"/>
        <v/>
      </c>
      <c r="AG603" s="99" t="str">
        <f t="shared" si="430"/>
        <v/>
      </c>
      <c r="AH603" s="99" t="str">
        <f t="shared" si="431"/>
        <v/>
      </c>
      <c r="AI603" s="99" t="str">
        <f t="shared" si="452"/>
        <v/>
      </c>
      <c r="AJ603" s="99" t="str">
        <f t="shared" si="458"/>
        <v/>
      </c>
      <c r="AK603" s="99" t="str">
        <f t="shared" ref="AK603:AK666" si="472">IF(SUM(AI598:AI603)&gt;5,"x","")</f>
        <v/>
      </c>
      <c r="AL603" s="99" t="str">
        <f t="shared" ref="AL603:AL666" si="473">IF(IF(AJ$12="",SUM(AJ599:AJ604),SUM(AJ598:AJ603))&gt;5,"x","")</f>
        <v/>
      </c>
      <c r="AM603" s="99" t="str">
        <f t="shared" si="453"/>
        <v/>
      </c>
      <c r="AN603" s="99" t="str">
        <f t="shared" si="459"/>
        <v/>
      </c>
      <c r="AO603" s="99" t="str">
        <f t="shared" si="464"/>
        <v/>
      </c>
      <c r="AP603" s="99" t="str">
        <f t="shared" si="465"/>
        <v/>
      </c>
      <c r="AQ603" s="99" t="str">
        <f t="shared" si="460"/>
        <v/>
      </c>
      <c r="AR603" s="99" t="str">
        <f t="shared" si="461"/>
        <v/>
      </c>
      <c r="AS603" s="99" t="str">
        <f t="shared" si="466"/>
        <v/>
      </c>
      <c r="AT603" s="99" t="str">
        <f t="shared" si="467"/>
        <v/>
      </c>
      <c r="AU603" s="99" t="str">
        <f t="shared" si="437"/>
        <v/>
      </c>
      <c r="AV603" s="99" t="str">
        <f t="shared" si="438"/>
        <v/>
      </c>
      <c r="AW603" s="99" t="str">
        <f t="shared" si="468"/>
        <v/>
      </c>
      <c r="AX603" s="99" t="str">
        <f t="shared" si="469"/>
        <v/>
      </c>
      <c r="AY603" s="99" t="str">
        <f t="shared" si="439"/>
        <v/>
      </c>
      <c r="AZ603" s="99" t="str">
        <f t="shared" si="440"/>
        <v/>
      </c>
      <c r="BA603" s="99" t="str">
        <f t="shared" si="470"/>
        <v/>
      </c>
      <c r="BB603" s="99" t="str">
        <f t="shared" si="471"/>
        <v/>
      </c>
      <c r="BD603" s="99" t="str">
        <f t="shared" si="441"/>
        <v/>
      </c>
      <c r="BE603" s="99" t="str">
        <f t="shared" si="442"/>
        <v/>
      </c>
      <c r="BF603" s="99" t="str">
        <f t="shared" si="443"/>
        <v/>
      </c>
      <c r="BG603" s="99" t="str">
        <f t="shared" si="444"/>
        <v/>
      </c>
      <c r="BH603" s="121" t="str">
        <f t="shared" si="445"/>
        <v/>
      </c>
      <c r="BI603" s="121" t="str">
        <f t="shared" si="446"/>
        <v/>
      </c>
      <c r="BJ603" s="122" t="str">
        <f t="shared" si="447"/>
        <v/>
      </c>
      <c r="BK603" s="122"/>
      <c r="BL603" s="99" t="str">
        <f t="shared" si="448"/>
        <v/>
      </c>
      <c r="BM603" s="99" t="str">
        <f t="shared" si="449"/>
        <v/>
      </c>
      <c r="BN603" s="122" t="str">
        <f t="shared" si="454"/>
        <v/>
      </c>
      <c r="BO603" s="121" t="str">
        <f t="shared" si="450"/>
        <v/>
      </c>
      <c r="BP603" s="122" t="str">
        <f t="shared" si="455"/>
        <v/>
      </c>
      <c r="BQ603" s="122"/>
    </row>
    <row r="604" spans="2:69" x14ac:dyDescent="0.3">
      <c r="B604" s="89"/>
      <c r="C604" s="98">
        <f t="shared" si="451"/>
        <v>119</v>
      </c>
      <c r="D604" s="120">
        <v>594</v>
      </c>
      <c r="E604" s="161" t="str">
        <f t="shared" si="456"/>
        <v/>
      </c>
      <c r="F604" s="90" t="str">
        <f t="shared" si="432"/>
        <v/>
      </c>
      <c r="G604" s="120">
        <v>594</v>
      </c>
      <c r="H604" s="161" t="str">
        <f t="shared" si="457"/>
        <v/>
      </c>
      <c r="I604" s="90" t="str">
        <f t="array" ref="I604">IF(D$2=1,IF(F604="","",ABS(F603-F604)),IF(D$2&lt;10,IF(AND(F604="",F605=""),"",MAX(IF(C$11:C$1510=G604,B$11:B$1510))-MIN(IF(C$11:C$1510=G604,B$11:B$1510))),IF(AND(F604="",F605=""),"",_xlfn.STDEV.S(IF(C$11:C$1510=G604,B$11:B$1510)))))</f>
        <v/>
      </c>
      <c r="J604" s="102"/>
      <c r="K604" s="156"/>
      <c r="L604" s="157"/>
      <c r="M604" s="158"/>
      <c r="N604" s="147"/>
      <c r="O604" s="147"/>
      <c r="AA604" s="99" t="str">
        <f t="shared" si="433"/>
        <v/>
      </c>
      <c r="AB604" s="99" t="str">
        <f t="shared" si="434"/>
        <v/>
      </c>
      <c r="AC604" s="99" t="str">
        <f t="shared" si="462"/>
        <v/>
      </c>
      <c r="AD604" s="99" t="str">
        <f t="shared" si="463"/>
        <v/>
      </c>
      <c r="AE604" s="99" t="str">
        <f t="shared" si="435"/>
        <v/>
      </c>
      <c r="AF604" s="99" t="str">
        <f t="shared" si="436"/>
        <v/>
      </c>
      <c r="AG604" s="99" t="str">
        <f t="shared" si="430"/>
        <v/>
      </c>
      <c r="AH604" s="99" t="str">
        <f t="shared" si="431"/>
        <v/>
      </c>
      <c r="AI604" s="99" t="str">
        <f t="shared" si="452"/>
        <v/>
      </c>
      <c r="AJ604" s="99" t="str">
        <f t="shared" si="458"/>
        <v/>
      </c>
      <c r="AK604" s="99" t="str">
        <f t="shared" si="472"/>
        <v/>
      </c>
      <c r="AL604" s="99" t="str">
        <f t="shared" si="473"/>
        <v/>
      </c>
      <c r="AM604" s="99" t="str">
        <f t="shared" si="453"/>
        <v/>
      </c>
      <c r="AN604" s="99" t="str">
        <f t="shared" si="459"/>
        <v/>
      </c>
      <c r="AO604" s="99" t="str">
        <f t="shared" si="464"/>
        <v/>
      </c>
      <c r="AP604" s="99" t="str">
        <f t="shared" si="465"/>
        <v/>
      </c>
      <c r="AQ604" s="99" t="str">
        <f t="shared" si="460"/>
        <v/>
      </c>
      <c r="AR604" s="99" t="str">
        <f t="shared" si="461"/>
        <v/>
      </c>
      <c r="AS604" s="99" t="str">
        <f t="shared" si="466"/>
        <v/>
      </c>
      <c r="AT604" s="99" t="str">
        <f t="shared" si="467"/>
        <v/>
      </c>
      <c r="AU604" s="99" t="str">
        <f t="shared" si="437"/>
        <v/>
      </c>
      <c r="AV604" s="99" t="str">
        <f t="shared" si="438"/>
        <v/>
      </c>
      <c r="AW604" s="99" t="str">
        <f t="shared" si="468"/>
        <v/>
      </c>
      <c r="AX604" s="99" t="str">
        <f t="shared" si="469"/>
        <v/>
      </c>
      <c r="AY604" s="99" t="str">
        <f t="shared" si="439"/>
        <v/>
      </c>
      <c r="AZ604" s="99" t="str">
        <f t="shared" si="440"/>
        <v/>
      </c>
      <c r="BA604" s="99" t="str">
        <f t="shared" si="470"/>
        <v/>
      </c>
      <c r="BB604" s="99" t="str">
        <f t="shared" si="471"/>
        <v/>
      </c>
      <c r="BD604" s="99" t="str">
        <f t="shared" si="441"/>
        <v/>
      </c>
      <c r="BE604" s="99" t="str">
        <f t="shared" si="442"/>
        <v/>
      </c>
      <c r="BF604" s="99" t="str">
        <f t="shared" si="443"/>
        <v/>
      </c>
      <c r="BG604" s="99" t="str">
        <f t="shared" si="444"/>
        <v/>
      </c>
      <c r="BH604" s="121" t="str">
        <f t="shared" si="445"/>
        <v/>
      </c>
      <c r="BI604" s="121" t="str">
        <f t="shared" si="446"/>
        <v/>
      </c>
      <c r="BJ604" s="122" t="str">
        <f t="shared" si="447"/>
        <v/>
      </c>
      <c r="BK604" s="122"/>
      <c r="BL604" s="99" t="str">
        <f t="shared" si="448"/>
        <v/>
      </c>
      <c r="BM604" s="99" t="str">
        <f t="shared" si="449"/>
        <v/>
      </c>
      <c r="BN604" s="122" t="str">
        <f t="shared" si="454"/>
        <v/>
      </c>
      <c r="BO604" s="121" t="str">
        <f t="shared" si="450"/>
        <v/>
      </c>
      <c r="BP604" s="122" t="str">
        <f t="shared" si="455"/>
        <v/>
      </c>
      <c r="BQ604" s="122"/>
    </row>
    <row r="605" spans="2:69" x14ac:dyDescent="0.3">
      <c r="B605" s="89"/>
      <c r="C605" s="98">
        <f t="shared" si="451"/>
        <v>119</v>
      </c>
      <c r="D605" s="120">
        <v>595</v>
      </c>
      <c r="E605" s="161" t="str">
        <f t="shared" si="456"/>
        <v/>
      </c>
      <c r="F605" s="90" t="str">
        <f t="shared" si="432"/>
        <v/>
      </c>
      <c r="G605" s="120">
        <v>595</v>
      </c>
      <c r="H605" s="161" t="str">
        <f t="shared" si="457"/>
        <v/>
      </c>
      <c r="I605" s="90" t="str">
        <f t="array" ref="I605">IF(D$2=1,IF(F605="","",ABS(F604-F605)),IF(D$2&lt;10,IF(AND(F605="",F606=""),"",MAX(IF(C$11:C$1510=G605,B$11:B$1510))-MIN(IF(C$11:C$1510=G605,B$11:B$1510))),IF(AND(F605="",F606=""),"",_xlfn.STDEV.S(IF(C$11:C$1510=G605,B$11:B$1510)))))</f>
        <v/>
      </c>
      <c r="J605" s="102"/>
      <c r="K605" s="156"/>
      <c r="L605" s="157"/>
      <c r="M605" s="158"/>
      <c r="N605" s="147"/>
      <c r="O605" s="147"/>
      <c r="AA605" s="99" t="str">
        <f t="shared" si="433"/>
        <v/>
      </c>
      <c r="AB605" s="99" t="str">
        <f t="shared" si="434"/>
        <v/>
      </c>
      <c r="AC605" s="99" t="str">
        <f t="shared" si="462"/>
        <v/>
      </c>
      <c r="AD605" s="99" t="str">
        <f t="shared" si="463"/>
        <v/>
      </c>
      <c r="AE605" s="99" t="str">
        <f t="shared" si="435"/>
        <v/>
      </c>
      <c r="AF605" s="99" t="str">
        <f t="shared" si="436"/>
        <v/>
      </c>
      <c r="AG605" s="99" t="str">
        <f t="shared" ref="AG605:AG668" si="474">IF(SUM(AE596:AE605)&gt;9,"x","")</f>
        <v/>
      </c>
      <c r="AH605" s="99" t="str">
        <f t="shared" ref="AH605:AH668" si="475">IF(IF(AF$11="",SUM(AF597:AF606),SUM(AF596:AF605))&gt;9,"x","")</f>
        <v/>
      </c>
      <c r="AI605" s="99" t="str">
        <f t="shared" si="452"/>
        <v/>
      </c>
      <c r="AJ605" s="99" t="str">
        <f t="shared" si="458"/>
        <v/>
      </c>
      <c r="AK605" s="99" t="str">
        <f t="shared" si="472"/>
        <v/>
      </c>
      <c r="AL605" s="99" t="str">
        <f t="shared" si="473"/>
        <v/>
      </c>
      <c r="AM605" s="99" t="str">
        <f t="shared" si="453"/>
        <v/>
      </c>
      <c r="AN605" s="99" t="str">
        <f t="shared" si="459"/>
        <v/>
      </c>
      <c r="AO605" s="99" t="str">
        <f t="shared" si="464"/>
        <v/>
      </c>
      <c r="AP605" s="99" t="str">
        <f t="shared" si="465"/>
        <v/>
      </c>
      <c r="AQ605" s="99" t="str">
        <f t="shared" si="460"/>
        <v/>
      </c>
      <c r="AR605" s="99" t="str">
        <f t="shared" si="461"/>
        <v/>
      </c>
      <c r="AS605" s="99" t="str">
        <f t="shared" si="466"/>
        <v/>
      </c>
      <c r="AT605" s="99" t="str">
        <f t="shared" si="467"/>
        <v/>
      </c>
      <c r="AU605" s="99" t="str">
        <f t="shared" si="437"/>
        <v/>
      </c>
      <c r="AV605" s="99" t="str">
        <f t="shared" si="438"/>
        <v/>
      </c>
      <c r="AW605" s="99" t="str">
        <f t="shared" si="468"/>
        <v/>
      </c>
      <c r="AX605" s="99" t="str">
        <f t="shared" si="469"/>
        <v/>
      </c>
      <c r="AY605" s="99" t="str">
        <f t="shared" si="439"/>
        <v/>
      </c>
      <c r="AZ605" s="99" t="str">
        <f t="shared" si="440"/>
        <v/>
      </c>
      <c r="BA605" s="99" t="str">
        <f t="shared" si="470"/>
        <v/>
      </c>
      <c r="BB605" s="99" t="str">
        <f t="shared" si="471"/>
        <v/>
      </c>
      <c r="BD605" s="99" t="str">
        <f t="shared" si="441"/>
        <v/>
      </c>
      <c r="BE605" s="99" t="str">
        <f t="shared" si="442"/>
        <v/>
      </c>
      <c r="BF605" s="99" t="str">
        <f t="shared" si="443"/>
        <v/>
      </c>
      <c r="BG605" s="99" t="str">
        <f t="shared" si="444"/>
        <v/>
      </c>
      <c r="BH605" s="121" t="str">
        <f t="shared" si="445"/>
        <v/>
      </c>
      <c r="BI605" s="121" t="str">
        <f t="shared" si="446"/>
        <v/>
      </c>
      <c r="BJ605" s="122" t="str">
        <f t="shared" si="447"/>
        <v/>
      </c>
      <c r="BK605" s="122"/>
      <c r="BL605" s="99" t="str">
        <f t="shared" si="448"/>
        <v/>
      </c>
      <c r="BM605" s="99" t="str">
        <f t="shared" si="449"/>
        <v/>
      </c>
      <c r="BN605" s="122" t="str">
        <f t="shared" si="454"/>
        <v/>
      </c>
      <c r="BO605" s="121" t="str">
        <f t="shared" si="450"/>
        <v/>
      </c>
      <c r="BP605" s="122" t="str">
        <f t="shared" si="455"/>
        <v/>
      </c>
      <c r="BQ605" s="122"/>
    </row>
    <row r="606" spans="2:69" x14ac:dyDescent="0.3">
      <c r="B606" s="89"/>
      <c r="C606" s="98">
        <f t="shared" si="451"/>
        <v>120</v>
      </c>
      <c r="D606" s="120">
        <v>596</v>
      </c>
      <c r="E606" s="161" t="str">
        <f t="shared" si="456"/>
        <v/>
      </c>
      <c r="F606" s="90" t="str">
        <f t="shared" si="432"/>
        <v/>
      </c>
      <c r="G606" s="120">
        <v>596</v>
      </c>
      <c r="H606" s="161" t="str">
        <f t="shared" si="457"/>
        <v/>
      </c>
      <c r="I606" s="90" t="str">
        <f t="array" ref="I606">IF(D$2=1,IF(F606="","",ABS(F605-F606)),IF(D$2&lt;10,IF(AND(F606="",F607=""),"",MAX(IF(C$11:C$1510=G606,B$11:B$1510))-MIN(IF(C$11:C$1510=G606,B$11:B$1510))),IF(AND(F606="",F607=""),"",_xlfn.STDEV.S(IF(C$11:C$1510=G606,B$11:B$1510)))))</f>
        <v/>
      </c>
      <c r="J606" s="102"/>
      <c r="K606" s="156"/>
      <c r="L606" s="157"/>
      <c r="M606" s="158"/>
      <c r="N606" s="147"/>
      <c r="O606" s="147"/>
      <c r="AA606" s="99" t="str">
        <f t="shared" si="433"/>
        <v/>
      </c>
      <c r="AB606" s="99" t="str">
        <f t="shared" si="434"/>
        <v/>
      </c>
      <c r="AC606" s="99" t="str">
        <f t="shared" si="462"/>
        <v/>
      </c>
      <c r="AD606" s="99" t="str">
        <f t="shared" si="463"/>
        <v/>
      </c>
      <c r="AE606" s="99" t="str">
        <f t="shared" si="435"/>
        <v/>
      </c>
      <c r="AF606" s="99" t="str">
        <f t="shared" si="436"/>
        <v/>
      </c>
      <c r="AG606" s="99" t="str">
        <f t="shared" si="474"/>
        <v/>
      </c>
      <c r="AH606" s="99" t="str">
        <f t="shared" si="475"/>
        <v/>
      </c>
      <c r="AI606" s="99" t="str">
        <f t="shared" si="452"/>
        <v/>
      </c>
      <c r="AJ606" s="99" t="str">
        <f t="shared" si="458"/>
        <v/>
      </c>
      <c r="AK606" s="99" t="str">
        <f t="shared" si="472"/>
        <v/>
      </c>
      <c r="AL606" s="99" t="str">
        <f t="shared" si="473"/>
        <v/>
      </c>
      <c r="AM606" s="99" t="str">
        <f t="shared" si="453"/>
        <v/>
      </c>
      <c r="AN606" s="99" t="str">
        <f t="shared" si="459"/>
        <v/>
      </c>
      <c r="AO606" s="99" t="str">
        <f t="shared" si="464"/>
        <v/>
      </c>
      <c r="AP606" s="99" t="str">
        <f t="shared" si="465"/>
        <v/>
      </c>
      <c r="AQ606" s="99" t="str">
        <f t="shared" si="460"/>
        <v/>
      </c>
      <c r="AR606" s="99" t="str">
        <f t="shared" si="461"/>
        <v/>
      </c>
      <c r="AS606" s="99" t="str">
        <f t="shared" si="466"/>
        <v/>
      </c>
      <c r="AT606" s="99" t="str">
        <f t="shared" si="467"/>
        <v/>
      </c>
      <c r="AU606" s="99" t="str">
        <f t="shared" si="437"/>
        <v/>
      </c>
      <c r="AV606" s="99" t="str">
        <f t="shared" si="438"/>
        <v/>
      </c>
      <c r="AW606" s="99" t="str">
        <f t="shared" si="468"/>
        <v/>
      </c>
      <c r="AX606" s="99" t="str">
        <f t="shared" si="469"/>
        <v/>
      </c>
      <c r="AY606" s="99" t="str">
        <f t="shared" si="439"/>
        <v/>
      </c>
      <c r="AZ606" s="99" t="str">
        <f t="shared" si="440"/>
        <v/>
      </c>
      <c r="BA606" s="99" t="str">
        <f t="shared" si="470"/>
        <v/>
      </c>
      <c r="BB606" s="99" t="str">
        <f t="shared" si="471"/>
        <v/>
      </c>
      <c r="BD606" s="99" t="str">
        <f t="shared" si="441"/>
        <v/>
      </c>
      <c r="BE606" s="99" t="str">
        <f t="shared" si="442"/>
        <v/>
      </c>
      <c r="BF606" s="99" t="str">
        <f t="shared" si="443"/>
        <v/>
      </c>
      <c r="BG606" s="99" t="str">
        <f t="shared" si="444"/>
        <v/>
      </c>
      <c r="BH606" s="121" t="str">
        <f t="shared" si="445"/>
        <v/>
      </c>
      <c r="BI606" s="121" t="str">
        <f t="shared" si="446"/>
        <v/>
      </c>
      <c r="BJ606" s="122" t="str">
        <f t="shared" si="447"/>
        <v/>
      </c>
      <c r="BK606" s="122"/>
      <c r="BL606" s="99" t="str">
        <f t="shared" si="448"/>
        <v/>
      </c>
      <c r="BM606" s="99" t="str">
        <f t="shared" si="449"/>
        <v/>
      </c>
      <c r="BN606" s="122" t="str">
        <f t="shared" si="454"/>
        <v/>
      </c>
      <c r="BO606" s="121" t="str">
        <f t="shared" si="450"/>
        <v/>
      </c>
      <c r="BP606" s="122" t="str">
        <f t="shared" si="455"/>
        <v/>
      </c>
      <c r="BQ606" s="122"/>
    </row>
    <row r="607" spans="2:69" x14ac:dyDescent="0.3">
      <c r="B607" s="89"/>
      <c r="C607" s="98">
        <f t="shared" si="451"/>
        <v>120</v>
      </c>
      <c r="D607" s="120">
        <v>597</v>
      </c>
      <c r="E607" s="161" t="str">
        <f t="shared" si="456"/>
        <v/>
      </c>
      <c r="F607" s="90" t="str">
        <f t="shared" si="432"/>
        <v/>
      </c>
      <c r="G607" s="120">
        <v>597</v>
      </c>
      <c r="H607" s="161" t="str">
        <f t="shared" si="457"/>
        <v/>
      </c>
      <c r="I607" s="90" t="str">
        <f t="array" ref="I607">IF(D$2=1,IF(F607="","",ABS(F606-F607)),IF(D$2&lt;10,IF(AND(F607="",F608=""),"",MAX(IF(C$11:C$1510=G607,B$11:B$1510))-MIN(IF(C$11:C$1510=G607,B$11:B$1510))),IF(AND(F607="",F608=""),"",_xlfn.STDEV.S(IF(C$11:C$1510=G607,B$11:B$1510)))))</f>
        <v/>
      </c>
      <c r="J607" s="102"/>
      <c r="K607" s="156"/>
      <c r="L607" s="157"/>
      <c r="M607" s="158"/>
      <c r="N607" s="147"/>
      <c r="O607" s="147"/>
      <c r="AA607" s="99" t="str">
        <f t="shared" si="433"/>
        <v/>
      </c>
      <c r="AB607" s="99" t="str">
        <f t="shared" si="434"/>
        <v/>
      </c>
      <c r="AC607" s="99" t="str">
        <f t="shared" si="462"/>
        <v/>
      </c>
      <c r="AD607" s="99" t="str">
        <f t="shared" si="463"/>
        <v/>
      </c>
      <c r="AE607" s="99" t="str">
        <f t="shared" si="435"/>
        <v/>
      </c>
      <c r="AF607" s="99" t="str">
        <f t="shared" si="436"/>
        <v/>
      </c>
      <c r="AG607" s="99" t="str">
        <f t="shared" si="474"/>
        <v/>
      </c>
      <c r="AH607" s="99" t="str">
        <f t="shared" si="475"/>
        <v/>
      </c>
      <c r="AI607" s="99" t="str">
        <f t="shared" si="452"/>
        <v/>
      </c>
      <c r="AJ607" s="99" t="str">
        <f t="shared" si="458"/>
        <v/>
      </c>
      <c r="AK607" s="99" t="str">
        <f t="shared" si="472"/>
        <v/>
      </c>
      <c r="AL607" s="99" t="str">
        <f t="shared" si="473"/>
        <v/>
      </c>
      <c r="AM607" s="99" t="str">
        <f t="shared" si="453"/>
        <v/>
      </c>
      <c r="AN607" s="99" t="str">
        <f t="shared" si="459"/>
        <v/>
      </c>
      <c r="AO607" s="99" t="str">
        <f t="shared" si="464"/>
        <v/>
      </c>
      <c r="AP607" s="99" t="str">
        <f t="shared" si="465"/>
        <v/>
      </c>
      <c r="AQ607" s="99" t="str">
        <f t="shared" si="460"/>
        <v/>
      </c>
      <c r="AR607" s="99" t="str">
        <f t="shared" si="461"/>
        <v/>
      </c>
      <c r="AS607" s="99" t="str">
        <f t="shared" si="466"/>
        <v/>
      </c>
      <c r="AT607" s="99" t="str">
        <f t="shared" si="467"/>
        <v/>
      </c>
      <c r="AU607" s="99" t="str">
        <f t="shared" si="437"/>
        <v/>
      </c>
      <c r="AV607" s="99" t="str">
        <f t="shared" si="438"/>
        <v/>
      </c>
      <c r="AW607" s="99" t="str">
        <f t="shared" si="468"/>
        <v/>
      </c>
      <c r="AX607" s="99" t="str">
        <f t="shared" si="469"/>
        <v/>
      </c>
      <c r="AY607" s="99" t="str">
        <f t="shared" si="439"/>
        <v/>
      </c>
      <c r="AZ607" s="99" t="str">
        <f t="shared" si="440"/>
        <v/>
      </c>
      <c r="BA607" s="99" t="str">
        <f t="shared" si="470"/>
        <v/>
      </c>
      <c r="BB607" s="99" t="str">
        <f t="shared" si="471"/>
        <v/>
      </c>
      <c r="BD607" s="99" t="str">
        <f t="shared" si="441"/>
        <v/>
      </c>
      <c r="BE607" s="99" t="str">
        <f t="shared" si="442"/>
        <v/>
      </c>
      <c r="BF607" s="99" t="str">
        <f t="shared" si="443"/>
        <v/>
      </c>
      <c r="BG607" s="99" t="str">
        <f t="shared" si="444"/>
        <v/>
      </c>
      <c r="BH607" s="121" t="str">
        <f t="shared" si="445"/>
        <v/>
      </c>
      <c r="BI607" s="121" t="str">
        <f t="shared" si="446"/>
        <v/>
      </c>
      <c r="BJ607" s="122" t="str">
        <f t="shared" si="447"/>
        <v/>
      </c>
      <c r="BK607" s="122"/>
      <c r="BL607" s="99" t="str">
        <f t="shared" si="448"/>
        <v/>
      </c>
      <c r="BM607" s="99" t="str">
        <f t="shared" si="449"/>
        <v/>
      </c>
      <c r="BN607" s="122" t="str">
        <f t="shared" si="454"/>
        <v/>
      </c>
      <c r="BO607" s="121" t="str">
        <f t="shared" si="450"/>
        <v/>
      </c>
      <c r="BP607" s="122" t="str">
        <f t="shared" si="455"/>
        <v/>
      </c>
      <c r="BQ607" s="122"/>
    </row>
    <row r="608" spans="2:69" x14ac:dyDescent="0.3">
      <c r="B608" s="89"/>
      <c r="C608" s="98">
        <f t="shared" si="451"/>
        <v>120</v>
      </c>
      <c r="D608" s="120">
        <v>598</v>
      </c>
      <c r="E608" s="161" t="str">
        <f t="shared" si="456"/>
        <v/>
      </c>
      <c r="F608" s="90" t="str">
        <f t="shared" si="432"/>
        <v/>
      </c>
      <c r="G608" s="120">
        <v>598</v>
      </c>
      <c r="H608" s="161" t="str">
        <f t="shared" si="457"/>
        <v/>
      </c>
      <c r="I608" s="90" t="str">
        <f t="array" ref="I608">IF(D$2=1,IF(F608="","",ABS(F607-F608)),IF(D$2&lt;10,IF(AND(F608="",F609=""),"",MAX(IF(C$11:C$1510=G608,B$11:B$1510))-MIN(IF(C$11:C$1510=G608,B$11:B$1510))),IF(AND(F608="",F609=""),"",_xlfn.STDEV.S(IF(C$11:C$1510=G608,B$11:B$1510)))))</f>
        <v/>
      </c>
      <c r="J608" s="102"/>
      <c r="K608" s="156"/>
      <c r="L608" s="157"/>
      <c r="M608" s="158"/>
      <c r="N608" s="147"/>
      <c r="O608" s="147"/>
      <c r="AA608" s="99" t="str">
        <f t="shared" si="433"/>
        <v/>
      </c>
      <c r="AB608" s="99" t="str">
        <f t="shared" si="434"/>
        <v/>
      </c>
      <c r="AC608" s="99" t="str">
        <f t="shared" si="462"/>
        <v/>
      </c>
      <c r="AD608" s="99" t="str">
        <f t="shared" si="463"/>
        <v/>
      </c>
      <c r="AE608" s="99" t="str">
        <f t="shared" si="435"/>
        <v/>
      </c>
      <c r="AF608" s="99" t="str">
        <f t="shared" si="436"/>
        <v/>
      </c>
      <c r="AG608" s="99" t="str">
        <f t="shared" si="474"/>
        <v/>
      </c>
      <c r="AH608" s="99" t="str">
        <f t="shared" si="475"/>
        <v/>
      </c>
      <c r="AI608" s="99" t="str">
        <f t="shared" si="452"/>
        <v/>
      </c>
      <c r="AJ608" s="99" t="str">
        <f t="shared" si="458"/>
        <v/>
      </c>
      <c r="AK608" s="99" t="str">
        <f t="shared" si="472"/>
        <v/>
      </c>
      <c r="AL608" s="99" t="str">
        <f t="shared" si="473"/>
        <v/>
      </c>
      <c r="AM608" s="99" t="str">
        <f t="shared" si="453"/>
        <v/>
      </c>
      <c r="AN608" s="99" t="str">
        <f t="shared" si="459"/>
        <v/>
      </c>
      <c r="AO608" s="99" t="str">
        <f t="shared" si="464"/>
        <v/>
      </c>
      <c r="AP608" s="99" t="str">
        <f t="shared" si="465"/>
        <v/>
      </c>
      <c r="AQ608" s="99" t="str">
        <f t="shared" si="460"/>
        <v/>
      </c>
      <c r="AR608" s="99" t="str">
        <f t="shared" si="461"/>
        <v/>
      </c>
      <c r="AS608" s="99" t="str">
        <f t="shared" si="466"/>
        <v/>
      </c>
      <c r="AT608" s="99" t="str">
        <f t="shared" si="467"/>
        <v/>
      </c>
      <c r="AU608" s="99" t="str">
        <f t="shared" si="437"/>
        <v/>
      </c>
      <c r="AV608" s="99" t="str">
        <f t="shared" si="438"/>
        <v/>
      </c>
      <c r="AW608" s="99" t="str">
        <f t="shared" si="468"/>
        <v/>
      </c>
      <c r="AX608" s="99" t="str">
        <f t="shared" si="469"/>
        <v/>
      </c>
      <c r="AY608" s="99" t="str">
        <f t="shared" si="439"/>
        <v/>
      </c>
      <c r="AZ608" s="99" t="str">
        <f t="shared" si="440"/>
        <v/>
      </c>
      <c r="BA608" s="99" t="str">
        <f t="shared" si="470"/>
        <v/>
      </c>
      <c r="BB608" s="99" t="str">
        <f t="shared" si="471"/>
        <v/>
      </c>
      <c r="BD608" s="99" t="str">
        <f t="shared" si="441"/>
        <v/>
      </c>
      <c r="BE608" s="99" t="str">
        <f t="shared" si="442"/>
        <v/>
      </c>
      <c r="BF608" s="99" t="str">
        <f t="shared" si="443"/>
        <v/>
      </c>
      <c r="BG608" s="99" t="str">
        <f t="shared" si="444"/>
        <v/>
      </c>
      <c r="BH608" s="121" t="str">
        <f t="shared" si="445"/>
        <v/>
      </c>
      <c r="BI608" s="121" t="str">
        <f t="shared" si="446"/>
        <v/>
      </c>
      <c r="BJ608" s="122" t="str">
        <f t="shared" si="447"/>
        <v/>
      </c>
      <c r="BK608" s="122"/>
      <c r="BL608" s="99" t="str">
        <f t="shared" si="448"/>
        <v/>
      </c>
      <c r="BM608" s="99" t="str">
        <f t="shared" si="449"/>
        <v/>
      </c>
      <c r="BN608" s="122" t="str">
        <f t="shared" si="454"/>
        <v/>
      </c>
      <c r="BO608" s="121" t="str">
        <f t="shared" si="450"/>
        <v/>
      </c>
      <c r="BP608" s="122" t="str">
        <f t="shared" si="455"/>
        <v/>
      </c>
      <c r="BQ608" s="122"/>
    </row>
    <row r="609" spans="2:69" x14ac:dyDescent="0.3">
      <c r="B609" s="89"/>
      <c r="C609" s="98">
        <f t="shared" si="451"/>
        <v>120</v>
      </c>
      <c r="D609" s="120">
        <v>599</v>
      </c>
      <c r="E609" s="161" t="str">
        <f t="shared" si="456"/>
        <v/>
      </c>
      <c r="F609" s="90" t="str">
        <f t="shared" si="432"/>
        <v/>
      </c>
      <c r="G609" s="120">
        <v>599</v>
      </c>
      <c r="H609" s="161" t="str">
        <f t="shared" si="457"/>
        <v/>
      </c>
      <c r="I609" s="90" t="str">
        <f t="array" ref="I609">IF(D$2=1,IF(F609="","",ABS(F608-F609)),IF(D$2&lt;10,IF(AND(F609="",F610=""),"",MAX(IF(C$11:C$1510=G609,B$11:B$1510))-MIN(IF(C$11:C$1510=G609,B$11:B$1510))),IF(AND(F609="",F610=""),"",_xlfn.STDEV.S(IF(C$11:C$1510=G609,B$11:B$1510)))))</f>
        <v/>
      </c>
      <c r="J609" s="102"/>
      <c r="K609" s="156"/>
      <c r="L609" s="157"/>
      <c r="M609" s="158"/>
      <c r="N609" s="147"/>
      <c r="O609" s="147"/>
      <c r="AA609" s="99" t="str">
        <f t="shared" si="433"/>
        <v/>
      </c>
      <c r="AB609" s="99" t="str">
        <f t="shared" si="434"/>
        <v/>
      </c>
      <c r="AC609" s="99" t="str">
        <f t="shared" si="462"/>
        <v/>
      </c>
      <c r="AD609" s="99" t="str">
        <f t="shared" si="463"/>
        <v/>
      </c>
      <c r="AE609" s="99" t="str">
        <f t="shared" si="435"/>
        <v/>
      </c>
      <c r="AF609" s="99" t="str">
        <f t="shared" si="436"/>
        <v/>
      </c>
      <c r="AG609" s="99" t="str">
        <f t="shared" si="474"/>
        <v/>
      </c>
      <c r="AH609" s="99" t="str">
        <f t="shared" si="475"/>
        <v/>
      </c>
      <c r="AI609" s="99" t="str">
        <f t="shared" si="452"/>
        <v/>
      </c>
      <c r="AJ609" s="99" t="str">
        <f t="shared" si="458"/>
        <v/>
      </c>
      <c r="AK609" s="99" t="str">
        <f t="shared" si="472"/>
        <v/>
      </c>
      <c r="AL609" s="99" t="str">
        <f t="shared" si="473"/>
        <v/>
      </c>
      <c r="AM609" s="99" t="str">
        <f t="shared" si="453"/>
        <v/>
      </c>
      <c r="AN609" s="99" t="str">
        <f t="shared" si="459"/>
        <v/>
      </c>
      <c r="AO609" s="99" t="str">
        <f t="shared" si="464"/>
        <v/>
      </c>
      <c r="AP609" s="99" t="str">
        <f t="shared" si="465"/>
        <v/>
      </c>
      <c r="AQ609" s="99" t="str">
        <f t="shared" si="460"/>
        <v/>
      </c>
      <c r="AR609" s="99" t="str">
        <f t="shared" si="461"/>
        <v/>
      </c>
      <c r="AS609" s="99" t="str">
        <f t="shared" si="466"/>
        <v/>
      </c>
      <c r="AT609" s="99" t="str">
        <f t="shared" si="467"/>
        <v/>
      </c>
      <c r="AU609" s="99" t="str">
        <f t="shared" si="437"/>
        <v/>
      </c>
      <c r="AV609" s="99" t="str">
        <f t="shared" si="438"/>
        <v/>
      </c>
      <c r="AW609" s="99" t="str">
        <f t="shared" si="468"/>
        <v/>
      </c>
      <c r="AX609" s="99" t="str">
        <f t="shared" si="469"/>
        <v/>
      </c>
      <c r="AY609" s="99" t="str">
        <f t="shared" si="439"/>
        <v/>
      </c>
      <c r="AZ609" s="99" t="str">
        <f t="shared" si="440"/>
        <v/>
      </c>
      <c r="BA609" s="99" t="str">
        <f t="shared" si="470"/>
        <v/>
      </c>
      <c r="BB609" s="99" t="str">
        <f t="shared" si="471"/>
        <v/>
      </c>
      <c r="BD609" s="99" t="str">
        <f t="shared" si="441"/>
        <v/>
      </c>
      <c r="BE609" s="99" t="str">
        <f t="shared" si="442"/>
        <v/>
      </c>
      <c r="BF609" s="99" t="str">
        <f t="shared" si="443"/>
        <v/>
      </c>
      <c r="BG609" s="99" t="str">
        <f t="shared" si="444"/>
        <v/>
      </c>
      <c r="BH609" s="121" t="str">
        <f t="shared" si="445"/>
        <v/>
      </c>
      <c r="BI609" s="121" t="str">
        <f t="shared" si="446"/>
        <v/>
      </c>
      <c r="BJ609" s="122" t="str">
        <f t="shared" si="447"/>
        <v/>
      </c>
      <c r="BK609" s="122"/>
      <c r="BL609" s="99" t="str">
        <f t="shared" si="448"/>
        <v/>
      </c>
      <c r="BM609" s="99" t="str">
        <f t="shared" si="449"/>
        <v/>
      </c>
      <c r="BN609" s="122" t="str">
        <f t="shared" si="454"/>
        <v/>
      </c>
      <c r="BO609" s="121" t="str">
        <f t="shared" si="450"/>
        <v/>
      </c>
      <c r="BP609" s="122" t="str">
        <f t="shared" si="455"/>
        <v/>
      </c>
      <c r="BQ609" s="122"/>
    </row>
    <row r="610" spans="2:69" x14ac:dyDescent="0.3">
      <c r="B610" s="89"/>
      <c r="C610" s="98">
        <f t="shared" si="451"/>
        <v>120</v>
      </c>
      <c r="D610" s="120">
        <v>600</v>
      </c>
      <c r="E610" s="161" t="str">
        <f t="shared" si="456"/>
        <v/>
      </c>
      <c r="F610" s="90" t="str">
        <f t="shared" si="432"/>
        <v/>
      </c>
      <c r="G610" s="120">
        <v>600</v>
      </c>
      <c r="H610" s="161" t="str">
        <f t="shared" si="457"/>
        <v/>
      </c>
      <c r="I610" s="90" t="str">
        <f t="array" ref="I610">IF(D$2=1,IF(F610="","",ABS(F609-F610)),IF(D$2&lt;10,IF(AND(F610="",F611=""),"",MAX(IF(C$11:C$1510=G610,B$11:B$1510))-MIN(IF(C$11:C$1510=G610,B$11:B$1510))),IF(AND(F610="",F611=""),"",_xlfn.STDEV.S(IF(C$11:C$1510=G610,B$11:B$1510)))))</f>
        <v/>
      </c>
      <c r="J610" s="102"/>
      <c r="K610" s="156"/>
      <c r="L610" s="157"/>
      <c r="M610" s="158"/>
      <c r="N610" s="147"/>
      <c r="O610" s="147"/>
      <c r="AA610" s="99" t="str">
        <f t="shared" si="433"/>
        <v/>
      </c>
      <c r="AB610" s="99" t="str">
        <f t="shared" si="434"/>
        <v/>
      </c>
      <c r="AC610" s="99" t="str">
        <f t="shared" si="462"/>
        <v/>
      </c>
      <c r="AD610" s="99" t="str">
        <f t="shared" si="463"/>
        <v/>
      </c>
      <c r="AE610" s="99" t="str">
        <f t="shared" si="435"/>
        <v/>
      </c>
      <c r="AF610" s="99" t="str">
        <f t="shared" si="436"/>
        <v/>
      </c>
      <c r="AG610" s="99" t="str">
        <f t="shared" si="474"/>
        <v/>
      </c>
      <c r="AH610" s="99" t="str">
        <f t="shared" si="475"/>
        <v/>
      </c>
      <c r="AI610" s="99" t="str">
        <f t="shared" si="452"/>
        <v/>
      </c>
      <c r="AJ610" s="99" t="str">
        <f t="shared" si="458"/>
        <v/>
      </c>
      <c r="AK610" s="99" t="str">
        <f t="shared" si="472"/>
        <v/>
      </c>
      <c r="AL610" s="99" t="str">
        <f t="shared" si="473"/>
        <v/>
      </c>
      <c r="AM610" s="99" t="str">
        <f t="shared" si="453"/>
        <v/>
      </c>
      <c r="AN610" s="99" t="str">
        <f t="shared" si="459"/>
        <v/>
      </c>
      <c r="AO610" s="99" t="str">
        <f t="shared" si="464"/>
        <v/>
      </c>
      <c r="AP610" s="99" t="str">
        <f t="shared" si="465"/>
        <v/>
      </c>
      <c r="AQ610" s="99" t="str">
        <f t="shared" si="460"/>
        <v/>
      </c>
      <c r="AR610" s="99" t="str">
        <f t="shared" si="461"/>
        <v/>
      </c>
      <c r="AS610" s="99" t="str">
        <f t="shared" si="466"/>
        <v/>
      </c>
      <c r="AT610" s="99" t="str">
        <f t="shared" si="467"/>
        <v/>
      </c>
      <c r="AU610" s="99" t="str">
        <f t="shared" si="437"/>
        <v/>
      </c>
      <c r="AV610" s="99" t="str">
        <f t="shared" si="438"/>
        <v/>
      </c>
      <c r="AW610" s="99" t="str">
        <f t="shared" si="468"/>
        <v/>
      </c>
      <c r="AX610" s="99" t="str">
        <f t="shared" si="469"/>
        <v/>
      </c>
      <c r="AY610" s="99" t="str">
        <f t="shared" si="439"/>
        <v/>
      </c>
      <c r="AZ610" s="99" t="str">
        <f t="shared" si="440"/>
        <v/>
      </c>
      <c r="BA610" s="99" t="str">
        <f t="shared" si="470"/>
        <v/>
      </c>
      <c r="BB610" s="99" t="str">
        <f t="shared" si="471"/>
        <v/>
      </c>
      <c r="BD610" s="99" t="str">
        <f t="shared" si="441"/>
        <v/>
      </c>
      <c r="BE610" s="99" t="str">
        <f t="shared" si="442"/>
        <v/>
      </c>
      <c r="BF610" s="99" t="str">
        <f t="shared" si="443"/>
        <v/>
      </c>
      <c r="BG610" s="99" t="str">
        <f t="shared" si="444"/>
        <v/>
      </c>
      <c r="BH610" s="121" t="str">
        <f t="shared" si="445"/>
        <v/>
      </c>
      <c r="BI610" s="121" t="str">
        <f t="shared" si="446"/>
        <v/>
      </c>
      <c r="BJ610" s="122" t="str">
        <f t="shared" si="447"/>
        <v/>
      </c>
      <c r="BK610" s="122"/>
      <c r="BL610" s="99" t="str">
        <f t="shared" si="448"/>
        <v/>
      </c>
      <c r="BM610" s="99" t="str">
        <f t="shared" si="449"/>
        <v/>
      </c>
      <c r="BN610" s="122" t="str">
        <f t="shared" si="454"/>
        <v/>
      </c>
      <c r="BO610" s="121" t="str">
        <f t="shared" si="450"/>
        <v/>
      </c>
      <c r="BP610" s="122" t="str">
        <f t="shared" si="455"/>
        <v/>
      </c>
      <c r="BQ610" s="122"/>
    </row>
    <row r="611" spans="2:69" x14ac:dyDescent="0.3">
      <c r="B611" s="89"/>
      <c r="C611" s="98">
        <f t="shared" si="451"/>
        <v>121</v>
      </c>
      <c r="D611" s="120">
        <v>601</v>
      </c>
      <c r="E611" s="161" t="str">
        <f t="shared" si="456"/>
        <v/>
      </c>
      <c r="F611" s="90" t="str">
        <f t="shared" si="432"/>
        <v/>
      </c>
      <c r="G611" s="120">
        <v>601</v>
      </c>
      <c r="H611" s="161" t="str">
        <f t="shared" si="457"/>
        <v/>
      </c>
      <c r="I611" s="90" t="str">
        <f t="array" ref="I611">IF(D$2=1,IF(F611="","",ABS(F610-F611)),IF(D$2&lt;10,IF(AND(F611="",F612=""),"",MAX(IF(C$11:C$1510=G611,B$11:B$1510))-MIN(IF(C$11:C$1510=G611,B$11:B$1510))),IF(AND(F611="",F612=""),"",_xlfn.STDEV.S(IF(C$11:C$1510=G611,B$11:B$1510)))))</f>
        <v/>
      </c>
      <c r="J611" s="102"/>
      <c r="K611" s="156"/>
      <c r="L611" s="157"/>
      <c r="M611" s="158"/>
      <c r="N611" s="147"/>
      <c r="O611" s="147"/>
      <c r="AA611" s="99" t="str">
        <f t="shared" si="433"/>
        <v/>
      </c>
      <c r="AB611" s="99" t="str">
        <f t="shared" si="434"/>
        <v/>
      </c>
      <c r="AC611" s="99" t="str">
        <f t="shared" si="462"/>
        <v/>
      </c>
      <c r="AD611" s="99" t="str">
        <f t="shared" si="463"/>
        <v/>
      </c>
      <c r="AE611" s="99" t="str">
        <f t="shared" si="435"/>
        <v/>
      </c>
      <c r="AF611" s="99" t="str">
        <f t="shared" si="436"/>
        <v/>
      </c>
      <c r="AG611" s="99" t="str">
        <f t="shared" si="474"/>
        <v/>
      </c>
      <c r="AH611" s="99" t="str">
        <f t="shared" si="475"/>
        <v/>
      </c>
      <c r="AI611" s="99" t="str">
        <f t="shared" si="452"/>
        <v/>
      </c>
      <c r="AJ611" s="99" t="str">
        <f t="shared" si="458"/>
        <v/>
      </c>
      <c r="AK611" s="99" t="str">
        <f t="shared" si="472"/>
        <v/>
      </c>
      <c r="AL611" s="99" t="str">
        <f t="shared" si="473"/>
        <v/>
      </c>
      <c r="AM611" s="99" t="str">
        <f t="shared" si="453"/>
        <v/>
      </c>
      <c r="AN611" s="99" t="str">
        <f t="shared" si="459"/>
        <v/>
      </c>
      <c r="AO611" s="99" t="str">
        <f t="shared" si="464"/>
        <v/>
      </c>
      <c r="AP611" s="99" t="str">
        <f t="shared" si="465"/>
        <v/>
      </c>
      <c r="AQ611" s="99" t="str">
        <f t="shared" si="460"/>
        <v/>
      </c>
      <c r="AR611" s="99" t="str">
        <f t="shared" si="461"/>
        <v/>
      </c>
      <c r="AS611" s="99" t="str">
        <f t="shared" si="466"/>
        <v/>
      </c>
      <c r="AT611" s="99" t="str">
        <f t="shared" si="467"/>
        <v/>
      </c>
      <c r="AU611" s="99" t="str">
        <f t="shared" si="437"/>
        <v/>
      </c>
      <c r="AV611" s="99" t="str">
        <f t="shared" si="438"/>
        <v/>
      </c>
      <c r="AW611" s="99" t="str">
        <f t="shared" si="468"/>
        <v/>
      </c>
      <c r="AX611" s="99" t="str">
        <f t="shared" si="469"/>
        <v/>
      </c>
      <c r="AY611" s="99" t="str">
        <f t="shared" si="439"/>
        <v/>
      </c>
      <c r="AZ611" s="99" t="str">
        <f t="shared" si="440"/>
        <v/>
      </c>
      <c r="BA611" s="99" t="str">
        <f t="shared" si="470"/>
        <v/>
      </c>
      <c r="BB611" s="99" t="str">
        <f t="shared" si="471"/>
        <v/>
      </c>
      <c r="BD611" s="99" t="str">
        <f t="shared" si="441"/>
        <v/>
      </c>
      <c r="BE611" s="99" t="str">
        <f t="shared" si="442"/>
        <v/>
      </c>
      <c r="BF611" s="99" t="str">
        <f t="shared" si="443"/>
        <v/>
      </c>
      <c r="BG611" s="99" t="str">
        <f t="shared" si="444"/>
        <v/>
      </c>
      <c r="BH611" s="121" t="str">
        <f t="shared" si="445"/>
        <v/>
      </c>
      <c r="BI611" s="121" t="str">
        <f t="shared" si="446"/>
        <v/>
      </c>
      <c r="BJ611" s="122" t="str">
        <f t="shared" si="447"/>
        <v/>
      </c>
      <c r="BK611" s="122"/>
      <c r="BL611" s="99" t="str">
        <f t="shared" si="448"/>
        <v/>
      </c>
      <c r="BM611" s="99" t="str">
        <f t="shared" si="449"/>
        <v/>
      </c>
      <c r="BN611" s="122" t="str">
        <f t="shared" si="454"/>
        <v/>
      </c>
      <c r="BO611" s="121" t="str">
        <f t="shared" si="450"/>
        <v/>
      </c>
      <c r="BP611" s="122" t="str">
        <f t="shared" si="455"/>
        <v/>
      </c>
      <c r="BQ611" s="122"/>
    </row>
    <row r="612" spans="2:69" x14ac:dyDescent="0.3">
      <c r="B612" s="89"/>
      <c r="C612" s="98">
        <f t="shared" si="451"/>
        <v>121</v>
      </c>
      <c r="D612" s="120">
        <v>602</v>
      </c>
      <c r="E612" s="161" t="str">
        <f t="shared" si="456"/>
        <v/>
      </c>
      <c r="F612" s="90" t="str">
        <f t="shared" si="432"/>
        <v/>
      </c>
      <c r="G612" s="120">
        <v>602</v>
      </c>
      <c r="H612" s="161" t="str">
        <f t="shared" si="457"/>
        <v/>
      </c>
      <c r="I612" s="90" t="str">
        <f t="array" ref="I612">IF(D$2=1,IF(F612="","",ABS(F611-F612)),IF(D$2&lt;10,IF(AND(F612="",F613=""),"",MAX(IF(C$11:C$1510=G612,B$11:B$1510))-MIN(IF(C$11:C$1510=G612,B$11:B$1510))),IF(AND(F612="",F613=""),"",_xlfn.STDEV.S(IF(C$11:C$1510=G612,B$11:B$1510)))))</f>
        <v/>
      </c>
      <c r="J612" s="102"/>
      <c r="K612" s="156"/>
      <c r="L612" s="157"/>
      <c r="M612" s="158"/>
      <c r="N612" s="147"/>
      <c r="O612" s="147"/>
      <c r="AA612" s="99" t="str">
        <f t="shared" si="433"/>
        <v/>
      </c>
      <c r="AB612" s="99" t="str">
        <f t="shared" si="434"/>
        <v/>
      </c>
      <c r="AC612" s="99" t="str">
        <f t="shared" si="462"/>
        <v/>
      </c>
      <c r="AD612" s="99" t="str">
        <f t="shared" si="463"/>
        <v/>
      </c>
      <c r="AE612" s="99" t="str">
        <f t="shared" si="435"/>
        <v/>
      </c>
      <c r="AF612" s="99" t="str">
        <f t="shared" si="436"/>
        <v/>
      </c>
      <c r="AG612" s="99" t="str">
        <f t="shared" si="474"/>
        <v/>
      </c>
      <c r="AH612" s="99" t="str">
        <f t="shared" si="475"/>
        <v/>
      </c>
      <c r="AI612" s="99" t="str">
        <f t="shared" si="452"/>
        <v/>
      </c>
      <c r="AJ612" s="99" t="str">
        <f t="shared" si="458"/>
        <v/>
      </c>
      <c r="AK612" s="99" t="str">
        <f t="shared" si="472"/>
        <v/>
      </c>
      <c r="AL612" s="99" t="str">
        <f t="shared" si="473"/>
        <v/>
      </c>
      <c r="AM612" s="99" t="str">
        <f t="shared" si="453"/>
        <v/>
      </c>
      <c r="AN612" s="99" t="str">
        <f t="shared" si="459"/>
        <v/>
      </c>
      <c r="AO612" s="99" t="str">
        <f t="shared" si="464"/>
        <v/>
      </c>
      <c r="AP612" s="99" t="str">
        <f t="shared" si="465"/>
        <v/>
      </c>
      <c r="AQ612" s="99" t="str">
        <f t="shared" si="460"/>
        <v/>
      </c>
      <c r="AR612" s="99" t="str">
        <f t="shared" si="461"/>
        <v/>
      </c>
      <c r="AS612" s="99" t="str">
        <f t="shared" si="466"/>
        <v/>
      </c>
      <c r="AT612" s="99" t="str">
        <f t="shared" si="467"/>
        <v/>
      </c>
      <c r="AU612" s="99" t="str">
        <f t="shared" si="437"/>
        <v/>
      </c>
      <c r="AV612" s="99" t="str">
        <f t="shared" si="438"/>
        <v/>
      </c>
      <c r="AW612" s="99" t="str">
        <f t="shared" si="468"/>
        <v/>
      </c>
      <c r="AX612" s="99" t="str">
        <f t="shared" si="469"/>
        <v/>
      </c>
      <c r="AY612" s="99" t="str">
        <f t="shared" si="439"/>
        <v/>
      </c>
      <c r="AZ612" s="99" t="str">
        <f t="shared" si="440"/>
        <v/>
      </c>
      <c r="BA612" s="99" t="str">
        <f t="shared" si="470"/>
        <v/>
      </c>
      <c r="BB612" s="99" t="str">
        <f t="shared" si="471"/>
        <v/>
      </c>
      <c r="BD612" s="99" t="str">
        <f t="shared" si="441"/>
        <v/>
      </c>
      <c r="BE612" s="99" t="str">
        <f t="shared" si="442"/>
        <v/>
      </c>
      <c r="BF612" s="99" t="str">
        <f t="shared" si="443"/>
        <v/>
      </c>
      <c r="BG612" s="99" t="str">
        <f t="shared" si="444"/>
        <v/>
      </c>
      <c r="BH612" s="121" t="str">
        <f t="shared" si="445"/>
        <v/>
      </c>
      <c r="BI612" s="121" t="str">
        <f t="shared" si="446"/>
        <v/>
      </c>
      <c r="BJ612" s="122" t="str">
        <f t="shared" si="447"/>
        <v/>
      </c>
      <c r="BK612" s="122"/>
      <c r="BL612" s="99" t="str">
        <f t="shared" si="448"/>
        <v/>
      </c>
      <c r="BM612" s="99" t="str">
        <f t="shared" si="449"/>
        <v/>
      </c>
      <c r="BN612" s="122" t="str">
        <f t="shared" si="454"/>
        <v/>
      </c>
      <c r="BO612" s="121" t="str">
        <f t="shared" si="450"/>
        <v/>
      </c>
      <c r="BP612" s="122" t="str">
        <f t="shared" si="455"/>
        <v/>
      </c>
      <c r="BQ612" s="122"/>
    </row>
    <row r="613" spans="2:69" x14ac:dyDescent="0.3">
      <c r="B613" s="89"/>
      <c r="C613" s="98">
        <f t="shared" si="451"/>
        <v>121</v>
      </c>
      <c r="D613" s="120">
        <v>603</v>
      </c>
      <c r="E613" s="161" t="str">
        <f t="shared" si="456"/>
        <v/>
      </c>
      <c r="F613" s="90" t="str">
        <f t="shared" si="432"/>
        <v/>
      </c>
      <c r="G613" s="120">
        <v>603</v>
      </c>
      <c r="H613" s="161" t="str">
        <f t="shared" si="457"/>
        <v/>
      </c>
      <c r="I613" s="90" t="str">
        <f t="array" ref="I613">IF(D$2=1,IF(F613="","",ABS(F612-F613)),IF(D$2&lt;10,IF(AND(F613="",F614=""),"",MAX(IF(C$11:C$1510=G613,B$11:B$1510))-MIN(IF(C$11:C$1510=G613,B$11:B$1510))),IF(AND(F613="",F614=""),"",_xlfn.STDEV.S(IF(C$11:C$1510=G613,B$11:B$1510)))))</f>
        <v/>
      </c>
      <c r="J613" s="102"/>
      <c r="K613" s="156"/>
      <c r="L613" s="157"/>
      <c r="M613" s="158"/>
      <c r="N613" s="147"/>
      <c r="O613" s="147"/>
      <c r="AA613" s="99" t="str">
        <f t="shared" si="433"/>
        <v/>
      </c>
      <c r="AB613" s="99" t="str">
        <f t="shared" si="434"/>
        <v/>
      </c>
      <c r="AC613" s="99" t="str">
        <f t="shared" si="462"/>
        <v/>
      </c>
      <c r="AD613" s="99" t="str">
        <f t="shared" si="463"/>
        <v/>
      </c>
      <c r="AE613" s="99" t="str">
        <f t="shared" si="435"/>
        <v/>
      </c>
      <c r="AF613" s="99" t="str">
        <f t="shared" si="436"/>
        <v/>
      </c>
      <c r="AG613" s="99" t="str">
        <f t="shared" si="474"/>
        <v/>
      </c>
      <c r="AH613" s="99" t="str">
        <f t="shared" si="475"/>
        <v/>
      </c>
      <c r="AI613" s="99" t="str">
        <f t="shared" si="452"/>
        <v/>
      </c>
      <c r="AJ613" s="99" t="str">
        <f t="shared" si="458"/>
        <v/>
      </c>
      <c r="AK613" s="99" t="str">
        <f t="shared" si="472"/>
        <v/>
      </c>
      <c r="AL613" s="99" t="str">
        <f t="shared" si="473"/>
        <v/>
      </c>
      <c r="AM613" s="99" t="str">
        <f t="shared" si="453"/>
        <v/>
      </c>
      <c r="AN613" s="99" t="str">
        <f t="shared" si="459"/>
        <v/>
      </c>
      <c r="AO613" s="99" t="str">
        <f t="shared" si="464"/>
        <v/>
      </c>
      <c r="AP613" s="99" t="str">
        <f t="shared" si="465"/>
        <v/>
      </c>
      <c r="AQ613" s="99" t="str">
        <f t="shared" si="460"/>
        <v/>
      </c>
      <c r="AR613" s="99" t="str">
        <f t="shared" si="461"/>
        <v/>
      </c>
      <c r="AS613" s="99" t="str">
        <f t="shared" si="466"/>
        <v/>
      </c>
      <c r="AT613" s="99" t="str">
        <f t="shared" si="467"/>
        <v/>
      </c>
      <c r="AU613" s="99" t="str">
        <f t="shared" si="437"/>
        <v/>
      </c>
      <c r="AV613" s="99" t="str">
        <f t="shared" si="438"/>
        <v/>
      </c>
      <c r="AW613" s="99" t="str">
        <f t="shared" si="468"/>
        <v/>
      </c>
      <c r="AX613" s="99" t="str">
        <f t="shared" si="469"/>
        <v/>
      </c>
      <c r="AY613" s="99" t="str">
        <f t="shared" si="439"/>
        <v/>
      </c>
      <c r="AZ613" s="99" t="str">
        <f t="shared" si="440"/>
        <v/>
      </c>
      <c r="BA613" s="99" t="str">
        <f t="shared" si="470"/>
        <v/>
      </c>
      <c r="BB613" s="99" t="str">
        <f t="shared" si="471"/>
        <v/>
      </c>
      <c r="BD613" s="99" t="str">
        <f t="shared" si="441"/>
        <v/>
      </c>
      <c r="BE613" s="99" t="str">
        <f t="shared" si="442"/>
        <v/>
      </c>
      <c r="BF613" s="99" t="str">
        <f t="shared" si="443"/>
        <v/>
      </c>
      <c r="BG613" s="99" t="str">
        <f t="shared" si="444"/>
        <v/>
      </c>
      <c r="BH613" s="121" t="str">
        <f t="shared" si="445"/>
        <v/>
      </c>
      <c r="BI613" s="121" t="str">
        <f t="shared" si="446"/>
        <v/>
      </c>
      <c r="BJ613" s="122" t="str">
        <f t="shared" si="447"/>
        <v/>
      </c>
      <c r="BK613" s="122"/>
      <c r="BL613" s="99" t="str">
        <f t="shared" si="448"/>
        <v/>
      </c>
      <c r="BM613" s="99" t="str">
        <f t="shared" si="449"/>
        <v/>
      </c>
      <c r="BN613" s="122" t="str">
        <f t="shared" si="454"/>
        <v/>
      </c>
      <c r="BO613" s="121" t="str">
        <f t="shared" si="450"/>
        <v/>
      </c>
      <c r="BP613" s="122" t="str">
        <f t="shared" si="455"/>
        <v/>
      </c>
      <c r="BQ613" s="122"/>
    </row>
    <row r="614" spans="2:69" x14ac:dyDescent="0.3">
      <c r="B614" s="89"/>
      <c r="C614" s="98">
        <f t="shared" si="451"/>
        <v>121</v>
      </c>
      <c r="D614" s="120">
        <v>604</v>
      </c>
      <c r="E614" s="161" t="str">
        <f t="shared" si="456"/>
        <v/>
      </c>
      <c r="F614" s="90" t="str">
        <f t="shared" si="432"/>
        <v/>
      </c>
      <c r="G614" s="120">
        <v>604</v>
      </c>
      <c r="H614" s="161" t="str">
        <f t="shared" si="457"/>
        <v/>
      </c>
      <c r="I614" s="90" t="str">
        <f t="array" ref="I614">IF(D$2=1,IF(F614="","",ABS(F613-F614)),IF(D$2&lt;10,IF(AND(F614="",F615=""),"",MAX(IF(C$11:C$1510=G614,B$11:B$1510))-MIN(IF(C$11:C$1510=G614,B$11:B$1510))),IF(AND(F614="",F615=""),"",_xlfn.STDEV.S(IF(C$11:C$1510=G614,B$11:B$1510)))))</f>
        <v/>
      </c>
      <c r="J614" s="102"/>
      <c r="K614" s="156"/>
      <c r="L614" s="157"/>
      <c r="M614" s="158"/>
      <c r="N614" s="147"/>
      <c r="O614" s="147"/>
      <c r="AA614" s="99" t="str">
        <f t="shared" si="433"/>
        <v/>
      </c>
      <c r="AB614" s="99" t="str">
        <f t="shared" si="434"/>
        <v/>
      </c>
      <c r="AC614" s="99" t="str">
        <f t="shared" si="462"/>
        <v/>
      </c>
      <c r="AD614" s="99" t="str">
        <f t="shared" si="463"/>
        <v/>
      </c>
      <c r="AE614" s="99" t="str">
        <f t="shared" si="435"/>
        <v/>
      </c>
      <c r="AF614" s="99" t="str">
        <f t="shared" si="436"/>
        <v/>
      </c>
      <c r="AG614" s="99" t="str">
        <f t="shared" si="474"/>
        <v/>
      </c>
      <c r="AH614" s="99" t="str">
        <f t="shared" si="475"/>
        <v/>
      </c>
      <c r="AI614" s="99" t="str">
        <f t="shared" si="452"/>
        <v/>
      </c>
      <c r="AJ614" s="99" t="str">
        <f t="shared" si="458"/>
        <v/>
      </c>
      <c r="AK614" s="99" t="str">
        <f t="shared" si="472"/>
        <v/>
      </c>
      <c r="AL614" s="99" t="str">
        <f t="shared" si="473"/>
        <v/>
      </c>
      <c r="AM614" s="99" t="str">
        <f t="shared" si="453"/>
        <v/>
      </c>
      <c r="AN614" s="99" t="str">
        <f t="shared" si="459"/>
        <v/>
      </c>
      <c r="AO614" s="99" t="str">
        <f t="shared" si="464"/>
        <v/>
      </c>
      <c r="AP614" s="99" t="str">
        <f t="shared" si="465"/>
        <v/>
      </c>
      <c r="AQ614" s="99" t="str">
        <f t="shared" si="460"/>
        <v/>
      </c>
      <c r="AR614" s="99" t="str">
        <f t="shared" si="461"/>
        <v/>
      </c>
      <c r="AS614" s="99" t="str">
        <f t="shared" si="466"/>
        <v/>
      </c>
      <c r="AT614" s="99" t="str">
        <f t="shared" si="467"/>
        <v/>
      </c>
      <c r="AU614" s="99" t="str">
        <f t="shared" si="437"/>
        <v/>
      </c>
      <c r="AV614" s="99" t="str">
        <f t="shared" si="438"/>
        <v/>
      </c>
      <c r="AW614" s="99" t="str">
        <f t="shared" si="468"/>
        <v/>
      </c>
      <c r="AX614" s="99" t="str">
        <f t="shared" si="469"/>
        <v/>
      </c>
      <c r="AY614" s="99" t="str">
        <f t="shared" si="439"/>
        <v/>
      </c>
      <c r="AZ614" s="99" t="str">
        <f t="shared" si="440"/>
        <v/>
      </c>
      <c r="BA614" s="99" t="str">
        <f t="shared" si="470"/>
        <v/>
      </c>
      <c r="BB614" s="99" t="str">
        <f t="shared" si="471"/>
        <v/>
      </c>
      <c r="BD614" s="99" t="str">
        <f t="shared" si="441"/>
        <v/>
      </c>
      <c r="BE614" s="99" t="str">
        <f t="shared" si="442"/>
        <v/>
      </c>
      <c r="BF614" s="99" t="str">
        <f t="shared" si="443"/>
        <v/>
      </c>
      <c r="BG614" s="99" t="str">
        <f t="shared" si="444"/>
        <v/>
      </c>
      <c r="BH614" s="121" t="str">
        <f t="shared" si="445"/>
        <v/>
      </c>
      <c r="BI614" s="121" t="str">
        <f t="shared" si="446"/>
        <v/>
      </c>
      <c r="BJ614" s="122" t="str">
        <f t="shared" si="447"/>
        <v/>
      </c>
      <c r="BK614" s="122"/>
      <c r="BL614" s="99" t="str">
        <f t="shared" si="448"/>
        <v/>
      </c>
      <c r="BM614" s="99" t="str">
        <f t="shared" si="449"/>
        <v/>
      </c>
      <c r="BN614" s="122" t="str">
        <f t="shared" si="454"/>
        <v/>
      </c>
      <c r="BO614" s="121" t="str">
        <f t="shared" si="450"/>
        <v/>
      </c>
      <c r="BP614" s="122" t="str">
        <f t="shared" si="455"/>
        <v/>
      </c>
      <c r="BQ614" s="122"/>
    </row>
    <row r="615" spans="2:69" x14ac:dyDescent="0.3">
      <c r="B615" s="89"/>
      <c r="C615" s="98">
        <f t="shared" si="451"/>
        <v>121</v>
      </c>
      <c r="D615" s="120">
        <v>605</v>
      </c>
      <c r="E615" s="161" t="str">
        <f t="shared" si="456"/>
        <v/>
      </c>
      <c r="F615" s="90" t="str">
        <f t="shared" si="432"/>
        <v/>
      </c>
      <c r="G615" s="120">
        <v>605</v>
      </c>
      <c r="H615" s="161" t="str">
        <f t="shared" si="457"/>
        <v/>
      </c>
      <c r="I615" s="90" t="str">
        <f t="array" ref="I615">IF(D$2=1,IF(F615="","",ABS(F614-F615)),IF(D$2&lt;10,IF(AND(F615="",F616=""),"",MAX(IF(C$11:C$1510=G615,B$11:B$1510))-MIN(IF(C$11:C$1510=G615,B$11:B$1510))),IF(AND(F615="",F616=""),"",_xlfn.STDEV.S(IF(C$11:C$1510=G615,B$11:B$1510)))))</f>
        <v/>
      </c>
      <c r="J615" s="102"/>
      <c r="K615" s="156"/>
      <c r="L615" s="157"/>
      <c r="M615" s="158"/>
      <c r="N615" s="147"/>
      <c r="O615" s="147"/>
      <c r="AA615" s="99" t="str">
        <f t="shared" si="433"/>
        <v/>
      </c>
      <c r="AB615" s="99" t="str">
        <f t="shared" si="434"/>
        <v/>
      </c>
      <c r="AC615" s="99" t="str">
        <f t="shared" si="462"/>
        <v/>
      </c>
      <c r="AD615" s="99" t="str">
        <f t="shared" si="463"/>
        <v/>
      </c>
      <c r="AE615" s="99" t="str">
        <f t="shared" si="435"/>
        <v/>
      </c>
      <c r="AF615" s="99" t="str">
        <f t="shared" si="436"/>
        <v/>
      </c>
      <c r="AG615" s="99" t="str">
        <f t="shared" si="474"/>
        <v/>
      </c>
      <c r="AH615" s="99" t="str">
        <f t="shared" si="475"/>
        <v/>
      </c>
      <c r="AI615" s="99" t="str">
        <f t="shared" si="452"/>
        <v/>
      </c>
      <c r="AJ615" s="99" t="str">
        <f t="shared" si="458"/>
        <v/>
      </c>
      <c r="AK615" s="99" t="str">
        <f t="shared" si="472"/>
        <v/>
      </c>
      <c r="AL615" s="99" t="str">
        <f t="shared" si="473"/>
        <v/>
      </c>
      <c r="AM615" s="99" t="str">
        <f t="shared" si="453"/>
        <v/>
      </c>
      <c r="AN615" s="99" t="str">
        <f t="shared" si="459"/>
        <v/>
      </c>
      <c r="AO615" s="99" t="str">
        <f t="shared" si="464"/>
        <v/>
      </c>
      <c r="AP615" s="99" t="str">
        <f t="shared" si="465"/>
        <v/>
      </c>
      <c r="AQ615" s="99" t="str">
        <f t="shared" si="460"/>
        <v/>
      </c>
      <c r="AR615" s="99" t="str">
        <f t="shared" si="461"/>
        <v/>
      </c>
      <c r="AS615" s="99" t="str">
        <f t="shared" si="466"/>
        <v/>
      </c>
      <c r="AT615" s="99" t="str">
        <f t="shared" si="467"/>
        <v/>
      </c>
      <c r="AU615" s="99" t="str">
        <f t="shared" si="437"/>
        <v/>
      </c>
      <c r="AV615" s="99" t="str">
        <f t="shared" si="438"/>
        <v/>
      </c>
      <c r="AW615" s="99" t="str">
        <f t="shared" si="468"/>
        <v/>
      </c>
      <c r="AX615" s="99" t="str">
        <f t="shared" si="469"/>
        <v/>
      </c>
      <c r="AY615" s="99" t="str">
        <f t="shared" si="439"/>
        <v/>
      </c>
      <c r="AZ615" s="99" t="str">
        <f t="shared" si="440"/>
        <v/>
      </c>
      <c r="BA615" s="99" t="str">
        <f t="shared" si="470"/>
        <v/>
      </c>
      <c r="BB615" s="99" t="str">
        <f t="shared" si="471"/>
        <v/>
      </c>
      <c r="BD615" s="99" t="str">
        <f t="shared" si="441"/>
        <v/>
      </c>
      <c r="BE615" s="99" t="str">
        <f t="shared" si="442"/>
        <v/>
      </c>
      <c r="BF615" s="99" t="str">
        <f t="shared" si="443"/>
        <v/>
      </c>
      <c r="BG615" s="99" t="str">
        <f t="shared" si="444"/>
        <v/>
      </c>
      <c r="BH615" s="121" t="str">
        <f t="shared" si="445"/>
        <v/>
      </c>
      <c r="BI615" s="121" t="str">
        <f t="shared" si="446"/>
        <v/>
      </c>
      <c r="BJ615" s="122" t="str">
        <f t="shared" si="447"/>
        <v/>
      </c>
      <c r="BK615" s="122"/>
      <c r="BL615" s="99" t="str">
        <f t="shared" si="448"/>
        <v/>
      </c>
      <c r="BM615" s="99" t="str">
        <f t="shared" si="449"/>
        <v/>
      </c>
      <c r="BN615" s="122" t="str">
        <f t="shared" si="454"/>
        <v/>
      </c>
      <c r="BO615" s="121" t="str">
        <f t="shared" si="450"/>
        <v/>
      </c>
      <c r="BP615" s="122" t="str">
        <f t="shared" si="455"/>
        <v/>
      </c>
      <c r="BQ615" s="122"/>
    </row>
    <row r="616" spans="2:69" x14ac:dyDescent="0.3">
      <c r="B616" s="89"/>
      <c r="C616" s="98">
        <f t="shared" si="451"/>
        <v>122</v>
      </c>
      <c r="D616" s="120">
        <v>606</v>
      </c>
      <c r="E616" s="161" t="str">
        <f t="shared" si="456"/>
        <v/>
      </c>
      <c r="F616" s="90" t="str">
        <f t="shared" si="432"/>
        <v/>
      </c>
      <c r="G616" s="120">
        <v>606</v>
      </c>
      <c r="H616" s="161" t="str">
        <f t="shared" si="457"/>
        <v/>
      </c>
      <c r="I616" s="90" t="str">
        <f t="array" ref="I616">IF(D$2=1,IF(F616="","",ABS(F615-F616)),IF(D$2&lt;10,IF(AND(F616="",F617=""),"",MAX(IF(C$11:C$1510=G616,B$11:B$1510))-MIN(IF(C$11:C$1510=G616,B$11:B$1510))),IF(AND(F616="",F617=""),"",_xlfn.STDEV.S(IF(C$11:C$1510=G616,B$11:B$1510)))))</f>
        <v/>
      </c>
      <c r="J616" s="102"/>
      <c r="K616" s="156"/>
      <c r="L616" s="157"/>
      <c r="M616" s="158"/>
      <c r="N616" s="147"/>
      <c r="O616" s="147"/>
      <c r="AA616" s="99" t="str">
        <f t="shared" si="433"/>
        <v/>
      </c>
      <c r="AB616" s="99" t="str">
        <f t="shared" si="434"/>
        <v/>
      </c>
      <c r="AC616" s="99" t="str">
        <f t="shared" si="462"/>
        <v/>
      </c>
      <c r="AD616" s="99" t="str">
        <f t="shared" si="463"/>
        <v/>
      </c>
      <c r="AE616" s="99" t="str">
        <f t="shared" si="435"/>
        <v/>
      </c>
      <c r="AF616" s="99" t="str">
        <f t="shared" si="436"/>
        <v/>
      </c>
      <c r="AG616" s="99" t="str">
        <f t="shared" si="474"/>
        <v/>
      </c>
      <c r="AH616" s="99" t="str">
        <f t="shared" si="475"/>
        <v/>
      </c>
      <c r="AI616" s="99" t="str">
        <f t="shared" si="452"/>
        <v/>
      </c>
      <c r="AJ616" s="99" t="str">
        <f t="shared" si="458"/>
        <v/>
      </c>
      <c r="AK616" s="99" t="str">
        <f t="shared" si="472"/>
        <v/>
      </c>
      <c r="AL616" s="99" t="str">
        <f t="shared" si="473"/>
        <v/>
      </c>
      <c r="AM616" s="99" t="str">
        <f t="shared" si="453"/>
        <v/>
      </c>
      <c r="AN616" s="99" t="str">
        <f t="shared" si="459"/>
        <v/>
      </c>
      <c r="AO616" s="99" t="str">
        <f t="shared" si="464"/>
        <v/>
      </c>
      <c r="AP616" s="99" t="str">
        <f t="shared" si="465"/>
        <v/>
      </c>
      <c r="AQ616" s="99" t="str">
        <f t="shared" si="460"/>
        <v/>
      </c>
      <c r="AR616" s="99" t="str">
        <f t="shared" si="461"/>
        <v/>
      </c>
      <c r="AS616" s="99" t="str">
        <f t="shared" si="466"/>
        <v/>
      </c>
      <c r="AT616" s="99" t="str">
        <f t="shared" si="467"/>
        <v/>
      </c>
      <c r="AU616" s="99" t="str">
        <f t="shared" si="437"/>
        <v/>
      </c>
      <c r="AV616" s="99" t="str">
        <f t="shared" si="438"/>
        <v/>
      </c>
      <c r="AW616" s="99" t="str">
        <f t="shared" si="468"/>
        <v/>
      </c>
      <c r="AX616" s="99" t="str">
        <f t="shared" si="469"/>
        <v/>
      </c>
      <c r="AY616" s="99" t="str">
        <f t="shared" si="439"/>
        <v/>
      </c>
      <c r="AZ616" s="99" t="str">
        <f t="shared" si="440"/>
        <v/>
      </c>
      <c r="BA616" s="99" t="str">
        <f t="shared" si="470"/>
        <v/>
      </c>
      <c r="BB616" s="99" t="str">
        <f t="shared" si="471"/>
        <v/>
      </c>
      <c r="BD616" s="99" t="str">
        <f t="shared" si="441"/>
        <v/>
      </c>
      <c r="BE616" s="99" t="str">
        <f t="shared" si="442"/>
        <v/>
      </c>
      <c r="BF616" s="99" t="str">
        <f t="shared" si="443"/>
        <v/>
      </c>
      <c r="BG616" s="99" t="str">
        <f t="shared" si="444"/>
        <v/>
      </c>
      <c r="BH616" s="121" t="str">
        <f t="shared" si="445"/>
        <v/>
      </c>
      <c r="BI616" s="121" t="str">
        <f t="shared" si="446"/>
        <v/>
      </c>
      <c r="BJ616" s="122" t="str">
        <f t="shared" si="447"/>
        <v/>
      </c>
      <c r="BK616" s="122"/>
      <c r="BL616" s="99" t="str">
        <f t="shared" si="448"/>
        <v/>
      </c>
      <c r="BM616" s="99" t="str">
        <f t="shared" si="449"/>
        <v/>
      </c>
      <c r="BN616" s="122" t="str">
        <f t="shared" si="454"/>
        <v/>
      </c>
      <c r="BO616" s="121" t="str">
        <f t="shared" si="450"/>
        <v/>
      </c>
      <c r="BP616" s="122" t="str">
        <f t="shared" si="455"/>
        <v/>
      </c>
      <c r="BQ616" s="122"/>
    </row>
    <row r="617" spans="2:69" x14ac:dyDescent="0.3">
      <c r="B617" s="89"/>
      <c r="C617" s="98">
        <f t="shared" si="451"/>
        <v>122</v>
      </c>
      <c r="D617" s="120">
        <v>607</v>
      </c>
      <c r="E617" s="161" t="str">
        <f t="shared" si="456"/>
        <v/>
      </c>
      <c r="F617" s="90" t="str">
        <f t="shared" si="432"/>
        <v/>
      </c>
      <c r="G617" s="120">
        <v>607</v>
      </c>
      <c r="H617" s="161" t="str">
        <f t="shared" si="457"/>
        <v/>
      </c>
      <c r="I617" s="90" t="str">
        <f t="array" ref="I617">IF(D$2=1,IF(F617="","",ABS(F616-F617)),IF(D$2&lt;10,IF(AND(F617="",F618=""),"",MAX(IF(C$11:C$1510=G617,B$11:B$1510))-MIN(IF(C$11:C$1510=G617,B$11:B$1510))),IF(AND(F617="",F618=""),"",_xlfn.STDEV.S(IF(C$11:C$1510=G617,B$11:B$1510)))))</f>
        <v/>
      </c>
      <c r="J617" s="102"/>
      <c r="K617" s="156"/>
      <c r="L617" s="157"/>
      <c r="M617" s="158"/>
      <c r="N617" s="147"/>
      <c r="O617" s="147"/>
      <c r="AA617" s="99" t="str">
        <f t="shared" si="433"/>
        <v/>
      </c>
      <c r="AB617" s="99" t="str">
        <f t="shared" si="434"/>
        <v/>
      </c>
      <c r="AC617" s="99" t="str">
        <f t="shared" si="462"/>
        <v/>
      </c>
      <c r="AD617" s="99" t="str">
        <f t="shared" si="463"/>
        <v/>
      </c>
      <c r="AE617" s="99" t="str">
        <f t="shared" si="435"/>
        <v/>
      </c>
      <c r="AF617" s="99" t="str">
        <f t="shared" si="436"/>
        <v/>
      </c>
      <c r="AG617" s="99" t="str">
        <f t="shared" si="474"/>
        <v/>
      </c>
      <c r="AH617" s="99" t="str">
        <f t="shared" si="475"/>
        <v/>
      </c>
      <c r="AI617" s="99" t="str">
        <f t="shared" si="452"/>
        <v/>
      </c>
      <c r="AJ617" s="99" t="str">
        <f t="shared" si="458"/>
        <v/>
      </c>
      <c r="AK617" s="99" t="str">
        <f t="shared" si="472"/>
        <v/>
      </c>
      <c r="AL617" s="99" t="str">
        <f t="shared" si="473"/>
        <v/>
      </c>
      <c r="AM617" s="99" t="str">
        <f t="shared" si="453"/>
        <v/>
      </c>
      <c r="AN617" s="99" t="str">
        <f t="shared" si="459"/>
        <v/>
      </c>
      <c r="AO617" s="99" t="str">
        <f t="shared" si="464"/>
        <v/>
      </c>
      <c r="AP617" s="99" t="str">
        <f t="shared" si="465"/>
        <v/>
      </c>
      <c r="AQ617" s="99" t="str">
        <f t="shared" si="460"/>
        <v/>
      </c>
      <c r="AR617" s="99" t="str">
        <f t="shared" si="461"/>
        <v/>
      </c>
      <c r="AS617" s="99" t="str">
        <f t="shared" si="466"/>
        <v/>
      </c>
      <c r="AT617" s="99" t="str">
        <f t="shared" si="467"/>
        <v/>
      </c>
      <c r="AU617" s="99" t="str">
        <f t="shared" si="437"/>
        <v/>
      </c>
      <c r="AV617" s="99" t="str">
        <f t="shared" si="438"/>
        <v/>
      </c>
      <c r="AW617" s="99" t="str">
        <f t="shared" si="468"/>
        <v/>
      </c>
      <c r="AX617" s="99" t="str">
        <f t="shared" si="469"/>
        <v/>
      </c>
      <c r="AY617" s="99" t="str">
        <f t="shared" si="439"/>
        <v/>
      </c>
      <c r="AZ617" s="99" t="str">
        <f t="shared" si="440"/>
        <v/>
      </c>
      <c r="BA617" s="99" t="str">
        <f t="shared" si="470"/>
        <v/>
      </c>
      <c r="BB617" s="99" t="str">
        <f t="shared" si="471"/>
        <v/>
      </c>
      <c r="BD617" s="99" t="str">
        <f t="shared" si="441"/>
        <v/>
      </c>
      <c r="BE617" s="99" t="str">
        <f t="shared" si="442"/>
        <v/>
      </c>
      <c r="BF617" s="99" t="str">
        <f t="shared" si="443"/>
        <v/>
      </c>
      <c r="BG617" s="99" t="str">
        <f t="shared" si="444"/>
        <v/>
      </c>
      <c r="BH617" s="121" t="str">
        <f t="shared" si="445"/>
        <v/>
      </c>
      <c r="BI617" s="121" t="str">
        <f t="shared" si="446"/>
        <v/>
      </c>
      <c r="BJ617" s="122" t="str">
        <f t="shared" si="447"/>
        <v/>
      </c>
      <c r="BK617" s="122"/>
      <c r="BL617" s="99" t="str">
        <f t="shared" si="448"/>
        <v/>
      </c>
      <c r="BM617" s="99" t="str">
        <f t="shared" si="449"/>
        <v/>
      </c>
      <c r="BN617" s="122" t="str">
        <f t="shared" si="454"/>
        <v/>
      </c>
      <c r="BO617" s="121" t="str">
        <f t="shared" si="450"/>
        <v/>
      </c>
      <c r="BP617" s="122" t="str">
        <f t="shared" si="455"/>
        <v/>
      </c>
      <c r="BQ617" s="122"/>
    </row>
    <row r="618" spans="2:69" x14ac:dyDescent="0.3">
      <c r="B618" s="89"/>
      <c r="C618" s="98">
        <f t="shared" si="451"/>
        <v>122</v>
      </c>
      <c r="D618" s="120">
        <v>608</v>
      </c>
      <c r="E618" s="161" t="str">
        <f t="shared" si="456"/>
        <v/>
      </c>
      <c r="F618" s="90" t="str">
        <f t="shared" si="432"/>
        <v/>
      </c>
      <c r="G618" s="120">
        <v>608</v>
      </c>
      <c r="H618" s="161" t="str">
        <f t="shared" si="457"/>
        <v/>
      </c>
      <c r="I618" s="90" t="str">
        <f t="array" ref="I618">IF(D$2=1,IF(F618="","",ABS(F617-F618)),IF(D$2&lt;10,IF(AND(F618="",F619=""),"",MAX(IF(C$11:C$1510=G618,B$11:B$1510))-MIN(IF(C$11:C$1510=G618,B$11:B$1510))),IF(AND(F618="",F619=""),"",_xlfn.STDEV.S(IF(C$11:C$1510=G618,B$11:B$1510)))))</f>
        <v/>
      </c>
      <c r="J618" s="102"/>
      <c r="K618" s="156"/>
      <c r="L618" s="157"/>
      <c r="M618" s="158"/>
      <c r="N618" s="147"/>
      <c r="O618" s="147"/>
      <c r="AA618" s="99" t="str">
        <f t="shared" si="433"/>
        <v/>
      </c>
      <c r="AB618" s="99" t="str">
        <f t="shared" si="434"/>
        <v/>
      </c>
      <c r="AC618" s="99" t="str">
        <f t="shared" si="462"/>
        <v/>
      </c>
      <c r="AD618" s="99" t="str">
        <f t="shared" si="463"/>
        <v/>
      </c>
      <c r="AE618" s="99" t="str">
        <f t="shared" si="435"/>
        <v/>
      </c>
      <c r="AF618" s="99" t="str">
        <f t="shared" si="436"/>
        <v/>
      </c>
      <c r="AG618" s="99" t="str">
        <f t="shared" si="474"/>
        <v/>
      </c>
      <c r="AH618" s="99" t="str">
        <f t="shared" si="475"/>
        <v/>
      </c>
      <c r="AI618" s="99" t="str">
        <f t="shared" si="452"/>
        <v/>
      </c>
      <c r="AJ618" s="99" t="str">
        <f t="shared" si="458"/>
        <v/>
      </c>
      <c r="AK618" s="99" t="str">
        <f t="shared" si="472"/>
        <v/>
      </c>
      <c r="AL618" s="99" t="str">
        <f t="shared" si="473"/>
        <v/>
      </c>
      <c r="AM618" s="99" t="str">
        <f t="shared" si="453"/>
        <v/>
      </c>
      <c r="AN618" s="99" t="str">
        <f t="shared" si="459"/>
        <v/>
      </c>
      <c r="AO618" s="99" t="str">
        <f t="shared" si="464"/>
        <v/>
      </c>
      <c r="AP618" s="99" t="str">
        <f t="shared" si="465"/>
        <v/>
      </c>
      <c r="AQ618" s="99" t="str">
        <f t="shared" si="460"/>
        <v/>
      </c>
      <c r="AR618" s="99" t="str">
        <f t="shared" si="461"/>
        <v/>
      </c>
      <c r="AS618" s="99" t="str">
        <f t="shared" si="466"/>
        <v/>
      </c>
      <c r="AT618" s="99" t="str">
        <f t="shared" si="467"/>
        <v/>
      </c>
      <c r="AU618" s="99" t="str">
        <f t="shared" si="437"/>
        <v/>
      </c>
      <c r="AV618" s="99" t="str">
        <f t="shared" si="438"/>
        <v/>
      </c>
      <c r="AW618" s="99" t="str">
        <f t="shared" si="468"/>
        <v/>
      </c>
      <c r="AX618" s="99" t="str">
        <f t="shared" si="469"/>
        <v/>
      </c>
      <c r="AY618" s="99" t="str">
        <f t="shared" si="439"/>
        <v/>
      </c>
      <c r="AZ618" s="99" t="str">
        <f t="shared" si="440"/>
        <v/>
      </c>
      <c r="BA618" s="99" t="str">
        <f t="shared" si="470"/>
        <v/>
      </c>
      <c r="BB618" s="99" t="str">
        <f t="shared" si="471"/>
        <v/>
      </c>
      <c r="BD618" s="99" t="str">
        <f t="shared" si="441"/>
        <v/>
      </c>
      <c r="BE618" s="99" t="str">
        <f t="shared" si="442"/>
        <v/>
      </c>
      <c r="BF618" s="99" t="str">
        <f t="shared" si="443"/>
        <v/>
      </c>
      <c r="BG618" s="99" t="str">
        <f t="shared" si="444"/>
        <v/>
      </c>
      <c r="BH618" s="121" t="str">
        <f t="shared" si="445"/>
        <v/>
      </c>
      <c r="BI618" s="121" t="str">
        <f t="shared" si="446"/>
        <v/>
      </c>
      <c r="BJ618" s="122" t="str">
        <f t="shared" si="447"/>
        <v/>
      </c>
      <c r="BK618" s="122"/>
      <c r="BL618" s="99" t="str">
        <f t="shared" si="448"/>
        <v/>
      </c>
      <c r="BM618" s="99" t="str">
        <f t="shared" si="449"/>
        <v/>
      </c>
      <c r="BN618" s="122" t="str">
        <f t="shared" si="454"/>
        <v/>
      </c>
      <c r="BO618" s="121" t="str">
        <f t="shared" si="450"/>
        <v/>
      </c>
      <c r="BP618" s="122" t="str">
        <f t="shared" si="455"/>
        <v/>
      </c>
      <c r="BQ618" s="122"/>
    </row>
    <row r="619" spans="2:69" x14ac:dyDescent="0.3">
      <c r="B619" s="89"/>
      <c r="C619" s="98">
        <f t="shared" si="451"/>
        <v>122</v>
      </c>
      <c r="D619" s="120">
        <v>609</v>
      </c>
      <c r="E619" s="161" t="str">
        <f t="shared" si="456"/>
        <v/>
      </c>
      <c r="F619" s="90" t="str">
        <f t="shared" si="432"/>
        <v/>
      </c>
      <c r="G619" s="120">
        <v>609</v>
      </c>
      <c r="H619" s="161" t="str">
        <f t="shared" si="457"/>
        <v/>
      </c>
      <c r="I619" s="90" t="str">
        <f t="array" ref="I619">IF(D$2=1,IF(F619="","",ABS(F618-F619)),IF(D$2&lt;10,IF(AND(F619="",F620=""),"",MAX(IF(C$11:C$1510=G619,B$11:B$1510))-MIN(IF(C$11:C$1510=G619,B$11:B$1510))),IF(AND(F619="",F620=""),"",_xlfn.STDEV.S(IF(C$11:C$1510=G619,B$11:B$1510)))))</f>
        <v/>
      </c>
      <c r="J619" s="102"/>
      <c r="K619" s="156"/>
      <c r="L619" s="157"/>
      <c r="M619" s="158"/>
      <c r="N619" s="147"/>
      <c r="O619" s="147"/>
      <c r="AA619" s="99" t="str">
        <f t="shared" si="433"/>
        <v/>
      </c>
      <c r="AB619" s="99" t="str">
        <f t="shared" si="434"/>
        <v/>
      </c>
      <c r="AC619" s="99" t="str">
        <f t="shared" si="462"/>
        <v/>
      </c>
      <c r="AD619" s="99" t="str">
        <f t="shared" si="463"/>
        <v/>
      </c>
      <c r="AE619" s="99" t="str">
        <f t="shared" si="435"/>
        <v/>
      </c>
      <c r="AF619" s="99" t="str">
        <f t="shared" si="436"/>
        <v/>
      </c>
      <c r="AG619" s="99" t="str">
        <f t="shared" si="474"/>
        <v/>
      </c>
      <c r="AH619" s="99" t="str">
        <f t="shared" si="475"/>
        <v/>
      </c>
      <c r="AI619" s="99" t="str">
        <f t="shared" si="452"/>
        <v/>
      </c>
      <c r="AJ619" s="99" t="str">
        <f t="shared" si="458"/>
        <v/>
      </c>
      <c r="AK619" s="99" t="str">
        <f t="shared" si="472"/>
        <v/>
      </c>
      <c r="AL619" s="99" t="str">
        <f t="shared" si="473"/>
        <v/>
      </c>
      <c r="AM619" s="99" t="str">
        <f t="shared" si="453"/>
        <v/>
      </c>
      <c r="AN619" s="99" t="str">
        <f t="shared" si="459"/>
        <v/>
      </c>
      <c r="AO619" s="99" t="str">
        <f t="shared" si="464"/>
        <v/>
      </c>
      <c r="AP619" s="99" t="str">
        <f t="shared" si="465"/>
        <v/>
      </c>
      <c r="AQ619" s="99" t="str">
        <f t="shared" si="460"/>
        <v/>
      </c>
      <c r="AR619" s="99" t="str">
        <f t="shared" si="461"/>
        <v/>
      </c>
      <c r="AS619" s="99" t="str">
        <f t="shared" si="466"/>
        <v/>
      </c>
      <c r="AT619" s="99" t="str">
        <f t="shared" si="467"/>
        <v/>
      </c>
      <c r="AU619" s="99" t="str">
        <f t="shared" si="437"/>
        <v/>
      </c>
      <c r="AV619" s="99" t="str">
        <f t="shared" si="438"/>
        <v/>
      </c>
      <c r="AW619" s="99" t="str">
        <f t="shared" si="468"/>
        <v/>
      </c>
      <c r="AX619" s="99" t="str">
        <f t="shared" si="469"/>
        <v/>
      </c>
      <c r="AY619" s="99" t="str">
        <f t="shared" si="439"/>
        <v/>
      </c>
      <c r="AZ619" s="99" t="str">
        <f t="shared" si="440"/>
        <v/>
      </c>
      <c r="BA619" s="99" t="str">
        <f t="shared" si="470"/>
        <v/>
      </c>
      <c r="BB619" s="99" t="str">
        <f t="shared" si="471"/>
        <v/>
      </c>
      <c r="BD619" s="99" t="str">
        <f t="shared" si="441"/>
        <v/>
      </c>
      <c r="BE619" s="99" t="str">
        <f t="shared" si="442"/>
        <v/>
      </c>
      <c r="BF619" s="99" t="str">
        <f t="shared" si="443"/>
        <v/>
      </c>
      <c r="BG619" s="99" t="str">
        <f t="shared" si="444"/>
        <v/>
      </c>
      <c r="BH619" s="121" t="str">
        <f t="shared" si="445"/>
        <v/>
      </c>
      <c r="BI619" s="121" t="str">
        <f t="shared" si="446"/>
        <v/>
      </c>
      <c r="BJ619" s="122" t="str">
        <f t="shared" si="447"/>
        <v/>
      </c>
      <c r="BK619" s="122"/>
      <c r="BL619" s="99" t="str">
        <f t="shared" si="448"/>
        <v/>
      </c>
      <c r="BM619" s="99" t="str">
        <f t="shared" si="449"/>
        <v/>
      </c>
      <c r="BN619" s="122" t="str">
        <f t="shared" si="454"/>
        <v/>
      </c>
      <c r="BO619" s="121" t="str">
        <f t="shared" si="450"/>
        <v/>
      </c>
      <c r="BP619" s="122" t="str">
        <f t="shared" si="455"/>
        <v/>
      </c>
      <c r="BQ619" s="122"/>
    </row>
    <row r="620" spans="2:69" x14ac:dyDescent="0.3">
      <c r="B620" s="89"/>
      <c r="C620" s="98">
        <f t="shared" si="451"/>
        <v>122</v>
      </c>
      <c r="D620" s="120">
        <v>610</v>
      </c>
      <c r="E620" s="161" t="str">
        <f t="shared" si="456"/>
        <v/>
      </c>
      <c r="F620" s="90" t="str">
        <f t="shared" si="432"/>
        <v/>
      </c>
      <c r="G620" s="120">
        <v>610</v>
      </c>
      <c r="H620" s="161" t="str">
        <f t="shared" si="457"/>
        <v/>
      </c>
      <c r="I620" s="90" t="str">
        <f t="array" ref="I620">IF(D$2=1,IF(F620="","",ABS(F619-F620)),IF(D$2&lt;10,IF(AND(F620="",F621=""),"",MAX(IF(C$11:C$1510=G620,B$11:B$1510))-MIN(IF(C$11:C$1510=G620,B$11:B$1510))),IF(AND(F620="",F621=""),"",_xlfn.STDEV.S(IF(C$11:C$1510=G620,B$11:B$1510)))))</f>
        <v/>
      </c>
      <c r="J620" s="102"/>
      <c r="K620" s="156"/>
      <c r="L620" s="157"/>
      <c r="M620" s="158"/>
      <c r="N620" s="147"/>
      <c r="O620" s="147"/>
      <c r="AA620" s="99" t="str">
        <f t="shared" si="433"/>
        <v/>
      </c>
      <c r="AB620" s="99" t="str">
        <f t="shared" si="434"/>
        <v/>
      </c>
      <c r="AC620" s="99" t="str">
        <f t="shared" si="462"/>
        <v/>
      </c>
      <c r="AD620" s="99" t="str">
        <f t="shared" si="463"/>
        <v/>
      </c>
      <c r="AE620" s="99" t="str">
        <f t="shared" si="435"/>
        <v/>
      </c>
      <c r="AF620" s="99" t="str">
        <f t="shared" si="436"/>
        <v/>
      </c>
      <c r="AG620" s="99" t="str">
        <f t="shared" si="474"/>
        <v/>
      </c>
      <c r="AH620" s="99" t="str">
        <f t="shared" si="475"/>
        <v/>
      </c>
      <c r="AI620" s="99" t="str">
        <f t="shared" si="452"/>
        <v/>
      </c>
      <c r="AJ620" s="99" t="str">
        <f t="shared" si="458"/>
        <v/>
      </c>
      <c r="AK620" s="99" t="str">
        <f t="shared" si="472"/>
        <v/>
      </c>
      <c r="AL620" s="99" t="str">
        <f t="shared" si="473"/>
        <v/>
      </c>
      <c r="AM620" s="99" t="str">
        <f t="shared" si="453"/>
        <v/>
      </c>
      <c r="AN620" s="99" t="str">
        <f t="shared" si="459"/>
        <v/>
      </c>
      <c r="AO620" s="99" t="str">
        <f t="shared" si="464"/>
        <v/>
      </c>
      <c r="AP620" s="99" t="str">
        <f t="shared" si="465"/>
        <v/>
      </c>
      <c r="AQ620" s="99" t="str">
        <f t="shared" si="460"/>
        <v/>
      </c>
      <c r="AR620" s="99" t="str">
        <f t="shared" si="461"/>
        <v/>
      </c>
      <c r="AS620" s="99" t="str">
        <f t="shared" si="466"/>
        <v/>
      </c>
      <c r="AT620" s="99" t="str">
        <f t="shared" si="467"/>
        <v/>
      </c>
      <c r="AU620" s="99" t="str">
        <f t="shared" si="437"/>
        <v/>
      </c>
      <c r="AV620" s="99" t="str">
        <f t="shared" si="438"/>
        <v/>
      </c>
      <c r="AW620" s="99" t="str">
        <f t="shared" si="468"/>
        <v/>
      </c>
      <c r="AX620" s="99" t="str">
        <f t="shared" si="469"/>
        <v/>
      </c>
      <c r="AY620" s="99" t="str">
        <f t="shared" si="439"/>
        <v/>
      </c>
      <c r="AZ620" s="99" t="str">
        <f t="shared" si="440"/>
        <v/>
      </c>
      <c r="BA620" s="99" t="str">
        <f t="shared" si="470"/>
        <v/>
      </c>
      <c r="BB620" s="99" t="str">
        <f t="shared" si="471"/>
        <v/>
      </c>
      <c r="BD620" s="99" t="str">
        <f t="shared" si="441"/>
        <v/>
      </c>
      <c r="BE620" s="99" t="str">
        <f t="shared" si="442"/>
        <v/>
      </c>
      <c r="BF620" s="99" t="str">
        <f t="shared" si="443"/>
        <v/>
      </c>
      <c r="BG620" s="99" t="str">
        <f t="shared" si="444"/>
        <v/>
      </c>
      <c r="BH620" s="121" t="str">
        <f t="shared" si="445"/>
        <v/>
      </c>
      <c r="BI620" s="121" t="str">
        <f t="shared" si="446"/>
        <v/>
      </c>
      <c r="BJ620" s="122" t="str">
        <f t="shared" si="447"/>
        <v/>
      </c>
      <c r="BK620" s="122"/>
      <c r="BL620" s="99" t="str">
        <f t="shared" si="448"/>
        <v/>
      </c>
      <c r="BM620" s="99" t="str">
        <f t="shared" si="449"/>
        <v/>
      </c>
      <c r="BN620" s="122" t="str">
        <f t="shared" si="454"/>
        <v/>
      </c>
      <c r="BO620" s="121" t="str">
        <f t="shared" si="450"/>
        <v/>
      </c>
      <c r="BP620" s="122" t="str">
        <f t="shared" si="455"/>
        <v/>
      </c>
      <c r="BQ620" s="122"/>
    </row>
    <row r="621" spans="2:69" x14ac:dyDescent="0.3">
      <c r="B621" s="89"/>
      <c r="C621" s="98">
        <f t="shared" si="451"/>
        <v>123</v>
      </c>
      <c r="D621" s="120">
        <v>611</v>
      </c>
      <c r="E621" s="161" t="str">
        <f t="shared" si="456"/>
        <v/>
      </c>
      <c r="F621" s="90" t="str">
        <f t="shared" si="432"/>
        <v/>
      </c>
      <c r="G621" s="120">
        <v>611</v>
      </c>
      <c r="H621" s="161" t="str">
        <f t="shared" si="457"/>
        <v/>
      </c>
      <c r="I621" s="90" t="str">
        <f t="array" ref="I621">IF(D$2=1,IF(F621="","",ABS(F620-F621)),IF(D$2&lt;10,IF(AND(F621="",F622=""),"",MAX(IF(C$11:C$1510=G621,B$11:B$1510))-MIN(IF(C$11:C$1510=G621,B$11:B$1510))),IF(AND(F621="",F622=""),"",_xlfn.STDEV.S(IF(C$11:C$1510=G621,B$11:B$1510)))))</f>
        <v/>
      </c>
      <c r="J621" s="102"/>
      <c r="K621" s="156"/>
      <c r="L621" s="157"/>
      <c r="M621" s="158"/>
      <c r="N621" s="147"/>
      <c r="O621" s="147"/>
      <c r="AA621" s="99" t="str">
        <f t="shared" si="433"/>
        <v/>
      </c>
      <c r="AB621" s="99" t="str">
        <f t="shared" si="434"/>
        <v/>
      </c>
      <c r="AC621" s="99" t="str">
        <f t="shared" si="462"/>
        <v/>
      </c>
      <c r="AD621" s="99" t="str">
        <f t="shared" si="463"/>
        <v/>
      </c>
      <c r="AE621" s="99" t="str">
        <f t="shared" si="435"/>
        <v/>
      </c>
      <c r="AF621" s="99" t="str">
        <f t="shared" si="436"/>
        <v/>
      </c>
      <c r="AG621" s="99" t="str">
        <f t="shared" si="474"/>
        <v/>
      </c>
      <c r="AH621" s="99" t="str">
        <f t="shared" si="475"/>
        <v/>
      </c>
      <c r="AI621" s="99" t="str">
        <f t="shared" si="452"/>
        <v/>
      </c>
      <c r="AJ621" s="99" t="str">
        <f t="shared" si="458"/>
        <v/>
      </c>
      <c r="AK621" s="99" t="str">
        <f t="shared" si="472"/>
        <v/>
      </c>
      <c r="AL621" s="99" t="str">
        <f t="shared" si="473"/>
        <v/>
      </c>
      <c r="AM621" s="99" t="str">
        <f t="shared" si="453"/>
        <v/>
      </c>
      <c r="AN621" s="99" t="str">
        <f t="shared" si="459"/>
        <v/>
      </c>
      <c r="AO621" s="99" t="str">
        <f t="shared" si="464"/>
        <v/>
      </c>
      <c r="AP621" s="99" t="str">
        <f t="shared" si="465"/>
        <v/>
      </c>
      <c r="AQ621" s="99" t="str">
        <f t="shared" si="460"/>
        <v/>
      </c>
      <c r="AR621" s="99" t="str">
        <f t="shared" si="461"/>
        <v/>
      </c>
      <c r="AS621" s="99" t="str">
        <f t="shared" si="466"/>
        <v/>
      </c>
      <c r="AT621" s="99" t="str">
        <f t="shared" si="467"/>
        <v/>
      </c>
      <c r="AU621" s="99" t="str">
        <f t="shared" si="437"/>
        <v/>
      </c>
      <c r="AV621" s="99" t="str">
        <f t="shared" si="438"/>
        <v/>
      </c>
      <c r="AW621" s="99" t="str">
        <f t="shared" si="468"/>
        <v/>
      </c>
      <c r="AX621" s="99" t="str">
        <f t="shared" si="469"/>
        <v/>
      </c>
      <c r="AY621" s="99" t="str">
        <f t="shared" si="439"/>
        <v/>
      </c>
      <c r="AZ621" s="99" t="str">
        <f t="shared" si="440"/>
        <v/>
      </c>
      <c r="BA621" s="99" t="str">
        <f t="shared" si="470"/>
        <v/>
      </c>
      <c r="BB621" s="99" t="str">
        <f t="shared" si="471"/>
        <v/>
      </c>
      <c r="BD621" s="99" t="str">
        <f t="shared" si="441"/>
        <v/>
      </c>
      <c r="BE621" s="99" t="str">
        <f t="shared" si="442"/>
        <v/>
      </c>
      <c r="BF621" s="99" t="str">
        <f t="shared" si="443"/>
        <v/>
      </c>
      <c r="BG621" s="99" t="str">
        <f t="shared" si="444"/>
        <v/>
      </c>
      <c r="BH621" s="121" t="str">
        <f t="shared" si="445"/>
        <v/>
      </c>
      <c r="BI621" s="121" t="str">
        <f t="shared" si="446"/>
        <v/>
      </c>
      <c r="BJ621" s="122" t="str">
        <f t="shared" si="447"/>
        <v/>
      </c>
      <c r="BK621" s="122"/>
      <c r="BL621" s="99" t="str">
        <f t="shared" si="448"/>
        <v/>
      </c>
      <c r="BM621" s="99" t="str">
        <f t="shared" si="449"/>
        <v/>
      </c>
      <c r="BN621" s="122" t="str">
        <f t="shared" si="454"/>
        <v/>
      </c>
      <c r="BO621" s="121" t="str">
        <f t="shared" si="450"/>
        <v/>
      </c>
      <c r="BP621" s="122" t="str">
        <f t="shared" si="455"/>
        <v/>
      </c>
      <c r="BQ621" s="122"/>
    </row>
    <row r="622" spans="2:69" x14ac:dyDescent="0.3">
      <c r="B622" s="89"/>
      <c r="C622" s="98">
        <f t="shared" si="451"/>
        <v>123</v>
      </c>
      <c r="D622" s="120">
        <v>612</v>
      </c>
      <c r="E622" s="161" t="str">
        <f t="shared" si="456"/>
        <v/>
      </c>
      <c r="F622" s="90" t="str">
        <f t="shared" si="432"/>
        <v/>
      </c>
      <c r="G622" s="120">
        <v>612</v>
      </c>
      <c r="H622" s="161" t="str">
        <f t="shared" si="457"/>
        <v/>
      </c>
      <c r="I622" s="90" t="str">
        <f t="array" ref="I622">IF(D$2=1,IF(F622="","",ABS(F621-F622)),IF(D$2&lt;10,IF(AND(F622="",F623=""),"",MAX(IF(C$11:C$1510=G622,B$11:B$1510))-MIN(IF(C$11:C$1510=G622,B$11:B$1510))),IF(AND(F622="",F623=""),"",_xlfn.STDEV.S(IF(C$11:C$1510=G622,B$11:B$1510)))))</f>
        <v/>
      </c>
      <c r="J622" s="102"/>
      <c r="K622" s="156"/>
      <c r="L622" s="157"/>
      <c r="M622" s="158"/>
      <c r="N622" s="147"/>
      <c r="O622" s="147"/>
      <c r="AA622" s="99" t="str">
        <f t="shared" si="433"/>
        <v/>
      </c>
      <c r="AB622" s="99" t="str">
        <f t="shared" si="434"/>
        <v/>
      </c>
      <c r="AC622" s="99" t="str">
        <f t="shared" si="462"/>
        <v/>
      </c>
      <c r="AD622" s="99" t="str">
        <f t="shared" si="463"/>
        <v/>
      </c>
      <c r="AE622" s="99" t="str">
        <f t="shared" si="435"/>
        <v/>
      </c>
      <c r="AF622" s="99" t="str">
        <f t="shared" si="436"/>
        <v/>
      </c>
      <c r="AG622" s="99" t="str">
        <f t="shared" si="474"/>
        <v/>
      </c>
      <c r="AH622" s="99" t="str">
        <f t="shared" si="475"/>
        <v/>
      </c>
      <c r="AI622" s="99" t="str">
        <f t="shared" si="452"/>
        <v/>
      </c>
      <c r="AJ622" s="99" t="str">
        <f t="shared" si="458"/>
        <v/>
      </c>
      <c r="AK622" s="99" t="str">
        <f t="shared" si="472"/>
        <v/>
      </c>
      <c r="AL622" s="99" t="str">
        <f t="shared" si="473"/>
        <v/>
      </c>
      <c r="AM622" s="99" t="str">
        <f t="shared" si="453"/>
        <v/>
      </c>
      <c r="AN622" s="99" t="str">
        <f t="shared" si="459"/>
        <v/>
      </c>
      <c r="AO622" s="99" t="str">
        <f t="shared" si="464"/>
        <v/>
      </c>
      <c r="AP622" s="99" t="str">
        <f t="shared" si="465"/>
        <v/>
      </c>
      <c r="AQ622" s="99" t="str">
        <f t="shared" si="460"/>
        <v/>
      </c>
      <c r="AR622" s="99" t="str">
        <f t="shared" si="461"/>
        <v/>
      </c>
      <c r="AS622" s="99" t="str">
        <f t="shared" si="466"/>
        <v/>
      </c>
      <c r="AT622" s="99" t="str">
        <f t="shared" si="467"/>
        <v/>
      </c>
      <c r="AU622" s="99" t="str">
        <f t="shared" si="437"/>
        <v/>
      </c>
      <c r="AV622" s="99" t="str">
        <f t="shared" si="438"/>
        <v/>
      </c>
      <c r="AW622" s="99" t="str">
        <f t="shared" si="468"/>
        <v/>
      </c>
      <c r="AX622" s="99" t="str">
        <f t="shared" si="469"/>
        <v/>
      </c>
      <c r="AY622" s="99" t="str">
        <f t="shared" si="439"/>
        <v/>
      </c>
      <c r="AZ622" s="99" t="str">
        <f t="shared" si="440"/>
        <v/>
      </c>
      <c r="BA622" s="99" t="str">
        <f t="shared" si="470"/>
        <v/>
      </c>
      <c r="BB622" s="99" t="str">
        <f t="shared" si="471"/>
        <v/>
      </c>
      <c r="BD622" s="99" t="str">
        <f t="shared" si="441"/>
        <v/>
      </c>
      <c r="BE622" s="99" t="str">
        <f t="shared" si="442"/>
        <v/>
      </c>
      <c r="BF622" s="99" t="str">
        <f t="shared" si="443"/>
        <v/>
      </c>
      <c r="BG622" s="99" t="str">
        <f t="shared" si="444"/>
        <v/>
      </c>
      <c r="BH622" s="121" t="str">
        <f t="shared" si="445"/>
        <v/>
      </c>
      <c r="BI622" s="121" t="str">
        <f t="shared" si="446"/>
        <v/>
      </c>
      <c r="BJ622" s="122" t="str">
        <f t="shared" si="447"/>
        <v/>
      </c>
      <c r="BK622" s="122"/>
      <c r="BL622" s="99" t="str">
        <f t="shared" si="448"/>
        <v/>
      </c>
      <c r="BM622" s="99" t="str">
        <f t="shared" si="449"/>
        <v/>
      </c>
      <c r="BN622" s="122" t="str">
        <f t="shared" si="454"/>
        <v/>
      </c>
      <c r="BO622" s="121" t="str">
        <f t="shared" si="450"/>
        <v/>
      </c>
      <c r="BP622" s="122" t="str">
        <f t="shared" si="455"/>
        <v/>
      </c>
      <c r="BQ622" s="122"/>
    </row>
    <row r="623" spans="2:69" x14ac:dyDescent="0.3">
      <c r="B623" s="89"/>
      <c r="C623" s="98">
        <f t="shared" si="451"/>
        <v>123</v>
      </c>
      <c r="D623" s="120">
        <v>613</v>
      </c>
      <c r="E623" s="161" t="str">
        <f t="shared" si="456"/>
        <v/>
      </c>
      <c r="F623" s="90" t="str">
        <f t="shared" si="432"/>
        <v/>
      </c>
      <c r="G623" s="120">
        <v>613</v>
      </c>
      <c r="H623" s="161" t="str">
        <f t="shared" si="457"/>
        <v/>
      </c>
      <c r="I623" s="90" t="str">
        <f t="array" ref="I623">IF(D$2=1,IF(F623="","",ABS(F622-F623)),IF(D$2&lt;10,IF(AND(F623="",F624=""),"",MAX(IF(C$11:C$1510=G623,B$11:B$1510))-MIN(IF(C$11:C$1510=G623,B$11:B$1510))),IF(AND(F623="",F624=""),"",_xlfn.STDEV.S(IF(C$11:C$1510=G623,B$11:B$1510)))))</f>
        <v/>
      </c>
      <c r="J623" s="102"/>
      <c r="K623" s="156"/>
      <c r="L623" s="157"/>
      <c r="M623" s="158"/>
      <c r="N623" s="147"/>
      <c r="O623" s="147"/>
      <c r="AA623" s="99" t="str">
        <f t="shared" si="433"/>
        <v/>
      </c>
      <c r="AB623" s="99" t="str">
        <f t="shared" si="434"/>
        <v/>
      </c>
      <c r="AC623" s="99" t="str">
        <f t="shared" si="462"/>
        <v/>
      </c>
      <c r="AD623" s="99" t="str">
        <f t="shared" si="463"/>
        <v/>
      </c>
      <c r="AE623" s="99" t="str">
        <f t="shared" si="435"/>
        <v/>
      </c>
      <c r="AF623" s="99" t="str">
        <f t="shared" si="436"/>
        <v/>
      </c>
      <c r="AG623" s="99" t="str">
        <f t="shared" si="474"/>
        <v/>
      </c>
      <c r="AH623" s="99" t="str">
        <f t="shared" si="475"/>
        <v/>
      </c>
      <c r="AI623" s="99" t="str">
        <f t="shared" si="452"/>
        <v/>
      </c>
      <c r="AJ623" s="99" t="str">
        <f t="shared" si="458"/>
        <v/>
      </c>
      <c r="AK623" s="99" t="str">
        <f t="shared" si="472"/>
        <v/>
      </c>
      <c r="AL623" s="99" t="str">
        <f t="shared" si="473"/>
        <v/>
      </c>
      <c r="AM623" s="99" t="str">
        <f t="shared" si="453"/>
        <v/>
      </c>
      <c r="AN623" s="99" t="str">
        <f t="shared" si="459"/>
        <v/>
      </c>
      <c r="AO623" s="99" t="str">
        <f t="shared" si="464"/>
        <v/>
      </c>
      <c r="AP623" s="99" t="str">
        <f t="shared" si="465"/>
        <v/>
      </c>
      <c r="AQ623" s="99" t="str">
        <f t="shared" si="460"/>
        <v/>
      </c>
      <c r="AR623" s="99" t="str">
        <f t="shared" si="461"/>
        <v/>
      </c>
      <c r="AS623" s="99" t="str">
        <f t="shared" si="466"/>
        <v/>
      </c>
      <c r="AT623" s="99" t="str">
        <f t="shared" si="467"/>
        <v/>
      </c>
      <c r="AU623" s="99" t="str">
        <f t="shared" si="437"/>
        <v/>
      </c>
      <c r="AV623" s="99" t="str">
        <f t="shared" si="438"/>
        <v/>
      </c>
      <c r="AW623" s="99" t="str">
        <f t="shared" si="468"/>
        <v/>
      </c>
      <c r="AX623" s="99" t="str">
        <f t="shared" si="469"/>
        <v/>
      </c>
      <c r="AY623" s="99" t="str">
        <f t="shared" si="439"/>
        <v/>
      </c>
      <c r="AZ623" s="99" t="str">
        <f t="shared" si="440"/>
        <v/>
      </c>
      <c r="BA623" s="99" t="str">
        <f t="shared" si="470"/>
        <v/>
      </c>
      <c r="BB623" s="99" t="str">
        <f t="shared" si="471"/>
        <v/>
      </c>
      <c r="BD623" s="99" t="str">
        <f t="shared" si="441"/>
        <v/>
      </c>
      <c r="BE623" s="99" t="str">
        <f t="shared" si="442"/>
        <v/>
      </c>
      <c r="BF623" s="99" t="str">
        <f t="shared" si="443"/>
        <v/>
      </c>
      <c r="BG623" s="99" t="str">
        <f t="shared" si="444"/>
        <v/>
      </c>
      <c r="BH623" s="121" t="str">
        <f t="shared" si="445"/>
        <v/>
      </c>
      <c r="BI623" s="121" t="str">
        <f t="shared" si="446"/>
        <v/>
      </c>
      <c r="BJ623" s="122" t="str">
        <f t="shared" si="447"/>
        <v/>
      </c>
      <c r="BK623" s="122"/>
      <c r="BL623" s="99" t="str">
        <f t="shared" si="448"/>
        <v/>
      </c>
      <c r="BM623" s="99" t="str">
        <f t="shared" si="449"/>
        <v/>
      </c>
      <c r="BN623" s="122" t="str">
        <f t="shared" si="454"/>
        <v/>
      </c>
      <c r="BO623" s="121" t="str">
        <f t="shared" si="450"/>
        <v/>
      </c>
      <c r="BP623" s="122" t="str">
        <f t="shared" si="455"/>
        <v/>
      </c>
      <c r="BQ623" s="122"/>
    </row>
    <row r="624" spans="2:69" x14ac:dyDescent="0.3">
      <c r="B624" s="89"/>
      <c r="C624" s="98">
        <f t="shared" si="451"/>
        <v>123</v>
      </c>
      <c r="D624" s="120">
        <v>614</v>
      </c>
      <c r="E624" s="161" t="str">
        <f t="shared" si="456"/>
        <v/>
      </c>
      <c r="F624" s="90" t="str">
        <f t="shared" si="432"/>
        <v/>
      </c>
      <c r="G624" s="120">
        <v>614</v>
      </c>
      <c r="H624" s="161" t="str">
        <f t="shared" si="457"/>
        <v/>
      </c>
      <c r="I624" s="90" t="str">
        <f t="array" ref="I624">IF(D$2=1,IF(F624="","",ABS(F623-F624)),IF(D$2&lt;10,IF(AND(F624="",F625=""),"",MAX(IF(C$11:C$1510=G624,B$11:B$1510))-MIN(IF(C$11:C$1510=G624,B$11:B$1510))),IF(AND(F624="",F625=""),"",_xlfn.STDEV.S(IF(C$11:C$1510=G624,B$11:B$1510)))))</f>
        <v/>
      </c>
      <c r="J624" s="102"/>
      <c r="K624" s="156"/>
      <c r="L624" s="157"/>
      <c r="M624" s="158"/>
      <c r="N624" s="147"/>
      <c r="O624" s="147"/>
      <c r="AA624" s="99" t="str">
        <f t="shared" si="433"/>
        <v/>
      </c>
      <c r="AB624" s="99" t="str">
        <f t="shared" si="434"/>
        <v/>
      </c>
      <c r="AC624" s="99" t="str">
        <f t="shared" si="462"/>
        <v/>
      </c>
      <c r="AD624" s="99" t="str">
        <f t="shared" si="463"/>
        <v/>
      </c>
      <c r="AE624" s="99" t="str">
        <f t="shared" si="435"/>
        <v/>
      </c>
      <c r="AF624" s="99" t="str">
        <f t="shared" si="436"/>
        <v/>
      </c>
      <c r="AG624" s="99" t="str">
        <f t="shared" si="474"/>
        <v/>
      </c>
      <c r="AH624" s="99" t="str">
        <f t="shared" si="475"/>
        <v/>
      </c>
      <c r="AI624" s="99" t="str">
        <f t="shared" si="452"/>
        <v/>
      </c>
      <c r="AJ624" s="99" t="str">
        <f t="shared" si="458"/>
        <v/>
      </c>
      <c r="AK624" s="99" t="str">
        <f t="shared" si="472"/>
        <v/>
      </c>
      <c r="AL624" s="99" t="str">
        <f t="shared" si="473"/>
        <v/>
      </c>
      <c r="AM624" s="99" t="str">
        <f t="shared" si="453"/>
        <v/>
      </c>
      <c r="AN624" s="99" t="str">
        <f t="shared" si="459"/>
        <v/>
      </c>
      <c r="AO624" s="99" t="str">
        <f t="shared" si="464"/>
        <v/>
      </c>
      <c r="AP624" s="99" t="str">
        <f t="shared" si="465"/>
        <v/>
      </c>
      <c r="AQ624" s="99" t="str">
        <f t="shared" si="460"/>
        <v/>
      </c>
      <c r="AR624" s="99" t="str">
        <f t="shared" si="461"/>
        <v/>
      </c>
      <c r="AS624" s="99" t="str">
        <f t="shared" si="466"/>
        <v/>
      </c>
      <c r="AT624" s="99" t="str">
        <f t="shared" si="467"/>
        <v/>
      </c>
      <c r="AU624" s="99" t="str">
        <f t="shared" si="437"/>
        <v/>
      </c>
      <c r="AV624" s="99" t="str">
        <f t="shared" si="438"/>
        <v/>
      </c>
      <c r="AW624" s="99" t="str">
        <f t="shared" si="468"/>
        <v/>
      </c>
      <c r="AX624" s="99" t="str">
        <f t="shared" si="469"/>
        <v/>
      </c>
      <c r="AY624" s="99" t="str">
        <f t="shared" si="439"/>
        <v/>
      </c>
      <c r="AZ624" s="99" t="str">
        <f t="shared" si="440"/>
        <v/>
      </c>
      <c r="BA624" s="99" t="str">
        <f t="shared" si="470"/>
        <v/>
      </c>
      <c r="BB624" s="99" t="str">
        <f t="shared" si="471"/>
        <v/>
      </c>
      <c r="BD624" s="99" t="str">
        <f t="shared" si="441"/>
        <v/>
      </c>
      <c r="BE624" s="99" t="str">
        <f t="shared" si="442"/>
        <v/>
      </c>
      <c r="BF624" s="99" t="str">
        <f t="shared" si="443"/>
        <v/>
      </c>
      <c r="BG624" s="99" t="str">
        <f t="shared" si="444"/>
        <v/>
      </c>
      <c r="BH624" s="121" t="str">
        <f t="shared" si="445"/>
        <v/>
      </c>
      <c r="BI624" s="121" t="str">
        <f t="shared" si="446"/>
        <v/>
      </c>
      <c r="BJ624" s="122" t="str">
        <f t="shared" si="447"/>
        <v/>
      </c>
      <c r="BK624" s="122"/>
      <c r="BL624" s="99" t="str">
        <f t="shared" si="448"/>
        <v/>
      </c>
      <c r="BM624" s="99" t="str">
        <f t="shared" si="449"/>
        <v/>
      </c>
      <c r="BN624" s="122" t="str">
        <f t="shared" si="454"/>
        <v/>
      </c>
      <c r="BO624" s="121" t="str">
        <f t="shared" si="450"/>
        <v/>
      </c>
      <c r="BP624" s="122" t="str">
        <f t="shared" si="455"/>
        <v/>
      </c>
      <c r="BQ624" s="122"/>
    </row>
    <row r="625" spans="2:69" x14ac:dyDescent="0.3">
      <c r="B625" s="89"/>
      <c r="C625" s="98">
        <f t="shared" si="451"/>
        <v>123</v>
      </c>
      <c r="D625" s="120">
        <v>615</v>
      </c>
      <c r="E625" s="161" t="str">
        <f t="shared" si="456"/>
        <v/>
      </c>
      <c r="F625" s="90" t="str">
        <f t="shared" si="432"/>
        <v/>
      </c>
      <c r="G625" s="120">
        <v>615</v>
      </c>
      <c r="H625" s="161" t="str">
        <f t="shared" si="457"/>
        <v/>
      </c>
      <c r="I625" s="90" t="str">
        <f t="array" ref="I625">IF(D$2=1,IF(F625="","",ABS(F624-F625)),IF(D$2&lt;10,IF(AND(F625="",F626=""),"",MAX(IF(C$11:C$1510=G625,B$11:B$1510))-MIN(IF(C$11:C$1510=G625,B$11:B$1510))),IF(AND(F625="",F626=""),"",_xlfn.STDEV.S(IF(C$11:C$1510=G625,B$11:B$1510)))))</f>
        <v/>
      </c>
      <c r="J625" s="102"/>
      <c r="K625" s="156"/>
      <c r="L625" s="157"/>
      <c r="M625" s="158"/>
      <c r="N625" s="147"/>
      <c r="O625" s="147"/>
      <c r="AA625" s="99" t="str">
        <f t="shared" si="433"/>
        <v/>
      </c>
      <c r="AB625" s="99" t="str">
        <f t="shared" si="434"/>
        <v/>
      </c>
      <c r="AC625" s="99" t="str">
        <f t="shared" si="462"/>
        <v/>
      </c>
      <c r="AD625" s="99" t="str">
        <f t="shared" si="463"/>
        <v/>
      </c>
      <c r="AE625" s="99" t="str">
        <f t="shared" si="435"/>
        <v/>
      </c>
      <c r="AF625" s="99" t="str">
        <f t="shared" si="436"/>
        <v/>
      </c>
      <c r="AG625" s="99" t="str">
        <f t="shared" si="474"/>
        <v/>
      </c>
      <c r="AH625" s="99" t="str">
        <f t="shared" si="475"/>
        <v/>
      </c>
      <c r="AI625" s="99" t="str">
        <f t="shared" si="452"/>
        <v/>
      </c>
      <c r="AJ625" s="99" t="str">
        <f t="shared" si="458"/>
        <v/>
      </c>
      <c r="AK625" s="99" t="str">
        <f t="shared" si="472"/>
        <v/>
      </c>
      <c r="AL625" s="99" t="str">
        <f t="shared" si="473"/>
        <v/>
      </c>
      <c r="AM625" s="99" t="str">
        <f t="shared" si="453"/>
        <v/>
      </c>
      <c r="AN625" s="99" t="str">
        <f t="shared" si="459"/>
        <v/>
      </c>
      <c r="AO625" s="99" t="str">
        <f t="shared" si="464"/>
        <v/>
      </c>
      <c r="AP625" s="99" t="str">
        <f t="shared" si="465"/>
        <v/>
      </c>
      <c r="AQ625" s="99" t="str">
        <f t="shared" si="460"/>
        <v/>
      </c>
      <c r="AR625" s="99" t="str">
        <f t="shared" si="461"/>
        <v/>
      </c>
      <c r="AS625" s="99" t="str">
        <f t="shared" si="466"/>
        <v/>
      </c>
      <c r="AT625" s="99" t="str">
        <f t="shared" si="467"/>
        <v/>
      </c>
      <c r="AU625" s="99" t="str">
        <f t="shared" si="437"/>
        <v/>
      </c>
      <c r="AV625" s="99" t="str">
        <f t="shared" si="438"/>
        <v/>
      </c>
      <c r="AW625" s="99" t="str">
        <f t="shared" si="468"/>
        <v/>
      </c>
      <c r="AX625" s="99" t="str">
        <f t="shared" si="469"/>
        <v/>
      </c>
      <c r="AY625" s="99" t="str">
        <f t="shared" si="439"/>
        <v/>
      </c>
      <c r="AZ625" s="99" t="str">
        <f t="shared" si="440"/>
        <v/>
      </c>
      <c r="BA625" s="99" t="str">
        <f t="shared" si="470"/>
        <v/>
      </c>
      <c r="BB625" s="99" t="str">
        <f t="shared" si="471"/>
        <v/>
      </c>
      <c r="BD625" s="99" t="str">
        <f t="shared" si="441"/>
        <v/>
      </c>
      <c r="BE625" s="99" t="str">
        <f t="shared" si="442"/>
        <v/>
      </c>
      <c r="BF625" s="99" t="str">
        <f t="shared" si="443"/>
        <v/>
      </c>
      <c r="BG625" s="99" t="str">
        <f t="shared" si="444"/>
        <v/>
      </c>
      <c r="BH625" s="121" t="str">
        <f t="shared" si="445"/>
        <v/>
      </c>
      <c r="BI625" s="121" t="str">
        <f t="shared" si="446"/>
        <v/>
      </c>
      <c r="BJ625" s="122" t="str">
        <f t="shared" si="447"/>
        <v/>
      </c>
      <c r="BK625" s="122"/>
      <c r="BL625" s="99" t="str">
        <f t="shared" si="448"/>
        <v/>
      </c>
      <c r="BM625" s="99" t="str">
        <f t="shared" si="449"/>
        <v/>
      </c>
      <c r="BN625" s="122" t="str">
        <f t="shared" si="454"/>
        <v/>
      </c>
      <c r="BO625" s="121" t="str">
        <f t="shared" si="450"/>
        <v/>
      </c>
      <c r="BP625" s="122" t="str">
        <f t="shared" si="455"/>
        <v/>
      </c>
      <c r="BQ625" s="122"/>
    </row>
    <row r="626" spans="2:69" x14ac:dyDescent="0.3">
      <c r="B626" s="89"/>
      <c r="C626" s="98">
        <f t="shared" si="451"/>
        <v>124</v>
      </c>
      <c r="D626" s="120">
        <v>616</v>
      </c>
      <c r="E626" s="161" t="str">
        <f t="shared" si="456"/>
        <v/>
      </c>
      <c r="F626" s="90" t="str">
        <f t="shared" si="432"/>
        <v/>
      </c>
      <c r="G626" s="120">
        <v>616</v>
      </c>
      <c r="H626" s="161" t="str">
        <f t="shared" si="457"/>
        <v/>
      </c>
      <c r="I626" s="90" t="str">
        <f t="array" ref="I626">IF(D$2=1,IF(F626="","",ABS(F625-F626)),IF(D$2&lt;10,IF(AND(F626="",F627=""),"",MAX(IF(C$11:C$1510=G626,B$11:B$1510))-MIN(IF(C$11:C$1510=G626,B$11:B$1510))),IF(AND(F626="",F627=""),"",_xlfn.STDEV.S(IF(C$11:C$1510=G626,B$11:B$1510)))))</f>
        <v/>
      </c>
      <c r="J626" s="102"/>
      <c r="K626" s="156"/>
      <c r="L626" s="157"/>
      <c r="M626" s="158"/>
      <c r="N626" s="147"/>
      <c r="O626" s="147"/>
      <c r="AA626" s="99" t="str">
        <f t="shared" si="433"/>
        <v/>
      </c>
      <c r="AB626" s="99" t="str">
        <f t="shared" si="434"/>
        <v/>
      </c>
      <c r="AC626" s="99" t="str">
        <f t="shared" si="462"/>
        <v/>
      </c>
      <c r="AD626" s="99" t="str">
        <f t="shared" si="463"/>
        <v/>
      </c>
      <c r="AE626" s="99" t="str">
        <f t="shared" si="435"/>
        <v/>
      </c>
      <c r="AF626" s="99" t="str">
        <f t="shared" si="436"/>
        <v/>
      </c>
      <c r="AG626" s="99" t="str">
        <f t="shared" si="474"/>
        <v/>
      </c>
      <c r="AH626" s="99" t="str">
        <f t="shared" si="475"/>
        <v/>
      </c>
      <c r="AI626" s="99" t="str">
        <f t="shared" si="452"/>
        <v/>
      </c>
      <c r="AJ626" s="99" t="str">
        <f t="shared" si="458"/>
        <v/>
      </c>
      <c r="AK626" s="99" t="str">
        <f t="shared" si="472"/>
        <v/>
      </c>
      <c r="AL626" s="99" t="str">
        <f t="shared" si="473"/>
        <v/>
      </c>
      <c r="AM626" s="99" t="str">
        <f t="shared" si="453"/>
        <v/>
      </c>
      <c r="AN626" s="99" t="str">
        <f t="shared" si="459"/>
        <v/>
      </c>
      <c r="AO626" s="99" t="str">
        <f t="shared" si="464"/>
        <v/>
      </c>
      <c r="AP626" s="99" t="str">
        <f t="shared" si="465"/>
        <v/>
      </c>
      <c r="AQ626" s="99" t="str">
        <f t="shared" si="460"/>
        <v/>
      </c>
      <c r="AR626" s="99" t="str">
        <f t="shared" si="461"/>
        <v/>
      </c>
      <c r="AS626" s="99" t="str">
        <f t="shared" si="466"/>
        <v/>
      </c>
      <c r="AT626" s="99" t="str">
        <f t="shared" si="467"/>
        <v/>
      </c>
      <c r="AU626" s="99" t="str">
        <f t="shared" si="437"/>
        <v/>
      </c>
      <c r="AV626" s="99" t="str">
        <f t="shared" si="438"/>
        <v/>
      </c>
      <c r="AW626" s="99" t="str">
        <f t="shared" si="468"/>
        <v/>
      </c>
      <c r="AX626" s="99" t="str">
        <f t="shared" si="469"/>
        <v/>
      </c>
      <c r="AY626" s="99" t="str">
        <f t="shared" si="439"/>
        <v/>
      </c>
      <c r="AZ626" s="99" t="str">
        <f t="shared" si="440"/>
        <v/>
      </c>
      <c r="BA626" s="99" t="str">
        <f t="shared" si="470"/>
        <v/>
      </c>
      <c r="BB626" s="99" t="str">
        <f t="shared" si="471"/>
        <v/>
      </c>
      <c r="BD626" s="99" t="str">
        <f t="shared" si="441"/>
        <v/>
      </c>
      <c r="BE626" s="99" t="str">
        <f t="shared" si="442"/>
        <v/>
      </c>
      <c r="BF626" s="99" t="str">
        <f t="shared" si="443"/>
        <v/>
      </c>
      <c r="BG626" s="99" t="str">
        <f t="shared" si="444"/>
        <v/>
      </c>
      <c r="BH626" s="121" t="str">
        <f t="shared" si="445"/>
        <v/>
      </c>
      <c r="BI626" s="121" t="str">
        <f t="shared" si="446"/>
        <v/>
      </c>
      <c r="BJ626" s="122" t="str">
        <f t="shared" si="447"/>
        <v/>
      </c>
      <c r="BK626" s="122"/>
      <c r="BL626" s="99" t="str">
        <f t="shared" si="448"/>
        <v/>
      </c>
      <c r="BM626" s="99" t="str">
        <f t="shared" si="449"/>
        <v/>
      </c>
      <c r="BN626" s="122" t="str">
        <f t="shared" si="454"/>
        <v/>
      </c>
      <c r="BO626" s="121" t="str">
        <f t="shared" si="450"/>
        <v/>
      </c>
      <c r="BP626" s="122" t="str">
        <f t="shared" si="455"/>
        <v/>
      </c>
      <c r="BQ626" s="122"/>
    </row>
    <row r="627" spans="2:69" x14ac:dyDescent="0.3">
      <c r="B627" s="89"/>
      <c r="C627" s="98">
        <f t="shared" si="451"/>
        <v>124</v>
      </c>
      <c r="D627" s="120">
        <v>617</v>
      </c>
      <c r="E627" s="161" t="str">
        <f t="shared" si="456"/>
        <v/>
      </c>
      <c r="F627" s="90" t="str">
        <f t="shared" si="432"/>
        <v/>
      </c>
      <c r="G627" s="120">
        <v>617</v>
      </c>
      <c r="H627" s="161" t="str">
        <f t="shared" si="457"/>
        <v/>
      </c>
      <c r="I627" s="90" t="str">
        <f t="array" ref="I627">IF(D$2=1,IF(F627="","",ABS(F626-F627)),IF(D$2&lt;10,IF(AND(F627="",F628=""),"",MAX(IF(C$11:C$1510=G627,B$11:B$1510))-MIN(IF(C$11:C$1510=G627,B$11:B$1510))),IF(AND(F627="",F628=""),"",_xlfn.STDEV.S(IF(C$11:C$1510=G627,B$11:B$1510)))))</f>
        <v/>
      </c>
      <c r="J627" s="102"/>
      <c r="K627" s="156"/>
      <c r="L627" s="157"/>
      <c r="M627" s="158"/>
      <c r="N627" s="147"/>
      <c r="O627" s="147"/>
      <c r="AA627" s="99" t="str">
        <f t="shared" si="433"/>
        <v/>
      </c>
      <c r="AB627" s="99" t="str">
        <f t="shared" si="434"/>
        <v/>
      </c>
      <c r="AC627" s="99" t="str">
        <f t="shared" si="462"/>
        <v/>
      </c>
      <c r="AD627" s="99" t="str">
        <f t="shared" si="463"/>
        <v/>
      </c>
      <c r="AE627" s="99" t="str">
        <f t="shared" si="435"/>
        <v/>
      </c>
      <c r="AF627" s="99" t="str">
        <f t="shared" si="436"/>
        <v/>
      </c>
      <c r="AG627" s="99" t="str">
        <f t="shared" si="474"/>
        <v/>
      </c>
      <c r="AH627" s="99" t="str">
        <f t="shared" si="475"/>
        <v/>
      </c>
      <c r="AI627" s="99" t="str">
        <f t="shared" si="452"/>
        <v/>
      </c>
      <c r="AJ627" s="99" t="str">
        <f t="shared" si="458"/>
        <v/>
      </c>
      <c r="AK627" s="99" t="str">
        <f t="shared" si="472"/>
        <v/>
      </c>
      <c r="AL627" s="99" t="str">
        <f t="shared" si="473"/>
        <v/>
      </c>
      <c r="AM627" s="99" t="str">
        <f t="shared" si="453"/>
        <v/>
      </c>
      <c r="AN627" s="99" t="str">
        <f t="shared" si="459"/>
        <v/>
      </c>
      <c r="AO627" s="99" t="str">
        <f t="shared" si="464"/>
        <v/>
      </c>
      <c r="AP627" s="99" t="str">
        <f t="shared" si="465"/>
        <v/>
      </c>
      <c r="AQ627" s="99" t="str">
        <f t="shared" si="460"/>
        <v/>
      </c>
      <c r="AR627" s="99" t="str">
        <f t="shared" si="461"/>
        <v/>
      </c>
      <c r="AS627" s="99" t="str">
        <f t="shared" si="466"/>
        <v/>
      </c>
      <c r="AT627" s="99" t="str">
        <f t="shared" si="467"/>
        <v/>
      </c>
      <c r="AU627" s="99" t="str">
        <f t="shared" si="437"/>
        <v/>
      </c>
      <c r="AV627" s="99" t="str">
        <f t="shared" si="438"/>
        <v/>
      </c>
      <c r="AW627" s="99" t="str">
        <f t="shared" si="468"/>
        <v/>
      </c>
      <c r="AX627" s="99" t="str">
        <f t="shared" si="469"/>
        <v/>
      </c>
      <c r="AY627" s="99" t="str">
        <f t="shared" si="439"/>
        <v/>
      </c>
      <c r="AZ627" s="99" t="str">
        <f t="shared" si="440"/>
        <v/>
      </c>
      <c r="BA627" s="99" t="str">
        <f t="shared" si="470"/>
        <v/>
      </c>
      <c r="BB627" s="99" t="str">
        <f t="shared" si="471"/>
        <v/>
      </c>
      <c r="BD627" s="99" t="str">
        <f t="shared" si="441"/>
        <v/>
      </c>
      <c r="BE627" s="99" t="str">
        <f t="shared" si="442"/>
        <v/>
      </c>
      <c r="BF627" s="99" t="str">
        <f t="shared" si="443"/>
        <v/>
      </c>
      <c r="BG627" s="99" t="str">
        <f t="shared" si="444"/>
        <v/>
      </c>
      <c r="BH627" s="121" t="str">
        <f t="shared" si="445"/>
        <v/>
      </c>
      <c r="BI627" s="121" t="str">
        <f t="shared" si="446"/>
        <v/>
      </c>
      <c r="BJ627" s="122" t="str">
        <f t="shared" si="447"/>
        <v/>
      </c>
      <c r="BK627" s="122"/>
      <c r="BL627" s="99" t="str">
        <f t="shared" si="448"/>
        <v/>
      </c>
      <c r="BM627" s="99" t="str">
        <f t="shared" si="449"/>
        <v/>
      </c>
      <c r="BN627" s="122" t="str">
        <f t="shared" si="454"/>
        <v/>
      </c>
      <c r="BO627" s="121" t="str">
        <f t="shared" si="450"/>
        <v/>
      </c>
      <c r="BP627" s="122" t="str">
        <f t="shared" si="455"/>
        <v/>
      </c>
      <c r="BQ627" s="122"/>
    </row>
    <row r="628" spans="2:69" x14ac:dyDescent="0.3">
      <c r="B628" s="89"/>
      <c r="C628" s="98">
        <f t="shared" si="451"/>
        <v>124</v>
      </c>
      <c r="D628" s="120">
        <v>618</v>
      </c>
      <c r="E628" s="161" t="str">
        <f t="shared" si="456"/>
        <v/>
      </c>
      <c r="F628" s="90" t="str">
        <f t="shared" si="432"/>
        <v/>
      </c>
      <c r="G628" s="120">
        <v>618</v>
      </c>
      <c r="H628" s="161" t="str">
        <f t="shared" si="457"/>
        <v/>
      </c>
      <c r="I628" s="90" t="str">
        <f t="array" ref="I628">IF(D$2=1,IF(F628="","",ABS(F627-F628)),IF(D$2&lt;10,IF(AND(F628="",F629=""),"",MAX(IF(C$11:C$1510=G628,B$11:B$1510))-MIN(IF(C$11:C$1510=G628,B$11:B$1510))),IF(AND(F628="",F629=""),"",_xlfn.STDEV.S(IF(C$11:C$1510=G628,B$11:B$1510)))))</f>
        <v/>
      </c>
      <c r="J628" s="102"/>
      <c r="K628" s="156"/>
      <c r="L628" s="157"/>
      <c r="M628" s="158"/>
      <c r="N628" s="147"/>
      <c r="O628" s="147"/>
      <c r="AA628" s="99" t="str">
        <f t="shared" si="433"/>
        <v/>
      </c>
      <c r="AB628" s="99" t="str">
        <f t="shared" si="434"/>
        <v/>
      </c>
      <c r="AC628" s="99" t="str">
        <f t="shared" si="462"/>
        <v/>
      </c>
      <c r="AD628" s="99" t="str">
        <f t="shared" si="463"/>
        <v/>
      </c>
      <c r="AE628" s="99" t="str">
        <f t="shared" si="435"/>
        <v/>
      </c>
      <c r="AF628" s="99" t="str">
        <f t="shared" si="436"/>
        <v/>
      </c>
      <c r="AG628" s="99" t="str">
        <f t="shared" si="474"/>
        <v/>
      </c>
      <c r="AH628" s="99" t="str">
        <f t="shared" si="475"/>
        <v/>
      </c>
      <c r="AI628" s="99" t="str">
        <f t="shared" si="452"/>
        <v/>
      </c>
      <c r="AJ628" s="99" t="str">
        <f t="shared" si="458"/>
        <v/>
      </c>
      <c r="AK628" s="99" t="str">
        <f t="shared" si="472"/>
        <v/>
      </c>
      <c r="AL628" s="99" t="str">
        <f t="shared" si="473"/>
        <v/>
      </c>
      <c r="AM628" s="99" t="str">
        <f t="shared" si="453"/>
        <v/>
      </c>
      <c r="AN628" s="99" t="str">
        <f t="shared" si="459"/>
        <v/>
      </c>
      <c r="AO628" s="99" t="str">
        <f t="shared" si="464"/>
        <v/>
      </c>
      <c r="AP628" s="99" t="str">
        <f t="shared" si="465"/>
        <v/>
      </c>
      <c r="AQ628" s="99" t="str">
        <f t="shared" si="460"/>
        <v/>
      </c>
      <c r="AR628" s="99" t="str">
        <f t="shared" si="461"/>
        <v/>
      </c>
      <c r="AS628" s="99" t="str">
        <f t="shared" si="466"/>
        <v/>
      </c>
      <c r="AT628" s="99" t="str">
        <f t="shared" si="467"/>
        <v/>
      </c>
      <c r="AU628" s="99" t="str">
        <f t="shared" si="437"/>
        <v/>
      </c>
      <c r="AV628" s="99" t="str">
        <f t="shared" si="438"/>
        <v/>
      </c>
      <c r="AW628" s="99" t="str">
        <f t="shared" si="468"/>
        <v/>
      </c>
      <c r="AX628" s="99" t="str">
        <f t="shared" si="469"/>
        <v/>
      </c>
      <c r="AY628" s="99" t="str">
        <f t="shared" si="439"/>
        <v/>
      </c>
      <c r="AZ628" s="99" t="str">
        <f t="shared" si="440"/>
        <v/>
      </c>
      <c r="BA628" s="99" t="str">
        <f t="shared" si="470"/>
        <v/>
      </c>
      <c r="BB628" s="99" t="str">
        <f t="shared" si="471"/>
        <v/>
      </c>
      <c r="BD628" s="99" t="str">
        <f t="shared" si="441"/>
        <v/>
      </c>
      <c r="BE628" s="99" t="str">
        <f t="shared" si="442"/>
        <v/>
      </c>
      <c r="BF628" s="99" t="str">
        <f t="shared" si="443"/>
        <v/>
      </c>
      <c r="BG628" s="99" t="str">
        <f t="shared" si="444"/>
        <v/>
      </c>
      <c r="BH628" s="121" t="str">
        <f t="shared" si="445"/>
        <v/>
      </c>
      <c r="BI628" s="121" t="str">
        <f t="shared" si="446"/>
        <v/>
      </c>
      <c r="BJ628" s="122" t="str">
        <f t="shared" si="447"/>
        <v/>
      </c>
      <c r="BK628" s="122"/>
      <c r="BL628" s="99" t="str">
        <f t="shared" si="448"/>
        <v/>
      </c>
      <c r="BM628" s="99" t="str">
        <f t="shared" si="449"/>
        <v/>
      </c>
      <c r="BN628" s="122" t="str">
        <f t="shared" si="454"/>
        <v/>
      </c>
      <c r="BO628" s="121" t="str">
        <f t="shared" si="450"/>
        <v/>
      </c>
      <c r="BP628" s="122" t="str">
        <f t="shared" si="455"/>
        <v/>
      </c>
      <c r="BQ628" s="122"/>
    </row>
    <row r="629" spans="2:69" x14ac:dyDescent="0.3">
      <c r="B629" s="89"/>
      <c r="C629" s="98">
        <f t="shared" si="451"/>
        <v>124</v>
      </c>
      <c r="D629" s="120">
        <v>619</v>
      </c>
      <c r="E629" s="161" t="str">
        <f t="shared" si="456"/>
        <v/>
      </c>
      <c r="F629" s="90" t="str">
        <f t="shared" si="432"/>
        <v/>
      </c>
      <c r="G629" s="120">
        <v>619</v>
      </c>
      <c r="H629" s="161" t="str">
        <f t="shared" si="457"/>
        <v/>
      </c>
      <c r="I629" s="90" t="str">
        <f t="array" ref="I629">IF(D$2=1,IF(F629="","",ABS(F628-F629)),IF(D$2&lt;10,IF(AND(F629="",F630=""),"",MAX(IF(C$11:C$1510=G629,B$11:B$1510))-MIN(IF(C$11:C$1510=G629,B$11:B$1510))),IF(AND(F629="",F630=""),"",_xlfn.STDEV.S(IF(C$11:C$1510=G629,B$11:B$1510)))))</f>
        <v/>
      </c>
      <c r="J629" s="102"/>
      <c r="K629" s="156"/>
      <c r="L629" s="157"/>
      <c r="M629" s="158"/>
      <c r="N629" s="147"/>
      <c r="O629" s="147"/>
      <c r="AA629" s="99" t="str">
        <f t="shared" si="433"/>
        <v/>
      </c>
      <c r="AB629" s="99" t="str">
        <f t="shared" si="434"/>
        <v/>
      </c>
      <c r="AC629" s="99" t="str">
        <f t="shared" si="462"/>
        <v/>
      </c>
      <c r="AD629" s="99" t="str">
        <f t="shared" si="463"/>
        <v/>
      </c>
      <c r="AE629" s="99" t="str">
        <f t="shared" si="435"/>
        <v/>
      </c>
      <c r="AF629" s="99" t="str">
        <f t="shared" si="436"/>
        <v/>
      </c>
      <c r="AG629" s="99" t="str">
        <f t="shared" si="474"/>
        <v/>
      </c>
      <c r="AH629" s="99" t="str">
        <f t="shared" si="475"/>
        <v/>
      </c>
      <c r="AI629" s="99" t="str">
        <f t="shared" si="452"/>
        <v/>
      </c>
      <c r="AJ629" s="99" t="str">
        <f t="shared" si="458"/>
        <v/>
      </c>
      <c r="AK629" s="99" t="str">
        <f t="shared" si="472"/>
        <v/>
      </c>
      <c r="AL629" s="99" t="str">
        <f t="shared" si="473"/>
        <v/>
      </c>
      <c r="AM629" s="99" t="str">
        <f t="shared" si="453"/>
        <v/>
      </c>
      <c r="AN629" s="99" t="str">
        <f t="shared" si="459"/>
        <v/>
      </c>
      <c r="AO629" s="99" t="str">
        <f t="shared" si="464"/>
        <v/>
      </c>
      <c r="AP629" s="99" t="str">
        <f t="shared" si="465"/>
        <v/>
      </c>
      <c r="AQ629" s="99" t="str">
        <f t="shared" si="460"/>
        <v/>
      </c>
      <c r="AR629" s="99" t="str">
        <f t="shared" si="461"/>
        <v/>
      </c>
      <c r="AS629" s="99" t="str">
        <f t="shared" si="466"/>
        <v/>
      </c>
      <c r="AT629" s="99" t="str">
        <f t="shared" si="467"/>
        <v/>
      </c>
      <c r="AU629" s="99" t="str">
        <f t="shared" si="437"/>
        <v/>
      </c>
      <c r="AV629" s="99" t="str">
        <f t="shared" si="438"/>
        <v/>
      </c>
      <c r="AW629" s="99" t="str">
        <f t="shared" si="468"/>
        <v/>
      </c>
      <c r="AX629" s="99" t="str">
        <f t="shared" si="469"/>
        <v/>
      </c>
      <c r="AY629" s="99" t="str">
        <f t="shared" si="439"/>
        <v/>
      </c>
      <c r="AZ629" s="99" t="str">
        <f t="shared" si="440"/>
        <v/>
      </c>
      <c r="BA629" s="99" t="str">
        <f t="shared" si="470"/>
        <v/>
      </c>
      <c r="BB629" s="99" t="str">
        <f t="shared" si="471"/>
        <v/>
      </c>
      <c r="BD629" s="99" t="str">
        <f t="shared" si="441"/>
        <v/>
      </c>
      <c r="BE629" s="99" t="str">
        <f t="shared" si="442"/>
        <v/>
      </c>
      <c r="BF629" s="99" t="str">
        <f t="shared" si="443"/>
        <v/>
      </c>
      <c r="BG629" s="99" t="str">
        <f t="shared" si="444"/>
        <v/>
      </c>
      <c r="BH629" s="121" t="str">
        <f t="shared" si="445"/>
        <v/>
      </c>
      <c r="BI629" s="121" t="str">
        <f t="shared" si="446"/>
        <v/>
      </c>
      <c r="BJ629" s="122" t="str">
        <f t="shared" si="447"/>
        <v/>
      </c>
      <c r="BK629" s="122"/>
      <c r="BL629" s="99" t="str">
        <f t="shared" si="448"/>
        <v/>
      </c>
      <c r="BM629" s="99" t="str">
        <f t="shared" si="449"/>
        <v/>
      </c>
      <c r="BN629" s="122" t="str">
        <f t="shared" si="454"/>
        <v/>
      </c>
      <c r="BO629" s="121" t="str">
        <f t="shared" si="450"/>
        <v/>
      </c>
      <c r="BP629" s="122" t="str">
        <f t="shared" si="455"/>
        <v/>
      </c>
      <c r="BQ629" s="122"/>
    </row>
    <row r="630" spans="2:69" x14ac:dyDescent="0.3">
      <c r="B630" s="89"/>
      <c r="C630" s="98">
        <f t="shared" si="451"/>
        <v>124</v>
      </c>
      <c r="D630" s="120">
        <v>620</v>
      </c>
      <c r="E630" s="161" t="str">
        <f t="shared" si="456"/>
        <v/>
      </c>
      <c r="F630" s="90" t="str">
        <f t="shared" si="432"/>
        <v/>
      </c>
      <c r="G630" s="120">
        <v>620</v>
      </c>
      <c r="H630" s="161" t="str">
        <f t="shared" si="457"/>
        <v/>
      </c>
      <c r="I630" s="90" t="str">
        <f t="array" ref="I630">IF(D$2=1,IF(F630="","",ABS(F629-F630)),IF(D$2&lt;10,IF(AND(F630="",F631=""),"",MAX(IF(C$11:C$1510=G630,B$11:B$1510))-MIN(IF(C$11:C$1510=G630,B$11:B$1510))),IF(AND(F630="",F631=""),"",_xlfn.STDEV.S(IF(C$11:C$1510=G630,B$11:B$1510)))))</f>
        <v/>
      </c>
      <c r="J630" s="102"/>
      <c r="K630" s="156"/>
      <c r="L630" s="157"/>
      <c r="M630" s="158"/>
      <c r="N630" s="147"/>
      <c r="O630" s="147"/>
      <c r="AA630" s="99" t="str">
        <f t="shared" si="433"/>
        <v/>
      </c>
      <c r="AB630" s="99" t="str">
        <f t="shared" si="434"/>
        <v/>
      </c>
      <c r="AC630" s="99" t="str">
        <f t="shared" si="462"/>
        <v/>
      </c>
      <c r="AD630" s="99" t="str">
        <f t="shared" si="463"/>
        <v/>
      </c>
      <c r="AE630" s="99" t="str">
        <f t="shared" si="435"/>
        <v/>
      </c>
      <c r="AF630" s="99" t="str">
        <f t="shared" si="436"/>
        <v/>
      </c>
      <c r="AG630" s="99" t="str">
        <f t="shared" si="474"/>
        <v/>
      </c>
      <c r="AH630" s="99" t="str">
        <f t="shared" si="475"/>
        <v/>
      </c>
      <c r="AI630" s="99" t="str">
        <f t="shared" si="452"/>
        <v/>
      </c>
      <c r="AJ630" s="99" t="str">
        <f t="shared" si="458"/>
        <v/>
      </c>
      <c r="AK630" s="99" t="str">
        <f t="shared" si="472"/>
        <v/>
      </c>
      <c r="AL630" s="99" t="str">
        <f t="shared" si="473"/>
        <v/>
      </c>
      <c r="AM630" s="99" t="str">
        <f t="shared" si="453"/>
        <v/>
      </c>
      <c r="AN630" s="99" t="str">
        <f t="shared" si="459"/>
        <v/>
      </c>
      <c r="AO630" s="99" t="str">
        <f t="shared" si="464"/>
        <v/>
      </c>
      <c r="AP630" s="99" t="str">
        <f t="shared" si="465"/>
        <v/>
      </c>
      <c r="AQ630" s="99" t="str">
        <f t="shared" si="460"/>
        <v/>
      </c>
      <c r="AR630" s="99" t="str">
        <f t="shared" si="461"/>
        <v/>
      </c>
      <c r="AS630" s="99" t="str">
        <f t="shared" si="466"/>
        <v/>
      </c>
      <c r="AT630" s="99" t="str">
        <f t="shared" si="467"/>
        <v/>
      </c>
      <c r="AU630" s="99" t="str">
        <f t="shared" si="437"/>
        <v/>
      </c>
      <c r="AV630" s="99" t="str">
        <f t="shared" si="438"/>
        <v/>
      </c>
      <c r="AW630" s="99" t="str">
        <f t="shared" si="468"/>
        <v/>
      </c>
      <c r="AX630" s="99" t="str">
        <f t="shared" si="469"/>
        <v/>
      </c>
      <c r="AY630" s="99" t="str">
        <f t="shared" si="439"/>
        <v/>
      </c>
      <c r="AZ630" s="99" t="str">
        <f t="shared" si="440"/>
        <v/>
      </c>
      <c r="BA630" s="99" t="str">
        <f t="shared" si="470"/>
        <v/>
      </c>
      <c r="BB630" s="99" t="str">
        <f t="shared" si="471"/>
        <v/>
      </c>
      <c r="BD630" s="99" t="str">
        <f t="shared" si="441"/>
        <v/>
      </c>
      <c r="BE630" s="99" t="str">
        <f t="shared" si="442"/>
        <v/>
      </c>
      <c r="BF630" s="99" t="str">
        <f t="shared" si="443"/>
        <v/>
      </c>
      <c r="BG630" s="99" t="str">
        <f t="shared" si="444"/>
        <v/>
      </c>
      <c r="BH630" s="121" t="str">
        <f t="shared" si="445"/>
        <v/>
      </c>
      <c r="BI630" s="121" t="str">
        <f t="shared" si="446"/>
        <v/>
      </c>
      <c r="BJ630" s="122" t="str">
        <f t="shared" si="447"/>
        <v/>
      </c>
      <c r="BK630" s="122"/>
      <c r="BL630" s="99" t="str">
        <f t="shared" si="448"/>
        <v/>
      </c>
      <c r="BM630" s="99" t="str">
        <f t="shared" si="449"/>
        <v/>
      </c>
      <c r="BN630" s="122" t="str">
        <f t="shared" si="454"/>
        <v/>
      </c>
      <c r="BO630" s="121" t="str">
        <f t="shared" si="450"/>
        <v/>
      </c>
      <c r="BP630" s="122" t="str">
        <f t="shared" si="455"/>
        <v/>
      </c>
      <c r="BQ630" s="122"/>
    </row>
    <row r="631" spans="2:69" x14ac:dyDescent="0.3">
      <c r="B631" s="89"/>
      <c r="C631" s="98">
        <f t="shared" si="451"/>
        <v>125</v>
      </c>
      <c r="D631" s="120">
        <v>621</v>
      </c>
      <c r="E631" s="161" t="str">
        <f t="shared" si="456"/>
        <v/>
      </c>
      <c r="F631" s="90" t="str">
        <f t="shared" si="432"/>
        <v/>
      </c>
      <c r="G631" s="120">
        <v>621</v>
      </c>
      <c r="H631" s="161" t="str">
        <f t="shared" si="457"/>
        <v/>
      </c>
      <c r="I631" s="90" t="str">
        <f t="array" ref="I631">IF(D$2=1,IF(F631="","",ABS(F630-F631)),IF(D$2&lt;10,IF(AND(F631="",F632=""),"",MAX(IF(C$11:C$1510=G631,B$11:B$1510))-MIN(IF(C$11:C$1510=G631,B$11:B$1510))),IF(AND(F631="",F632=""),"",_xlfn.STDEV.S(IF(C$11:C$1510=G631,B$11:B$1510)))))</f>
        <v/>
      </c>
      <c r="J631" s="102"/>
      <c r="K631" s="156"/>
      <c r="L631" s="157"/>
      <c r="M631" s="158"/>
      <c r="N631" s="147"/>
      <c r="O631" s="147"/>
      <c r="AA631" s="99" t="str">
        <f t="shared" si="433"/>
        <v/>
      </c>
      <c r="AB631" s="99" t="str">
        <f t="shared" si="434"/>
        <v/>
      </c>
      <c r="AC631" s="99" t="str">
        <f t="shared" si="462"/>
        <v/>
      </c>
      <c r="AD631" s="99" t="str">
        <f t="shared" si="463"/>
        <v/>
      </c>
      <c r="AE631" s="99" t="str">
        <f t="shared" si="435"/>
        <v/>
      </c>
      <c r="AF631" s="99" t="str">
        <f t="shared" si="436"/>
        <v/>
      </c>
      <c r="AG631" s="99" t="str">
        <f t="shared" si="474"/>
        <v/>
      </c>
      <c r="AH631" s="99" t="str">
        <f t="shared" si="475"/>
        <v/>
      </c>
      <c r="AI631" s="99" t="str">
        <f t="shared" si="452"/>
        <v/>
      </c>
      <c r="AJ631" s="99" t="str">
        <f t="shared" si="458"/>
        <v/>
      </c>
      <c r="AK631" s="99" t="str">
        <f t="shared" si="472"/>
        <v/>
      </c>
      <c r="AL631" s="99" t="str">
        <f t="shared" si="473"/>
        <v/>
      </c>
      <c r="AM631" s="99" t="str">
        <f t="shared" si="453"/>
        <v/>
      </c>
      <c r="AN631" s="99" t="str">
        <f t="shared" si="459"/>
        <v/>
      </c>
      <c r="AO631" s="99" t="str">
        <f t="shared" si="464"/>
        <v/>
      </c>
      <c r="AP631" s="99" t="str">
        <f t="shared" si="465"/>
        <v/>
      </c>
      <c r="AQ631" s="99" t="str">
        <f t="shared" si="460"/>
        <v/>
      </c>
      <c r="AR631" s="99" t="str">
        <f t="shared" si="461"/>
        <v/>
      </c>
      <c r="AS631" s="99" t="str">
        <f t="shared" si="466"/>
        <v/>
      </c>
      <c r="AT631" s="99" t="str">
        <f t="shared" si="467"/>
        <v/>
      </c>
      <c r="AU631" s="99" t="str">
        <f t="shared" si="437"/>
        <v/>
      </c>
      <c r="AV631" s="99" t="str">
        <f t="shared" si="438"/>
        <v/>
      </c>
      <c r="AW631" s="99" t="str">
        <f t="shared" si="468"/>
        <v/>
      </c>
      <c r="AX631" s="99" t="str">
        <f t="shared" si="469"/>
        <v/>
      </c>
      <c r="AY631" s="99" t="str">
        <f t="shared" si="439"/>
        <v/>
      </c>
      <c r="AZ631" s="99" t="str">
        <f t="shared" si="440"/>
        <v/>
      </c>
      <c r="BA631" s="99" t="str">
        <f t="shared" si="470"/>
        <v/>
      </c>
      <c r="BB631" s="99" t="str">
        <f t="shared" si="471"/>
        <v/>
      </c>
      <c r="BD631" s="99" t="str">
        <f t="shared" si="441"/>
        <v/>
      </c>
      <c r="BE631" s="99" t="str">
        <f t="shared" si="442"/>
        <v/>
      </c>
      <c r="BF631" s="99" t="str">
        <f t="shared" si="443"/>
        <v/>
      </c>
      <c r="BG631" s="99" t="str">
        <f t="shared" si="444"/>
        <v/>
      </c>
      <c r="BH631" s="121" t="str">
        <f t="shared" si="445"/>
        <v/>
      </c>
      <c r="BI631" s="121" t="str">
        <f t="shared" si="446"/>
        <v/>
      </c>
      <c r="BJ631" s="122" t="str">
        <f t="shared" si="447"/>
        <v/>
      </c>
      <c r="BK631" s="122"/>
      <c r="BL631" s="99" t="str">
        <f t="shared" si="448"/>
        <v/>
      </c>
      <c r="BM631" s="99" t="str">
        <f t="shared" si="449"/>
        <v/>
      </c>
      <c r="BN631" s="122" t="str">
        <f t="shared" si="454"/>
        <v/>
      </c>
      <c r="BO631" s="121" t="str">
        <f t="shared" si="450"/>
        <v/>
      </c>
      <c r="BP631" s="122" t="str">
        <f t="shared" si="455"/>
        <v/>
      </c>
      <c r="BQ631" s="122"/>
    </row>
    <row r="632" spans="2:69" x14ac:dyDescent="0.3">
      <c r="B632" s="89"/>
      <c r="C632" s="98">
        <f t="shared" si="451"/>
        <v>125</v>
      </c>
      <c r="D632" s="120">
        <v>622</v>
      </c>
      <c r="E632" s="161" t="str">
        <f t="shared" si="456"/>
        <v/>
      </c>
      <c r="F632" s="90" t="str">
        <f t="shared" si="432"/>
        <v/>
      </c>
      <c r="G632" s="120">
        <v>622</v>
      </c>
      <c r="H632" s="161" t="str">
        <f t="shared" si="457"/>
        <v/>
      </c>
      <c r="I632" s="90" t="str">
        <f t="array" ref="I632">IF(D$2=1,IF(F632="","",ABS(F631-F632)),IF(D$2&lt;10,IF(AND(F632="",F633=""),"",MAX(IF(C$11:C$1510=G632,B$11:B$1510))-MIN(IF(C$11:C$1510=G632,B$11:B$1510))),IF(AND(F632="",F633=""),"",_xlfn.STDEV.S(IF(C$11:C$1510=G632,B$11:B$1510)))))</f>
        <v/>
      </c>
      <c r="J632" s="102"/>
      <c r="K632" s="156"/>
      <c r="L632" s="157"/>
      <c r="M632" s="158"/>
      <c r="N632" s="147"/>
      <c r="O632" s="147"/>
      <c r="AA632" s="99" t="str">
        <f t="shared" si="433"/>
        <v/>
      </c>
      <c r="AB632" s="99" t="str">
        <f t="shared" si="434"/>
        <v/>
      </c>
      <c r="AC632" s="99" t="str">
        <f t="shared" si="462"/>
        <v/>
      </c>
      <c r="AD632" s="99" t="str">
        <f t="shared" si="463"/>
        <v/>
      </c>
      <c r="AE632" s="99" t="str">
        <f t="shared" si="435"/>
        <v/>
      </c>
      <c r="AF632" s="99" t="str">
        <f t="shared" si="436"/>
        <v/>
      </c>
      <c r="AG632" s="99" t="str">
        <f t="shared" si="474"/>
        <v/>
      </c>
      <c r="AH632" s="99" t="str">
        <f t="shared" si="475"/>
        <v/>
      </c>
      <c r="AI632" s="99" t="str">
        <f t="shared" si="452"/>
        <v/>
      </c>
      <c r="AJ632" s="99" t="str">
        <f t="shared" si="458"/>
        <v/>
      </c>
      <c r="AK632" s="99" t="str">
        <f t="shared" si="472"/>
        <v/>
      </c>
      <c r="AL632" s="99" t="str">
        <f t="shared" si="473"/>
        <v/>
      </c>
      <c r="AM632" s="99" t="str">
        <f t="shared" si="453"/>
        <v/>
      </c>
      <c r="AN632" s="99" t="str">
        <f t="shared" si="459"/>
        <v/>
      </c>
      <c r="AO632" s="99" t="str">
        <f t="shared" si="464"/>
        <v/>
      </c>
      <c r="AP632" s="99" t="str">
        <f t="shared" si="465"/>
        <v/>
      </c>
      <c r="AQ632" s="99" t="str">
        <f t="shared" si="460"/>
        <v/>
      </c>
      <c r="AR632" s="99" t="str">
        <f t="shared" si="461"/>
        <v/>
      </c>
      <c r="AS632" s="99" t="str">
        <f t="shared" si="466"/>
        <v/>
      </c>
      <c r="AT632" s="99" t="str">
        <f t="shared" si="467"/>
        <v/>
      </c>
      <c r="AU632" s="99" t="str">
        <f t="shared" si="437"/>
        <v/>
      </c>
      <c r="AV632" s="99" t="str">
        <f t="shared" si="438"/>
        <v/>
      </c>
      <c r="AW632" s="99" t="str">
        <f t="shared" si="468"/>
        <v/>
      </c>
      <c r="AX632" s="99" t="str">
        <f t="shared" si="469"/>
        <v/>
      </c>
      <c r="AY632" s="99" t="str">
        <f t="shared" si="439"/>
        <v/>
      </c>
      <c r="AZ632" s="99" t="str">
        <f t="shared" si="440"/>
        <v/>
      </c>
      <c r="BA632" s="99" t="str">
        <f t="shared" si="470"/>
        <v/>
      </c>
      <c r="BB632" s="99" t="str">
        <f t="shared" si="471"/>
        <v/>
      </c>
      <c r="BD632" s="99" t="str">
        <f t="shared" si="441"/>
        <v/>
      </c>
      <c r="BE632" s="99" t="str">
        <f t="shared" si="442"/>
        <v/>
      </c>
      <c r="BF632" s="99" t="str">
        <f t="shared" si="443"/>
        <v/>
      </c>
      <c r="BG632" s="99" t="str">
        <f t="shared" si="444"/>
        <v/>
      </c>
      <c r="BH632" s="121" t="str">
        <f t="shared" si="445"/>
        <v/>
      </c>
      <c r="BI632" s="121" t="str">
        <f t="shared" si="446"/>
        <v/>
      </c>
      <c r="BJ632" s="122" t="str">
        <f t="shared" si="447"/>
        <v/>
      </c>
      <c r="BK632" s="122"/>
      <c r="BL632" s="99" t="str">
        <f t="shared" si="448"/>
        <v/>
      </c>
      <c r="BM632" s="99" t="str">
        <f t="shared" si="449"/>
        <v/>
      </c>
      <c r="BN632" s="122" t="str">
        <f t="shared" si="454"/>
        <v/>
      </c>
      <c r="BO632" s="121" t="str">
        <f t="shared" si="450"/>
        <v/>
      </c>
      <c r="BP632" s="122" t="str">
        <f t="shared" si="455"/>
        <v/>
      </c>
      <c r="BQ632" s="122"/>
    </row>
    <row r="633" spans="2:69" x14ac:dyDescent="0.3">
      <c r="B633" s="89"/>
      <c r="C633" s="98">
        <f t="shared" si="451"/>
        <v>125</v>
      </c>
      <c r="D633" s="120">
        <v>623</v>
      </c>
      <c r="E633" s="161" t="str">
        <f t="shared" si="456"/>
        <v/>
      </c>
      <c r="F633" s="90" t="str">
        <f t="shared" si="432"/>
        <v/>
      </c>
      <c r="G633" s="120">
        <v>623</v>
      </c>
      <c r="H633" s="161" t="str">
        <f t="shared" si="457"/>
        <v/>
      </c>
      <c r="I633" s="90" t="str">
        <f t="array" ref="I633">IF(D$2=1,IF(F633="","",ABS(F632-F633)),IF(D$2&lt;10,IF(AND(F633="",F634=""),"",MAX(IF(C$11:C$1510=G633,B$11:B$1510))-MIN(IF(C$11:C$1510=G633,B$11:B$1510))),IF(AND(F633="",F634=""),"",_xlfn.STDEV.S(IF(C$11:C$1510=G633,B$11:B$1510)))))</f>
        <v/>
      </c>
      <c r="J633" s="102"/>
      <c r="K633" s="156"/>
      <c r="L633" s="157"/>
      <c r="M633" s="158"/>
      <c r="N633" s="147"/>
      <c r="O633" s="147"/>
      <c r="AA633" s="99" t="str">
        <f t="shared" si="433"/>
        <v/>
      </c>
      <c r="AB633" s="99" t="str">
        <f t="shared" si="434"/>
        <v/>
      </c>
      <c r="AC633" s="99" t="str">
        <f t="shared" si="462"/>
        <v/>
      </c>
      <c r="AD633" s="99" t="str">
        <f t="shared" si="463"/>
        <v/>
      </c>
      <c r="AE633" s="99" t="str">
        <f t="shared" si="435"/>
        <v/>
      </c>
      <c r="AF633" s="99" t="str">
        <f t="shared" si="436"/>
        <v/>
      </c>
      <c r="AG633" s="99" t="str">
        <f t="shared" si="474"/>
        <v/>
      </c>
      <c r="AH633" s="99" t="str">
        <f t="shared" si="475"/>
        <v/>
      </c>
      <c r="AI633" s="99" t="str">
        <f t="shared" si="452"/>
        <v/>
      </c>
      <c r="AJ633" s="99" t="str">
        <f t="shared" si="458"/>
        <v/>
      </c>
      <c r="AK633" s="99" t="str">
        <f t="shared" si="472"/>
        <v/>
      </c>
      <c r="AL633" s="99" t="str">
        <f t="shared" si="473"/>
        <v/>
      </c>
      <c r="AM633" s="99" t="str">
        <f t="shared" si="453"/>
        <v/>
      </c>
      <c r="AN633" s="99" t="str">
        <f t="shared" si="459"/>
        <v/>
      </c>
      <c r="AO633" s="99" t="str">
        <f t="shared" si="464"/>
        <v/>
      </c>
      <c r="AP633" s="99" t="str">
        <f t="shared" si="465"/>
        <v/>
      </c>
      <c r="AQ633" s="99" t="str">
        <f t="shared" si="460"/>
        <v/>
      </c>
      <c r="AR633" s="99" t="str">
        <f t="shared" si="461"/>
        <v/>
      </c>
      <c r="AS633" s="99" t="str">
        <f t="shared" si="466"/>
        <v/>
      </c>
      <c r="AT633" s="99" t="str">
        <f t="shared" si="467"/>
        <v/>
      </c>
      <c r="AU633" s="99" t="str">
        <f t="shared" si="437"/>
        <v/>
      </c>
      <c r="AV633" s="99" t="str">
        <f t="shared" si="438"/>
        <v/>
      </c>
      <c r="AW633" s="99" t="str">
        <f t="shared" si="468"/>
        <v/>
      </c>
      <c r="AX633" s="99" t="str">
        <f t="shared" si="469"/>
        <v/>
      </c>
      <c r="AY633" s="99" t="str">
        <f t="shared" si="439"/>
        <v/>
      </c>
      <c r="AZ633" s="99" t="str">
        <f t="shared" si="440"/>
        <v/>
      </c>
      <c r="BA633" s="99" t="str">
        <f t="shared" si="470"/>
        <v/>
      </c>
      <c r="BB633" s="99" t="str">
        <f t="shared" si="471"/>
        <v/>
      </c>
      <c r="BD633" s="99" t="str">
        <f t="shared" si="441"/>
        <v/>
      </c>
      <c r="BE633" s="99" t="str">
        <f t="shared" si="442"/>
        <v/>
      </c>
      <c r="BF633" s="99" t="str">
        <f t="shared" si="443"/>
        <v/>
      </c>
      <c r="BG633" s="99" t="str">
        <f t="shared" si="444"/>
        <v/>
      </c>
      <c r="BH633" s="121" t="str">
        <f t="shared" si="445"/>
        <v/>
      </c>
      <c r="BI633" s="121" t="str">
        <f t="shared" si="446"/>
        <v/>
      </c>
      <c r="BJ633" s="122" t="str">
        <f t="shared" si="447"/>
        <v/>
      </c>
      <c r="BK633" s="122"/>
      <c r="BL633" s="99" t="str">
        <f t="shared" si="448"/>
        <v/>
      </c>
      <c r="BM633" s="99" t="str">
        <f t="shared" si="449"/>
        <v/>
      </c>
      <c r="BN633" s="122" t="str">
        <f t="shared" si="454"/>
        <v/>
      </c>
      <c r="BO633" s="121" t="str">
        <f t="shared" si="450"/>
        <v/>
      </c>
      <c r="BP633" s="122" t="str">
        <f t="shared" si="455"/>
        <v/>
      </c>
      <c r="BQ633" s="122"/>
    </row>
    <row r="634" spans="2:69" x14ac:dyDescent="0.3">
      <c r="B634" s="89"/>
      <c r="C634" s="98">
        <f t="shared" si="451"/>
        <v>125</v>
      </c>
      <c r="D634" s="120">
        <v>624</v>
      </c>
      <c r="E634" s="161" t="str">
        <f t="shared" si="456"/>
        <v/>
      </c>
      <c r="F634" s="90" t="str">
        <f t="shared" si="432"/>
        <v/>
      </c>
      <c r="G634" s="120">
        <v>624</v>
      </c>
      <c r="H634" s="161" t="str">
        <f t="shared" si="457"/>
        <v/>
      </c>
      <c r="I634" s="90" t="str">
        <f t="array" ref="I634">IF(D$2=1,IF(F634="","",ABS(F633-F634)),IF(D$2&lt;10,IF(AND(F634="",F635=""),"",MAX(IF(C$11:C$1510=G634,B$11:B$1510))-MIN(IF(C$11:C$1510=G634,B$11:B$1510))),IF(AND(F634="",F635=""),"",_xlfn.STDEV.S(IF(C$11:C$1510=G634,B$11:B$1510)))))</f>
        <v/>
      </c>
      <c r="J634" s="102"/>
      <c r="K634" s="156"/>
      <c r="L634" s="157"/>
      <c r="M634" s="158"/>
      <c r="N634" s="147"/>
      <c r="O634" s="147"/>
      <c r="AA634" s="99" t="str">
        <f t="shared" si="433"/>
        <v/>
      </c>
      <c r="AB634" s="99" t="str">
        <f t="shared" si="434"/>
        <v/>
      </c>
      <c r="AC634" s="99" t="str">
        <f t="shared" si="462"/>
        <v/>
      </c>
      <c r="AD634" s="99" t="str">
        <f t="shared" si="463"/>
        <v/>
      </c>
      <c r="AE634" s="99" t="str">
        <f t="shared" si="435"/>
        <v/>
      </c>
      <c r="AF634" s="99" t="str">
        <f t="shared" si="436"/>
        <v/>
      </c>
      <c r="AG634" s="99" t="str">
        <f t="shared" si="474"/>
        <v/>
      </c>
      <c r="AH634" s="99" t="str">
        <f t="shared" si="475"/>
        <v/>
      </c>
      <c r="AI634" s="99" t="str">
        <f t="shared" si="452"/>
        <v/>
      </c>
      <c r="AJ634" s="99" t="str">
        <f t="shared" si="458"/>
        <v/>
      </c>
      <c r="AK634" s="99" t="str">
        <f t="shared" si="472"/>
        <v/>
      </c>
      <c r="AL634" s="99" t="str">
        <f t="shared" si="473"/>
        <v/>
      </c>
      <c r="AM634" s="99" t="str">
        <f t="shared" si="453"/>
        <v/>
      </c>
      <c r="AN634" s="99" t="str">
        <f t="shared" si="459"/>
        <v/>
      </c>
      <c r="AO634" s="99" t="str">
        <f t="shared" si="464"/>
        <v/>
      </c>
      <c r="AP634" s="99" t="str">
        <f t="shared" si="465"/>
        <v/>
      </c>
      <c r="AQ634" s="99" t="str">
        <f t="shared" si="460"/>
        <v/>
      </c>
      <c r="AR634" s="99" t="str">
        <f t="shared" si="461"/>
        <v/>
      </c>
      <c r="AS634" s="99" t="str">
        <f t="shared" si="466"/>
        <v/>
      </c>
      <c r="AT634" s="99" t="str">
        <f t="shared" si="467"/>
        <v/>
      </c>
      <c r="AU634" s="99" t="str">
        <f t="shared" si="437"/>
        <v/>
      </c>
      <c r="AV634" s="99" t="str">
        <f t="shared" si="438"/>
        <v/>
      </c>
      <c r="AW634" s="99" t="str">
        <f t="shared" si="468"/>
        <v/>
      </c>
      <c r="AX634" s="99" t="str">
        <f t="shared" si="469"/>
        <v/>
      </c>
      <c r="AY634" s="99" t="str">
        <f t="shared" si="439"/>
        <v/>
      </c>
      <c r="AZ634" s="99" t="str">
        <f t="shared" si="440"/>
        <v/>
      </c>
      <c r="BA634" s="99" t="str">
        <f t="shared" si="470"/>
        <v/>
      </c>
      <c r="BB634" s="99" t="str">
        <f t="shared" si="471"/>
        <v/>
      </c>
      <c r="BD634" s="99" t="str">
        <f t="shared" si="441"/>
        <v/>
      </c>
      <c r="BE634" s="99" t="str">
        <f t="shared" si="442"/>
        <v/>
      </c>
      <c r="BF634" s="99" t="str">
        <f t="shared" si="443"/>
        <v/>
      </c>
      <c r="BG634" s="99" t="str">
        <f t="shared" si="444"/>
        <v/>
      </c>
      <c r="BH634" s="121" t="str">
        <f t="shared" si="445"/>
        <v/>
      </c>
      <c r="BI634" s="121" t="str">
        <f t="shared" si="446"/>
        <v/>
      </c>
      <c r="BJ634" s="122" t="str">
        <f t="shared" si="447"/>
        <v/>
      </c>
      <c r="BK634" s="122"/>
      <c r="BL634" s="99" t="str">
        <f t="shared" si="448"/>
        <v/>
      </c>
      <c r="BM634" s="99" t="str">
        <f t="shared" si="449"/>
        <v/>
      </c>
      <c r="BN634" s="122" t="str">
        <f t="shared" si="454"/>
        <v/>
      </c>
      <c r="BO634" s="121" t="str">
        <f t="shared" si="450"/>
        <v/>
      </c>
      <c r="BP634" s="122" t="str">
        <f t="shared" si="455"/>
        <v/>
      </c>
      <c r="BQ634" s="122"/>
    </row>
    <row r="635" spans="2:69" x14ac:dyDescent="0.3">
      <c r="B635" s="89"/>
      <c r="C635" s="98">
        <f t="shared" si="451"/>
        <v>125</v>
      </c>
      <c r="D635" s="120">
        <v>625</v>
      </c>
      <c r="E635" s="161" t="str">
        <f t="shared" si="456"/>
        <v/>
      </c>
      <c r="F635" s="90" t="str">
        <f t="shared" si="432"/>
        <v/>
      </c>
      <c r="G635" s="120">
        <v>625</v>
      </c>
      <c r="H635" s="161" t="str">
        <f t="shared" si="457"/>
        <v/>
      </c>
      <c r="I635" s="90" t="str">
        <f t="array" ref="I635">IF(D$2=1,IF(F635="","",ABS(F634-F635)),IF(D$2&lt;10,IF(AND(F635="",F636=""),"",MAX(IF(C$11:C$1510=G635,B$11:B$1510))-MIN(IF(C$11:C$1510=G635,B$11:B$1510))),IF(AND(F635="",F636=""),"",_xlfn.STDEV.S(IF(C$11:C$1510=G635,B$11:B$1510)))))</f>
        <v/>
      </c>
      <c r="J635" s="102"/>
      <c r="K635" s="156"/>
      <c r="L635" s="157"/>
      <c r="M635" s="158"/>
      <c r="N635" s="147"/>
      <c r="O635" s="147"/>
      <c r="AA635" s="99" t="str">
        <f t="shared" si="433"/>
        <v/>
      </c>
      <c r="AB635" s="99" t="str">
        <f t="shared" si="434"/>
        <v/>
      </c>
      <c r="AC635" s="99" t="str">
        <f t="shared" si="462"/>
        <v/>
      </c>
      <c r="AD635" s="99" t="str">
        <f t="shared" si="463"/>
        <v/>
      </c>
      <c r="AE635" s="99" t="str">
        <f t="shared" si="435"/>
        <v/>
      </c>
      <c r="AF635" s="99" t="str">
        <f t="shared" si="436"/>
        <v/>
      </c>
      <c r="AG635" s="99" t="str">
        <f t="shared" si="474"/>
        <v/>
      </c>
      <c r="AH635" s="99" t="str">
        <f t="shared" si="475"/>
        <v/>
      </c>
      <c r="AI635" s="99" t="str">
        <f t="shared" si="452"/>
        <v/>
      </c>
      <c r="AJ635" s="99" t="str">
        <f t="shared" si="458"/>
        <v/>
      </c>
      <c r="AK635" s="99" t="str">
        <f t="shared" si="472"/>
        <v/>
      </c>
      <c r="AL635" s="99" t="str">
        <f t="shared" si="473"/>
        <v/>
      </c>
      <c r="AM635" s="99" t="str">
        <f t="shared" si="453"/>
        <v/>
      </c>
      <c r="AN635" s="99" t="str">
        <f t="shared" si="459"/>
        <v/>
      </c>
      <c r="AO635" s="99" t="str">
        <f t="shared" si="464"/>
        <v/>
      </c>
      <c r="AP635" s="99" t="str">
        <f t="shared" si="465"/>
        <v/>
      </c>
      <c r="AQ635" s="99" t="str">
        <f t="shared" si="460"/>
        <v/>
      </c>
      <c r="AR635" s="99" t="str">
        <f t="shared" si="461"/>
        <v/>
      </c>
      <c r="AS635" s="99" t="str">
        <f t="shared" si="466"/>
        <v/>
      </c>
      <c r="AT635" s="99" t="str">
        <f t="shared" si="467"/>
        <v/>
      </c>
      <c r="AU635" s="99" t="str">
        <f t="shared" si="437"/>
        <v/>
      </c>
      <c r="AV635" s="99" t="str">
        <f t="shared" si="438"/>
        <v/>
      </c>
      <c r="AW635" s="99" t="str">
        <f t="shared" si="468"/>
        <v/>
      </c>
      <c r="AX635" s="99" t="str">
        <f t="shared" si="469"/>
        <v/>
      </c>
      <c r="AY635" s="99" t="str">
        <f t="shared" si="439"/>
        <v/>
      </c>
      <c r="AZ635" s="99" t="str">
        <f t="shared" si="440"/>
        <v/>
      </c>
      <c r="BA635" s="99" t="str">
        <f t="shared" si="470"/>
        <v/>
      </c>
      <c r="BB635" s="99" t="str">
        <f t="shared" si="471"/>
        <v/>
      </c>
      <c r="BD635" s="99" t="str">
        <f t="shared" si="441"/>
        <v/>
      </c>
      <c r="BE635" s="99" t="str">
        <f t="shared" si="442"/>
        <v/>
      </c>
      <c r="BF635" s="99" t="str">
        <f t="shared" si="443"/>
        <v/>
      </c>
      <c r="BG635" s="99" t="str">
        <f t="shared" si="444"/>
        <v/>
      </c>
      <c r="BH635" s="121" t="str">
        <f t="shared" si="445"/>
        <v/>
      </c>
      <c r="BI635" s="121" t="str">
        <f t="shared" si="446"/>
        <v/>
      </c>
      <c r="BJ635" s="122" t="str">
        <f t="shared" si="447"/>
        <v/>
      </c>
      <c r="BK635" s="122"/>
      <c r="BL635" s="99" t="str">
        <f t="shared" si="448"/>
        <v/>
      </c>
      <c r="BM635" s="99" t="str">
        <f t="shared" si="449"/>
        <v/>
      </c>
      <c r="BN635" s="122" t="str">
        <f t="shared" si="454"/>
        <v/>
      </c>
      <c r="BO635" s="121" t="str">
        <f t="shared" si="450"/>
        <v/>
      </c>
      <c r="BP635" s="122" t="str">
        <f t="shared" si="455"/>
        <v/>
      </c>
      <c r="BQ635" s="122"/>
    </row>
    <row r="636" spans="2:69" x14ac:dyDescent="0.3">
      <c r="B636" s="89"/>
      <c r="C636" s="98">
        <f t="shared" si="451"/>
        <v>126</v>
      </c>
      <c r="D636" s="120">
        <v>626</v>
      </c>
      <c r="E636" s="161" t="str">
        <f t="shared" si="456"/>
        <v/>
      </c>
      <c r="F636" s="90" t="str">
        <f t="shared" si="432"/>
        <v/>
      </c>
      <c r="G636" s="120">
        <v>626</v>
      </c>
      <c r="H636" s="161" t="str">
        <f t="shared" si="457"/>
        <v/>
      </c>
      <c r="I636" s="90" t="str">
        <f t="array" ref="I636">IF(D$2=1,IF(F636="","",ABS(F635-F636)),IF(D$2&lt;10,IF(AND(F636="",F637=""),"",MAX(IF(C$11:C$1510=G636,B$11:B$1510))-MIN(IF(C$11:C$1510=G636,B$11:B$1510))),IF(AND(F636="",F637=""),"",_xlfn.STDEV.S(IF(C$11:C$1510=G636,B$11:B$1510)))))</f>
        <v/>
      </c>
      <c r="J636" s="102"/>
      <c r="K636" s="156"/>
      <c r="L636" s="157"/>
      <c r="M636" s="158"/>
      <c r="N636" s="147"/>
      <c r="O636" s="147"/>
      <c r="AA636" s="99" t="str">
        <f t="shared" si="433"/>
        <v/>
      </c>
      <c r="AB636" s="99" t="str">
        <f t="shared" si="434"/>
        <v/>
      </c>
      <c r="AC636" s="99" t="str">
        <f t="shared" si="462"/>
        <v/>
      </c>
      <c r="AD636" s="99" t="str">
        <f t="shared" si="463"/>
        <v/>
      </c>
      <c r="AE636" s="99" t="str">
        <f t="shared" si="435"/>
        <v/>
      </c>
      <c r="AF636" s="99" t="str">
        <f t="shared" si="436"/>
        <v/>
      </c>
      <c r="AG636" s="99" t="str">
        <f t="shared" si="474"/>
        <v/>
      </c>
      <c r="AH636" s="99" t="str">
        <f t="shared" si="475"/>
        <v/>
      </c>
      <c r="AI636" s="99" t="str">
        <f t="shared" si="452"/>
        <v/>
      </c>
      <c r="AJ636" s="99" t="str">
        <f t="shared" si="458"/>
        <v/>
      </c>
      <c r="AK636" s="99" t="str">
        <f t="shared" si="472"/>
        <v/>
      </c>
      <c r="AL636" s="99" t="str">
        <f t="shared" si="473"/>
        <v/>
      </c>
      <c r="AM636" s="99" t="str">
        <f t="shared" si="453"/>
        <v/>
      </c>
      <c r="AN636" s="99" t="str">
        <f t="shared" si="459"/>
        <v/>
      </c>
      <c r="AO636" s="99" t="str">
        <f t="shared" si="464"/>
        <v/>
      </c>
      <c r="AP636" s="99" t="str">
        <f t="shared" si="465"/>
        <v/>
      </c>
      <c r="AQ636" s="99" t="str">
        <f t="shared" si="460"/>
        <v/>
      </c>
      <c r="AR636" s="99" t="str">
        <f t="shared" si="461"/>
        <v/>
      </c>
      <c r="AS636" s="99" t="str">
        <f t="shared" si="466"/>
        <v/>
      </c>
      <c r="AT636" s="99" t="str">
        <f t="shared" si="467"/>
        <v/>
      </c>
      <c r="AU636" s="99" t="str">
        <f t="shared" si="437"/>
        <v/>
      </c>
      <c r="AV636" s="99" t="str">
        <f t="shared" si="438"/>
        <v/>
      </c>
      <c r="AW636" s="99" t="str">
        <f t="shared" si="468"/>
        <v/>
      </c>
      <c r="AX636" s="99" t="str">
        <f t="shared" si="469"/>
        <v/>
      </c>
      <c r="AY636" s="99" t="str">
        <f t="shared" si="439"/>
        <v/>
      </c>
      <c r="AZ636" s="99" t="str">
        <f t="shared" si="440"/>
        <v/>
      </c>
      <c r="BA636" s="99" t="str">
        <f t="shared" si="470"/>
        <v/>
      </c>
      <c r="BB636" s="99" t="str">
        <f t="shared" si="471"/>
        <v/>
      </c>
      <c r="BD636" s="99" t="str">
        <f t="shared" si="441"/>
        <v/>
      </c>
      <c r="BE636" s="99" t="str">
        <f t="shared" si="442"/>
        <v/>
      </c>
      <c r="BF636" s="99" t="str">
        <f t="shared" si="443"/>
        <v/>
      </c>
      <c r="BG636" s="99" t="str">
        <f t="shared" si="444"/>
        <v/>
      </c>
      <c r="BH636" s="121" t="str">
        <f t="shared" si="445"/>
        <v/>
      </c>
      <c r="BI636" s="121" t="str">
        <f t="shared" si="446"/>
        <v/>
      </c>
      <c r="BJ636" s="122" t="str">
        <f t="shared" si="447"/>
        <v/>
      </c>
      <c r="BK636" s="122"/>
      <c r="BL636" s="99" t="str">
        <f t="shared" si="448"/>
        <v/>
      </c>
      <c r="BM636" s="99" t="str">
        <f t="shared" si="449"/>
        <v/>
      </c>
      <c r="BN636" s="122" t="str">
        <f t="shared" si="454"/>
        <v/>
      </c>
      <c r="BO636" s="121" t="str">
        <f t="shared" si="450"/>
        <v/>
      </c>
      <c r="BP636" s="122" t="str">
        <f t="shared" si="455"/>
        <v/>
      </c>
      <c r="BQ636" s="122"/>
    </row>
    <row r="637" spans="2:69" x14ac:dyDescent="0.3">
      <c r="B637" s="89"/>
      <c r="C637" s="98">
        <f t="shared" si="451"/>
        <v>126</v>
      </c>
      <c r="D637" s="120">
        <v>627</v>
      </c>
      <c r="E637" s="161" t="str">
        <f t="shared" si="456"/>
        <v/>
      </c>
      <c r="F637" s="90" t="str">
        <f t="shared" si="432"/>
        <v/>
      </c>
      <c r="G637" s="120">
        <v>627</v>
      </c>
      <c r="H637" s="161" t="str">
        <f t="shared" si="457"/>
        <v/>
      </c>
      <c r="I637" s="90" t="str">
        <f t="array" ref="I637">IF(D$2=1,IF(F637="","",ABS(F636-F637)),IF(D$2&lt;10,IF(AND(F637="",F638=""),"",MAX(IF(C$11:C$1510=G637,B$11:B$1510))-MIN(IF(C$11:C$1510=G637,B$11:B$1510))),IF(AND(F637="",F638=""),"",_xlfn.STDEV.S(IF(C$11:C$1510=G637,B$11:B$1510)))))</f>
        <v/>
      </c>
      <c r="J637" s="102"/>
      <c r="K637" s="156"/>
      <c r="L637" s="157"/>
      <c r="M637" s="158"/>
      <c r="N637" s="147"/>
      <c r="O637" s="147"/>
      <c r="AA637" s="99" t="str">
        <f t="shared" si="433"/>
        <v/>
      </c>
      <c r="AB637" s="99" t="str">
        <f t="shared" si="434"/>
        <v/>
      </c>
      <c r="AC637" s="99" t="str">
        <f t="shared" si="462"/>
        <v/>
      </c>
      <c r="AD637" s="99" t="str">
        <f t="shared" si="463"/>
        <v/>
      </c>
      <c r="AE637" s="99" t="str">
        <f t="shared" si="435"/>
        <v/>
      </c>
      <c r="AF637" s="99" t="str">
        <f t="shared" si="436"/>
        <v/>
      </c>
      <c r="AG637" s="99" t="str">
        <f t="shared" si="474"/>
        <v/>
      </c>
      <c r="AH637" s="99" t="str">
        <f t="shared" si="475"/>
        <v/>
      </c>
      <c r="AI637" s="99" t="str">
        <f t="shared" si="452"/>
        <v/>
      </c>
      <c r="AJ637" s="99" t="str">
        <f t="shared" si="458"/>
        <v/>
      </c>
      <c r="AK637" s="99" t="str">
        <f t="shared" si="472"/>
        <v/>
      </c>
      <c r="AL637" s="99" t="str">
        <f t="shared" si="473"/>
        <v/>
      </c>
      <c r="AM637" s="99" t="str">
        <f t="shared" si="453"/>
        <v/>
      </c>
      <c r="AN637" s="99" t="str">
        <f t="shared" si="459"/>
        <v/>
      </c>
      <c r="AO637" s="99" t="str">
        <f t="shared" si="464"/>
        <v/>
      </c>
      <c r="AP637" s="99" t="str">
        <f t="shared" si="465"/>
        <v/>
      </c>
      <c r="AQ637" s="99" t="str">
        <f t="shared" si="460"/>
        <v/>
      </c>
      <c r="AR637" s="99" t="str">
        <f t="shared" si="461"/>
        <v/>
      </c>
      <c r="AS637" s="99" t="str">
        <f t="shared" si="466"/>
        <v/>
      </c>
      <c r="AT637" s="99" t="str">
        <f t="shared" si="467"/>
        <v/>
      </c>
      <c r="AU637" s="99" t="str">
        <f t="shared" si="437"/>
        <v/>
      </c>
      <c r="AV637" s="99" t="str">
        <f t="shared" si="438"/>
        <v/>
      </c>
      <c r="AW637" s="99" t="str">
        <f t="shared" si="468"/>
        <v/>
      </c>
      <c r="AX637" s="99" t="str">
        <f t="shared" si="469"/>
        <v/>
      </c>
      <c r="AY637" s="99" t="str">
        <f t="shared" si="439"/>
        <v/>
      </c>
      <c r="AZ637" s="99" t="str">
        <f t="shared" si="440"/>
        <v/>
      </c>
      <c r="BA637" s="99" t="str">
        <f t="shared" si="470"/>
        <v/>
      </c>
      <c r="BB637" s="99" t="str">
        <f t="shared" si="471"/>
        <v/>
      </c>
      <c r="BD637" s="99" t="str">
        <f t="shared" si="441"/>
        <v/>
      </c>
      <c r="BE637" s="99" t="str">
        <f t="shared" si="442"/>
        <v/>
      </c>
      <c r="BF637" s="99" t="str">
        <f t="shared" si="443"/>
        <v/>
      </c>
      <c r="BG637" s="99" t="str">
        <f t="shared" si="444"/>
        <v/>
      </c>
      <c r="BH637" s="121" t="str">
        <f t="shared" si="445"/>
        <v/>
      </c>
      <c r="BI637" s="121" t="str">
        <f t="shared" si="446"/>
        <v/>
      </c>
      <c r="BJ637" s="122" t="str">
        <f t="shared" si="447"/>
        <v/>
      </c>
      <c r="BK637" s="122"/>
      <c r="BL637" s="99" t="str">
        <f t="shared" si="448"/>
        <v/>
      </c>
      <c r="BM637" s="99" t="str">
        <f t="shared" si="449"/>
        <v/>
      </c>
      <c r="BN637" s="122" t="str">
        <f t="shared" si="454"/>
        <v/>
      </c>
      <c r="BO637" s="121" t="str">
        <f t="shared" si="450"/>
        <v/>
      </c>
      <c r="BP637" s="122" t="str">
        <f t="shared" si="455"/>
        <v/>
      </c>
      <c r="BQ637" s="122"/>
    </row>
    <row r="638" spans="2:69" x14ac:dyDescent="0.3">
      <c r="B638" s="89"/>
      <c r="C638" s="98">
        <f t="shared" si="451"/>
        <v>126</v>
      </c>
      <c r="D638" s="120">
        <v>628</v>
      </c>
      <c r="E638" s="161" t="str">
        <f t="shared" si="456"/>
        <v/>
      </c>
      <c r="F638" s="90" t="str">
        <f t="shared" si="432"/>
        <v/>
      </c>
      <c r="G638" s="120">
        <v>628</v>
      </c>
      <c r="H638" s="161" t="str">
        <f t="shared" si="457"/>
        <v/>
      </c>
      <c r="I638" s="90" t="str">
        <f t="array" ref="I638">IF(D$2=1,IF(F638="","",ABS(F637-F638)),IF(D$2&lt;10,IF(AND(F638="",F639=""),"",MAX(IF(C$11:C$1510=G638,B$11:B$1510))-MIN(IF(C$11:C$1510=G638,B$11:B$1510))),IF(AND(F638="",F639=""),"",_xlfn.STDEV.S(IF(C$11:C$1510=G638,B$11:B$1510)))))</f>
        <v/>
      </c>
      <c r="J638" s="102"/>
      <c r="K638" s="156"/>
      <c r="L638" s="157"/>
      <c r="M638" s="158"/>
      <c r="N638" s="147"/>
      <c r="O638" s="147"/>
      <c r="AA638" s="99" t="str">
        <f t="shared" si="433"/>
        <v/>
      </c>
      <c r="AB638" s="99" t="str">
        <f t="shared" si="434"/>
        <v/>
      </c>
      <c r="AC638" s="99" t="str">
        <f t="shared" si="462"/>
        <v/>
      </c>
      <c r="AD638" s="99" t="str">
        <f t="shared" si="463"/>
        <v/>
      </c>
      <c r="AE638" s="99" t="str">
        <f t="shared" si="435"/>
        <v/>
      </c>
      <c r="AF638" s="99" t="str">
        <f t="shared" si="436"/>
        <v/>
      </c>
      <c r="AG638" s="99" t="str">
        <f t="shared" si="474"/>
        <v/>
      </c>
      <c r="AH638" s="99" t="str">
        <f t="shared" si="475"/>
        <v/>
      </c>
      <c r="AI638" s="99" t="str">
        <f t="shared" si="452"/>
        <v/>
      </c>
      <c r="AJ638" s="99" t="str">
        <f t="shared" si="458"/>
        <v/>
      </c>
      <c r="AK638" s="99" t="str">
        <f t="shared" si="472"/>
        <v/>
      </c>
      <c r="AL638" s="99" t="str">
        <f t="shared" si="473"/>
        <v/>
      </c>
      <c r="AM638" s="99" t="str">
        <f t="shared" si="453"/>
        <v/>
      </c>
      <c r="AN638" s="99" t="str">
        <f t="shared" si="459"/>
        <v/>
      </c>
      <c r="AO638" s="99" t="str">
        <f t="shared" si="464"/>
        <v/>
      </c>
      <c r="AP638" s="99" t="str">
        <f t="shared" si="465"/>
        <v/>
      </c>
      <c r="AQ638" s="99" t="str">
        <f t="shared" si="460"/>
        <v/>
      </c>
      <c r="AR638" s="99" t="str">
        <f t="shared" si="461"/>
        <v/>
      </c>
      <c r="AS638" s="99" t="str">
        <f t="shared" si="466"/>
        <v/>
      </c>
      <c r="AT638" s="99" t="str">
        <f t="shared" si="467"/>
        <v/>
      </c>
      <c r="AU638" s="99" t="str">
        <f t="shared" si="437"/>
        <v/>
      </c>
      <c r="AV638" s="99" t="str">
        <f t="shared" si="438"/>
        <v/>
      </c>
      <c r="AW638" s="99" t="str">
        <f t="shared" si="468"/>
        <v/>
      </c>
      <c r="AX638" s="99" t="str">
        <f t="shared" si="469"/>
        <v/>
      </c>
      <c r="AY638" s="99" t="str">
        <f t="shared" si="439"/>
        <v/>
      </c>
      <c r="AZ638" s="99" t="str">
        <f t="shared" si="440"/>
        <v/>
      </c>
      <c r="BA638" s="99" t="str">
        <f t="shared" si="470"/>
        <v/>
      </c>
      <c r="BB638" s="99" t="str">
        <f t="shared" si="471"/>
        <v/>
      </c>
      <c r="BD638" s="99" t="str">
        <f t="shared" si="441"/>
        <v/>
      </c>
      <c r="BE638" s="99" t="str">
        <f t="shared" si="442"/>
        <v/>
      </c>
      <c r="BF638" s="99" t="str">
        <f t="shared" si="443"/>
        <v/>
      </c>
      <c r="BG638" s="99" t="str">
        <f t="shared" si="444"/>
        <v/>
      </c>
      <c r="BH638" s="121" t="str">
        <f t="shared" si="445"/>
        <v/>
      </c>
      <c r="BI638" s="121" t="str">
        <f t="shared" si="446"/>
        <v/>
      </c>
      <c r="BJ638" s="122" t="str">
        <f t="shared" si="447"/>
        <v/>
      </c>
      <c r="BK638" s="122"/>
      <c r="BL638" s="99" t="str">
        <f t="shared" si="448"/>
        <v/>
      </c>
      <c r="BM638" s="99" t="str">
        <f t="shared" si="449"/>
        <v/>
      </c>
      <c r="BN638" s="122" t="str">
        <f t="shared" si="454"/>
        <v/>
      </c>
      <c r="BO638" s="121" t="str">
        <f t="shared" si="450"/>
        <v/>
      </c>
      <c r="BP638" s="122" t="str">
        <f t="shared" si="455"/>
        <v/>
      </c>
      <c r="BQ638" s="122"/>
    </row>
    <row r="639" spans="2:69" x14ac:dyDescent="0.3">
      <c r="B639" s="89"/>
      <c r="C639" s="98">
        <f t="shared" si="451"/>
        <v>126</v>
      </c>
      <c r="D639" s="120">
        <v>629</v>
      </c>
      <c r="E639" s="161" t="str">
        <f t="shared" si="456"/>
        <v/>
      </c>
      <c r="F639" s="90" t="str">
        <f t="shared" si="432"/>
        <v/>
      </c>
      <c r="G639" s="120">
        <v>629</v>
      </c>
      <c r="H639" s="161" t="str">
        <f t="shared" si="457"/>
        <v/>
      </c>
      <c r="I639" s="90" t="str">
        <f t="array" ref="I639">IF(D$2=1,IF(F639="","",ABS(F638-F639)),IF(D$2&lt;10,IF(AND(F639="",F640=""),"",MAX(IF(C$11:C$1510=G639,B$11:B$1510))-MIN(IF(C$11:C$1510=G639,B$11:B$1510))),IF(AND(F639="",F640=""),"",_xlfn.STDEV.S(IF(C$11:C$1510=G639,B$11:B$1510)))))</f>
        <v/>
      </c>
      <c r="J639" s="102"/>
      <c r="K639" s="156"/>
      <c r="L639" s="157"/>
      <c r="M639" s="158"/>
      <c r="N639" s="147"/>
      <c r="O639" s="147"/>
      <c r="AA639" s="99" t="str">
        <f t="shared" si="433"/>
        <v/>
      </c>
      <c r="AB639" s="99" t="str">
        <f t="shared" si="434"/>
        <v/>
      </c>
      <c r="AC639" s="99" t="str">
        <f t="shared" si="462"/>
        <v/>
      </c>
      <c r="AD639" s="99" t="str">
        <f t="shared" si="463"/>
        <v/>
      </c>
      <c r="AE639" s="99" t="str">
        <f t="shared" si="435"/>
        <v/>
      </c>
      <c r="AF639" s="99" t="str">
        <f t="shared" si="436"/>
        <v/>
      </c>
      <c r="AG639" s="99" t="str">
        <f t="shared" si="474"/>
        <v/>
      </c>
      <c r="AH639" s="99" t="str">
        <f t="shared" si="475"/>
        <v/>
      </c>
      <c r="AI639" s="99" t="str">
        <f t="shared" si="452"/>
        <v/>
      </c>
      <c r="AJ639" s="99" t="str">
        <f t="shared" si="458"/>
        <v/>
      </c>
      <c r="AK639" s="99" t="str">
        <f t="shared" si="472"/>
        <v/>
      </c>
      <c r="AL639" s="99" t="str">
        <f t="shared" si="473"/>
        <v/>
      </c>
      <c r="AM639" s="99" t="str">
        <f t="shared" si="453"/>
        <v/>
      </c>
      <c r="AN639" s="99" t="str">
        <f t="shared" si="459"/>
        <v/>
      </c>
      <c r="AO639" s="99" t="str">
        <f t="shared" si="464"/>
        <v/>
      </c>
      <c r="AP639" s="99" t="str">
        <f t="shared" si="465"/>
        <v/>
      </c>
      <c r="AQ639" s="99" t="str">
        <f t="shared" si="460"/>
        <v/>
      </c>
      <c r="AR639" s="99" t="str">
        <f t="shared" si="461"/>
        <v/>
      </c>
      <c r="AS639" s="99" t="str">
        <f t="shared" si="466"/>
        <v/>
      </c>
      <c r="AT639" s="99" t="str">
        <f t="shared" si="467"/>
        <v/>
      </c>
      <c r="AU639" s="99" t="str">
        <f t="shared" si="437"/>
        <v/>
      </c>
      <c r="AV639" s="99" t="str">
        <f t="shared" si="438"/>
        <v/>
      </c>
      <c r="AW639" s="99" t="str">
        <f t="shared" si="468"/>
        <v/>
      </c>
      <c r="AX639" s="99" t="str">
        <f t="shared" si="469"/>
        <v/>
      </c>
      <c r="AY639" s="99" t="str">
        <f t="shared" si="439"/>
        <v/>
      </c>
      <c r="AZ639" s="99" t="str">
        <f t="shared" si="440"/>
        <v/>
      </c>
      <c r="BA639" s="99" t="str">
        <f t="shared" si="470"/>
        <v/>
      </c>
      <c r="BB639" s="99" t="str">
        <f t="shared" si="471"/>
        <v/>
      </c>
      <c r="BD639" s="99" t="str">
        <f t="shared" si="441"/>
        <v/>
      </c>
      <c r="BE639" s="99" t="str">
        <f t="shared" si="442"/>
        <v/>
      </c>
      <c r="BF639" s="99" t="str">
        <f t="shared" si="443"/>
        <v/>
      </c>
      <c r="BG639" s="99" t="str">
        <f t="shared" si="444"/>
        <v/>
      </c>
      <c r="BH639" s="121" t="str">
        <f t="shared" si="445"/>
        <v/>
      </c>
      <c r="BI639" s="121" t="str">
        <f t="shared" si="446"/>
        <v/>
      </c>
      <c r="BJ639" s="122" t="str">
        <f t="shared" si="447"/>
        <v/>
      </c>
      <c r="BK639" s="122"/>
      <c r="BL639" s="99" t="str">
        <f t="shared" si="448"/>
        <v/>
      </c>
      <c r="BM639" s="99" t="str">
        <f t="shared" si="449"/>
        <v/>
      </c>
      <c r="BN639" s="122" t="str">
        <f t="shared" si="454"/>
        <v/>
      </c>
      <c r="BO639" s="121" t="str">
        <f t="shared" si="450"/>
        <v/>
      </c>
      <c r="BP639" s="122" t="str">
        <f t="shared" si="455"/>
        <v/>
      </c>
      <c r="BQ639" s="122"/>
    </row>
    <row r="640" spans="2:69" x14ac:dyDescent="0.3">
      <c r="B640" s="89"/>
      <c r="C640" s="98">
        <f t="shared" si="451"/>
        <v>126</v>
      </c>
      <c r="D640" s="120">
        <v>630</v>
      </c>
      <c r="E640" s="161" t="str">
        <f t="shared" si="456"/>
        <v/>
      </c>
      <c r="F640" s="90" t="str">
        <f t="shared" si="432"/>
        <v/>
      </c>
      <c r="G640" s="120">
        <v>630</v>
      </c>
      <c r="H640" s="161" t="str">
        <f t="shared" si="457"/>
        <v/>
      </c>
      <c r="I640" s="90" t="str">
        <f t="array" ref="I640">IF(D$2=1,IF(F640="","",ABS(F639-F640)),IF(D$2&lt;10,IF(AND(F640="",F641=""),"",MAX(IF(C$11:C$1510=G640,B$11:B$1510))-MIN(IF(C$11:C$1510=G640,B$11:B$1510))),IF(AND(F640="",F641=""),"",_xlfn.STDEV.S(IF(C$11:C$1510=G640,B$11:B$1510)))))</f>
        <v/>
      </c>
      <c r="J640" s="102"/>
      <c r="K640" s="156"/>
      <c r="L640" s="157"/>
      <c r="M640" s="158"/>
      <c r="N640" s="147"/>
      <c r="O640" s="147"/>
      <c r="AA640" s="99" t="str">
        <f t="shared" si="433"/>
        <v/>
      </c>
      <c r="AB640" s="99" t="str">
        <f t="shared" si="434"/>
        <v/>
      </c>
      <c r="AC640" s="99" t="str">
        <f t="shared" si="462"/>
        <v/>
      </c>
      <c r="AD640" s="99" t="str">
        <f t="shared" si="463"/>
        <v/>
      </c>
      <c r="AE640" s="99" t="str">
        <f t="shared" si="435"/>
        <v/>
      </c>
      <c r="AF640" s="99" t="str">
        <f t="shared" si="436"/>
        <v/>
      </c>
      <c r="AG640" s="99" t="str">
        <f t="shared" si="474"/>
        <v/>
      </c>
      <c r="AH640" s="99" t="str">
        <f t="shared" si="475"/>
        <v/>
      </c>
      <c r="AI640" s="99" t="str">
        <f t="shared" si="452"/>
        <v/>
      </c>
      <c r="AJ640" s="99" t="str">
        <f t="shared" si="458"/>
        <v/>
      </c>
      <c r="AK640" s="99" t="str">
        <f t="shared" si="472"/>
        <v/>
      </c>
      <c r="AL640" s="99" t="str">
        <f t="shared" si="473"/>
        <v/>
      </c>
      <c r="AM640" s="99" t="str">
        <f t="shared" si="453"/>
        <v/>
      </c>
      <c r="AN640" s="99" t="str">
        <f t="shared" si="459"/>
        <v/>
      </c>
      <c r="AO640" s="99" t="str">
        <f t="shared" si="464"/>
        <v/>
      </c>
      <c r="AP640" s="99" t="str">
        <f t="shared" si="465"/>
        <v/>
      </c>
      <c r="AQ640" s="99" t="str">
        <f t="shared" si="460"/>
        <v/>
      </c>
      <c r="AR640" s="99" t="str">
        <f t="shared" si="461"/>
        <v/>
      </c>
      <c r="AS640" s="99" t="str">
        <f t="shared" si="466"/>
        <v/>
      </c>
      <c r="AT640" s="99" t="str">
        <f t="shared" si="467"/>
        <v/>
      </c>
      <c r="AU640" s="99" t="str">
        <f t="shared" si="437"/>
        <v/>
      </c>
      <c r="AV640" s="99" t="str">
        <f t="shared" si="438"/>
        <v/>
      </c>
      <c r="AW640" s="99" t="str">
        <f t="shared" si="468"/>
        <v/>
      </c>
      <c r="AX640" s="99" t="str">
        <f t="shared" si="469"/>
        <v/>
      </c>
      <c r="AY640" s="99" t="str">
        <f t="shared" si="439"/>
        <v/>
      </c>
      <c r="AZ640" s="99" t="str">
        <f t="shared" si="440"/>
        <v/>
      </c>
      <c r="BA640" s="99" t="str">
        <f t="shared" si="470"/>
        <v/>
      </c>
      <c r="BB640" s="99" t="str">
        <f t="shared" si="471"/>
        <v/>
      </c>
      <c r="BD640" s="99" t="str">
        <f t="shared" si="441"/>
        <v/>
      </c>
      <c r="BE640" s="99" t="str">
        <f t="shared" si="442"/>
        <v/>
      </c>
      <c r="BF640" s="99" t="str">
        <f t="shared" si="443"/>
        <v/>
      </c>
      <c r="BG640" s="99" t="str">
        <f t="shared" si="444"/>
        <v/>
      </c>
      <c r="BH640" s="121" t="str">
        <f t="shared" si="445"/>
        <v/>
      </c>
      <c r="BI640" s="121" t="str">
        <f t="shared" si="446"/>
        <v/>
      </c>
      <c r="BJ640" s="122" t="str">
        <f t="shared" si="447"/>
        <v/>
      </c>
      <c r="BK640" s="122"/>
      <c r="BL640" s="99" t="str">
        <f t="shared" si="448"/>
        <v/>
      </c>
      <c r="BM640" s="99" t="str">
        <f t="shared" si="449"/>
        <v/>
      </c>
      <c r="BN640" s="122" t="str">
        <f t="shared" si="454"/>
        <v/>
      </c>
      <c r="BO640" s="121" t="str">
        <f t="shared" si="450"/>
        <v/>
      </c>
      <c r="BP640" s="122" t="str">
        <f t="shared" si="455"/>
        <v/>
      </c>
      <c r="BQ640" s="122"/>
    </row>
    <row r="641" spans="2:69" x14ac:dyDescent="0.3">
      <c r="B641" s="89"/>
      <c r="C641" s="98">
        <f t="shared" si="451"/>
        <v>127</v>
      </c>
      <c r="D641" s="120">
        <v>631</v>
      </c>
      <c r="E641" s="161" t="str">
        <f t="shared" si="456"/>
        <v/>
      </c>
      <c r="F641" s="90" t="str">
        <f t="shared" si="432"/>
        <v/>
      </c>
      <c r="G641" s="120">
        <v>631</v>
      </c>
      <c r="H641" s="161" t="str">
        <f t="shared" si="457"/>
        <v/>
      </c>
      <c r="I641" s="90" t="str">
        <f t="array" ref="I641">IF(D$2=1,IF(F641="","",ABS(F640-F641)),IF(D$2&lt;10,IF(AND(F641="",F642=""),"",MAX(IF(C$11:C$1510=G641,B$11:B$1510))-MIN(IF(C$11:C$1510=G641,B$11:B$1510))),IF(AND(F641="",F642=""),"",_xlfn.STDEV.S(IF(C$11:C$1510=G641,B$11:B$1510)))))</f>
        <v/>
      </c>
      <c r="J641" s="102"/>
      <c r="K641" s="156"/>
      <c r="L641" s="157"/>
      <c r="M641" s="158"/>
      <c r="N641" s="147"/>
      <c r="O641" s="147"/>
      <c r="AA641" s="99" t="str">
        <f t="shared" si="433"/>
        <v/>
      </c>
      <c r="AB641" s="99" t="str">
        <f t="shared" si="434"/>
        <v/>
      </c>
      <c r="AC641" s="99" t="str">
        <f t="shared" si="462"/>
        <v/>
      </c>
      <c r="AD641" s="99" t="str">
        <f t="shared" si="463"/>
        <v/>
      </c>
      <c r="AE641" s="99" t="str">
        <f t="shared" si="435"/>
        <v/>
      </c>
      <c r="AF641" s="99" t="str">
        <f t="shared" si="436"/>
        <v/>
      </c>
      <c r="AG641" s="99" t="str">
        <f t="shared" si="474"/>
        <v/>
      </c>
      <c r="AH641" s="99" t="str">
        <f t="shared" si="475"/>
        <v/>
      </c>
      <c r="AI641" s="99" t="str">
        <f t="shared" si="452"/>
        <v/>
      </c>
      <c r="AJ641" s="99" t="str">
        <f t="shared" si="458"/>
        <v/>
      </c>
      <c r="AK641" s="99" t="str">
        <f t="shared" si="472"/>
        <v/>
      </c>
      <c r="AL641" s="99" t="str">
        <f t="shared" si="473"/>
        <v/>
      </c>
      <c r="AM641" s="99" t="str">
        <f t="shared" si="453"/>
        <v/>
      </c>
      <c r="AN641" s="99" t="str">
        <f t="shared" si="459"/>
        <v/>
      </c>
      <c r="AO641" s="99" t="str">
        <f t="shared" si="464"/>
        <v/>
      </c>
      <c r="AP641" s="99" t="str">
        <f t="shared" si="465"/>
        <v/>
      </c>
      <c r="AQ641" s="99" t="str">
        <f t="shared" si="460"/>
        <v/>
      </c>
      <c r="AR641" s="99" t="str">
        <f t="shared" si="461"/>
        <v/>
      </c>
      <c r="AS641" s="99" t="str">
        <f t="shared" si="466"/>
        <v/>
      </c>
      <c r="AT641" s="99" t="str">
        <f t="shared" si="467"/>
        <v/>
      </c>
      <c r="AU641" s="99" t="str">
        <f t="shared" si="437"/>
        <v/>
      </c>
      <c r="AV641" s="99" t="str">
        <f t="shared" si="438"/>
        <v/>
      </c>
      <c r="AW641" s="99" t="str">
        <f t="shared" si="468"/>
        <v/>
      </c>
      <c r="AX641" s="99" t="str">
        <f t="shared" si="469"/>
        <v/>
      </c>
      <c r="AY641" s="99" t="str">
        <f t="shared" si="439"/>
        <v/>
      </c>
      <c r="AZ641" s="99" t="str">
        <f t="shared" si="440"/>
        <v/>
      </c>
      <c r="BA641" s="99" t="str">
        <f t="shared" si="470"/>
        <v/>
      </c>
      <c r="BB641" s="99" t="str">
        <f t="shared" si="471"/>
        <v/>
      </c>
      <c r="BD641" s="99" t="str">
        <f t="shared" si="441"/>
        <v/>
      </c>
      <c r="BE641" s="99" t="str">
        <f t="shared" si="442"/>
        <v/>
      </c>
      <c r="BF641" s="99" t="str">
        <f t="shared" si="443"/>
        <v/>
      </c>
      <c r="BG641" s="99" t="str">
        <f t="shared" si="444"/>
        <v/>
      </c>
      <c r="BH641" s="121" t="str">
        <f t="shared" si="445"/>
        <v/>
      </c>
      <c r="BI641" s="121" t="str">
        <f t="shared" si="446"/>
        <v/>
      </c>
      <c r="BJ641" s="122" t="str">
        <f t="shared" si="447"/>
        <v/>
      </c>
      <c r="BK641" s="122"/>
      <c r="BL641" s="99" t="str">
        <f t="shared" si="448"/>
        <v/>
      </c>
      <c r="BM641" s="99" t="str">
        <f t="shared" si="449"/>
        <v/>
      </c>
      <c r="BN641" s="122" t="str">
        <f t="shared" si="454"/>
        <v/>
      </c>
      <c r="BO641" s="121" t="str">
        <f t="shared" si="450"/>
        <v/>
      </c>
      <c r="BP641" s="122" t="str">
        <f t="shared" si="455"/>
        <v/>
      </c>
      <c r="BQ641" s="122"/>
    </row>
    <row r="642" spans="2:69" x14ac:dyDescent="0.3">
      <c r="B642" s="89"/>
      <c r="C642" s="98">
        <f t="shared" si="451"/>
        <v>127</v>
      </c>
      <c r="D642" s="120">
        <v>632</v>
      </c>
      <c r="E642" s="161" t="str">
        <f t="shared" si="456"/>
        <v/>
      </c>
      <c r="F642" s="90" t="str">
        <f t="shared" si="432"/>
        <v/>
      </c>
      <c r="G642" s="120">
        <v>632</v>
      </c>
      <c r="H642" s="161" t="str">
        <f t="shared" si="457"/>
        <v/>
      </c>
      <c r="I642" s="90" t="str">
        <f t="array" ref="I642">IF(D$2=1,IF(F642="","",ABS(F641-F642)),IF(D$2&lt;10,IF(AND(F642="",F643=""),"",MAX(IF(C$11:C$1510=G642,B$11:B$1510))-MIN(IF(C$11:C$1510=G642,B$11:B$1510))),IF(AND(F642="",F643=""),"",_xlfn.STDEV.S(IF(C$11:C$1510=G642,B$11:B$1510)))))</f>
        <v/>
      </c>
      <c r="J642" s="102"/>
      <c r="K642" s="156"/>
      <c r="L642" s="157"/>
      <c r="M642" s="158"/>
      <c r="N642" s="147"/>
      <c r="O642" s="147"/>
      <c r="AA642" s="99" t="str">
        <f t="shared" si="433"/>
        <v/>
      </c>
      <c r="AB642" s="99" t="str">
        <f t="shared" si="434"/>
        <v/>
      </c>
      <c r="AC642" s="99" t="str">
        <f t="shared" si="462"/>
        <v/>
      </c>
      <c r="AD642" s="99" t="str">
        <f t="shared" si="463"/>
        <v/>
      </c>
      <c r="AE642" s="99" t="str">
        <f t="shared" si="435"/>
        <v/>
      </c>
      <c r="AF642" s="99" t="str">
        <f t="shared" si="436"/>
        <v/>
      </c>
      <c r="AG642" s="99" t="str">
        <f t="shared" si="474"/>
        <v/>
      </c>
      <c r="AH642" s="99" t="str">
        <f t="shared" si="475"/>
        <v/>
      </c>
      <c r="AI642" s="99" t="str">
        <f t="shared" si="452"/>
        <v/>
      </c>
      <c r="AJ642" s="99" t="str">
        <f t="shared" si="458"/>
        <v/>
      </c>
      <c r="AK642" s="99" t="str">
        <f t="shared" si="472"/>
        <v/>
      </c>
      <c r="AL642" s="99" t="str">
        <f t="shared" si="473"/>
        <v/>
      </c>
      <c r="AM642" s="99" t="str">
        <f t="shared" si="453"/>
        <v/>
      </c>
      <c r="AN642" s="99" t="str">
        <f t="shared" si="459"/>
        <v/>
      </c>
      <c r="AO642" s="99" t="str">
        <f t="shared" si="464"/>
        <v/>
      </c>
      <c r="AP642" s="99" t="str">
        <f t="shared" si="465"/>
        <v/>
      </c>
      <c r="AQ642" s="99" t="str">
        <f t="shared" si="460"/>
        <v/>
      </c>
      <c r="AR642" s="99" t="str">
        <f t="shared" si="461"/>
        <v/>
      </c>
      <c r="AS642" s="99" t="str">
        <f t="shared" si="466"/>
        <v/>
      </c>
      <c r="AT642" s="99" t="str">
        <f t="shared" si="467"/>
        <v/>
      </c>
      <c r="AU642" s="99" t="str">
        <f t="shared" si="437"/>
        <v/>
      </c>
      <c r="AV642" s="99" t="str">
        <f t="shared" si="438"/>
        <v/>
      </c>
      <c r="AW642" s="99" t="str">
        <f t="shared" si="468"/>
        <v/>
      </c>
      <c r="AX642" s="99" t="str">
        <f t="shared" si="469"/>
        <v/>
      </c>
      <c r="AY642" s="99" t="str">
        <f t="shared" si="439"/>
        <v/>
      </c>
      <c r="AZ642" s="99" t="str">
        <f t="shared" si="440"/>
        <v/>
      </c>
      <c r="BA642" s="99" t="str">
        <f t="shared" si="470"/>
        <v/>
      </c>
      <c r="BB642" s="99" t="str">
        <f t="shared" si="471"/>
        <v/>
      </c>
      <c r="BD642" s="99" t="str">
        <f t="shared" si="441"/>
        <v/>
      </c>
      <c r="BE642" s="99" t="str">
        <f t="shared" si="442"/>
        <v/>
      </c>
      <c r="BF642" s="99" t="str">
        <f t="shared" si="443"/>
        <v/>
      </c>
      <c r="BG642" s="99" t="str">
        <f t="shared" si="444"/>
        <v/>
      </c>
      <c r="BH642" s="121" t="str">
        <f t="shared" si="445"/>
        <v/>
      </c>
      <c r="BI642" s="121" t="str">
        <f t="shared" si="446"/>
        <v/>
      </c>
      <c r="BJ642" s="122" t="str">
        <f t="shared" si="447"/>
        <v/>
      </c>
      <c r="BK642" s="122"/>
      <c r="BL642" s="99" t="str">
        <f t="shared" si="448"/>
        <v/>
      </c>
      <c r="BM642" s="99" t="str">
        <f t="shared" si="449"/>
        <v/>
      </c>
      <c r="BN642" s="122" t="str">
        <f t="shared" si="454"/>
        <v/>
      </c>
      <c r="BO642" s="121" t="str">
        <f t="shared" si="450"/>
        <v/>
      </c>
      <c r="BP642" s="122" t="str">
        <f t="shared" si="455"/>
        <v/>
      </c>
      <c r="BQ642" s="122"/>
    </row>
    <row r="643" spans="2:69" x14ac:dyDescent="0.3">
      <c r="B643" s="89"/>
      <c r="C643" s="98">
        <f t="shared" si="451"/>
        <v>127</v>
      </c>
      <c r="D643" s="120">
        <v>633</v>
      </c>
      <c r="E643" s="161" t="str">
        <f t="shared" si="456"/>
        <v/>
      </c>
      <c r="F643" s="90" t="str">
        <f t="shared" si="432"/>
        <v/>
      </c>
      <c r="G643" s="120">
        <v>633</v>
      </c>
      <c r="H643" s="161" t="str">
        <f t="shared" si="457"/>
        <v/>
      </c>
      <c r="I643" s="90" t="str">
        <f t="array" ref="I643">IF(D$2=1,IF(F643="","",ABS(F642-F643)),IF(D$2&lt;10,IF(AND(F643="",F644=""),"",MAX(IF(C$11:C$1510=G643,B$11:B$1510))-MIN(IF(C$11:C$1510=G643,B$11:B$1510))),IF(AND(F643="",F644=""),"",_xlfn.STDEV.S(IF(C$11:C$1510=G643,B$11:B$1510)))))</f>
        <v/>
      </c>
      <c r="J643" s="102"/>
      <c r="K643" s="156"/>
      <c r="L643" s="157"/>
      <c r="M643" s="158"/>
      <c r="N643" s="147"/>
      <c r="O643" s="147"/>
      <c r="AA643" s="99" t="str">
        <f t="shared" si="433"/>
        <v/>
      </c>
      <c r="AB643" s="99" t="str">
        <f t="shared" si="434"/>
        <v/>
      </c>
      <c r="AC643" s="99" t="str">
        <f t="shared" si="462"/>
        <v/>
      </c>
      <c r="AD643" s="99" t="str">
        <f t="shared" si="463"/>
        <v/>
      </c>
      <c r="AE643" s="99" t="str">
        <f t="shared" si="435"/>
        <v/>
      </c>
      <c r="AF643" s="99" t="str">
        <f t="shared" si="436"/>
        <v/>
      </c>
      <c r="AG643" s="99" t="str">
        <f t="shared" si="474"/>
        <v/>
      </c>
      <c r="AH643" s="99" t="str">
        <f t="shared" si="475"/>
        <v/>
      </c>
      <c r="AI643" s="99" t="str">
        <f t="shared" si="452"/>
        <v/>
      </c>
      <c r="AJ643" s="99" t="str">
        <f t="shared" si="458"/>
        <v/>
      </c>
      <c r="AK643" s="99" t="str">
        <f t="shared" si="472"/>
        <v/>
      </c>
      <c r="AL643" s="99" t="str">
        <f t="shared" si="473"/>
        <v/>
      </c>
      <c r="AM643" s="99" t="str">
        <f t="shared" si="453"/>
        <v/>
      </c>
      <c r="AN643" s="99" t="str">
        <f t="shared" si="459"/>
        <v/>
      </c>
      <c r="AO643" s="99" t="str">
        <f t="shared" si="464"/>
        <v/>
      </c>
      <c r="AP643" s="99" t="str">
        <f t="shared" si="465"/>
        <v/>
      </c>
      <c r="AQ643" s="99" t="str">
        <f t="shared" si="460"/>
        <v/>
      </c>
      <c r="AR643" s="99" t="str">
        <f t="shared" si="461"/>
        <v/>
      </c>
      <c r="AS643" s="99" t="str">
        <f t="shared" si="466"/>
        <v/>
      </c>
      <c r="AT643" s="99" t="str">
        <f t="shared" si="467"/>
        <v/>
      </c>
      <c r="AU643" s="99" t="str">
        <f t="shared" si="437"/>
        <v/>
      </c>
      <c r="AV643" s="99" t="str">
        <f t="shared" si="438"/>
        <v/>
      </c>
      <c r="AW643" s="99" t="str">
        <f t="shared" si="468"/>
        <v/>
      </c>
      <c r="AX643" s="99" t="str">
        <f t="shared" si="469"/>
        <v/>
      </c>
      <c r="AY643" s="99" t="str">
        <f t="shared" si="439"/>
        <v/>
      </c>
      <c r="AZ643" s="99" t="str">
        <f t="shared" si="440"/>
        <v/>
      </c>
      <c r="BA643" s="99" t="str">
        <f t="shared" si="470"/>
        <v/>
      </c>
      <c r="BB643" s="99" t="str">
        <f t="shared" si="471"/>
        <v/>
      </c>
      <c r="BD643" s="99" t="str">
        <f t="shared" si="441"/>
        <v/>
      </c>
      <c r="BE643" s="99" t="str">
        <f t="shared" si="442"/>
        <v/>
      </c>
      <c r="BF643" s="99" t="str">
        <f t="shared" si="443"/>
        <v/>
      </c>
      <c r="BG643" s="99" t="str">
        <f t="shared" si="444"/>
        <v/>
      </c>
      <c r="BH643" s="121" t="str">
        <f t="shared" si="445"/>
        <v/>
      </c>
      <c r="BI643" s="121" t="str">
        <f t="shared" si="446"/>
        <v/>
      </c>
      <c r="BJ643" s="122" t="str">
        <f t="shared" si="447"/>
        <v/>
      </c>
      <c r="BK643" s="122"/>
      <c r="BL643" s="99" t="str">
        <f t="shared" si="448"/>
        <v/>
      </c>
      <c r="BM643" s="99" t="str">
        <f t="shared" si="449"/>
        <v/>
      </c>
      <c r="BN643" s="122" t="str">
        <f t="shared" si="454"/>
        <v/>
      </c>
      <c r="BO643" s="121" t="str">
        <f t="shared" si="450"/>
        <v/>
      </c>
      <c r="BP643" s="122" t="str">
        <f t="shared" si="455"/>
        <v/>
      </c>
      <c r="BQ643" s="122"/>
    </row>
    <row r="644" spans="2:69" x14ac:dyDescent="0.3">
      <c r="B644" s="89"/>
      <c r="C644" s="98">
        <f t="shared" si="451"/>
        <v>127</v>
      </c>
      <c r="D644" s="120">
        <v>634</v>
      </c>
      <c r="E644" s="161" t="str">
        <f t="shared" si="456"/>
        <v/>
      </c>
      <c r="F644" s="90" t="str">
        <f t="shared" si="432"/>
        <v/>
      </c>
      <c r="G644" s="120">
        <v>634</v>
      </c>
      <c r="H644" s="161" t="str">
        <f t="shared" si="457"/>
        <v/>
      </c>
      <c r="I644" s="90" t="str">
        <f t="array" ref="I644">IF(D$2=1,IF(F644="","",ABS(F643-F644)),IF(D$2&lt;10,IF(AND(F644="",F645=""),"",MAX(IF(C$11:C$1510=G644,B$11:B$1510))-MIN(IF(C$11:C$1510=G644,B$11:B$1510))),IF(AND(F644="",F645=""),"",_xlfn.STDEV.S(IF(C$11:C$1510=G644,B$11:B$1510)))))</f>
        <v/>
      </c>
      <c r="J644" s="102"/>
      <c r="K644" s="156"/>
      <c r="L644" s="157"/>
      <c r="M644" s="158"/>
      <c r="N644" s="147"/>
      <c r="O644" s="147"/>
      <c r="AA644" s="99" t="str">
        <f t="shared" si="433"/>
        <v/>
      </c>
      <c r="AB644" s="99" t="str">
        <f t="shared" si="434"/>
        <v/>
      </c>
      <c r="AC644" s="99" t="str">
        <f t="shared" si="462"/>
        <v/>
      </c>
      <c r="AD644" s="99" t="str">
        <f t="shared" si="463"/>
        <v/>
      </c>
      <c r="AE644" s="99" t="str">
        <f t="shared" si="435"/>
        <v/>
      </c>
      <c r="AF644" s="99" t="str">
        <f t="shared" si="436"/>
        <v/>
      </c>
      <c r="AG644" s="99" t="str">
        <f t="shared" si="474"/>
        <v/>
      </c>
      <c r="AH644" s="99" t="str">
        <f t="shared" si="475"/>
        <v/>
      </c>
      <c r="AI644" s="99" t="str">
        <f t="shared" si="452"/>
        <v/>
      </c>
      <c r="AJ644" s="99" t="str">
        <f t="shared" si="458"/>
        <v/>
      </c>
      <c r="AK644" s="99" t="str">
        <f t="shared" si="472"/>
        <v/>
      </c>
      <c r="AL644" s="99" t="str">
        <f t="shared" si="473"/>
        <v/>
      </c>
      <c r="AM644" s="99" t="str">
        <f t="shared" si="453"/>
        <v/>
      </c>
      <c r="AN644" s="99" t="str">
        <f t="shared" si="459"/>
        <v/>
      </c>
      <c r="AO644" s="99" t="str">
        <f t="shared" si="464"/>
        <v/>
      </c>
      <c r="AP644" s="99" t="str">
        <f t="shared" si="465"/>
        <v/>
      </c>
      <c r="AQ644" s="99" t="str">
        <f t="shared" si="460"/>
        <v/>
      </c>
      <c r="AR644" s="99" t="str">
        <f t="shared" si="461"/>
        <v/>
      </c>
      <c r="AS644" s="99" t="str">
        <f t="shared" si="466"/>
        <v/>
      </c>
      <c r="AT644" s="99" t="str">
        <f t="shared" si="467"/>
        <v/>
      </c>
      <c r="AU644" s="99" t="str">
        <f t="shared" si="437"/>
        <v/>
      </c>
      <c r="AV644" s="99" t="str">
        <f t="shared" si="438"/>
        <v/>
      </c>
      <c r="AW644" s="99" t="str">
        <f t="shared" si="468"/>
        <v/>
      </c>
      <c r="AX644" s="99" t="str">
        <f t="shared" si="469"/>
        <v/>
      </c>
      <c r="AY644" s="99" t="str">
        <f t="shared" si="439"/>
        <v/>
      </c>
      <c r="AZ644" s="99" t="str">
        <f t="shared" si="440"/>
        <v/>
      </c>
      <c r="BA644" s="99" t="str">
        <f t="shared" si="470"/>
        <v/>
      </c>
      <c r="BB644" s="99" t="str">
        <f t="shared" si="471"/>
        <v/>
      </c>
      <c r="BD644" s="99" t="str">
        <f t="shared" si="441"/>
        <v/>
      </c>
      <c r="BE644" s="99" t="str">
        <f t="shared" si="442"/>
        <v/>
      </c>
      <c r="BF644" s="99" t="str">
        <f t="shared" si="443"/>
        <v/>
      </c>
      <c r="BG644" s="99" t="str">
        <f t="shared" si="444"/>
        <v/>
      </c>
      <c r="BH644" s="121" t="str">
        <f t="shared" si="445"/>
        <v/>
      </c>
      <c r="BI644" s="121" t="str">
        <f t="shared" si="446"/>
        <v/>
      </c>
      <c r="BJ644" s="122" t="str">
        <f t="shared" si="447"/>
        <v/>
      </c>
      <c r="BK644" s="122"/>
      <c r="BL644" s="99" t="str">
        <f t="shared" si="448"/>
        <v/>
      </c>
      <c r="BM644" s="99" t="str">
        <f t="shared" si="449"/>
        <v/>
      </c>
      <c r="BN644" s="122" t="str">
        <f t="shared" si="454"/>
        <v/>
      </c>
      <c r="BO644" s="121" t="str">
        <f t="shared" si="450"/>
        <v/>
      </c>
      <c r="BP644" s="122" t="str">
        <f t="shared" si="455"/>
        <v/>
      </c>
      <c r="BQ644" s="122"/>
    </row>
    <row r="645" spans="2:69" x14ac:dyDescent="0.3">
      <c r="B645" s="89"/>
      <c r="C645" s="98">
        <f t="shared" si="451"/>
        <v>127</v>
      </c>
      <c r="D645" s="120">
        <v>635</v>
      </c>
      <c r="E645" s="161" t="str">
        <f t="shared" si="456"/>
        <v/>
      </c>
      <c r="F645" s="90" t="str">
        <f t="shared" si="432"/>
        <v/>
      </c>
      <c r="G645" s="120">
        <v>635</v>
      </c>
      <c r="H645" s="161" t="str">
        <f t="shared" si="457"/>
        <v/>
      </c>
      <c r="I645" s="90" t="str">
        <f t="array" ref="I645">IF(D$2=1,IF(F645="","",ABS(F644-F645)),IF(D$2&lt;10,IF(AND(F645="",F646=""),"",MAX(IF(C$11:C$1510=G645,B$11:B$1510))-MIN(IF(C$11:C$1510=G645,B$11:B$1510))),IF(AND(F645="",F646=""),"",_xlfn.STDEV.S(IF(C$11:C$1510=G645,B$11:B$1510)))))</f>
        <v/>
      </c>
      <c r="J645" s="102"/>
      <c r="K645" s="156"/>
      <c r="L645" s="157"/>
      <c r="M645" s="158"/>
      <c r="N645" s="147"/>
      <c r="O645" s="147"/>
      <c r="AA645" s="99" t="str">
        <f t="shared" si="433"/>
        <v/>
      </c>
      <c r="AB645" s="99" t="str">
        <f t="shared" si="434"/>
        <v/>
      </c>
      <c r="AC645" s="99" t="str">
        <f t="shared" si="462"/>
        <v/>
      </c>
      <c r="AD645" s="99" t="str">
        <f t="shared" si="463"/>
        <v/>
      </c>
      <c r="AE645" s="99" t="str">
        <f t="shared" si="435"/>
        <v/>
      </c>
      <c r="AF645" s="99" t="str">
        <f t="shared" si="436"/>
        <v/>
      </c>
      <c r="AG645" s="99" t="str">
        <f t="shared" si="474"/>
        <v/>
      </c>
      <c r="AH645" s="99" t="str">
        <f t="shared" si="475"/>
        <v/>
      </c>
      <c r="AI645" s="99" t="str">
        <f t="shared" si="452"/>
        <v/>
      </c>
      <c r="AJ645" s="99" t="str">
        <f t="shared" si="458"/>
        <v/>
      </c>
      <c r="AK645" s="99" t="str">
        <f t="shared" si="472"/>
        <v/>
      </c>
      <c r="AL645" s="99" t="str">
        <f t="shared" si="473"/>
        <v/>
      </c>
      <c r="AM645" s="99" t="str">
        <f t="shared" si="453"/>
        <v/>
      </c>
      <c r="AN645" s="99" t="str">
        <f t="shared" si="459"/>
        <v/>
      </c>
      <c r="AO645" s="99" t="str">
        <f t="shared" si="464"/>
        <v/>
      </c>
      <c r="AP645" s="99" t="str">
        <f t="shared" si="465"/>
        <v/>
      </c>
      <c r="AQ645" s="99" t="str">
        <f t="shared" si="460"/>
        <v/>
      </c>
      <c r="AR645" s="99" t="str">
        <f t="shared" si="461"/>
        <v/>
      </c>
      <c r="AS645" s="99" t="str">
        <f t="shared" si="466"/>
        <v/>
      </c>
      <c r="AT645" s="99" t="str">
        <f t="shared" si="467"/>
        <v/>
      </c>
      <c r="AU645" s="99" t="str">
        <f t="shared" si="437"/>
        <v/>
      </c>
      <c r="AV645" s="99" t="str">
        <f t="shared" si="438"/>
        <v/>
      </c>
      <c r="AW645" s="99" t="str">
        <f t="shared" si="468"/>
        <v/>
      </c>
      <c r="AX645" s="99" t="str">
        <f t="shared" si="469"/>
        <v/>
      </c>
      <c r="AY645" s="99" t="str">
        <f t="shared" si="439"/>
        <v/>
      </c>
      <c r="AZ645" s="99" t="str">
        <f t="shared" si="440"/>
        <v/>
      </c>
      <c r="BA645" s="99" t="str">
        <f t="shared" si="470"/>
        <v/>
      </c>
      <c r="BB645" s="99" t="str">
        <f t="shared" si="471"/>
        <v/>
      </c>
      <c r="BD645" s="99" t="str">
        <f t="shared" si="441"/>
        <v/>
      </c>
      <c r="BE645" s="99" t="str">
        <f t="shared" si="442"/>
        <v/>
      </c>
      <c r="BF645" s="99" t="str">
        <f t="shared" si="443"/>
        <v/>
      </c>
      <c r="BG645" s="99" t="str">
        <f t="shared" si="444"/>
        <v/>
      </c>
      <c r="BH645" s="121" t="str">
        <f t="shared" si="445"/>
        <v/>
      </c>
      <c r="BI645" s="121" t="str">
        <f t="shared" si="446"/>
        <v/>
      </c>
      <c r="BJ645" s="122" t="str">
        <f t="shared" si="447"/>
        <v/>
      </c>
      <c r="BK645" s="122"/>
      <c r="BL645" s="99" t="str">
        <f t="shared" si="448"/>
        <v/>
      </c>
      <c r="BM645" s="99" t="str">
        <f t="shared" si="449"/>
        <v/>
      </c>
      <c r="BN645" s="122" t="str">
        <f t="shared" si="454"/>
        <v/>
      </c>
      <c r="BO645" s="121" t="str">
        <f t="shared" si="450"/>
        <v/>
      </c>
      <c r="BP645" s="122" t="str">
        <f t="shared" si="455"/>
        <v/>
      </c>
      <c r="BQ645" s="122"/>
    </row>
    <row r="646" spans="2:69" x14ac:dyDescent="0.3">
      <c r="B646" s="89"/>
      <c r="C646" s="98">
        <f t="shared" si="451"/>
        <v>128</v>
      </c>
      <c r="D646" s="120">
        <v>636</v>
      </c>
      <c r="E646" s="161" t="str">
        <f t="shared" si="456"/>
        <v/>
      </c>
      <c r="F646" s="90" t="str">
        <f t="shared" si="432"/>
        <v/>
      </c>
      <c r="G646" s="120">
        <v>636</v>
      </c>
      <c r="H646" s="161" t="str">
        <f t="shared" si="457"/>
        <v/>
      </c>
      <c r="I646" s="90" t="str">
        <f t="array" ref="I646">IF(D$2=1,IF(F646="","",ABS(F645-F646)),IF(D$2&lt;10,IF(AND(F646="",F647=""),"",MAX(IF(C$11:C$1510=G646,B$11:B$1510))-MIN(IF(C$11:C$1510=G646,B$11:B$1510))),IF(AND(F646="",F647=""),"",_xlfn.STDEV.S(IF(C$11:C$1510=G646,B$11:B$1510)))))</f>
        <v/>
      </c>
      <c r="J646" s="102"/>
      <c r="K646" s="156"/>
      <c r="L646" s="157"/>
      <c r="M646" s="158"/>
      <c r="N646" s="147"/>
      <c r="O646" s="147"/>
      <c r="AA646" s="99" t="str">
        <f t="shared" si="433"/>
        <v/>
      </c>
      <c r="AB646" s="99" t="str">
        <f t="shared" si="434"/>
        <v/>
      </c>
      <c r="AC646" s="99" t="str">
        <f t="shared" si="462"/>
        <v/>
      </c>
      <c r="AD646" s="99" t="str">
        <f t="shared" si="463"/>
        <v/>
      </c>
      <c r="AE646" s="99" t="str">
        <f t="shared" si="435"/>
        <v/>
      </c>
      <c r="AF646" s="99" t="str">
        <f t="shared" si="436"/>
        <v/>
      </c>
      <c r="AG646" s="99" t="str">
        <f t="shared" si="474"/>
        <v/>
      </c>
      <c r="AH646" s="99" t="str">
        <f t="shared" si="475"/>
        <v/>
      </c>
      <c r="AI646" s="99" t="str">
        <f t="shared" si="452"/>
        <v/>
      </c>
      <c r="AJ646" s="99" t="str">
        <f t="shared" si="458"/>
        <v/>
      </c>
      <c r="AK646" s="99" t="str">
        <f t="shared" si="472"/>
        <v/>
      </c>
      <c r="AL646" s="99" t="str">
        <f t="shared" si="473"/>
        <v/>
      </c>
      <c r="AM646" s="99" t="str">
        <f t="shared" si="453"/>
        <v/>
      </c>
      <c r="AN646" s="99" t="str">
        <f t="shared" si="459"/>
        <v/>
      </c>
      <c r="AO646" s="99" t="str">
        <f t="shared" si="464"/>
        <v/>
      </c>
      <c r="AP646" s="99" t="str">
        <f t="shared" si="465"/>
        <v/>
      </c>
      <c r="AQ646" s="99" t="str">
        <f t="shared" si="460"/>
        <v/>
      </c>
      <c r="AR646" s="99" t="str">
        <f t="shared" si="461"/>
        <v/>
      </c>
      <c r="AS646" s="99" t="str">
        <f t="shared" si="466"/>
        <v/>
      </c>
      <c r="AT646" s="99" t="str">
        <f t="shared" si="467"/>
        <v/>
      </c>
      <c r="AU646" s="99" t="str">
        <f t="shared" si="437"/>
        <v/>
      </c>
      <c r="AV646" s="99" t="str">
        <f t="shared" si="438"/>
        <v/>
      </c>
      <c r="AW646" s="99" t="str">
        <f t="shared" si="468"/>
        <v/>
      </c>
      <c r="AX646" s="99" t="str">
        <f t="shared" si="469"/>
        <v/>
      </c>
      <c r="AY646" s="99" t="str">
        <f t="shared" si="439"/>
        <v/>
      </c>
      <c r="AZ646" s="99" t="str">
        <f t="shared" si="440"/>
        <v/>
      </c>
      <c r="BA646" s="99" t="str">
        <f t="shared" si="470"/>
        <v/>
      </c>
      <c r="BB646" s="99" t="str">
        <f t="shared" si="471"/>
        <v/>
      </c>
      <c r="BD646" s="99" t="str">
        <f t="shared" si="441"/>
        <v/>
      </c>
      <c r="BE646" s="99" t="str">
        <f t="shared" si="442"/>
        <v/>
      </c>
      <c r="BF646" s="99" t="str">
        <f t="shared" si="443"/>
        <v/>
      </c>
      <c r="BG646" s="99" t="str">
        <f t="shared" si="444"/>
        <v/>
      </c>
      <c r="BH646" s="121" t="str">
        <f t="shared" si="445"/>
        <v/>
      </c>
      <c r="BI646" s="121" t="str">
        <f t="shared" si="446"/>
        <v/>
      </c>
      <c r="BJ646" s="122" t="str">
        <f t="shared" si="447"/>
        <v/>
      </c>
      <c r="BK646" s="122"/>
      <c r="BL646" s="99" t="str">
        <f t="shared" si="448"/>
        <v/>
      </c>
      <c r="BM646" s="99" t="str">
        <f t="shared" si="449"/>
        <v/>
      </c>
      <c r="BN646" s="122" t="str">
        <f t="shared" si="454"/>
        <v/>
      </c>
      <c r="BO646" s="121" t="str">
        <f t="shared" si="450"/>
        <v/>
      </c>
      <c r="BP646" s="122" t="str">
        <f t="shared" si="455"/>
        <v/>
      </c>
      <c r="BQ646" s="122"/>
    </row>
    <row r="647" spans="2:69" x14ac:dyDescent="0.3">
      <c r="B647" s="89"/>
      <c r="C647" s="98">
        <f t="shared" si="451"/>
        <v>128</v>
      </c>
      <c r="D647" s="120">
        <v>637</v>
      </c>
      <c r="E647" s="161" t="str">
        <f t="shared" si="456"/>
        <v/>
      </c>
      <c r="F647" s="90" t="str">
        <f t="shared" si="432"/>
        <v/>
      </c>
      <c r="G647" s="120">
        <v>637</v>
      </c>
      <c r="H647" s="161" t="str">
        <f t="shared" si="457"/>
        <v/>
      </c>
      <c r="I647" s="90" t="str">
        <f t="array" ref="I647">IF(D$2=1,IF(F647="","",ABS(F646-F647)),IF(D$2&lt;10,IF(AND(F647="",F648=""),"",MAX(IF(C$11:C$1510=G647,B$11:B$1510))-MIN(IF(C$11:C$1510=G647,B$11:B$1510))),IF(AND(F647="",F648=""),"",_xlfn.STDEV.S(IF(C$11:C$1510=G647,B$11:B$1510)))))</f>
        <v/>
      </c>
      <c r="J647" s="102"/>
      <c r="K647" s="156"/>
      <c r="L647" s="157"/>
      <c r="M647" s="158"/>
      <c r="N647" s="147"/>
      <c r="O647" s="147"/>
      <c r="AA647" s="99" t="str">
        <f t="shared" si="433"/>
        <v/>
      </c>
      <c r="AB647" s="99" t="str">
        <f t="shared" si="434"/>
        <v/>
      </c>
      <c r="AC647" s="99" t="str">
        <f t="shared" si="462"/>
        <v/>
      </c>
      <c r="AD647" s="99" t="str">
        <f t="shared" si="463"/>
        <v/>
      </c>
      <c r="AE647" s="99" t="str">
        <f t="shared" si="435"/>
        <v/>
      </c>
      <c r="AF647" s="99" t="str">
        <f t="shared" si="436"/>
        <v/>
      </c>
      <c r="AG647" s="99" t="str">
        <f t="shared" si="474"/>
        <v/>
      </c>
      <c r="AH647" s="99" t="str">
        <f t="shared" si="475"/>
        <v/>
      </c>
      <c r="AI647" s="99" t="str">
        <f t="shared" si="452"/>
        <v/>
      </c>
      <c r="AJ647" s="99" t="str">
        <f t="shared" si="458"/>
        <v/>
      </c>
      <c r="AK647" s="99" t="str">
        <f t="shared" si="472"/>
        <v/>
      </c>
      <c r="AL647" s="99" t="str">
        <f t="shared" si="473"/>
        <v/>
      </c>
      <c r="AM647" s="99" t="str">
        <f t="shared" si="453"/>
        <v/>
      </c>
      <c r="AN647" s="99" t="str">
        <f t="shared" si="459"/>
        <v/>
      </c>
      <c r="AO647" s="99" t="str">
        <f t="shared" si="464"/>
        <v/>
      </c>
      <c r="AP647" s="99" t="str">
        <f t="shared" si="465"/>
        <v/>
      </c>
      <c r="AQ647" s="99" t="str">
        <f t="shared" si="460"/>
        <v/>
      </c>
      <c r="AR647" s="99" t="str">
        <f t="shared" si="461"/>
        <v/>
      </c>
      <c r="AS647" s="99" t="str">
        <f t="shared" si="466"/>
        <v/>
      </c>
      <c r="AT647" s="99" t="str">
        <f t="shared" si="467"/>
        <v/>
      </c>
      <c r="AU647" s="99" t="str">
        <f t="shared" si="437"/>
        <v/>
      </c>
      <c r="AV647" s="99" t="str">
        <f t="shared" si="438"/>
        <v/>
      </c>
      <c r="AW647" s="99" t="str">
        <f t="shared" si="468"/>
        <v/>
      </c>
      <c r="AX647" s="99" t="str">
        <f t="shared" si="469"/>
        <v/>
      </c>
      <c r="AY647" s="99" t="str">
        <f t="shared" si="439"/>
        <v/>
      </c>
      <c r="AZ647" s="99" t="str">
        <f t="shared" si="440"/>
        <v/>
      </c>
      <c r="BA647" s="99" t="str">
        <f t="shared" si="470"/>
        <v/>
      </c>
      <c r="BB647" s="99" t="str">
        <f t="shared" si="471"/>
        <v/>
      </c>
      <c r="BD647" s="99" t="str">
        <f t="shared" si="441"/>
        <v/>
      </c>
      <c r="BE647" s="99" t="str">
        <f t="shared" si="442"/>
        <v/>
      </c>
      <c r="BF647" s="99" t="str">
        <f t="shared" si="443"/>
        <v/>
      </c>
      <c r="BG647" s="99" t="str">
        <f t="shared" si="444"/>
        <v/>
      </c>
      <c r="BH647" s="121" t="str">
        <f t="shared" si="445"/>
        <v/>
      </c>
      <c r="BI647" s="121" t="str">
        <f t="shared" si="446"/>
        <v/>
      </c>
      <c r="BJ647" s="122" t="str">
        <f t="shared" si="447"/>
        <v/>
      </c>
      <c r="BK647" s="122"/>
      <c r="BL647" s="99" t="str">
        <f t="shared" si="448"/>
        <v/>
      </c>
      <c r="BM647" s="99" t="str">
        <f t="shared" si="449"/>
        <v/>
      </c>
      <c r="BN647" s="122" t="str">
        <f t="shared" si="454"/>
        <v/>
      </c>
      <c r="BO647" s="121" t="str">
        <f t="shared" si="450"/>
        <v/>
      </c>
      <c r="BP647" s="122" t="str">
        <f t="shared" si="455"/>
        <v/>
      </c>
      <c r="BQ647" s="122"/>
    </row>
    <row r="648" spans="2:69" x14ac:dyDescent="0.3">
      <c r="B648" s="89"/>
      <c r="C648" s="98">
        <f t="shared" si="451"/>
        <v>128</v>
      </c>
      <c r="D648" s="120">
        <v>638</v>
      </c>
      <c r="E648" s="161" t="str">
        <f t="shared" si="456"/>
        <v/>
      </c>
      <c r="F648" s="90" t="str">
        <f t="shared" si="432"/>
        <v/>
      </c>
      <c r="G648" s="120">
        <v>638</v>
      </c>
      <c r="H648" s="161" t="str">
        <f t="shared" si="457"/>
        <v/>
      </c>
      <c r="I648" s="90" t="str">
        <f t="array" ref="I648">IF(D$2=1,IF(F648="","",ABS(F647-F648)),IF(D$2&lt;10,IF(AND(F648="",F649=""),"",MAX(IF(C$11:C$1510=G648,B$11:B$1510))-MIN(IF(C$11:C$1510=G648,B$11:B$1510))),IF(AND(F648="",F649=""),"",_xlfn.STDEV.S(IF(C$11:C$1510=G648,B$11:B$1510)))))</f>
        <v/>
      </c>
      <c r="J648" s="102"/>
      <c r="K648" s="156"/>
      <c r="L648" s="157"/>
      <c r="M648" s="158"/>
      <c r="N648" s="147"/>
      <c r="O648" s="147"/>
      <c r="AA648" s="99" t="str">
        <f t="shared" si="433"/>
        <v/>
      </c>
      <c r="AB648" s="99" t="str">
        <f t="shared" si="434"/>
        <v/>
      </c>
      <c r="AC648" s="99" t="str">
        <f t="shared" si="462"/>
        <v/>
      </c>
      <c r="AD648" s="99" t="str">
        <f t="shared" si="463"/>
        <v/>
      </c>
      <c r="AE648" s="99" t="str">
        <f t="shared" si="435"/>
        <v/>
      </c>
      <c r="AF648" s="99" t="str">
        <f t="shared" si="436"/>
        <v/>
      </c>
      <c r="AG648" s="99" t="str">
        <f t="shared" si="474"/>
        <v/>
      </c>
      <c r="AH648" s="99" t="str">
        <f t="shared" si="475"/>
        <v/>
      </c>
      <c r="AI648" s="99" t="str">
        <f t="shared" si="452"/>
        <v/>
      </c>
      <c r="AJ648" s="99" t="str">
        <f t="shared" si="458"/>
        <v/>
      </c>
      <c r="AK648" s="99" t="str">
        <f t="shared" si="472"/>
        <v/>
      </c>
      <c r="AL648" s="99" t="str">
        <f t="shared" si="473"/>
        <v/>
      </c>
      <c r="AM648" s="99" t="str">
        <f t="shared" si="453"/>
        <v/>
      </c>
      <c r="AN648" s="99" t="str">
        <f t="shared" si="459"/>
        <v/>
      </c>
      <c r="AO648" s="99" t="str">
        <f t="shared" si="464"/>
        <v/>
      </c>
      <c r="AP648" s="99" t="str">
        <f t="shared" si="465"/>
        <v/>
      </c>
      <c r="AQ648" s="99" t="str">
        <f t="shared" si="460"/>
        <v/>
      </c>
      <c r="AR648" s="99" t="str">
        <f t="shared" si="461"/>
        <v/>
      </c>
      <c r="AS648" s="99" t="str">
        <f t="shared" si="466"/>
        <v/>
      </c>
      <c r="AT648" s="99" t="str">
        <f t="shared" si="467"/>
        <v/>
      </c>
      <c r="AU648" s="99" t="str">
        <f t="shared" si="437"/>
        <v/>
      </c>
      <c r="AV648" s="99" t="str">
        <f t="shared" si="438"/>
        <v/>
      </c>
      <c r="AW648" s="99" t="str">
        <f t="shared" si="468"/>
        <v/>
      </c>
      <c r="AX648" s="99" t="str">
        <f t="shared" si="469"/>
        <v/>
      </c>
      <c r="AY648" s="99" t="str">
        <f t="shared" si="439"/>
        <v/>
      </c>
      <c r="AZ648" s="99" t="str">
        <f t="shared" si="440"/>
        <v/>
      </c>
      <c r="BA648" s="99" t="str">
        <f t="shared" si="470"/>
        <v/>
      </c>
      <c r="BB648" s="99" t="str">
        <f t="shared" si="471"/>
        <v/>
      </c>
      <c r="BD648" s="99" t="str">
        <f t="shared" si="441"/>
        <v/>
      </c>
      <c r="BE648" s="99" t="str">
        <f t="shared" si="442"/>
        <v/>
      </c>
      <c r="BF648" s="99" t="str">
        <f t="shared" si="443"/>
        <v/>
      </c>
      <c r="BG648" s="99" t="str">
        <f t="shared" si="444"/>
        <v/>
      </c>
      <c r="BH648" s="121" t="str">
        <f t="shared" si="445"/>
        <v/>
      </c>
      <c r="BI648" s="121" t="str">
        <f t="shared" si="446"/>
        <v/>
      </c>
      <c r="BJ648" s="122" t="str">
        <f t="shared" si="447"/>
        <v/>
      </c>
      <c r="BK648" s="122"/>
      <c r="BL648" s="99" t="str">
        <f t="shared" si="448"/>
        <v/>
      </c>
      <c r="BM648" s="99" t="str">
        <f t="shared" si="449"/>
        <v/>
      </c>
      <c r="BN648" s="122" t="str">
        <f t="shared" si="454"/>
        <v/>
      </c>
      <c r="BO648" s="121" t="str">
        <f t="shared" si="450"/>
        <v/>
      </c>
      <c r="BP648" s="122" t="str">
        <f t="shared" si="455"/>
        <v/>
      </c>
      <c r="BQ648" s="122"/>
    </row>
    <row r="649" spans="2:69" x14ac:dyDescent="0.3">
      <c r="B649" s="89"/>
      <c r="C649" s="98">
        <f t="shared" si="451"/>
        <v>128</v>
      </c>
      <c r="D649" s="120">
        <v>639</v>
      </c>
      <c r="E649" s="161" t="str">
        <f t="shared" si="456"/>
        <v/>
      </c>
      <c r="F649" s="90" t="str">
        <f t="shared" si="432"/>
        <v/>
      </c>
      <c r="G649" s="120">
        <v>639</v>
      </c>
      <c r="H649" s="161" t="str">
        <f t="shared" si="457"/>
        <v/>
      </c>
      <c r="I649" s="90" t="str">
        <f t="array" ref="I649">IF(D$2=1,IF(F649="","",ABS(F648-F649)),IF(D$2&lt;10,IF(AND(F649="",F650=""),"",MAX(IF(C$11:C$1510=G649,B$11:B$1510))-MIN(IF(C$11:C$1510=G649,B$11:B$1510))),IF(AND(F649="",F650=""),"",_xlfn.STDEV.S(IF(C$11:C$1510=G649,B$11:B$1510)))))</f>
        <v/>
      </c>
      <c r="J649" s="102"/>
      <c r="K649" s="156"/>
      <c r="L649" s="157"/>
      <c r="M649" s="158"/>
      <c r="N649" s="147"/>
      <c r="O649" s="147"/>
      <c r="AA649" s="99" t="str">
        <f t="shared" si="433"/>
        <v/>
      </c>
      <c r="AB649" s="99" t="str">
        <f t="shared" si="434"/>
        <v/>
      </c>
      <c r="AC649" s="99" t="str">
        <f t="shared" si="462"/>
        <v/>
      </c>
      <c r="AD649" s="99" t="str">
        <f t="shared" si="463"/>
        <v/>
      </c>
      <c r="AE649" s="99" t="str">
        <f t="shared" si="435"/>
        <v/>
      </c>
      <c r="AF649" s="99" t="str">
        <f t="shared" si="436"/>
        <v/>
      </c>
      <c r="AG649" s="99" t="str">
        <f t="shared" si="474"/>
        <v/>
      </c>
      <c r="AH649" s="99" t="str">
        <f t="shared" si="475"/>
        <v/>
      </c>
      <c r="AI649" s="99" t="str">
        <f t="shared" si="452"/>
        <v/>
      </c>
      <c r="AJ649" s="99" t="str">
        <f t="shared" si="458"/>
        <v/>
      </c>
      <c r="AK649" s="99" t="str">
        <f t="shared" si="472"/>
        <v/>
      </c>
      <c r="AL649" s="99" t="str">
        <f t="shared" si="473"/>
        <v/>
      </c>
      <c r="AM649" s="99" t="str">
        <f t="shared" si="453"/>
        <v/>
      </c>
      <c r="AN649" s="99" t="str">
        <f t="shared" si="459"/>
        <v/>
      </c>
      <c r="AO649" s="99" t="str">
        <f t="shared" si="464"/>
        <v/>
      </c>
      <c r="AP649" s="99" t="str">
        <f t="shared" si="465"/>
        <v/>
      </c>
      <c r="AQ649" s="99" t="str">
        <f t="shared" si="460"/>
        <v/>
      </c>
      <c r="AR649" s="99" t="str">
        <f t="shared" si="461"/>
        <v/>
      </c>
      <c r="AS649" s="99" t="str">
        <f t="shared" si="466"/>
        <v/>
      </c>
      <c r="AT649" s="99" t="str">
        <f t="shared" si="467"/>
        <v/>
      </c>
      <c r="AU649" s="99" t="str">
        <f t="shared" si="437"/>
        <v/>
      </c>
      <c r="AV649" s="99" t="str">
        <f t="shared" si="438"/>
        <v/>
      </c>
      <c r="AW649" s="99" t="str">
        <f t="shared" si="468"/>
        <v/>
      </c>
      <c r="AX649" s="99" t="str">
        <f t="shared" si="469"/>
        <v/>
      </c>
      <c r="AY649" s="99" t="str">
        <f t="shared" si="439"/>
        <v/>
      </c>
      <c r="AZ649" s="99" t="str">
        <f t="shared" si="440"/>
        <v/>
      </c>
      <c r="BA649" s="99" t="str">
        <f t="shared" si="470"/>
        <v/>
      </c>
      <c r="BB649" s="99" t="str">
        <f t="shared" si="471"/>
        <v/>
      </c>
      <c r="BD649" s="99" t="str">
        <f t="shared" si="441"/>
        <v/>
      </c>
      <c r="BE649" s="99" t="str">
        <f t="shared" si="442"/>
        <v/>
      </c>
      <c r="BF649" s="99" t="str">
        <f t="shared" si="443"/>
        <v/>
      </c>
      <c r="BG649" s="99" t="str">
        <f t="shared" si="444"/>
        <v/>
      </c>
      <c r="BH649" s="121" t="str">
        <f t="shared" si="445"/>
        <v/>
      </c>
      <c r="BI649" s="121" t="str">
        <f t="shared" si="446"/>
        <v/>
      </c>
      <c r="BJ649" s="122" t="str">
        <f t="shared" si="447"/>
        <v/>
      </c>
      <c r="BK649" s="122"/>
      <c r="BL649" s="99" t="str">
        <f t="shared" si="448"/>
        <v/>
      </c>
      <c r="BM649" s="99" t="str">
        <f t="shared" si="449"/>
        <v/>
      </c>
      <c r="BN649" s="122" t="str">
        <f t="shared" si="454"/>
        <v/>
      </c>
      <c r="BO649" s="121" t="str">
        <f t="shared" si="450"/>
        <v/>
      </c>
      <c r="BP649" s="122" t="str">
        <f t="shared" si="455"/>
        <v/>
      </c>
      <c r="BQ649" s="122"/>
    </row>
    <row r="650" spans="2:69" x14ac:dyDescent="0.3">
      <c r="B650" s="89"/>
      <c r="C650" s="98">
        <f t="shared" si="451"/>
        <v>128</v>
      </c>
      <c r="D650" s="120">
        <v>640</v>
      </c>
      <c r="E650" s="161" t="str">
        <f t="shared" si="456"/>
        <v/>
      </c>
      <c r="F650" s="90" t="str">
        <f t="shared" si="432"/>
        <v/>
      </c>
      <c r="G650" s="120">
        <v>640</v>
      </c>
      <c r="H650" s="161" t="str">
        <f t="shared" si="457"/>
        <v/>
      </c>
      <c r="I650" s="90" t="str">
        <f t="array" ref="I650">IF(D$2=1,IF(F650="","",ABS(F649-F650)),IF(D$2&lt;10,IF(AND(F650="",F651=""),"",MAX(IF(C$11:C$1510=G650,B$11:B$1510))-MIN(IF(C$11:C$1510=G650,B$11:B$1510))),IF(AND(F650="",F651=""),"",_xlfn.STDEV.S(IF(C$11:C$1510=G650,B$11:B$1510)))))</f>
        <v/>
      </c>
      <c r="J650" s="102"/>
      <c r="K650" s="156"/>
      <c r="L650" s="157"/>
      <c r="M650" s="158"/>
      <c r="N650" s="147"/>
      <c r="O650" s="147"/>
      <c r="AA650" s="99" t="str">
        <f t="shared" si="433"/>
        <v/>
      </c>
      <c r="AB650" s="99" t="str">
        <f t="shared" si="434"/>
        <v/>
      </c>
      <c r="AC650" s="99" t="str">
        <f t="shared" si="462"/>
        <v/>
      </c>
      <c r="AD650" s="99" t="str">
        <f t="shared" si="463"/>
        <v/>
      </c>
      <c r="AE650" s="99" t="str">
        <f t="shared" si="435"/>
        <v/>
      </c>
      <c r="AF650" s="99" t="str">
        <f t="shared" si="436"/>
        <v/>
      </c>
      <c r="AG650" s="99" t="str">
        <f t="shared" si="474"/>
        <v/>
      </c>
      <c r="AH650" s="99" t="str">
        <f t="shared" si="475"/>
        <v/>
      </c>
      <c r="AI650" s="99" t="str">
        <f t="shared" si="452"/>
        <v/>
      </c>
      <c r="AJ650" s="99" t="str">
        <f t="shared" si="458"/>
        <v/>
      </c>
      <c r="AK650" s="99" t="str">
        <f t="shared" si="472"/>
        <v/>
      </c>
      <c r="AL650" s="99" t="str">
        <f t="shared" si="473"/>
        <v/>
      </c>
      <c r="AM650" s="99" t="str">
        <f t="shared" si="453"/>
        <v/>
      </c>
      <c r="AN650" s="99" t="str">
        <f t="shared" si="459"/>
        <v/>
      </c>
      <c r="AO650" s="99" t="str">
        <f t="shared" si="464"/>
        <v/>
      </c>
      <c r="AP650" s="99" t="str">
        <f t="shared" si="465"/>
        <v/>
      </c>
      <c r="AQ650" s="99" t="str">
        <f t="shared" si="460"/>
        <v/>
      </c>
      <c r="AR650" s="99" t="str">
        <f t="shared" si="461"/>
        <v/>
      </c>
      <c r="AS650" s="99" t="str">
        <f t="shared" si="466"/>
        <v/>
      </c>
      <c r="AT650" s="99" t="str">
        <f t="shared" si="467"/>
        <v/>
      </c>
      <c r="AU650" s="99" t="str">
        <f t="shared" si="437"/>
        <v/>
      </c>
      <c r="AV650" s="99" t="str">
        <f t="shared" si="438"/>
        <v/>
      </c>
      <c r="AW650" s="99" t="str">
        <f t="shared" si="468"/>
        <v/>
      </c>
      <c r="AX650" s="99" t="str">
        <f t="shared" si="469"/>
        <v/>
      </c>
      <c r="AY650" s="99" t="str">
        <f t="shared" si="439"/>
        <v/>
      </c>
      <c r="AZ650" s="99" t="str">
        <f t="shared" si="440"/>
        <v/>
      </c>
      <c r="BA650" s="99" t="str">
        <f t="shared" si="470"/>
        <v/>
      </c>
      <c r="BB650" s="99" t="str">
        <f t="shared" si="471"/>
        <v/>
      </c>
      <c r="BD650" s="99" t="str">
        <f t="shared" si="441"/>
        <v/>
      </c>
      <c r="BE650" s="99" t="str">
        <f t="shared" si="442"/>
        <v/>
      </c>
      <c r="BF650" s="99" t="str">
        <f t="shared" si="443"/>
        <v/>
      </c>
      <c r="BG650" s="99" t="str">
        <f t="shared" si="444"/>
        <v/>
      </c>
      <c r="BH650" s="121" t="str">
        <f t="shared" si="445"/>
        <v/>
      </c>
      <c r="BI650" s="121" t="str">
        <f t="shared" si="446"/>
        <v/>
      </c>
      <c r="BJ650" s="122" t="str">
        <f t="shared" si="447"/>
        <v/>
      </c>
      <c r="BK650" s="122"/>
      <c r="BL650" s="99" t="str">
        <f t="shared" si="448"/>
        <v/>
      </c>
      <c r="BM650" s="99" t="str">
        <f t="shared" si="449"/>
        <v/>
      </c>
      <c r="BN650" s="122" t="str">
        <f t="shared" si="454"/>
        <v/>
      </c>
      <c r="BO650" s="121" t="str">
        <f t="shared" si="450"/>
        <v/>
      </c>
      <c r="BP650" s="122" t="str">
        <f t="shared" si="455"/>
        <v/>
      </c>
      <c r="BQ650" s="122"/>
    </row>
    <row r="651" spans="2:69" x14ac:dyDescent="0.3">
      <c r="B651" s="89"/>
      <c r="C651" s="98">
        <f t="shared" si="451"/>
        <v>129</v>
      </c>
      <c r="D651" s="120">
        <v>641</v>
      </c>
      <c r="E651" s="161" t="str">
        <f t="shared" si="456"/>
        <v/>
      </c>
      <c r="F651" s="90" t="str">
        <f t="shared" ref="F651:F714" si="476">IF(ISERROR(AVERAGEIF(C$11:C$1510,D651,B$11:B$1510)),"",AVERAGEIF(C$11:C$1510,D651,B$11:B$1510))</f>
        <v/>
      </c>
      <c r="G651" s="120">
        <v>641</v>
      </c>
      <c r="H651" s="161" t="str">
        <f t="shared" si="457"/>
        <v/>
      </c>
      <c r="I651" s="90" t="str">
        <f t="array" ref="I651">IF(D$2=1,IF(F651="","",ABS(F650-F651)),IF(D$2&lt;10,IF(AND(F651="",F652=""),"",MAX(IF(C$11:C$1510=G651,B$11:B$1510))-MIN(IF(C$11:C$1510=G651,B$11:B$1510))),IF(AND(F651="",F652=""),"",_xlfn.STDEV.S(IF(C$11:C$1510=G651,B$11:B$1510)))))</f>
        <v/>
      </c>
      <c r="J651" s="102"/>
      <c r="K651" s="156"/>
      <c r="L651" s="157"/>
      <c r="M651" s="158"/>
      <c r="N651" s="147"/>
      <c r="O651" s="147"/>
      <c r="AA651" s="99" t="str">
        <f t="shared" ref="AA651:AA714" si="477">IF(F651="","",IF(F651&gt;U$53,1,0))</f>
        <v/>
      </c>
      <c r="AB651" s="99" t="str">
        <f t="shared" ref="AB651:AB714" si="478">IF(I651="","",IF(I651&gt;U$54,1,0))</f>
        <v/>
      </c>
      <c r="AC651" s="99" t="str">
        <f t="shared" si="462"/>
        <v/>
      </c>
      <c r="AD651" s="99" t="str">
        <f t="shared" si="463"/>
        <v/>
      </c>
      <c r="AE651" s="99" t="str">
        <f t="shared" ref="AE651:AE714" si="479">IF(F651="","",IF(F651&lt;U$53,1,0))</f>
        <v/>
      </c>
      <c r="AF651" s="99" t="str">
        <f t="shared" ref="AF651:AF714" si="480">IF(I651="","",IF(I651&lt;U$54,1,0))</f>
        <v/>
      </c>
      <c r="AG651" s="99" t="str">
        <f t="shared" si="474"/>
        <v/>
      </c>
      <c r="AH651" s="99" t="str">
        <f t="shared" si="475"/>
        <v/>
      </c>
      <c r="AI651" s="99" t="str">
        <f t="shared" si="452"/>
        <v/>
      </c>
      <c r="AJ651" s="99" t="str">
        <f t="shared" si="458"/>
        <v/>
      </c>
      <c r="AK651" s="99" t="str">
        <f t="shared" si="472"/>
        <v/>
      </c>
      <c r="AL651" s="99" t="str">
        <f t="shared" si="473"/>
        <v/>
      </c>
      <c r="AM651" s="99" t="str">
        <f t="shared" si="453"/>
        <v/>
      </c>
      <c r="AN651" s="99" t="str">
        <f t="shared" si="459"/>
        <v/>
      </c>
      <c r="AO651" s="99" t="str">
        <f t="shared" si="464"/>
        <v/>
      </c>
      <c r="AP651" s="99" t="str">
        <f t="shared" si="465"/>
        <v/>
      </c>
      <c r="AQ651" s="99" t="str">
        <f t="shared" si="460"/>
        <v/>
      </c>
      <c r="AR651" s="99" t="str">
        <f t="shared" si="461"/>
        <v/>
      </c>
      <c r="AS651" s="99" t="str">
        <f t="shared" si="466"/>
        <v/>
      </c>
      <c r="AT651" s="99" t="str">
        <f t="shared" si="467"/>
        <v/>
      </c>
      <c r="AU651" s="99" t="str">
        <f t="shared" ref="AU651:AU714" si="481">IF(F651="","",IF(AND(F651&lt;(U$53+((1/3)*(U$57-U$53))),F651&gt;(U$53-((1/3)*(U$53-U$58)))),1,0))</f>
        <v/>
      </c>
      <c r="AV651" s="99" t="str">
        <f t="shared" ref="AV651:AV714" si="482">IF(I651="","",IF(AND(I651&lt;(U$54+((1/3)*(Y$62-U$54))),I651&gt;(U$54-((1/3)*(Y$62-U$54)))),1,0))</f>
        <v/>
      </c>
      <c r="AW651" s="99" t="str">
        <f t="shared" si="468"/>
        <v/>
      </c>
      <c r="AX651" s="99" t="str">
        <f t="shared" si="469"/>
        <v/>
      </c>
      <c r="AY651" s="99" t="str">
        <f t="shared" ref="AY651:AY714" si="483">IF(F651="","",IF(OR(F651&gt;(U$53+((1/3)*(U$57-U$53))),F651&lt;(U$53-((1/3)*(U$53-U$58)))),1,0))</f>
        <v/>
      </c>
      <c r="AZ651" s="99" t="str">
        <f t="shared" ref="AZ651:AZ714" si="484">IF(I651="","",IF(OR(I651&gt;(U$54+((1/3)*(Y$62-U$54))),I651&lt;(U$54-((1/3)*(Y$62-U$54)))),1,0))</f>
        <v/>
      </c>
      <c r="BA651" s="99" t="str">
        <f t="shared" si="470"/>
        <v/>
      </c>
      <c r="BB651" s="99" t="str">
        <f t="shared" si="471"/>
        <v/>
      </c>
      <c r="BD651" s="99" t="str">
        <f t="shared" ref="BD651:BD714" si="485">IF(E651="","",E651)</f>
        <v/>
      </c>
      <c r="BE651" s="99" t="str">
        <f t="shared" ref="BE651:BE714" si="486">IF(F651="","",F651)</f>
        <v/>
      </c>
      <c r="BF651" s="99" t="str">
        <f t="shared" ref="BF651:BF714" si="487">IF(D$2=1,IF(F651="","",U$45),"")</f>
        <v/>
      </c>
      <c r="BG651" s="99" t="str">
        <f t="shared" ref="BG651:BG714" si="488">IF(D$2=1,IF(F651="","",U$46),"")</f>
        <v/>
      </c>
      <c r="BH651" s="121" t="str">
        <f t="shared" ref="BH651:BH714" si="489">IF(F651="","",U$58)</f>
        <v/>
      </c>
      <c r="BI651" s="121" t="str">
        <f t="shared" ref="BI651:BI714" si="490">IF(F651="","",U$57)</f>
        <v/>
      </c>
      <c r="BJ651" s="122" t="str">
        <f t="shared" ref="BJ651:BJ714" si="491">IF(F651="","",U$53)</f>
        <v/>
      </c>
      <c r="BK651" s="122"/>
      <c r="BL651" s="99" t="str">
        <f t="shared" ref="BL651:BL714" si="492">IF(H651="","",H651)</f>
        <v/>
      </c>
      <c r="BM651" s="99" t="str">
        <f t="shared" ref="BM651:BM714" si="493">IF(I651="","",I651)</f>
        <v/>
      </c>
      <c r="BN651" s="122" t="str">
        <f t="shared" si="454"/>
        <v/>
      </c>
      <c r="BO651" s="121" t="str">
        <f t="shared" ref="BO651:BO714" si="494">IF(I651="","",Y$63)</f>
        <v/>
      </c>
      <c r="BP651" s="122" t="str">
        <f t="shared" si="455"/>
        <v/>
      </c>
      <c r="BQ651" s="122"/>
    </row>
    <row r="652" spans="2:69" x14ac:dyDescent="0.3">
      <c r="B652" s="89"/>
      <c r="C652" s="98">
        <f t="shared" ref="C652:C715" si="495">IF(D$2=0,"",IF(D651/D$2=C651,C651+1,C651))</f>
        <v>129</v>
      </c>
      <c r="D652" s="120">
        <v>642</v>
      </c>
      <c r="E652" s="161" t="str">
        <f t="shared" si="456"/>
        <v/>
      </c>
      <c r="F652" s="90" t="str">
        <f t="shared" si="476"/>
        <v/>
      </c>
      <c r="G652" s="120">
        <v>642</v>
      </c>
      <c r="H652" s="161" t="str">
        <f t="shared" si="457"/>
        <v/>
      </c>
      <c r="I652" s="90" t="str">
        <f t="array" ref="I652">IF(D$2=1,IF(F652="","",ABS(F651-F652)),IF(D$2&lt;10,IF(AND(F652="",F653=""),"",MAX(IF(C$11:C$1510=G652,B$11:B$1510))-MIN(IF(C$11:C$1510=G652,B$11:B$1510))),IF(AND(F652="",F653=""),"",_xlfn.STDEV.S(IF(C$11:C$1510=G652,B$11:B$1510)))))</f>
        <v/>
      </c>
      <c r="J652" s="102"/>
      <c r="K652" s="156"/>
      <c r="L652" s="157"/>
      <c r="M652" s="158"/>
      <c r="N652" s="147"/>
      <c r="O652" s="147"/>
      <c r="AA652" s="99" t="str">
        <f t="shared" si="477"/>
        <v/>
      </c>
      <c r="AB652" s="99" t="str">
        <f t="shared" si="478"/>
        <v/>
      </c>
      <c r="AC652" s="99" t="str">
        <f t="shared" si="462"/>
        <v/>
      </c>
      <c r="AD652" s="99" t="str">
        <f t="shared" si="463"/>
        <v/>
      </c>
      <c r="AE652" s="99" t="str">
        <f t="shared" si="479"/>
        <v/>
      </c>
      <c r="AF652" s="99" t="str">
        <f t="shared" si="480"/>
        <v/>
      </c>
      <c r="AG652" s="99" t="str">
        <f t="shared" si="474"/>
        <v/>
      </c>
      <c r="AH652" s="99" t="str">
        <f t="shared" si="475"/>
        <v/>
      </c>
      <c r="AI652" s="99" t="str">
        <f t="shared" ref="AI652:AI715" si="496">IF(F652="","",IF(F652&gt;F651,1,0))</f>
        <v/>
      </c>
      <c r="AJ652" s="99" t="str">
        <f t="shared" si="458"/>
        <v/>
      </c>
      <c r="AK652" s="99" t="str">
        <f t="shared" si="472"/>
        <v/>
      </c>
      <c r="AL652" s="99" t="str">
        <f t="shared" si="473"/>
        <v/>
      </c>
      <c r="AM652" s="99" t="str">
        <f t="shared" ref="AM652:AM715" si="497">IF(F652="","",IF(F652&lt;F651,1,0))</f>
        <v/>
      </c>
      <c r="AN652" s="99" t="str">
        <f t="shared" si="459"/>
        <v/>
      </c>
      <c r="AO652" s="99" t="str">
        <f t="shared" si="464"/>
        <v/>
      </c>
      <c r="AP652" s="99" t="str">
        <f t="shared" si="465"/>
        <v/>
      </c>
      <c r="AQ652" s="99" t="str">
        <f t="shared" si="460"/>
        <v/>
      </c>
      <c r="AR652" s="99" t="str">
        <f t="shared" si="461"/>
        <v/>
      </c>
      <c r="AS652" s="99" t="str">
        <f t="shared" si="466"/>
        <v/>
      </c>
      <c r="AT652" s="99" t="str">
        <f t="shared" si="467"/>
        <v/>
      </c>
      <c r="AU652" s="99" t="str">
        <f t="shared" si="481"/>
        <v/>
      </c>
      <c r="AV652" s="99" t="str">
        <f t="shared" si="482"/>
        <v/>
      </c>
      <c r="AW652" s="99" t="str">
        <f t="shared" si="468"/>
        <v/>
      </c>
      <c r="AX652" s="99" t="str">
        <f t="shared" si="469"/>
        <v/>
      </c>
      <c r="AY652" s="99" t="str">
        <f t="shared" si="483"/>
        <v/>
      </c>
      <c r="AZ652" s="99" t="str">
        <f t="shared" si="484"/>
        <v/>
      </c>
      <c r="BA652" s="99" t="str">
        <f t="shared" si="470"/>
        <v/>
      </c>
      <c r="BB652" s="99" t="str">
        <f t="shared" si="471"/>
        <v/>
      </c>
      <c r="BD652" s="99" t="str">
        <f t="shared" si="485"/>
        <v/>
      </c>
      <c r="BE652" s="99" t="str">
        <f t="shared" si="486"/>
        <v/>
      </c>
      <c r="BF652" s="99" t="str">
        <f t="shared" si="487"/>
        <v/>
      </c>
      <c r="BG652" s="99" t="str">
        <f t="shared" si="488"/>
        <v/>
      </c>
      <c r="BH652" s="121" t="str">
        <f t="shared" si="489"/>
        <v/>
      </c>
      <c r="BI652" s="121" t="str">
        <f t="shared" si="490"/>
        <v/>
      </c>
      <c r="BJ652" s="122" t="str">
        <f t="shared" si="491"/>
        <v/>
      </c>
      <c r="BK652" s="122"/>
      <c r="BL652" s="99" t="str">
        <f t="shared" si="492"/>
        <v/>
      </c>
      <c r="BM652" s="99" t="str">
        <f t="shared" si="493"/>
        <v/>
      </c>
      <c r="BN652" s="122" t="str">
        <f t="shared" ref="BN652:BN715" si="498">IF(F652="","",Y$62)</f>
        <v/>
      </c>
      <c r="BO652" s="121" t="str">
        <f t="shared" si="494"/>
        <v/>
      </c>
      <c r="BP652" s="122" t="str">
        <f t="shared" ref="BP652:BP715" si="499">IF(F652="","",U$54)</f>
        <v/>
      </c>
      <c r="BQ652" s="122"/>
    </row>
    <row r="653" spans="2:69" x14ac:dyDescent="0.3">
      <c r="B653" s="89"/>
      <c r="C653" s="98">
        <f t="shared" si="495"/>
        <v>129</v>
      </c>
      <c r="D653" s="120">
        <v>643</v>
      </c>
      <c r="E653" s="161" t="str">
        <f t="shared" ref="E653:E716" si="500">IF(F653="","",E652+1)</f>
        <v/>
      </c>
      <c r="F653" s="90" t="str">
        <f t="shared" si="476"/>
        <v/>
      </c>
      <c r="G653" s="120">
        <v>643</v>
      </c>
      <c r="H653" s="161" t="str">
        <f t="shared" ref="H653:H716" si="501">IF(I653="","",H652+1)</f>
        <v/>
      </c>
      <c r="I653" s="90" t="str">
        <f t="array" ref="I653">IF(D$2=1,IF(F653="","",ABS(F652-F653)),IF(D$2&lt;10,IF(AND(F653="",F654=""),"",MAX(IF(C$11:C$1510=G653,B$11:B$1510))-MIN(IF(C$11:C$1510=G653,B$11:B$1510))),IF(AND(F653="",F654=""),"",_xlfn.STDEV.S(IF(C$11:C$1510=G653,B$11:B$1510)))))</f>
        <v/>
      </c>
      <c r="J653" s="102"/>
      <c r="K653" s="156"/>
      <c r="L653" s="157"/>
      <c r="M653" s="158"/>
      <c r="N653" s="147"/>
      <c r="O653" s="147"/>
      <c r="AA653" s="99" t="str">
        <f t="shared" si="477"/>
        <v/>
      </c>
      <c r="AB653" s="99" t="str">
        <f t="shared" si="478"/>
        <v/>
      </c>
      <c r="AC653" s="99" t="str">
        <f t="shared" si="462"/>
        <v/>
      </c>
      <c r="AD653" s="99" t="str">
        <f t="shared" si="463"/>
        <v/>
      </c>
      <c r="AE653" s="99" t="str">
        <f t="shared" si="479"/>
        <v/>
      </c>
      <c r="AF653" s="99" t="str">
        <f t="shared" si="480"/>
        <v/>
      </c>
      <c r="AG653" s="99" t="str">
        <f t="shared" si="474"/>
        <v/>
      </c>
      <c r="AH653" s="99" t="str">
        <f t="shared" si="475"/>
        <v/>
      </c>
      <c r="AI653" s="99" t="str">
        <f t="shared" si="496"/>
        <v/>
      </c>
      <c r="AJ653" s="99" t="str">
        <f t="shared" ref="AJ653:AJ716" si="502">IF(I653="","",IF(I653&gt;I652,1,0))</f>
        <v/>
      </c>
      <c r="AK653" s="99" t="str">
        <f t="shared" si="472"/>
        <v/>
      </c>
      <c r="AL653" s="99" t="str">
        <f t="shared" si="473"/>
        <v/>
      </c>
      <c r="AM653" s="99" t="str">
        <f t="shared" si="497"/>
        <v/>
      </c>
      <c r="AN653" s="99" t="str">
        <f t="shared" ref="AN653:AN716" si="503">IF(I653="","",IF(I653&lt;I652,1,0))</f>
        <v/>
      </c>
      <c r="AO653" s="99" t="str">
        <f t="shared" si="464"/>
        <v/>
      </c>
      <c r="AP653" s="99" t="str">
        <f t="shared" si="465"/>
        <v/>
      </c>
      <c r="AQ653" s="99" t="str">
        <f t="shared" ref="AQ653:AQ716" si="504">IF(F653="","",IF(OR(AND(F652&gt;F651,F653&lt;F652),AND(F652&lt;F651,F653&gt;F652)),1,0))</f>
        <v/>
      </c>
      <c r="AR653" s="99" t="str">
        <f t="shared" ref="AR653:AR716" si="505">IF(I653="","",IF(I651="",IF(OR(I653&lt;I652,I653&gt;I652),1,0),IF(OR(AND(I652&gt;I651,I653&lt;I652),AND(I652&lt;I651,I653&gt;I652)),1,0)))</f>
        <v/>
      </c>
      <c r="AS653" s="99" t="str">
        <f t="shared" si="466"/>
        <v/>
      </c>
      <c r="AT653" s="99" t="str">
        <f t="shared" si="467"/>
        <v/>
      </c>
      <c r="AU653" s="99" t="str">
        <f t="shared" si="481"/>
        <v/>
      </c>
      <c r="AV653" s="99" t="str">
        <f t="shared" si="482"/>
        <v/>
      </c>
      <c r="AW653" s="99" t="str">
        <f t="shared" si="468"/>
        <v/>
      </c>
      <c r="AX653" s="99" t="str">
        <f t="shared" si="469"/>
        <v/>
      </c>
      <c r="AY653" s="99" t="str">
        <f t="shared" si="483"/>
        <v/>
      </c>
      <c r="AZ653" s="99" t="str">
        <f t="shared" si="484"/>
        <v/>
      </c>
      <c r="BA653" s="99" t="str">
        <f t="shared" si="470"/>
        <v/>
      </c>
      <c r="BB653" s="99" t="str">
        <f t="shared" si="471"/>
        <v/>
      </c>
      <c r="BD653" s="99" t="str">
        <f t="shared" si="485"/>
        <v/>
      </c>
      <c r="BE653" s="99" t="str">
        <f t="shared" si="486"/>
        <v/>
      </c>
      <c r="BF653" s="99" t="str">
        <f t="shared" si="487"/>
        <v/>
      </c>
      <c r="BG653" s="99" t="str">
        <f t="shared" si="488"/>
        <v/>
      </c>
      <c r="BH653" s="121" t="str">
        <f t="shared" si="489"/>
        <v/>
      </c>
      <c r="BI653" s="121" t="str">
        <f t="shared" si="490"/>
        <v/>
      </c>
      <c r="BJ653" s="122" t="str">
        <f t="shared" si="491"/>
        <v/>
      </c>
      <c r="BK653" s="122"/>
      <c r="BL653" s="99" t="str">
        <f t="shared" si="492"/>
        <v/>
      </c>
      <c r="BM653" s="99" t="str">
        <f t="shared" si="493"/>
        <v/>
      </c>
      <c r="BN653" s="122" t="str">
        <f t="shared" si="498"/>
        <v/>
      </c>
      <c r="BO653" s="121" t="str">
        <f t="shared" si="494"/>
        <v/>
      </c>
      <c r="BP653" s="122" t="str">
        <f t="shared" si="499"/>
        <v/>
      </c>
      <c r="BQ653" s="122"/>
    </row>
    <row r="654" spans="2:69" x14ac:dyDescent="0.3">
      <c r="B654" s="89"/>
      <c r="C654" s="98">
        <f t="shared" si="495"/>
        <v>129</v>
      </c>
      <c r="D654" s="120">
        <v>644</v>
      </c>
      <c r="E654" s="161" t="str">
        <f t="shared" si="500"/>
        <v/>
      </c>
      <c r="F654" s="90" t="str">
        <f t="shared" si="476"/>
        <v/>
      </c>
      <c r="G654" s="120">
        <v>644</v>
      </c>
      <c r="H654" s="161" t="str">
        <f t="shared" si="501"/>
        <v/>
      </c>
      <c r="I654" s="90" t="str">
        <f t="array" ref="I654">IF(D$2=1,IF(F654="","",ABS(F653-F654)),IF(D$2&lt;10,IF(AND(F654="",F655=""),"",MAX(IF(C$11:C$1510=G654,B$11:B$1510))-MIN(IF(C$11:C$1510=G654,B$11:B$1510))),IF(AND(F654="",F655=""),"",_xlfn.STDEV.S(IF(C$11:C$1510=G654,B$11:B$1510)))))</f>
        <v/>
      </c>
      <c r="J654" s="102"/>
      <c r="K654" s="156"/>
      <c r="L654" s="157"/>
      <c r="M654" s="158"/>
      <c r="N654" s="147"/>
      <c r="O654" s="147"/>
      <c r="AA654" s="99" t="str">
        <f t="shared" si="477"/>
        <v/>
      </c>
      <c r="AB654" s="99" t="str">
        <f t="shared" si="478"/>
        <v/>
      </c>
      <c r="AC654" s="99" t="str">
        <f t="shared" si="462"/>
        <v/>
      </c>
      <c r="AD654" s="99" t="str">
        <f t="shared" si="463"/>
        <v/>
      </c>
      <c r="AE654" s="99" t="str">
        <f t="shared" si="479"/>
        <v/>
      </c>
      <c r="AF654" s="99" t="str">
        <f t="shared" si="480"/>
        <v/>
      </c>
      <c r="AG654" s="99" t="str">
        <f t="shared" si="474"/>
        <v/>
      </c>
      <c r="AH654" s="99" t="str">
        <f t="shared" si="475"/>
        <v/>
      </c>
      <c r="AI654" s="99" t="str">
        <f t="shared" si="496"/>
        <v/>
      </c>
      <c r="AJ654" s="99" t="str">
        <f t="shared" si="502"/>
        <v/>
      </c>
      <c r="AK654" s="99" t="str">
        <f t="shared" si="472"/>
        <v/>
      </c>
      <c r="AL654" s="99" t="str">
        <f t="shared" si="473"/>
        <v/>
      </c>
      <c r="AM654" s="99" t="str">
        <f t="shared" si="497"/>
        <v/>
      </c>
      <c r="AN654" s="99" t="str">
        <f t="shared" si="503"/>
        <v/>
      </c>
      <c r="AO654" s="99" t="str">
        <f t="shared" si="464"/>
        <v/>
      </c>
      <c r="AP654" s="99" t="str">
        <f t="shared" si="465"/>
        <v/>
      </c>
      <c r="AQ654" s="99" t="str">
        <f t="shared" si="504"/>
        <v/>
      </c>
      <c r="AR654" s="99" t="str">
        <f t="shared" si="505"/>
        <v/>
      </c>
      <c r="AS654" s="99" t="str">
        <f t="shared" si="466"/>
        <v/>
      </c>
      <c r="AT654" s="99" t="str">
        <f t="shared" si="467"/>
        <v/>
      </c>
      <c r="AU654" s="99" t="str">
        <f t="shared" si="481"/>
        <v/>
      </c>
      <c r="AV654" s="99" t="str">
        <f t="shared" si="482"/>
        <v/>
      </c>
      <c r="AW654" s="99" t="str">
        <f t="shared" si="468"/>
        <v/>
      </c>
      <c r="AX654" s="99" t="str">
        <f t="shared" si="469"/>
        <v/>
      </c>
      <c r="AY654" s="99" t="str">
        <f t="shared" si="483"/>
        <v/>
      </c>
      <c r="AZ654" s="99" t="str">
        <f t="shared" si="484"/>
        <v/>
      </c>
      <c r="BA654" s="99" t="str">
        <f t="shared" si="470"/>
        <v/>
      </c>
      <c r="BB654" s="99" t="str">
        <f t="shared" si="471"/>
        <v/>
      </c>
      <c r="BD654" s="99" t="str">
        <f t="shared" si="485"/>
        <v/>
      </c>
      <c r="BE654" s="99" t="str">
        <f t="shared" si="486"/>
        <v/>
      </c>
      <c r="BF654" s="99" t="str">
        <f t="shared" si="487"/>
        <v/>
      </c>
      <c r="BG654" s="99" t="str">
        <f t="shared" si="488"/>
        <v/>
      </c>
      <c r="BH654" s="121" t="str">
        <f t="shared" si="489"/>
        <v/>
      </c>
      <c r="BI654" s="121" t="str">
        <f t="shared" si="490"/>
        <v/>
      </c>
      <c r="BJ654" s="122" t="str">
        <f t="shared" si="491"/>
        <v/>
      </c>
      <c r="BK654" s="122"/>
      <c r="BL654" s="99" t="str">
        <f t="shared" si="492"/>
        <v/>
      </c>
      <c r="BM654" s="99" t="str">
        <f t="shared" si="493"/>
        <v/>
      </c>
      <c r="BN654" s="122" t="str">
        <f t="shared" si="498"/>
        <v/>
      </c>
      <c r="BO654" s="121" t="str">
        <f t="shared" si="494"/>
        <v/>
      </c>
      <c r="BP654" s="122" t="str">
        <f t="shared" si="499"/>
        <v/>
      </c>
      <c r="BQ654" s="122"/>
    </row>
    <row r="655" spans="2:69" x14ac:dyDescent="0.3">
      <c r="B655" s="89"/>
      <c r="C655" s="98">
        <f t="shared" si="495"/>
        <v>129</v>
      </c>
      <c r="D655" s="120">
        <v>645</v>
      </c>
      <c r="E655" s="161" t="str">
        <f t="shared" si="500"/>
        <v/>
      </c>
      <c r="F655" s="90" t="str">
        <f t="shared" si="476"/>
        <v/>
      </c>
      <c r="G655" s="120">
        <v>645</v>
      </c>
      <c r="H655" s="161" t="str">
        <f t="shared" si="501"/>
        <v/>
      </c>
      <c r="I655" s="90" t="str">
        <f t="array" ref="I655">IF(D$2=1,IF(F655="","",ABS(F654-F655)),IF(D$2&lt;10,IF(AND(F655="",F656=""),"",MAX(IF(C$11:C$1510=G655,B$11:B$1510))-MIN(IF(C$11:C$1510=G655,B$11:B$1510))),IF(AND(F655="",F656=""),"",_xlfn.STDEV.S(IF(C$11:C$1510=G655,B$11:B$1510)))))</f>
        <v/>
      </c>
      <c r="J655" s="102"/>
      <c r="K655" s="156"/>
      <c r="L655" s="157"/>
      <c r="M655" s="158"/>
      <c r="N655" s="147"/>
      <c r="O655" s="147"/>
      <c r="AA655" s="99" t="str">
        <f t="shared" si="477"/>
        <v/>
      </c>
      <c r="AB655" s="99" t="str">
        <f t="shared" si="478"/>
        <v/>
      </c>
      <c r="AC655" s="99" t="str">
        <f t="shared" si="462"/>
        <v/>
      </c>
      <c r="AD655" s="99" t="str">
        <f t="shared" si="463"/>
        <v/>
      </c>
      <c r="AE655" s="99" t="str">
        <f t="shared" si="479"/>
        <v/>
      </c>
      <c r="AF655" s="99" t="str">
        <f t="shared" si="480"/>
        <v/>
      </c>
      <c r="AG655" s="99" t="str">
        <f t="shared" si="474"/>
        <v/>
      </c>
      <c r="AH655" s="99" t="str">
        <f t="shared" si="475"/>
        <v/>
      </c>
      <c r="AI655" s="99" t="str">
        <f t="shared" si="496"/>
        <v/>
      </c>
      <c r="AJ655" s="99" t="str">
        <f t="shared" si="502"/>
        <v/>
      </c>
      <c r="AK655" s="99" t="str">
        <f t="shared" si="472"/>
        <v/>
      </c>
      <c r="AL655" s="99" t="str">
        <f t="shared" si="473"/>
        <v/>
      </c>
      <c r="AM655" s="99" t="str">
        <f t="shared" si="497"/>
        <v/>
      </c>
      <c r="AN655" s="99" t="str">
        <f t="shared" si="503"/>
        <v/>
      </c>
      <c r="AO655" s="99" t="str">
        <f t="shared" si="464"/>
        <v/>
      </c>
      <c r="AP655" s="99" t="str">
        <f t="shared" si="465"/>
        <v/>
      </c>
      <c r="AQ655" s="99" t="str">
        <f t="shared" si="504"/>
        <v/>
      </c>
      <c r="AR655" s="99" t="str">
        <f t="shared" si="505"/>
        <v/>
      </c>
      <c r="AS655" s="99" t="str">
        <f t="shared" si="466"/>
        <v/>
      </c>
      <c r="AT655" s="99" t="str">
        <f t="shared" si="467"/>
        <v/>
      </c>
      <c r="AU655" s="99" t="str">
        <f t="shared" si="481"/>
        <v/>
      </c>
      <c r="AV655" s="99" t="str">
        <f t="shared" si="482"/>
        <v/>
      </c>
      <c r="AW655" s="99" t="str">
        <f t="shared" si="468"/>
        <v/>
      </c>
      <c r="AX655" s="99" t="str">
        <f t="shared" si="469"/>
        <v/>
      </c>
      <c r="AY655" s="99" t="str">
        <f t="shared" si="483"/>
        <v/>
      </c>
      <c r="AZ655" s="99" t="str">
        <f t="shared" si="484"/>
        <v/>
      </c>
      <c r="BA655" s="99" t="str">
        <f t="shared" si="470"/>
        <v/>
      </c>
      <c r="BB655" s="99" t="str">
        <f t="shared" si="471"/>
        <v/>
      </c>
      <c r="BD655" s="99" t="str">
        <f t="shared" si="485"/>
        <v/>
      </c>
      <c r="BE655" s="99" t="str">
        <f t="shared" si="486"/>
        <v/>
      </c>
      <c r="BF655" s="99" t="str">
        <f t="shared" si="487"/>
        <v/>
      </c>
      <c r="BG655" s="99" t="str">
        <f t="shared" si="488"/>
        <v/>
      </c>
      <c r="BH655" s="121" t="str">
        <f t="shared" si="489"/>
        <v/>
      </c>
      <c r="BI655" s="121" t="str">
        <f t="shared" si="490"/>
        <v/>
      </c>
      <c r="BJ655" s="122" t="str">
        <f t="shared" si="491"/>
        <v/>
      </c>
      <c r="BK655" s="122"/>
      <c r="BL655" s="99" t="str">
        <f t="shared" si="492"/>
        <v/>
      </c>
      <c r="BM655" s="99" t="str">
        <f t="shared" si="493"/>
        <v/>
      </c>
      <c r="BN655" s="122" t="str">
        <f t="shared" si="498"/>
        <v/>
      </c>
      <c r="BO655" s="121" t="str">
        <f t="shared" si="494"/>
        <v/>
      </c>
      <c r="BP655" s="122" t="str">
        <f t="shared" si="499"/>
        <v/>
      </c>
      <c r="BQ655" s="122"/>
    </row>
    <row r="656" spans="2:69" x14ac:dyDescent="0.3">
      <c r="B656" s="89"/>
      <c r="C656" s="98">
        <f t="shared" si="495"/>
        <v>130</v>
      </c>
      <c r="D656" s="120">
        <v>646</v>
      </c>
      <c r="E656" s="161" t="str">
        <f t="shared" si="500"/>
        <v/>
      </c>
      <c r="F656" s="90" t="str">
        <f t="shared" si="476"/>
        <v/>
      </c>
      <c r="G656" s="120">
        <v>646</v>
      </c>
      <c r="H656" s="161" t="str">
        <f t="shared" si="501"/>
        <v/>
      </c>
      <c r="I656" s="90" t="str">
        <f t="array" ref="I656">IF(D$2=1,IF(F656="","",ABS(F655-F656)),IF(D$2&lt;10,IF(AND(F656="",F657=""),"",MAX(IF(C$11:C$1510=G656,B$11:B$1510))-MIN(IF(C$11:C$1510=G656,B$11:B$1510))),IF(AND(F656="",F657=""),"",_xlfn.STDEV.S(IF(C$11:C$1510=G656,B$11:B$1510)))))</f>
        <v/>
      </c>
      <c r="J656" s="102"/>
      <c r="K656" s="156"/>
      <c r="L656" s="157"/>
      <c r="M656" s="158"/>
      <c r="N656" s="147"/>
      <c r="O656" s="147"/>
      <c r="AA656" s="99" t="str">
        <f t="shared" si="477"/>
        <v/>
      </c>
      <c r="AB656" s="99" t="str">
        <f t="shared" si="478"/>
        <v/>
      </c>
      <c r="AC656" s="99" t="str">
        <f t="shared" si="462"/>
        <v/>
      </c>
      <c r="AD656" s="99" t="str">
        <f t="shared" si="463"/>
        <v/>
      </c>
      <c r="AE656" s="99" t="str">
        <f t="shared" si="479"/>
        <v/>
      </c>
      <c r="AF656" s="99" t="str">
        <f t="shared" si="480"/>
        <v/>
      </c>
      <c r="AG656" s="99" t="str">
        <f t="shared" si="474"/>
        <v/>
      </c>
      <c r="AH656" s="99" t="str">
        <f t="shared" si="475"/>
        <v/>
      </c>
      <c r="AI656" s="99" t="str">
        <f t="shared" si="496"/>
        <v/>
      </c>
      <c r="AJ656" s="99" t="str">
        <f t="shared" si="502"/>
        <v/>
      </c>
      <c r="AK656" s="99" t="str">
        <f t="shared" si="472"/>
        <v/>
      </c>
      <c r="AL656" s="99" t="str">
        <f t="shared" si="473"/>
        <v/>
      </c>
      <c r="AM656" s="99" t="str">
        <f t="shared" si="497"/>
        <v/>
      </c>
      <c r="AN656" s="99" t="str">
        <f t="shared" si="503"/>
        <v/>
      </c>
      <c r="AO656" s="99" t="str">
        <f t="shared" si="464"/>
        <v/>
      </c>
      <c r="AP656" s="99" t="str">
        <f t="shared" si="465"/>
        <v/>
      </c>
      <c r="AQ656" s="99" t="str">
        <f t="shared" si="504"/>
        <v/>
      </c>
      <c r="AR656" s="99" t="str">
        <f t="shared" si="505"/>
        <v/>
      </c>
      <c r="AS656" s="99" t="str">
        <f t="shared" si="466"/>
        <v/>
      </c>
      <c r="AT656" s="99" t="str">
        <f t="shared" si="467"/>
        <v/>
      </c>
      <c r="AU656" s="99" t="str">
        <f t="shared" si="481"/>
        <v/>
      </c>
      <c r="AV656" s="99" t="str">
        <f t="shared" si="482"/>
        <v/>
      </c>
      <c r="AW656" s="99" t="str">
        <f t="shared" si="468"/>
        <v/>
      </c>
      <c r="AX656" s="99" t="str">
        <f t="shared" si="469"/>
        <v/>
      </c>
      <c r="AY656" s="99" t="str">
        <f t="shared" si="483"/>
        <v/>
      </c>
      <c r="AZ656" s="99" t="str">
        <f t="shared" si="484"/>
        <v/>
      </c>
      <c r="BA656" s="99" t="str">
        <f t="shared" si="470"/>
        <v/>
      </c>
      <c r="BB656" s="99" t="str">
        <f t="shared" si="471"/>
        <v/>
      </c>
      <c r="BD656" s="99" t="str">
        <f t="shared" si="485"/>
        <v/>
      </c>
      <c r="BE656" s="99" t="str">
        <f t="shared" si="486"/>
        <v/>
      </c>
      <c r="BF656" s="99" t="str">
        <f t="shared" si="487"/>
        <v/>
      </c>
      <c r="BG656" s="99" t="str">
        <f t="shared" si="488"/>
        <v/>
      </c>
      <c r="BH656" s="121" t="str">
        <f t="shared" si="489"/>
        <v/>
      </c>
      <c r="BI656" s="121" t="str">
        <f t="shared" si="490"/>
        <v/>
      </c>
      <c r="BJ656" s="122" t="str">
        <f t="shared" si="491"/>
        <v/>
      </c>
      <c r="BK656" s="122"/>
      <c r="BL656" s="99" t="str">
        <f t="shared" si="492"/>
        <v/>
      </c>
      <c r="BM656" s="99" t="str">
        <f t="shared" si="493"/>
        <v/>
      </c>
      <c r="BN656" s="122" t="str">
        <f t="shared" si="498"/>
        <v/>
      </c>
      <c r="BO656" s="121" t="str">
        <f t="shared" si="494"/>
        <v/>
      </c>
      <c r="BP656" s="122" t="str">
        <f t="shared" si="499"/>
        <v/>
      </c>
      <c r="BQ656" s="122"/>
    </row>
    <row r="657" spans="2:69" x14ac:dyDescent="0.3">
      <c r="B657" s="89"/>
      <c r="C657" s="98">
        <f t="shared" si="495"/>
        <v>130</v>
      </c>
      <c r="D657" s="120">
        <v>647</v>
      </c>
      <c r="E657" s="161" t="str">
        <f t="shared" si="500"/>
        <v/>
      </c>
      <c r="F657" s="90" t="str">
        <f t="shared" si="476"/>
        <v/>
      </c>
      <c r="G657" s="120">
        <v>647</v>
      </c>
      <c r="H657" s="161" t="str">
        <f t="shared" si="501"/>
        <v/>
      </c>
      <c r="I657" s="90" t="str">
        <f t="array" ref="I657">IF(D$2=1,IF(F657="","",ABS(F656-F657)),IF(D$2&lt;10,IF(AND(F657="",F658=""),"",MAX(IF(C$11:C$1510=G657,B$11:B$1510))-MIN(IF(C$11:C$1510=G657,B$11:B$1510))),IF(AND(F657="",F658=""),"",_xlfn.STDEV.S(IF(C$11:C$1510=G657,B$11:B$1510)))))</f>
        <v/>
      </c>
      <c r="J657" s="102"/>
      <c r="K657" s="156"/>
      <c r="L657" s="157"/>
      <c r="M657" s="158"/>
      <c r="N657" s="147"/>
      <c r="O657" s="147"/>
      <c r="AA657" s="99" t="str">
        <f t="shared" si="477"/>
        <v/>
      </c>
      <c r="AB657" s="99" t="str">
        <f t="shared" si="478"/>
        <v/>
      </c>
      <c r="AC657" s="99" t="str">
        <f t="shared" si="462"/>
        <v/>
      </c>
      <c r="AD657" s="99" t="str">
        <f t="shared" si="463"/>
        <v/>
      </c>
      <c r="AE657" s="99" t="str">
        <f t="shared" si="479"/>
        <v/>
      </c>
      <c r="AF657" s="99" t="str">
        <f t="shared" si="480"/>
        <v/>
      </c>
      <c r="AG657" s="99" t="str">
        <f t="shared" si="474"/>
        <v/>
      </c>
      <c r="AH657" s="99" t="str">
        <f t="shared" si="475"/>
        <v/>
      </c>
      <c r="AI657" s="99" t="str">
        <f t="shared" si="496"/>
        <v/>
      </c>
      <c r="AJ657" s="99" t="str">
        <f t="shared" si="502"/>
        <v/>
      </c>
      <c r="AK657" s="99" t="str">
        <f t="shared" si="472"/>
        <v/>
      </c>
      <c r="AL657" s="99" t="str">
        <f t="shared" si="473"/>
        <v/>
      </c>
      <c r="AM657" s="99" t="str">
        <f t="shared" si="497"/>
        <v/>
      </c>
      <c r="AN657" s="99" t="str">
        <f t="shared" si="503"/>
        <v/>
      </c>
      <c r="AO657" s="99" t="str">
        <f t="shared" si="464"/>
        <v/>
      </c>
      <c r="AP657" s="99" t="str">
        <f t="shared" si="465"/>
        <v/>
      </c>
      <c r="AQ657" s="99" t="str">
        <f t="shared" si="504"/>
        <v/>
      </c>
      <c r="AR657" s="99" t="str">
        <f t="shared" si="505"/>
        <v/>
      </c>
      <c r="AS657" s="99" t="str">
        <f t="shared" si="466"/>
        <v/>
      </c>
      <c r="AT657" s="99" t="str">
        <f t="shared" si="467"/>
        <v/>
      </c>
      <c r="AU657" s="99" t="str">
        <f t="shared" si="481"/>
        <v/>
      </c>
      <c r="AV657" s="99" t="str">
        <f t="shared" si="482"/>
        <v/>
      </c>
      <c r="AW657" s="99" t="str">
        <f t="shared" si="468"/>
        <v/>
      </c>
      <c r="AX657" s="99" t="str">
        <f t="shared" si="469"/>
        <v/>
      </c>
      <c r="AY657" s="99" t="str">
        <f t="shared" si="483"/>
        <v/>
      </c>
      <c r="AZ657" s="99" t="str">
        <f t="shared" si="484"/>
        <v/>
      </c>
      <c r="BA657" s="99" t="str">
        <f t="shared" si="470"/>
        <v/>
      </c>
      <c r="BB657" s="99" t="str">
        <f t="shared" si="471"/>
        <v/>
      </c>
      <c r="BD657" s="99" t="str">
        <f t="shared" si="485"/>
        <v/>
      </c>
      <c r="BE657" s="99" t="str">
        <f t="shared" si="486"/>
        <v/>
      </c>
      <c r="BF657" s="99" t="str">
        <f t="shared" si="487"/>
        <v/>
      </c>
      <c r="BG657" s="99" t="str">
        <f t="shared" si="488"/>
        <v/>
      </c>
      <c r="BH657" s="121" t="str">
        <f t="shared" si="489"/>
        <v/>
      </c>
      <c r="BI657" s="121" t="str">
        <f t="shared" si="490"/>
        <v/>
      </c>
      <c r="BJ657" s="122" t="str">
        <f t="shared" si="491"/>
        <v/>
      </c>
      <c r="BK657" s="122"/>
      <c r="BL657" s="99" t="str">
        <f t="shared" si="492"/>
        <v/>
      </c>
      <c r="BM657" s="99" t="str">
        <f t="shared" si="493"/>
        <v/>
      </c>
      <c r="BN657" s="122" t="str">
        <f t="shared" si="498"/>
        <v/>
      </c>
      <c r="BO657" s="121" t="str">
        <f t="shared" si="494"/>
        <v/>
      </c>
      <c r="BP657" s="122" t="str">
        <f t="shared" si="499"/>
        <v/>
      </c>
      <c r="BQ657" s="122"/>
    </row>
    <row r="658" spans="2:69" x14ac:dyDescent="0.3">
      <c r="B658" s="89"/>
      <c r="C658" s="98">
        <f t="shared" si="495"/>
        <v>130</v>
      </c>
      <c r="D658" s="120">
        <v>648</v>
      </c>
      <c r="E658" s="161" t="str">
        <f t="shared" si="500"/>
        <v/>
      </c>
      <c r="F658" s="90" t="str">
        <f t="shared" si="476"/>
        <v/>
      </c>
      <c r="G658" s="120">
        <v>648</v>
      </c>
      <c r="H658" s="161" t="str">
        <f t="shared" si="501"/>
        <v/>
      </c>
      <c r="I658" s="90" t="str">
        <f t="array" ref="I658">IF(D$2=1,IF(F658="","",ABS(F657-F658)),IF(D$2&lt;10,IF(AND(F658="",F659=""),"",MAX(IF(C$11:C$1510=G658,B$11:B$1510))-MIN(IF(C$11:C$1510=G658,B$11:B$1510))),IF(AND(F658="",F659=""),"",_xlfn.STDEV.S(IF(C$11:C$1510=G658,B$11:B$1510)))))</f>
        <v/>
      </c>
      <c r="J658" s="102"/>
      <c r="K658" s="156"/>
      <c r="L658" s="157"/>
      <c r="M658" s="158"/>
      <c r="N658" s="147"/>
      <c r="O658" s="147"/>
      <c r="AA658" s="99" t="str">
        <f t="shared" si="477"/>
        <v/>
      </c>
      <c r="AB658" s="99" t="str">
        <f t="shared" si="478"/>
        <v/>
      </c>
      <c r="AC658" s="99" t="str">
        <f t="shared" si="462"/>
        <v/>
      </c>
      <c r="AD658" s="99" t="str">
        <f t="shared" si="463"/>
        <v/>
      </c>
      <c r="AE658" s="99" t="str">
        <f t="shared" si="479"/>
        <v/>
      </c>
      <c r="AF658" s="99" t="str">
        <f t="shared" si="480"/>
        <v/>
      </c>
      <c r="AG658" s="99" t="str">
        <f t="shared" si="474"/>
        <v/>
      </c>
      <c r="AH658" s="99" t="str">
        <f t="shared" si="475"/>
        <v/>
      </c>
      <c r="AI658" s="99" t="str">
        <f t="shared" si="496"/>
        <v/>
      </c>
      <c r="AJ658" s="99" t="str">
        <f t="shared" si="502"/>
        <v/>
      </c>
      <c r="AK658" s="99" t="str">
        <f t="shared" si="472"/>
        <v/>
      </c>
      <c r="AL658" s="99" t="str">
        <f t="shared" si="473"/>
        <v/>
      </c>
      <c r="AM658" s="99" t="str">
        <f t="shared" si="497"/>
        <v/>
      </c>
      <c r="AN658" s="99" t="str">
        <f t="shared" si="503"/>
        <v/>
      </c>
      <c r="AO658" s="99" t="str">
        <f t="shared" si="464"/>
        <v/>
      </c>
      <c r="AP658" s="99" t="str">
        <f t="shared" si="465"/>
        <v/>
      </c>
      <c r="AQ658" s="99" t="str">
        <f t="shared" si="504"/>
        <v/>
      </c>
      <c r="AR658" s="99" t="str">
        <f t="shared" si="505"/>
        <v/>
      </c>
      <c r="AS658" s="99" t="str">
        <f t="shared" si="466"/>
        <v/>
      </c>
      <c r="AT658" s="99" t="str">
        <f t="shared" si="467"/>
        <v/>
      </c>
      <c r="AU658" s="99" t="str">
        <f t="shared" si="481"/>
        <v/>
      </c>
      <c r="AV658" s="99" t="str">
        <f t="shared" si="482"/>
        <v/>
      </c>
      <c r="AW658" s="99" t="str">
        <f t="shared" si="468"/>
        <v/>
      </c>
      <c r="AX658" s="99" t="str">
        <f t="shared" si="469"/>
        <v/>
      </c>
      <c r="AY658" s="99" t="str">
        <f t="shared" si="483"/>
        <v/>
      </c>
      <c r="AZ658" s="99" t="str">
        <f t="shared" si="484"/>
        <v/>
      </c>
      <c r="BA658" s="99" t="str">
        <f t="shared" si="470"/>
        <v/>
      </c>
      <c r="BB658" s="99" t="str">
        <f t="shared" si="471"/>
        <v/>
      </c>
      <c r="BD658" s="99" t="str">
        <f t="shared" si="485"/>
        <v/>
      </c>
      <c r="BE658" s="99" t="str">
        <f t="shared" si="486"/>
        <v/>
      </c>
      <c r="BF658" s="99" t="str">
        <f t="shared" si="487"/>
        <v/>
      </c>
      <c r="BG658" s="99" t="str">
        <f t="shared" si="488"/>
        <v/>
      </c>
      <c r="BH658" s="121" t="str">
        <f t="shared" si="489"/>
        <v/>
      </c>
      <c r="BI658" s="121" t="str">
        <f t="shared" si="490"/>
        <v/>
      </c>
      <c r="BJ658" s="122" t="str">
        <f t="shared" si="491"/>
        <v/>
      </c>
      <c r="BK658" s="122"/>
      <c r="BL658" s="99" t="str">
        <f t="shared" si="492"/>
        <v/>
      </c>
      <c r="BM658" s="99" t="str">
        <f t="shared" si="493"/>
        <v/>
      </c>
      <c r="BN658" s="122" t="str">
        <f t="shared" si="498"/>
        <v/>
      </c>
      <c r="BO658" s="121" t="str">
        <f t="shared" si="494"/>
        <v/>
      </c>
      <c r="BP658" s="122" t="str">
        <f t="shared" si="499"/>
        <v/>
      </c>
      <c r="BQ658" s="122"/>
    </row>
    <row r="659" spans="2:69" x14ac:dyDescent="0.3">
      <c r="B659" s="89"/>
      <c r="C659" s="98">
        <f t="shared" si="495"/>
        <v>130</v>
      </c>
      <c r="D659" s="120">
        <v>649</v>
      </c>
      <c r="E659" s="161" t="str">
        <f t="shared" si="500"/>
        <v/>
      </c>
      <c r="F659" s="90" t="str">
        <f t="shared" si="476"/>
        <v/>
      </c>
      <c r="G659" s="120">
        <v>649</v>
      </c>
      <c r="H659" s="161" t="str">
        <f t="shared" si="501"/>
        <v/>
      </c>
      <c r="I659" s="90" t="str">
        <f t="array" ref="I659">IF(D$2=1,IF(F659="","",ABS(F658-F659)),IF(D$2&lt;10,IF(AND(F659="",F660=""),"",MAX(IF(C$11:C$1510=G659,B$11:B$1510))-MIN(IF(C$11:C$1510=G659,B$11:B$1510))),IF(AND(F659="",F660=""),"",_xlfn.STDEV.S(IF(C$11:C$1510=G659,B$11:B$1510)))))</f>
        <v/>
      </c>
      <c r="J659" s="102"/>
      <c r="K659" s="156"/>
      <c r="L659" s="157"/>
      <c r="M659" s="158"/>
      <c r="N659" s="147"/>
      <c r="O659" s="147"/>
      <c r="AA659" s="99" t="str">
        <f t="shared" si="477"/>
        <v/>
      </c>
      <c r="AB659" s="99" t="str">
        <f t="shared" si="478"/>
        <v/>
      </c>
      <c r="AC659" s="99" t="str">
        <f t="shared" si="462"/>
        <v/>
      </c>
      <c r="AD659" s="99" t="str">
        <f t="shared" si="463"/>
        <v/>
      </c>
      <c r="AE659" s="99" t="str">
        <f t="shared" si="479"/>
        <v/>
      </c>
      <c r="AF659" s="99" t="str">
        <f t="shared" si="480"/>
        <v/>
      </c>
      <c r="AG659" s="99" t="str">
        <f t="shared" si="474"/>
        <v/>
      </c>
      <c r="AH659" s="99" t="str">
        <f t="shared" si="475"/>
        <v/>
      </c>
      <c r="AI659" s="99" t="str">
        <f t="shared" si="496"/>
        <v/>
      </c>
      <c r="AJ659" s="99" t="str">
        <f t="shared" si="502"/>
        <v/>
      </c>
      <c r="AK659" s="99" t="str">
        <f t="shared" si="472"/>
        <v/>
      </c>
      <c r="AL659" s="99" t="str">
        <f t="shared" si="473"/>
        <v/>
      </c>
      <c r="AM659" s="99" t="str">
        <f t="shared" si="497"/>
        <v/>
      </c>
      <c r="AN659" s="99" t="str">
        <f t="shared" si="503"/>
        <v/>
      </c>
      <c r="AO659" s="99" t="str">
        <f t="shared" si="464"/>
        <v/>
      </c>
      <c r="AP659" s="99" t="str">
        <f t="shared" si="465"/>
        <v/>
      </c>
      <c r="AQ659" s="99" t="str">
        <f t="shared" si="504"/>
        <v/>
      </c>
      <c r="AR659" s="99" t="str">
        <f t="shared" si="505"/>
        <v/>
      </c>
      <c r="AS659" s="99" t="str">
        <f t="shared" si="466"/>
        <v/>
      </c>
      <c r="AT659" s="99" t="str">
        <f t="shared" si="467"/>
        <v/>
      </c>
      <c r="AU659" s="99" t="str">
        <f t="shared" si="481"/>
        <v/>
      </c>
      <c r="AV659" s="99" t="str">
        <f t="shared" si="482"/>
        <v/>
      </c>
      <c r="AW659" s="99" t="str">
        <f t="shared" si="468"/>
        <v/>
      </c>
      <c r="AX659" s="99" t="str">
        <f t="shared" si="469"/>
        <v/>
      </c>
      <c r="AY659" s="99" t="str">
        <f t="shared" si="483"/>
        <v/>
      </c>
      <c r="AZ659" s="99" t="str">
        <f t="shared" si="484"/>
        <v/>
      </c>
      <c r="BA659" s="99" t="str">
        <f t="shared" si="470"/>
        <v/>
      </c>
      <c r="BB659" s="99" t="str">
        <f t="shared" si="471"/>
        <v/>
      </c>
      <c r="BD659" s="99" t="str">
        <f t="shared" si="485"/>
        <v/>
      </c>
      <c r="BE659" s="99" t="str">
        <f t="shared" si="486"/>
        <v/>
      </c>
      <c r="BF659" s="99" t="str">
        <f t="shared" si="487"/>
        <v/>
      </c>
      <c r="BG659" s="99" t="str">
        <f t="shared" si="488"/>
        <v/>
      </c>
      <c r="BH659" s="121" t="str">
        <f t="shared" si="489"/>
        <v/>
      </c>
      <c r="BI659" s="121" t="str">
        <f t="shared" si="490"/>
        <v/>
      </c>
      <c r="BJ659" s="122" t="str">
        <f t="shared" si="491"/>
        <v/>
      </c>
      <c r="BK659" s="122"/>
      <c r="BL659" s="99" t="str">
        <f t="shared" si="492"/>
        <v/>
      </c>
      <c r="BM659" s="99" t="str">
        <f t="shared" si="493"/>
        <v/>
      </c>
      <c r="BN659" s="122" t="str">
        <f t="shared" si="498"/>
        <v/>
      </c>
      <c r="BO659" s="121" t="str">
        <f t="shared" si="494"/>
        <v/>
      </c>
      <c r="BP659" s="122" t="str">
        <f t="shared" si="499"/>
        <v/>
      </c>
      <c r="BQ659" s="122"/>
    </row>
    <row r="660" spans="2:69" x14ac:dyDescent="0.3">
      <c r="B660" s="89"/>
      <c r="C660" s="98">
        <f t="shared" si="495"/>
        <v>130</v>
      </c>
      <c r="D660" s="120">
        <v>650</v>
      </c>
      <c r="E660" s="161" t="str">
        <f t="shared" si="500"/>
        <v/>
      </c>
      <c r="F660" s="90" t="str">
        <f t="shared" si="476"/>
        <v/>
      </c>
      <c r="G660" s="120">
        <v>650</v>
      </c>
      <c r="H660" s="161" t="str">
        <f t="shared" si="501"/>
        <v/>
      </c>
      <c r="I660" s="90" t="str">
        <f t="array" ref="I660">IF(D$2=1,IF(F660="","",ABS(F659-F660)),IF(D$2&lt;10,IF(AND(F660="",F661=""),"",MAX(IF(C$11:C$1510=G660,B$11:B$1510))-MIN(IF(C$11:C$1510=G660,B$11:B$1510))),IF(AND(F660="",F661=""),"",_xlfn.STDEV.S(IF(C$11:C$1510=G660,B$11:B$1510)))))</f>
        <v/>
      </c>
      <c r="J660" s="102"/>
      <c r="K660" s="156"/>
      <c r="L660" s="157"/>
      <c r="M660" s="158"/>
      <c r="N660" s="147"/>
      <c r="O660" s="147"/>
      <c r="AA660" s="99" t="str">
        <f t="shared" si="477"/>
        <v/>
      </c>
      <c r="AB660" s="99" t="str">
        <f t="shared" si="478"/>
        <v/>
      </c>
      <c r="AC660" s="99" t="str">
        <f t="shared" si="462"/>
        <v/>
      </c>
      <c r="AD660" s="99" t="str">
        <f t="shared" si="463"/>
        <v/>
      </c>
      <c r="AE660" s="99" t="str">
        <f t="shared" si="479"/>
        <v/>
      </c>
      <c r="AF660" s="99" t="str">
        <f t="shared" si="480"/>
        <v/>
      </c>
      <c r="AG660" s="99" t="str">
        <f t="shared" si="474"/>
        <v/>
      </c>
      <c r="AH660" s="99" t="str">
        <f t="shared" si="475"/>
        <v/>
      </c>
      <c r="AI660" s="99" t="str">
        <f t="shared" si="496"/>
        <v/>
      </c>
      <c r="AJ660" s="99" t="str">
        <f t="shared" si="502"/>
        <v/>
      </c>
      <c r="AK660" s="99" t="str">
        <f t="shared" si="472"/>
        <v/>
      </c>
      <c r="AL660" s="99" t="str">
        <f t="shared" si="473"/>
        <v/>
      </c>
      <c r="AM660" s="99" t="str">
        <f t="shared" si="497"/>
        <v/>
      </c>
      <c r="AN660" s="99" t="str">
        <f t="shared" si="503"/>
        <v/>
      </c>
      <c r="AO660" s="99" t="str">
        <f t="shared" si="464"/>
        <v/>
      </c>
      <c r="AP660" s="99" t="str">
        <f t="shared" si="465"/>
        <v/>
      </c>
      <c r="AQ660" s="99" t="str">
        <f t="shared" si="504"/>
        <v/>
      </c>
      <c r="AR660" s="99" t="str">
        <f t="shared" si="505"/>
        <v/>
      </c>
      <c r="AS660" s="99" t="str">
        <f t="shared" si="466"/>
        <v/>
      </c>
      <c r="AT660" s="99" t="str">
        <f t="shared" si="467"/>
        <v/>
      </c>
      <c r="AU660" s="99" t="str">
        <f t="shared" si="481"/>
        <v/>
      </c>
      <c r="AV660" s="99" t="str">
        <f t="shared" si="482"/>
        <v/>
      </c>
      <c r="AW660" s="99" t="str">
        <f t="shared" si="468"/>
        <v/>
      </c>
      <c r="AX660" s="99" t="str">
        <f t="shared" si="469"/>
        <v/>
      </c>
      <c r="AY660" s="99" t="str">
        <f t="shared" si="483"/>
        <v/>
      </c>
      <c r="AZ660" s="99" t="str">
        <f t="shared" si="484"/>
        <v/>
      </c>
      <c r="BA660" s="99" t="str">
        <f t="shared" si="470"/>
        <v/>
      </c>
      <c r="BB660" s="99" t="str">
        <f t="shared" si="471"/>
        <v/>
      </c>
      <c r="BD660" s="99" t="str">
        <f t="shared" si="485"/>
        <v/>
      </c>
      <c r="BE660" s="99" t="str">
        <f t="shared" si="486"/>
        <v/>
      </c>
      <c r="BF660" s="99" t="str">
        <f t="shared" si="487"/>
        <v/>
      </c>
      <c r="BG660" s="99" t="str">
        <f t="shared" si="488"/>
        <v/>
      </c>
      <c r="BH660" s="121" t="str">
        <f t="shared" si="489"/>
        <v/>
      </c>
      <c r="BI660" s="121" t="str">
        <f t="shared" si="490"/>
        <v/>
      </c>
      <c r="BJ660" s="122" t="str">
        <f t="shared" si="491"/>
        <v/>
      </c>
      <c r="BK660" s="122"/>
      <c r="BL660" s="99" t="str">
        <f t="shared" si="492"/>
        <v/>
      </c>
      <c r="BM660" s="99" t="str">
        <f t="shared" si="493"/>
        <v/>
      </c>
      <c r="BN660" s="122" t="str">
        <f t="shared" si="498"/>
        <v/>
      </c>
      <c r="BO660" s="121" t="str">
        <f t="shared" si="494"/>
        <v/>
      </c>
      <c r="BP660" s="122" t="str">
        <f t="shared" si="499"/>
        <v/>
      </c>
      <c r="BQ660" s="122"/>
    </row>
    <row r="661" spans="2:69" x14ac:dyDescent="0.3">
      <c r="B661" s="89"/>
      <c r="C661" s="98">
        <f t="shared" si="495"/>
        <v>131</v>
      </c>
      <c r="D661" s="120">
        <v>651</v>
      </c>
      <c r="E661" s="161" t="str">
        <f t="shared" si="500"/>
        <v/>
      </c>
      <c r="F661" s="90" t="str">
        <f t="shared" si="476"/>
        <v/>
      </c>
      <c r="G661" s="120">
        <v>651</v>
      </c>
      <c r="H661" s="161" t="str">
        <f t="shared" si="501"/>
        <v/>
      </c>
      <c r="I661" s="90" t="str">
        <f t="array" ref="I661">IF(D$2=1,IF(F661="","",ABS(F660-F661)),IF(D$2&lt;10,IF(AND(F661="",F662=""),"",MAX(IF(C$11:C$1510=G661,B$11:B$1510))-MIN(IF(C$11:C$1510=G661,B$11:B$1510))),IF(AND(F661="",F662=""),"",_xlfn.STDEV.S(IF(C$11:C$1510=G661,B$11:B$1510)))))</f>
        <v/>
      </c>
      <c r="J661" s="102"/>
      <c r="K661" s="156"/>
      <c r="L661" s="157"/>
      <c r="M661" s="158"/>
      <c r="N661" s="147"/>
      <c r="O661" s="147"/>
      <c r="AA661" s="99" t="str">
        <f t="shared" si="477"/>
        <v/>
      </c>
      <c r="AB661" s="99" t="str">
        <f t="shared" si="478"/>
        <v/>
      </c>
      <c r="AC661" s="99" t="str">
        <f t="shared" ref="AC661:AC724" si="506">IF(SUM(AA652:AA661)&gt;9,"x","")</f>
        <v/>
      </c>
      <c r="AD661" s="99" t="str">
        <f t="shared" ref="AD661:AD724" si="507">IF(IF(AB$11="",SUM(AB653:AB662),SUM(AB652:AB661))&gt;9,"x","")</f>
        <v/>
      </c>
      <c r="AE661" s="99" t="str">
        <f t="shared" si="479"/>
        <v/>
      </c>
      <c r="AF661" s="99" t="str">
        <f t="shared" si="480"/>
        <v/>
      </c>
      <c r="AG661" s="99" t="str">
        <f t="shared" si="474"/>
        <v/>
      </c>
      <c r="AH661" s="99" t="str">
        <f t="shared" si="475"/>
        <v/>
      </c>
      <c r="AI661" s="99" t="str">
        <f t="shared" si="496"/>
        <v/>
      </c>
      <c r="AJ661" s="99" t="str">
        <f t="shared" si="502"/>
        <v/>
      </c>
      <c r="AK661" s="99" t="str">
        <f t="shared" si="472"/>
        <v/>
      </c>
      <c r="AL661" s="99" t="str">
        <f t="shared" si="473"/>
        <v/>
      </c>
      <c r="AM661" s="99" t="str">
        <f t="shared" si="497"/>
        <v/>
      </c>
      <c r="AN661" s="99" t="str">
        <f t="shared" si="503"/>
        <v/>
      </c>
      <c r="AO661" s="99" t="str">
        <f t="shared" si="464"/>
        <v/>
      </c>
      <c r="AP661" s="99" t="str">
        <f t="shared" si="465"/>
        <v/>
      </c>
      <c r="AQ661" s="99" t="str">
        <f t="shared" si="504"/>
        <v/>
      </c>
      <c r="AR661" s="99" t="str">
        <f t="shared" si="505"/>
        <v/>
      </c>
      <c r="AS661" s="99" t="str">
        <f t="shared" si="466"/>
        <v/>
      </c>
      <c r="AT661" s="99" t="str">
        <f t="shared" si="467"/>
        <v/>
      </c>
      <c r="AU661" s="99" t="str">
        <f t="shared" si="481"/>
        <v/>
      </c>
      <c r="AV661" s="99" t="str">
        <f t="shared" si="482"/>
        <v/>
      </c>
      <c r="AW661" s="99" t="str">
        <f t="shared" si="468"/>
        <v/>
      </c>
      <c r="AX661" s="99" t="str">
        <f t="shared" si="469"/>
        <v/>
      </c>
      <c r="AY661" s="99" t="str">
        <f t="shared" si="483"/>
        <v/>
      </c>
      <c r="AZ661" s="99" t="str">
        <f t="shared" si="484"/>
        <v/>
      </c>
      <c r="BA661" s="99" t="str">
        <f t="shared" si="470"/>
        <v/>
      </c>
      <c r="BB661" s="99" t="str">
        <f t="shared" si="471"/>
        <v/>
      </c>
      <c r="BD661" s="99" t="str">
        <f t="shared" si="485"/>
        <v/>
      </c>
      <c r="BE661" s="99" t="str">
        <f t="shared" si="486"/>
        <v/>
      </c>
      <c r="BF661" s="99" t="str">
        <f t="shared" si="487"/>
        <v/>
      </c>
      <c r="BG661" s="99" t="str">
        <f t="shared" si="488"/>
        <v/>
      </c>
      <c r="BH661" s="121" t="str">
        <f t="shared" si="489"/>
        <v/>
      </c>
      <c r="BI661" s="121" t="str">
        <f t="shared" si="490"/>
        <v/>
      </c>
      <c r="BJ661" s="122" t="str">
        <f t="shared" si="491"/>
        <v/>
      </c>
      <c r="BK661" s="122"/>
      <c r="BL661" s="99" t="str">
        <f t="shared" si="492"/>
        <v/>
      </c>
      <c r="BM661" s="99" t="str">
        <f t="shared" si="493"/>
        <v/>
      </c>
      <c r="BN661" s="122" t="str">
        <f t="shared" si="498"/>
        <v/>
      </c>
      <c r="BO661" s="121" t="str">
        <f t="shared" si="494"/>
        <v/>
      </c>
      <c r="BP661" s="122" t="str">
        <f t="shared" si="499"/>
        <v/>
      </c>
      <c r="BQ661" s="122"/>
    </row>
    <row r="662" spans="2:69" x14ac:dyDescent="0.3">
      <c r="B662" s="89"/>
      <c r="C662" s="98">
        <f t="shared" si="495"/>
        <v>131</v>
      </c>
      <c r="D662" s="120">
        <v>652</v>
      </c>
      <c r="E662" s="161" t="str">
        <f t="shared" si="500"/>
        <v/>
      </c>
      <c r="F662" s="90" t="str">
        <f t="shared" si="476"/>
        <v/>
      </c>
      <c r="G662" s="120">
        <v>652</v>
      </c>
      <c r="H662" s="161" t="str">
        <f t="shared" si="501"/>
        <v/>
      </c>
      <c r="I662" s="90" t="str">
        <f t="array" ref="I662">IF(D$2=1,IF(F662="","",ABS(F661-F662)),IF(D$2&lt;10,IF(AND(F662="",F663=""),"",MAX(IF(C$11:C$1510=G662,B$11:B$1510))-MIN(IF(C$11:C$1510=G662,B$11:B$1510))),IF(AND(F662="",F663=""),"",_xlfn.STDEV.S(IF(C$11:C$1510=G662,B$11:B$1510)))))</f>
        <v/>
      </c>
      <c r="J662" s="102"/>
      <c r="K662" s="156"/>
      <c r="L662" s="157"/>
      <c r="M662" s="158"/>
      <c r="N662" s="147"/>
      <c r="O662" s="147"/>
      <c r="AA662" s="99" t="str">
        <f t="shared" si="477"/>
        <v/>
      </c>
      <c r="AB662" s="99" t="str">
        <f t="shared" si="478"/>
        <v/>
      </c>
      <c r="AC662" s="99" t="str">
        <f t="shared" si="506"/>
        <v/>
      </c>
      <c r="AD662" s="99" t="str">
        <f t="shared" si="507"/>
        <v/>
      </c>
      <c r="AE662" s="99" t="str">
        <f t="shared" si="479"/>
        <v/>
      </c>
      <c r="AF662" s="99" t="str">
        <f t="shared" si="480"/>
        <v/>
      </c>
      <c r="AG662" s="99" t="str">
        <f t="shared" si="474"/>
        <v/>
      </c>
      <c r="AH662" s="99" t="str">
        <f t="shared" si="475"/>
        <v/>
      </c>
      <c r="AI662" s="99" t="str">
        <f t="shared" si="496"/>
        <v/>
      </c>
      <c r="AJ662" s="99" t="str">
        <f t="shared" si="502"/>
        <v/>
      </c>
      <c r="AK662" s="99" t="str">
        <f t="shared" si="472"/>
        <v/>
      </c>
      <c r="AL662" s="99" t="str">
        <f t="shared" si="473"/>
        <v/>
      </c>
      <c r="AM662" s="99" t="str">
        <f t="shared" si="497"/>
        <v/>
      </c>
      <c r="AN662" s="99" t="str">
        <f t="shared" si="503"/>
        <v/>
      </c>
      <c r="AO662" s="99" t="str">
        <f t="shared" si="464"/>
        <v/>
      </c>
      <c r="AP662" s="99" t="str">
        <f t="shared" si="465"/>
        <v/>
      </c>
      <c r="AQ662" s="99" t="str">
        <f t="shared" si="504"/>
        <v/>
      </c>
      <c r="AR662" s="99" t="str">
        <f t="shared" si="505"/>
        <v/>
      </c>
      <c r="AS662" s="99" t="str">
        <f t="shared" si="466"/>
        <v/>
      </c>
      <c r="AT662" s="99" t="str">
        <f t="shared" si="467"/>
        <v/>
      </c>
      <c r="AU662" s="99" t="str">
        <f t="shared" si="481"/>
        <v/>
      </c>
      <c r="AV662" s="99" t="str">
        <f t="shared" si="482"/>
        <v/>
      </c>
      <c r="AW662" s="99" t="str">
        <f t="shared" si="468"/>
        <v/>
      </c>
      <c r="AX662" s="99" t="str">
        <f t="shared" si="469"/>
        <v/>
      </c>
      <c r="AY662" s="99" t="str">
        <f t="shared" si="483"/>
        <v/>
      </c>
      <c r="AZ662" s="99" t="str">
        <f t="shared" si="484"/>
        <v/>
      </c>
      <c r="BA662" s="99" t="str">
        <f t="shared" si="470"/>
        <v/>
      </c>
      <c r="BB662" s="99" t="str">
        <f t="shared" si="471"/>
        <v/>
      </c>
      <c r="BD662" s="99" t="str">
        <f t="shared" si="485"/>
        <v/>
      </c>
      <c r="BE662" s="99" t="str">
        <f t="shared" si="486"/>
        <v/>
      </c>
      <c r="BF662" s="99" t="str">
        <f t="shared" si="487"/>
        <v/>
      </c>
      <c r="BG662" s="99" t="str">
        <f t="shared" si="488"/>
        <v/>
      </c>
      <c r="BH662" s="121" t="str">
        <f t="shared" si="489"/>
        <v/>
      </c>
      <c r="BI662" s="121" t="str">
        <f t="shared" si="490"/>
        <v/>
      </c>
      <c r="BJ662" s="122" t="str">
        <f t="shared" si="491"/>
        <v/>
      </c>
      <c r="BK662" s="122"/>
      <c r="BL662" s="99" t="str">
        <f t="shared" si="492"/>
        <v/>
      </c>
      <c r="BM662" s="99" t="str">
        <f t="shared" si="493"/>
        <v/>
      </c>
      <c r="BN662" s="122" t="str">
        <f t="shared" si="498"/>
        <v/>
      </c>
      <c r="BO662" s="121" t="str">
        <f t="shared" si="494"/>
        <v/>
      </c>
      <c r="BP662" s="122" t="str">
        <f t="shared" si="499"/>
        <v/>
      </c>
      <c r="BQ662" s="122"/>
    </row>
    <row r="663" spans="2:69" x14ac:dyDescent="0.3">
      <c r="B663" s="89"/>
      <c r="C663" s="98">
        <f t="shared" si="495"/>
        <v>131</v>
      </c>
      <c r="D663" s="120">
        <v>653</v>
      </c>
      <c r="E663" s="161" t="str">
        <f t="shared" si="500"/>
        <v/>
      </c>
      <c r="F663" s="90" t="str">
        <f t="shared" si="476"/>
        <v/>
      </c>
      <c r="G663" s="120">
        <v>653</v>
      </c>
      <c r="H663" s="161" t="str">
        <f t="shared" si="501"/>
        <v/>
      </c>
      <c r="I663" s="90" t="str">
        <f t="array" ref="I663">IF(D$2=1,IF(F663="","",ABS(F662-F663)),IF(D$2&lt;10,IF(AND(F663="",F664=""),"",MAX(IF(C$11:C$1510=G663,B$11:B$1510))-MIN(IF(C$11:C$1510=G663,B$11:B$1510))),IF(AND(F663="",F664=""),"",_xlfn.STDEV.S(IF(C$11:C$1510=G663,B$11:B$1510)))))</f>
        <v/>
      </c>
      <c r="J663" s="102"/>
      <c r="K663" s="156"/>
      <c r="L663" s="157"/>
      <c r="M663" s="158"/>
      <c r="N663" s="147"/>
      <c r="O663" s="147"/>
      <c r="AA663" s="99" t="str">
        <f t="shared" si="477"/>
        <v/>
      </c>
      <c r="AB663" s="99" t="str">
        <f t="shared" si="478"/>
        <v/>
      </c>
      <c r="AC663" s="99" t="str">
        <f t="shared" si="506"/>
        <v/>
      </c>
      <c r="AD663" s="99" t="str">
        <f t="shared" si="507"/>
        <v/>
      </c>
      <c r="AE663" s="99" t="str">
        <f t="shared" si="479"/>
        <v/>
      </c>
      <c r="AF663" s="99" t="str">
        <f t="shared" si="480"/>
        <v/>
      </c>
      <c r="AG663" s="99" t="str">
        <f t="shared" si="474"/>
        <v/>
      </c>
      <c r="AH663" s="99" t="str">
        <f t="shared" si="475"/>
        <v/>
      </c>
      <c r="AI663" s="99" t="str">
        <f t="shared" si="496"/>
        <v/>
      </c>
      <c r="AJ663" s="99" t="str">
        <f t="shared" si="502"/>
        <v/>
      </c>
      <c r="AK663" s="99" t="str">
        <f t="shared" si="472"/>
        <v/>
      </c>
      <c r="AL663" s="99" t="str">
        <f t="shared" si="473"/>
        <v/>
      </c>
      <c r="AM663" s="99" t="str">
        <f t="shared" si="497"/>
        <v/>
      </c>
      <c r="AN663" s="99" t="str">
        <f t="shared" si="503"/>
        <v/>
      </c>
      <c r="AO663" s="99" t="str">
        <f t="shared" si="464"/>
        <v/>
      </c>
      <c r="AP663" s="99" t="str">
        <f t="shared" si="465"/>
        <v/>
      </c>
      <c r="AQ663" s="99" t="str">
        <f t="shared" si="504"/>
        <v/>
      </c>
      <c r="AR663" s="99" t="str">
        <f t="shared" si="505"/>
        <v/>
      </c>
      <c r="AS663" s="99" t="str">
        <f t="shared" si="466"/>
        <v/>
      </c>
      <c r="AT663" s="99" t="str">
        <f t="shared" si="467"/>
        <v/>
      </c>
      <c r="AU663" s="99" t="str">
        <f t="shared" si="481"/>
        <v/>
      </c>
      <c r="AV663" s="99" t="str">
        <f t="shared" si="482"/>
        <v/>
      </c>
      <c r="AW663" s="99" t="str">
        <f t="shared" si="468"/>
        <v/>
      </c>
      <c r="AX663" s="99" t="str">
        <f t="shared" si="469"/>
        <v/>
      </c>
      <c r="AY663" s="99" t="str">
        <f t="shared" si="483"/>
        <v/>
      </c>
      <c r="AZ663" s="99" t="str">
        <f t="shared" si="484"/>
        <v/>
      </c>
      <c r="BA663" s="99" t="str">
        <f t="shared" si="470"/>
        <v/>
      </c>
      <c r="BB663" s="99" t="str">
        <f t="shared" si="471"/>
        <v/>
      </c>
      <c r="BD663" s="99" t="str">
        <f t="shared" si="485"/>
        <v/>
      </c>
      <c r="BE663" s="99" t="str">
        <f t="shared" si="486"/>
        <v/>
      </c>
      <c r="BF663" s="99" t="str">
        <f t="shared" si="487"/>
        <v/>
      </c>
      <c r="BG663" s="99" t="str">
        <f t="shared" si="488"/>
        <v/>
      </c>
      <c r="BH663" s="121" t="str">
        <f t="shared" si="489"/>
        <v/>
      </c>
      <c r="BI663" s="121" t="str">
        <f t="shared" si="490"/>
        <v/>
      </c>
      <c r="BJ663" s="122" t="str">
        <f t="shared" si="491"/>
        <v/>
      </c>
      <c r="BK663" s="122"/>
      <c r="BL663" s="99" t="str">
        <f t="shared" si="492"/>
        <v/>
      </c>
      <c r="BM663" s="99" t="str">
        <f t="shared" si="493"/>
        <v/>
      </c>
      <c r="BN663" s="122" t="str">
        <f t="shared" si="498"/>
        <v/>
      </c>
      <c r="BO663" s="121" t="str">
        <f t="shared" si="494"/>
        <v/>
      </c>
      <c r="BP663" s="122" t="str">
        <f t="shared" si="499"/>
        <v/>
      </c>
      <c r="BQ663" s="122"/>
    </row>
    <row r="664" spans="2:69" x14ac:dyDescent="0.3">
      <c r="B664" s="89"/>
      <c r="C664" s="98">
        <f t="shared" si="495"/>
        <v>131</v>
      </c>
      <c r="D664" s="120">
        <v>654</v>
      </c>
      <c r="E664" s="161" t="str">
        <f t="shared" si="500"/>
        <v/>
      </c>
      <c r="F664" s="90" t="str">
        <f t="shared" si="476"/>
        <v/>
      </c>
      <c r="G664" s="120">
        <v>654</v>
      </c>
      <c r="H664" s="161" t="str">
        <f t="shared" si="501"/>
        <v/>
      </c>
      <c r="I664" s="90" t="str">
        <f t="array" ref="I664">IF(D$2=1,IF(F664="","",ABS(F663-F664)),IF(D$2&lt;10,IF(AND(F664="",F665=""),"",MAX(IF(C$11:C$1510=G664,B$11:B$1510))-MIN(IF(C$11:C$1510=G664,B$11:B$1510))),IF(AND(F664="",F665=""),"",_xlfn.STDEV.S(IF(C$11:C$1510=G664,B$11:B$1510)))))</f>
        <v/>
      </c>
      <c r="J664" s="102"/>
      <c r="K664" s="156"/>
      <c r="L664" s="157"/>
      <c r="M664" s="158"/>
      <c r="N664" s="147"/>
      <c r="O664" s="147"/>
      <c r="AA664" s="99" t="str">
        <f t="shared" si="477"/>
        <v/>
      </c>
      <c r="AB664" s="99" t="str">
        <f t="shared" si="478"/>
        <v/>
      </c>
      <c r="AC664" s="99" t="str">
        <f t="shared" si="506"/>
        <v/>
      </c>
      <c r="AD664" s="99" t="str">
        <f t="shared" si="507"/>
        <v/>
      </c>
      <c r="AE664" s="99" t="str">
        <f t="shared" si="479"/>
        <v/>
      </c>
      <c r="AF664" s="99" t="str">
        <f t="shared" si="480"/>
        <v/>
      </c>
      <c r="AG664" s="99" t="str">
        <f t="shared" si="474"/>
        <v/>
      </c>
      <c r="AH664" s="99" t="str">
        <f t="shared" si="475"/>
        <v/>
      </c>
      <c r="AI664" s="99" t="str">
        <f t="shared" si="496"/>
        <v/>
      </c>
      <c r="AJ664" s="99" t="str">
        <f t="shared" si="502"/>
        <v/>
      </c>
      <c r="AK664" s="99" t="str">
        <f t="shared" si="472"/>
        <v/>
      </c>
      <c r="AL664" s="99" t="str">
        <f t="shared" si="473"/>
        <v/>
      </c>
      <c r="AM664" s="99" t="str">
        <f t="shared" si="497"/>
        <v/>
      </c>
      <c r="AN664" s="99" t="str">
        <f t="shared" si="503"/>
        <v/>
      </c>
      <c r="AO664" s="99" t="str">
        <f t="shared" si="464"/>
        <v/>
      </c>
      <c r="AP664" s="99" t="str">
        <f t="shared" si="465"/>
        <v/>
      </c>
      <c r="AQ664" s="99" t="str">
        <f t="shared" si="504"/>
        <v/>
      </c>
      <c r="AR664" s="99" t="str">
        <f t="shared" si="505"/>
        <v/>
      </c>
      <c r="AS664" s="99" t="str">
        <f t="shared" si="466"/>
        <v/>
      </c>
      <c r="AT664" s="99" t="str">
        <f t="shared" si="467"/>
        <v/>
      </c>
      <c r="AU664" s="99" t="str">
        <f t="shared" si="481"/>
        <v/>
      </c>
      <c r="AV664" s="99" t="str">
        <f t="shared" si="482"/>
        <v/>
      </c>
      <c r="AW664" s="99" t="str">
        <f t="shared" si="468"/>
        <v/>
      </c>
      <c r="AX664" s="99" t="str">
        <f t="shared" si="469"/>
        <v/>
      </c>
      <c r="AY664" s="99" t="str">
        <f t="shared" si="483"/>
        <v/>
      </c>
      <c r="AZ664" s="99" t="str">
        <f t="shared" si="484"/>
        <v/>
      </c>
      <c r="BA664" s="99" t="str">
        <f t="shared" si="470"/>
        <v/>
      </c>
      <c r="BB664" s="99" t="str">
        <f t="shared" si="471"/>
        <v/>
      </c>
      <c r="BD664" s="99" t="str">
        <f t="shared" si="485"/>
        <v/>
      </c>
      <c r="BE664" s="99" t="str">
        <f t="shared" si="486"/>
        <v/>
      </c>
      <c r="BF664" s="99" t="str">
        <f t="shared" si="487"/>
        <v/>
      </c>
      <c r="BG664" s="99" t="str">
        <f t="shared" si="488"/>
        <v/>
      </c>
      <c r="BH664" s="121" t="str">
        <f t="shared" si="489"/>
        <v/>
      </c>
      <c r="BI664" s="121" t="str">
        <f t="shared" si="490"/>
        <v/>
      </c>
      <c r="BJ664" s="122" t="str">
        <f t="shared" si="491"/>
        <v/>
      </c>
      <c r="BK664" s="122"/>
      <c r="BL664" s="99" t="str">
        <f t="shared" si="492"/>
        <v/>
      </c>
      <c r="BM664" s="99" t="str">
        <f t="shared" si="493"/>
        <v/>
      </c>
      <c r="BN664" s="122" t="str">
        <f t="shared" si="498"/>
        <v/>
      </c>
      <c r="BO664" s="121" t="str">
        <f t="shared" si="494"/>
        <v/>
      </c>
      <c r="BP664" s="122" t="str">
        <f t="shared" si="499"/>
        <v/>
      </c>
      <c r="BQ664" s="122"/>
    </row>
    <row r="665" spans="2:69" x14ac:dyDescent="0.3">
      <c r="B665" s="89"/>
      <c r="C665" s="98">
        <f t="shared" si="495"/>
        <v>131</v>
      </c>
      <c r="D665" s="120">
        <v>655</v>
      </c>
      <c r="E665" s="161" t="str">
        <f t="shared" si="500"/>
        <v/>
      </c>
      <c r="F665" s="90" t="str">
        <f t="shared" si="476"/>
        <v/>
      </c>
      <c r="G665" s="120">
        <v>655</v>
      </c>
      <c r="H665" s="161" t="str">
        <f t="shared" si="501"/>
        <v/>
      </c>
      <c r="I665" s="90" t="str">
        <f t="array" ref="I665">IF(D$2=1,IF(F665="","",ABS(F664-F665)),IF(D$2&lt;10,IF(AND(F665="",F666=""),"",MAX(IF(C$11:C$1510=G665,B$11:B$1510))-MIN(IF(C$11:C$1510=G665,B$11:B$1510))),IF(AND(F665="",F666=""),"",_xlfn.STDEV.S(IF(C$11:C$1510=G665,B$11:B$1510)))))</f>
        <v/>
      </c>
      <c r="J665" s="102"/>
      <c r="K665" s="156"/>
      <c r="L665" s="157"/>
      <c r="M665" s="158"/>
      <c r="N665" s="147"/>
      <c r="O665" s="147"/>
      <c r="AA665" s="99" t="str">
        <f t="shared" si="477"/>
        <v/>
      </c>
      <c r="AB665" s="99" t="str">
        <f t="shared" si="478"/>
        <v/>
      </c>
      <c r="AC665" s="99" t="str">
        <f t="shared" si="506"/>
        <v/>
      </c>
      <c r="AD665" s="99" t="str">
        <f t="shared" si="507"/>
        <v/>
      </c>
      <c r="AE665" s="99" t="str">
        <f t="shared" si="479"/>
        <v/>
      </c>
      <c r="AF665" s="99" t="str">
        <f t="shared" si="480"/>
        <v/>
      </c>
      <c r="AG665" s="99" t="str">
        <f t="shared" si="474"/>
        <v/>
      </c>
      <c r="AH665" s="99" t="str">
        <f t="shared" si="475"/>
        <v/>
      </c>
      <c r="AI665" s="99" t="str">
        <f t="shared" si="496"/>
        <v/>
      </c>
      <c r="AJ665" s="99" t="str">
        <f t="shared" si="502"/>
        <v/>
      </c>
      <c r="AK665" s="99" t="str">
        <f t="shared" si="472"/>
        <v/>
      </c>
      <c r="AL665" s="99" t="str">
        <f t="shared" si="473"/>
        <v/>
      </c>
      <c r="AM665" s="99" t="str">
        <f t="shared" si="497"/>
        <v/>
      </c>
      <c r="AN665" s="99" t="str">
        <f t="shared" si="503"/>
        <v/>
      </c>
      <c r="AO665" s="99" t="str">
        <f t="shared" si="464"/>
        <v/>
      </c>
      <c r="AP665" s="99" t="str">
        <f t="shared" si="465"/>
        <v/>
      </c>
      <c r="AQ665" s="99" t="str">
        <f t="shared" si="504"/>
        <v/>
      </c>
      <c r="AR665" s="99" t="str">
        <f t="shared" si="505"/>
        <v/>
      </c>
      <c r="AS665" s="99" t="str">
        <f t="shared" si="466"/>
        <v/>
      </c>
      <c r="AT665" s="99" t="str">
        <f t="shared" si="467"/>
        <v/>
      </c>
      <c r="AU665" s="99" t="str">
        <f t="shared" si="481"/>
        <v/>
      </c>
      <c r="AV665" s="99" t="str">
        <f t="shared" si="482"/>
        <v/>
      </c>
      <c r="AW665" s="99" t="str">
        <f t="shared" si="468"/>
        <v/>
      </c>
      <c r="AX665" s="99" t="str">
        <f t="shared" si="469"/>
        <v/>
      </c>
      <c r="AY665" s="99" t="str">
        <f t="shared" si="483"/>
        <v/>
      </c>
      <c r="AZ665" s="99" t="str">
        <f t="shared" si="484"/>
        <v/>
      </c>
      <c r="BA665" s="99" t="str">
        <f t="shared" si="470"/>
        <v/>
      </c>
      <c r="BB665" s="99" t="str">
        <f t="shared" si="471"/>
        <v/>
      </c>
      <c r="BD665" s="99" t="str">
        <f t="shared" si="485"/>
        <v/>
      </c>
      <c r="BE665" s="99" t="str">
        <f t="shared" si="486"/>
        <v/>
      </c>
      <c r="BF665" s="99" t="str">
        <f t="shared" si="487"/>
        <v/>
      </c>
      <c r="BG665" s="99" t="str">
        <f t="shared" si="488"/>
        <v/>
      </c>
      <c r="BH665" s="121" t="str">
        <f t="shared" si="489"/>
        <v/>
      </c>
      <c r="BI665" s="121" t="str">
        <f t="shared" si="490"/>
        <v/>
      </c>
      <c r="BJ665" s="122" t="str">
        <f t="shared" si="491"/>
        <v/>
      </c>
      <c r="BK665" s="122"/>
      <c r="BL665" s="99" t="str">
        <f t="shared" si="492"/>
        <v/>
      </c>
      <c r="BM665" s="99" t="str">
        <f t="shared" si="493"/>
        <v/>
      </c>
      <c r="BN665" s="122" t="str">
        <f t="shared" si="498"/>
        <v/>
      </c>
      <c r="BO665" s="121" t="str">
        <f t="shared" si="494"/>
        <v/>
      </c>
      <c r="BP665" s="122" t="str">
        <f t="shared" si="499"/>
        <v/>
      </c>
      <c r="BQ665" s="122"/>
    </row>
    <row r="666" spans="2:69" x14ac:dyDescent="0.3">
      <c r="B666" s="89"/>
      <c r="C666" s="98">
        <f t="shared" si="495"/>
        <v>132</v>
      </c>
      <c r="D666" s="120">
        <v>656</v>
      </c>
      <c r="E666" s="161" t="str">
        <f t="shared" si="500"/>
        <v/>
      </c>
      <c r="F666" s="90" t="str">
        <f t="shared" si="476"/>
        <v/>
      </c>
      <c r="G666" s="120">
        <v>656</v>
      </c>
      <c r="H666" s="161" t="str">
        <f t="shared" si="501"/>
        <v/>
      </c>
      <c r="I666" s="90" t="str">
        <f t="array" ref="I666">IF(D$2=1,IF(F666="","",ABS(F665-F666)),IF(D$2&lt;10,IF(AND(F666="",F667=""),"",MAX(IF(C$11:C$1510=G666,B$11:B$1510))-MIN(IF(C$11:C$1510=G666,B$11:B$1510))),IF(AND(F666="",F667=""),"",_xlfn.STDEV.S(IF(C$11:C$1510=G666,B$11:B$1510)))))</f>
        <v/>
      </c>
      <c r="J666" s="102"/>
      <c r="K666" s="156"/>
      <c r="L666" s="157"/>
      <c r="M666" s="158"/>
      <c r="N666" s="147"/>
      <c r="O666" s="147"/>
      <c r="AA666" s="99" t="str">
        <f t="shared" si="477"/>
        <v/>
      </c>
      <c r="AB666" s="99" t="str">
        <f t="shared" si="478"/>
        <v/>
      </c>
      <c r="AC666" s="99" t="str">
        <f t="shared" si="506"/>
        <v/>
      </c>
      <c r="AD666" s="99" t="str">
        <f t="shared" si="507"/>
        <v/>
      </c>
      <c r="AE666" s="99" t="str">
        <f t="shared" si="479"/>
        <v/>
      </c>
      <c r="AF666" s="99" t="str">
        <f t="shared" si="480"/>
        <v/>
      </c>
      <c r="AG666" s="99" t="str">
        <f t="shared" si="474"/>
        <v/>
      </c>
      <c r="AH666" s="99" t="str">
        <f t="shared" si="475"/>
        <v/>
      </c>
      <c r="AI666" s="99" t="str">
        <f t="shared" si="496"/>
        <v/>
      </c>
      <c r="AJ666" s="99" t="str">
        <f t="shared" si="502"/>
        <v/>
      </c>
      <c r="AK666" s="99" t="str">
        <f t="shared" si="472"/>
        <v/>
      </c>
      <c r="AL666" s="99" t="str">
        <f t="shared" si="473"/>
        <v/>
      </c>
      <c r="AM666" s="99" t="str">
        <f t="shared" si="497"/>
        <v/>
      </c>
      <c r="AN666" s="99" t="str">
        <f t="shared" si="503"/>
        <v/>
      </c>
      <c r="AO666" s="99" t="str">
        <f t="shared" ref="AO666:AO729" si="508">IF(SUM(AM661:AM666)&gt;5,"x","")</f>
        <v/>
      </c>
      <c r="AP666" s="99" t="str">
        <f t="shared" ref="AP666:AP729" si="509">IF(IF(AN$12="",SUM(AN662:AN667),SUM(AN661:AN666))&gt;5,"x","")</f>
        <v/>
      </c>
      <c r="AQ666" s="99" t="str">
        <f t="shared" si="504"/>
        <v/>
      </c>
      <c r="AR666" s="99" t="str">
        <f t="shared" si="505"/>
        <v/>
      </c>
      <c r="AS666" s="99" t="str">
        <f t="shared" ref="AS666:AS729" si="510">IF(SUM(AQ653:AQ666)&gt;13,"x","")</f>
        <v/>
      </c>
      <c r="AT666" s="99" t="str">
        <f t="shared" ref="AT666:AT729" si="511">IF(IF(AR$12="",SUM(AR654:AR667),SUM(AR653:AR666))&gt;13,"x","")</f>
        <v/>
      </c>
      <c r="AU666" s="99" t="str">
        <f t="shared" si="481"/>
        <v/>
      </c>
      <c r="AV666" s="99" t="str">
        <f t="shared" si="482"/>
        <v/>
      </c>
      <c r="AW666" s="99" t="str">
        <f t="shared" ref="AW666:AW729" si="512">IF(SUM(AU652:AU666)&gt;14,"x","")</f>
        <v/>
      </c>
      <c r="AX666" s="99" t="str">
        <f t="shared" ref="AX666:AX729" si="513">IF(IF(AV$11="",SUM(AV653:AV667),SUM(AV652:AV666))&gt;14,"x","")</f>
        <v/>
      </c>
      <c r="AY666" s="99" t="str">
        <f t="shared" si="483"/>
        <v/>
      </c>
      <c r="AZ666" s="99" t="str">
        <f t="shared" si="484"/>
        <v/>
      </c>
      <c r="BA666" s="99" t="str">
        <f t="shared" ref="BA666:BA729" si="514">IF(SUM(AY659:AY666)&gt;7,"x","")</f>
        <v/>
      </c>
      <c r="BB666" s="99" t="str">
        <f t="shared" ref="BB666:BB729" si="515">IF(IF(AZ$11="",SUM(AZ660:AZ667),SUM(AZ659:AZ666))&gt;7,"x","")</f>
        <v/>
      </c>
      <c r="BD666" s="99" t="str">
        <f t="shared" si="485"/>
        <v/>
      </c>
      <c r="BE666" s="99" t="str">
        <f t="shared" si="486"/>
        <v/>
      </c>
      <c r="BF666" s="99" t="str">
        <f t="shared" si="487"/>
        <v/>
      </c>
      <c r="BG666" s="99" t="str">
        <f t="shared" si="488"/>
        <v/>
      </c>
      <c r="BH666" s="121" t="str">
        <f t="shared" si="489"/>
        <v/>
      </c>
      <c r="BI666" s="121" t="str">
        <f t="shared" si="490"/>
        <v/>
      </c>
      <c r="BJ666" s="122" t="str">
        <f t="shared" si="491"/>
        <v/>
      </c>
      <c r="BK666" s="122"/>
      <c r="BL666" s="99" t="str">
        <f t="shared" si="492"/>
        <v/>
      </c>
      <c r="BM666" s="99" t="str">
        <f t="shared" si="493"/>
        <v/>
      </c>
      <c r="BN666" s="122" t="str">
        <f t="shared" si="498"/>
        <v/>
      </c>
      <c r="BO666" s="121" t="str">
        <f t="shared" si="494"/>
        <v/>
      </c>
      <c r="BP666" s="122" t="str">
        <f t="shared" si="499"/>
        <v/>
      </c>
      <c r="BQ666" s="122"/>
    </row>
    <row r="667" spans="2:69" x14ac:dyDescent="0.3">
      <c r="B667" s="89"/>
      <c r="C667" s="98">
        <f t="shared" si="495"/>
        <v>132</v>
      </c>
      <c r="D667" s="120">
        <v>657</v>
      </c>
      <c r="E667" s="161" t="str">
        <f t="shared" si="500"/>
        <v/>
      </c>
      <c r="F667" s="90" t="str">
        <f t="shared" si="476"/>
        <v/>
      </c>
      <c r="G667" s="120">
        <v>657</v>
      </c>
      <c r="H667" s="161" t="str">
        <f t="shared" si="501"/>
        <v/>
      </c>
      <c r="I667" s="90" t="str">
        <f t="array" ref="I667">IF(D$2=1,IF(F667="","",ABS(F666-F667)),IF(D$2&lt;10,IF(AND(F667="",F668=""),"",MAX(IF(C$11:C$1510=G667,B$11:B$1510))-MIN(IF(C$11:C$1510=G667,B$11:B$1510))),IF(AND(F667="",F668=""),"",_xlfn.STDEV.S(IF(C$11:C$1510=G667,B$11:B$1510)))))</f>
        <v/>
      </c>
      <c r="J667" s="102"/>
      <c r="K667" s="156"/>
      <c r="L667" s="157"/>
      <c r="M667" s="158"/>
      <c r="N667" s="147"/>
      <c r="O667" s="147"/>
      <c r="AA667" s="99" t="str">
        <f t="shared" si="477"/>
        <v/>
      </c>
      <c r="AB667" s="99" t="str">
        <f t="shared" si="478"/>
        <v/>
      </c>
      <c r="AC667" s="99" t="str">
        <f t="shared" si="506"/>
        <v/>
      </c>
      <c r="AD667" s="99" t="str">
        <f t="shared" si="507"/>
        <v/>
      </c>
      <c r="AE667" s="99" t="str">
        <f t="shared" si="479"/>
        <v/>
      </c>
      <c r="AF667" s="99" t="str">
        <f t="shared" si="480"/>
        <v/>
      </c>
      <c r="AG667" s="99" t="str">
        <f t="shared" si="474"/>
        <v/>
      </c>
      <c r="AH667" s="99" t="str">
        <f t="shared" si="475"/>
        <v/>
      </c>
      <c r="AI667" s="99" t="str">
        <f t="shared" si="496"/>
        <v/>
      </c>
      <c r="AJ667" s="99" t="str">
        <f t="shared" si="502"/>
        <v/>
      </c>
      <c r="AK667" s="99" t="str">
        <f t="shared" ref="AK667:AK730" si="516">IF(SUM(AI662:AI667)&gt;5,"x","")</f>
        <v/>
      </c>
      <c r="AL667" s="99" t="str">
        <f t="shared" ref="AL667:AL730" si="517">IF(IF(AJ$12="",SUM(AJ663:AJ668),SUM(AJ662:AJ667))&gt;5,"x","")</f>
        <v/>
      </c>
      <c r="AM667" s="99" t="str">
        <f t="shared" si="497"/>
        <v/>
      </c>
      <c r="AN667" s="99" t="str">
        <f t="shared" si="503"/>
        <v/>
      </c>
      <c r="AO667" s="99" t="str">
        <f t="shared" si="508"/>
        <v/>
      </c>
      <c r="AP667" s="99" t="str">
        <f t="shared" si="509"/>
        <v/>
      </c>
      <c r="AQ667" s="99" t="str">
        <f t="shared" si="504"/>
        <v/>
      </c>
      <c r="AR667" s="99" t="str">
        <f t="shared" si="505"/>
        <v/>
      </c>
      <c r="AS667" s="99" t="str">
        <f t="shared" si="510"/>
        <v/>
      </c>
      <c r="AT667" s="99" t="str">
        <f t="shared" si="511"/>
        <v/>
      </c>
      <c r="AU667" s="99" t="str">
        <f t="shared" si="481"/>
        <v/>
      </c>
      <c r="AV667" s="99" t="str">
        <f t="shared" si="482"/>
        <v/>
      </c>
      <c r="AW667" s="99" t="str">
        <f t="shared" si="512"/>
        <v/>
      </c>
      <c r="AX667" s="99" t="str">
        <f t="shared" si="513"/>
        <v/>
      </c>
      <c r="AY667" s="99" t="str">
        <f t="shared" si="483"/>
        <v/>
      </c>
      <c r="AZ667" s="99" t="str">
        <f t="shared" si="484"/>
        <v/>
      </c>
      <c r="BA667" s="99" t="str">
        <f t="shared" si="514"/>
        <v/>
      </c>
      <c r="BB667" s="99" t="str">
        <f t="shared" si="515"/>
        <v/>
      </c>
      <c r="BD667" s="99" t="str">
        <f t="shared" si="485"/>
        <v/>
      </c>
      <c r="BE667" s="99" t="str">
        <f t="shared" si="486"/>
        <v/>
      </c>
      <c r="BF667" s="99" t="str">
        <f t="shared" si="487"/>
        <v/>
      </c>
      <c r="BG667" s="99" t="str">
        <f t="shared" si="488"/>
        <v/>
      </c>
      <c r="BH667" s="121" t="str">
        <f t="shared" si="489"/>
        <v/>
      </c>
      <c r="BI667" s="121" t="str">
        <f t="shared" si="490"/>
        <v/>
      </c>
      <c r="BJ667" s="122" t="str">
        <f t="shared" si="491"/>
        <v/>
      </c>
      <c r="BK667" s="122"/>
      <c r="BL667" s="99" t="str">
        <f t="shared" si="492"/>
        <v/>
      </c>
      <c r="BM667" s="99" t="str">
        <f t="shared" si="493"/>
        <v/>
      </c>
      <c r="BN667" s="122" t="str">
        <f t="shared" si="498"/>
        <v/>
      </c>
      <c r="BO667" s="121" t="str">
        <f t="shared" si="494"/>
        <v/>
      </c>
      <c r="BP667" s="122" t="str">
        <f t="shared" si="499"/>
        <v/>
      </c>
      <c r="BQ667" s="122"/>
    </row>
    <row r="668" spans="2:69" x14ac:dyDescent="0.3">
      <c r="B668" s="89"/>
      <c r="C668" s="98">
        <f t="shared" si="495"/>
        <v>132</v>
      </c>
      <c r="D668" s="120">
        <v>658</v>
      </c>
      <c r="E668" s="161" t="str">
        <f t="shared" si="500"/>
        <v/>
      </c>
      <c r="F668" s="90" t="str">
        <f t="shared" si="476"/>
        <v/>
      </c>
      <c r="G668" s="120">
        <v>658</v>
      </c>
      <c r="H668" s="161" t="str">
        <f t="shared" si="501"/>
        <v/>
      </c>
      <c r="I668" s="90" t="str">
        <f t="array" ref="I668">IF(D$2=1,IF(F668="","",ABS(F667-F668)),IF(D$2&lt;10,IF(AND(F668="",F669=""),"",MAX(IF(C$11:C$1510=G668,B$11:B$1510))-MIN(IF(C$11:C$1510=G668,B$11:B$1510))),IF(AND(F668="",F669=""),"",_xlfn.STDEV.S(IF(C$11:C$1510=G668,B$11:B$1510)))))</f>
        <v/>
      </c>
      <c r="J668" s="102"/>
      <c r="K668" s="156"/>
      <c r="L668" s="157"/>
      <c r="M668" s="158"/>
      <c r="N668" s="147"/>
      <c r="O668" s="147"/>
      <c r="AA668" s="99" t="str">
        <f t="shared" si="477"/>
        <v/>
      </c>
      <c r="AB668" s="99" t="str">
        <f t="shared" si="478"/>
        <v/>
      </c>
      <c r="AC668" s="99" t="str">
        <f t="shared" si="506"/>
        <v/>
      </c>
      <c r="AD668" s="99" t="str">
        <f t="shared" si="507"/>
        <v/>
      </c>
      <c r="AE668" s="99" t="str">
        <f t="shared" si="479"/>
        <v/>
      </c>
      <c r="AF668" s="99" t="str">
        <f t="shared" si="480"/>
        <v/>
      </c>
      <c r="AG668" s="99" t="str">
        <f t="shared" si="474"/>
        <v/>
      </c>
      <c r="AH668" s="99" t="str">
        <f t="shared" si="475"/>
        <v/>
      </c>
      <c r="AI668" s="99" t="str">
        <f t="shared" si="496"/>
        <v/>
      </c>
      <c r="AJ668" s="99" t="str">
        <f t="shared" si="502"/>
        <v/>
      </c>
      <c r="AK668" s="99" t="str">
        <f t="shared" si="516"/>
        <v/>
      </c>
      <c r="AL668" s="99" t="str">
        <f t="shared" si="517"/>
        <v/>
      </c>
      <c r="AM668" s="99" t="str">
        <f t="shared" si="497"/>
        <v/>
      </c>
      <c r="AN668" s="99" t="str">
        <f t="shared" si="503"/>
        <v/>
      </c>
      <c r="AO668" s="99" t="str">
        <f t="shared" si="508"/>
        <v/>
      </c>
      <c r="AP668" s="99" t="str">
        <f t="shared" si="509"/>
        <v/>
      </c>
      <c r="AQ668" s="99" t="str">
        <f t="shared" si="504"/>
        <v/>
      </c>
      <c r="AR668" s="99" t="str">
        <f t="shared" si="505"/>
        <v/>
      </c>
      <c r="AS668" s="99" t="str">
        <f t="shared" si="510"/>
        <v/>
      </c>
      <c r="AT668" s="99" t="str">
        <f t="shared" si="511"/>
        <v/>
      </c>
      <c r="AU668" s="99" t="str">
        <f t="shared" si="481"/>
        <v/>
      </c>
      <c r="AV668" s="99" t="str">
        <f t="shared" si="482"/>
        <v/>
      </c>
      <c r="AW668" s="99" t="str">
        <f t="shared" si="512"/>
        <v/>
      </c>
      <c r="AX668" s="99" t="str">
        <f t="shared" si="513"/>
        <v/>
      </c>
      <c r="AY668" s="99" t="str">
        <f t="shared" si="483"/>
        <v/>
      </c>
      <c r="AZ668" s="99" t="str">
        <f t="shared" si="484"/>
        <v/>
      </c>
      <c r="BA668" s="99" t="str">
        <f t="shared" si="514"/>
        <v/>
      </c>
      <c r="BB668" s="99" t="str">
        <f t="shared" si="515"/>
        <v/>
      </c>
      <c r="BD668" s="99" t="str">
        <f t="shared" si="485"/>
        <v/>
      </c>
      <c r="BE668" s="99" t="str">
        <f t="shared" si="486"/>
        <v/>
      </c>
      <c r="BF668" s="99" t="str">
        <f t="shared" si="487"/>
        <v/>
      </c>
      <c r="BG668" s="99" t="str">
        <f t="shared" si="488"/>
        <v/>
      </c>
      <c r="BH668" s="121" t="str">
        <f t="shared" si="489"/>
        <v/>
      </c>
      <c r="BI668" s="121" t="str">
        <f t="shared" si="490"/>
        <v/>
      </c>
      <c r="BJ668" s="122" t="str">
        <f t="shared" si="491"/>
        <v/>
      </c>
      <c r="BK668" s="122"/>
      <c r="BL668" s="99" t="str">
        <f t="shared" si="492"/>
        <v/>
      </c>
      <c r="BM668" s="99" t="str">
        <f t="shared" si="493"/>
        <v/>
      </c>
      <c r="BN668" s="122" t="str">
        <f t="shared" si="498"/>
        <v/>
      </c>
      <c r="BO668" s="121" t="str">
        <f t="shared" si="494"/>
        <v/>
      </c>
      <c r="BP668" s="122" t="str">
        <f t="shared" si="499"/>
        <v/>
      </c>
      <c r="BQ668" s="122"/>
    </row>
    <row r="669" spans="2:69" x14ac:dyDescent="0.3">
      <c r="B669" s="89"/>
      <c r="C669" s="98">
        <f t="shared" si="495"/>
        <v>132</v>
      </c>
      <c r="D669" s="120">
        <v>659</v>
      </c>
      <c r="E669" s="161" t="str">
        <f t="shared" si="500"/>
        <v/>
      </c>
      <c r="F669" s="90" t="str">
        <f t="shared" si="476"/>
        <v/>
      </c>
      <c r="G669" s="120">
        <v>659</v>
      </c>
      <c r="H669" s="161" t="str">
        <f t="shared" si="501"/>
        <v/>
      </c>
      <c r="I669" s="90" t="str">
        <f t="array" ref="I669">IF(D$2=1,IF(F669="","",ABS(F668-F669)),IF(D$2&lt;10,IF(AND(F669="",F670=""),"",MAX(IF(C$11:C$1510=G669,B$11:B$1510))-MIN(IF(C$11:C$1510=G669,B$11:B$1510))),IF(AND(F669="",F670=""),"",_xlfn.STDEV.S(IF(C$11:C$1510=G669,B$11:B$1510)))))</f>
        <v/>
      </c>
      <c r="J669" s="102"/>
      <c r="K669" s="156"/>
      <c r="L669" s="157"/>
      <c r="M669" s="158"/>
      <c r="N669" s="147"/>
      <c r="O669" s="147"/>
      <c r="AA669" s="99" t="str">
        <f t="shared" si="477"/>
        <v/>
      </c>
      <c r="AB669" s="99" t="str">
        <f t="shared" si="478"/>
        <v/>
      </c>
      <c r="AC669" s="99" t="str">
        <f t="shared" si="506"/>
        <v/>
      </c>
      <c r="AD669" s="99" t="str">
        <f t="shared" si="507"/>
        <v/>
      </c>
      <c r="AE669" s="99" t="str">
        <f t="shared" si="479"/>
        <v/>
      </c>
      <c r="AF669" s="99" t="str">
        <f t="shared" si="480"/>
        <v/>
      </c>
      <c r="AG669" s="99" t="str">
        <f t="shared" ref="AG669:AG732" si="518">IF(SUM(AE660:AE669)&gt;9,"x","")</f>
        <v/>
      </c>
      <c r="AH669" s="99" t="str">
        <f t="shared" ref="AH669:AH732" si="519">IF(IF(AF$11="",SUM(AF661:AF670),SUM(AF660:AF669))&gt;9,"x","")</f>
        <v/>
      </c>
      <c r="AI669" s="99" t="str">
        <f t="shared" si="496"/>
        <v/>
      </c>
      <c r="AJ669" s="99" t="str">
        <f t="shared" si="502"/>
        <v/>
      </c>
      <c r="AK669" s="99" t="str">
        <f t="shared" si="516"/>
        <v/>
      </c>
      <c r="AL669" s="99" t="str">
        <f t="shared" si="517"/>
        <v/>
      </c>
      <c r="AM669" s="99" t="str">
        <f t="shared" si="497"/>
        <v/>
      </c>
      <c r="AN669" s="99" t="str">
        <f t="shared" si="503"/>
        <v/>
      </c>
      <c r="AO669" s="99" t="str">
        <f t="shared" si="508"/>
        <v/>
      </c>
      <c r="AP669" s="99" t="str">
        <f t="shared" si="509"/>
        <v/>
      </c>
      <c r="AQ669" s="99" t="str">
        <f t="shared" si="504"/>
        <v/>
      </c>
      <c r="AR669" s="99" t="str">
        <f t="shared" si="505"/>
        <v/>
      </c>
      <c r="AS669" s="99" t="str">
        <f t="shared" si="510"/>
        <v/>
      </c>
      <c r="AT669" s="99" t="str">
        <f t="shared" si="511"/>
        <v/>
      </c>
      <c r="AU669" s="99" t="str">
        <f t="shared" si="481"/>
        <v/>
      </c>
      <c r="AV669" s="99" t="str">
        <f t="shared" si="482"/>
        <v/>
      </c>
      <c r="AW669" s="99" t="str">
        <f t="shared" si="512"/>
        <v/>
      </c>
      <c r="AX669" s="99" t="str">
        <f t="shared" si="513"/>
        <v/>
      </c>
      <c r="AY669" s="99" t="str">
        <f t="shared" si="483"/>
        <v/>
      </c>
      <c r="AZ669" s="99" t="str">
        <f t="shared" si="484"/>
        <v/>
      </c>
      <c r="BA669" s="99" t="str">
        <f t="shared" si="514"/>
        <v/>
      </c>
      <c r="BB669" s="99" t="str">
        <f t="shared" si="515"/>
        <v/>
      </c>
      <c r="BD669" s="99" t="str">
        <f t="shared" si="485"/>
        <v/>
      </c>
      <c r="BE669" s="99" t="str">
        <f t="shared" si="486"/>
        <v/>
      </c>
      <c r="BF669" s="99" t="str">
        <f t="shared" si="487"/>
        <v/>
      </c>
      <c r="BG669" s="99" t="str">
        <f t="shared" si="488"/>
        <v/>
      </c>
      <c r="BH669" s="121" t="str">
        <f t="shared" si="489"/>
        <v/>
      </c>
      <c r="BI669" s="121" t="str">
        <f t="shared" si="490"/>
        <v/>
      </c>
      <c r="BJ669" s="122" t="str">
        <f t="shared" si="491"/>
        <v/>
      </c>
      <c r="BK669" s="122"/>
      <c r="BL669" s="99" t="str">
        <f t="shared" si="492"/>
        <v/>
      </c>
      <c r="BM669" s="99" t="str">
        <f t="shared" si="493"/>
        <v/>
      </c>
      <c r="BN669" s="122" t="str">
        <f t="shared" si="498"/>
        <v/>
      </c>
      <c r="BO669" s="121" t="str">
        <f t="shared" si="494"/>
        <v/>
      </c>
      <c r="BP669" s="122" t="str">
        <f t="shared" si="499"/>
        <v/>
      </c>
      <c r="BQ669" s="122"/>
    </row>
    <row r="670" spans="2:69" x14ac:dyDescent="0.3">
      <c r="B670" s="89"/>
      <c r="C670" s="98">
        <f t="shared" si="495"/>
        <v>132</v>
      </c>
      <c r="D670" s="120">
        <v>660</v>
      </c>
      <c r="E670" s="161" t="str">
        <f t="shared" si="500"/>
        <v/>
      </c>
      <c r="F670" s="90" t="str">
        <f t="shared" si="476"/>
        <v/>
      </c>
      <c r="G670" s="120">
        <v>660</v>
      </c>
      <c r="H670" s="161" t="str">
        <f t="shared" si="501"/>
        <v/>
      </c>
      <c r="I670" s="90" t="str">
        <f t="array" ref="I670">IF(D$2=1,IF(F670="","",ABS(F669-F670)),IF(D$2&lt;10,IF(AND(F670="",F671=""),"",MAX(IF(C$11:C$1510=G670,B$11:B$1510))-MIN(IF(C$11:C$1510=G670,B$11:B$1510))),IF(AND(F670="",F671=""),"",_xlfn.STDEV.S(IF(C$11:C$1510=G670,B$11:B$1510)))))</f>
        <v/>
      </c>
      <c r="J670" s="102"/>
      <c r="K670" s="156"/>
      <c r="L670" s="157"/>
      <c r="M670" s="158"/>
      <c r="N670" s="147"/>
      <c r="O670" s="147"/>
      <c r="AA670" s="99" t="str">
        <f t="shared" si="477"/>
        <v/>
      </c>
      <c r="AB670" s="99" t="str">
        <f t="shared" si="478"/>
        <v/>
      </c>
      <c r="AC670" s="99" t="str">
        <f t="shared" si="506"/>
        <v/>
      </c>
      <c r="AD670" s="99" t="str">
        <f t="shared" si="507"/>
        <v/>
      </c>
      <c r="AE670" s="99" t="str">
        <f t="shared" si="479"/>
        <v/>
      </c>
      <c r="AF670" s="99" t="str">
        <f t="shared" si="480"/>
        <v/>
      </c>
      <c r="AG670" s="99" t="str">
        <f t="shared" si="518"/>
        <v/>
      </c>
      <c r="AH670" s="99" t="str">
        <f t="shared" si="519"/>
        <v/>
      </c>
      <c r="AI670" s="99" t="str">
        <f t="shared" si="496"/>
        <v/>
      </c>
      <c r="AJ670" s="99" t="str">
        <f t="shared" si="502"/>
        <v/>
      </c>
      <c r="AK670" s="99" t="str">
        <f t="shared" si="516"/>
        <v/>
      </c>
      <c r="AL670" s="99" t="str">
        <f t="shared" si="517"/>
        <v/>
      </c>
      <c r="AM670" s="99" t="str">
        <f t="shared" si="497"/>
        <v/>
      </c>
      <c r="AN670" s="99" t="str">
        <f t="shared" si="503"/>
        <v/>
      </c>
      <c r="AO670" s="99" t="str">
        <f t="shared" si="508"/>
        <v/>
      </c>
      <c r="AP670" s="99" t="str">
        <f t="shared" si="509"/>
        <v/>
      </c>
      <c r="AQ670" s="99" t="str">
        <f t="shared" si="504"/>
        <v/>
      </c>
      <c r="AR670" s="99" t="str">
        <f t="shared" si="505"/>
        <v/>
      </c>
      <c r="AS670" s="99" t="str">
        <f t="shared" si="510"/>
        <v/>
      </c>
      <c r="AT670" s="99" t="str">
        <f t="shared" si="511"/>
        <v/>
      </c>
      <c r="AU670" s="99" t="str">
        <f t="shared" si="481"/>
        <v/>
      </c>
      <c r="AV670" s="99" t="str">
        <f t="shared" si="482"/>
        <v/>
      </c>
      <c r="AW670" s="99" t="str">
        <f t="shared" si="512"/>
        <v/>
      </c>
      <c r="AX670" s="99" t="str">
        <f t="shared" si="513"/>
        <v/>
      </c>
      <c r="AY670" s="99" t="str">
        <f t="shared" si="483"/>
        <v/>
      </c>
      <c r="AZ670" s="99" t="str">
        <f t="shared" si="484"/>
        <v/>
      </c>
      <c r="BA670" s="99" t="str">
        <f t="shared" si="514"/>
        <v/>
      </c>
      <c r="BB670" s="99" t="str">
        <f t="shared" si="515"/>
        <v/>
      </c>
      <c r="BD670" s="99" t="str">
        <f t="shared" si="485"/>
        <v/>
      </c>
      <c r="BE670" s="99" t="str">
        <f t="shared" si="486"/>
        <v/>
      </c>
      <c r="BF670" s="99" t="str">
        <f t="shared" si="487"/>
        <v/>
      </c>
      <c r="BG670" s="99" t="str">
        <f t="shared" si="488"/>
        <v/>
      </c>
      <c r="BH670" s="121" t="str">
        <f t="shared" si="489"/>
        <v/>
      </c>
      <c r="BI670" s="121" t="str">
        <f t="shared" si="490"/>
        <v/>
      </c>
      <c r="BJ670" s="122" t="str">
        <f t="shared" si="491"/>
        <v/>
      </c>
      <c r="BK670" s="122"/>
      <c r="BL670" s="99" t="str">
        <f t="shared" si="492"/>
        <v/>
      </c>
      <c r="BM670" s="99" t="str">
        <f t="shared" si="493"/>
        <v/>
      </c>
      <c r="BN670" s="122" t="str">
        <f t="shared" si="498"/>
        <v/>
      </c>
      <c r="BO670" s="121" t="str">
        <f t="shared" si="494"/>
        <v/>
      </c>
      <c r="BP670" s="122" t="str">
        <f t="shared" si="499"/>
        <v/>
      </c>
      <c r="BQ670" s="122"/>
    </row>
    <row r="671" spans="2:69" x14ac:dyDescent="0.3">
      <c r="B671" s="89"/>
      <c r="C671" s="98">
        <f t="shared" si="495"/>
        <v>133</v>
      </c>
      <c r="D671" s="120">
        <v>661</v>
      </c>
      <c r="E671" s="161" t="str">
        <f t="shared" si="500"/>
        <v/>
      </c>
      <c r="F671" s="90" t="str">
        <f t="shared" si="476"/>
        <v/>
      </c>
      <c r="G671" s="120">
        <v>661</v>
      </c>
      <c r="H671" s="161" t="str">
        <f t="shared" si="501"/>
        <v/>
      </c>
      <c r="I671" s="90" t="str">
        <f t="array" ref="I671">IF(D$2=1,IF(F671="","",ABS(F670-F671)),IF(D$2&lt;10,IF(AND(F671="",F672=""),"",MAX(IF(C$11:C$1510=G671,B$11:B$1510))-MIN(IF(C$11:C$1510=G671,B$11:B$1510))),IF(AND(F671="",F672=""),"",_xlfn.STDEV.S(IF(C$11:C$1510=G671,B$11:B$1510)))))</f>
        <v/>
      </c>
      <c r="J671" s="102"/>
      <c r="K671" s="156"/>
      <c r="L671" s="157"/>
      <c r="M671" s="158"/>
      <c r="N671" s="147"/>
      <c r="O671" s="147"/>
      <c r="AA671" s="99" t="str">
        <f t="shared" si="477"/>
        <v/>
      </c>
      <c r="AB671" s="99" t="str">
        <f t="shared" si="478"/>
        <v/>
      </c>
      <c r="AC671" s="99" t="str">
        <f t="shared" si="506"/>
        <v/>
      </c>
      <c r="AD671" s="99" t="str">
        <f t="shared" si="507"/>
        <v/>
      </c>
      <c r="AE671" s="99" t="str">
        <f t="shared" si="479"/>
        <v/>
      </c>
      <c r="AF671" s="99" t="str">
        <f t="shared" si="480"/>
        <v/>
      </c>
      <c r="AG671" s="99" t="str">
        <f t="shared" si="518"/>
        <v/>
      </c>
      <c r="AH671" s="99" t="str">
        <f t="shared" si="519"/>
        <v/>
      </c>
      <c r="AI671" s="99" t="str">
        <f t="shared" si="496"/>
        <v/>
      </c>
      <c r="AJ671" s="99" t="str">
        <f t="shared" si="502"/>
        <v/>
      </c>
      <c r="AK671" s="99" t="str">
        <f t="shared" si="516"/>
        <v/>
      </c>
      <c r="AL671" s="99" t="str">
        <f t="shared" si="517"/>
        <v/>
      </c>
      <c r="AM671" s="99" t="str">
        <f t="shared" si="497"/>
        <v/>
      </c>
      <c r="AN671" s="99" t="str">
        <f t="shared" si="503"/>
        <v/>
      </c>
      <c r="AO671" s="99" t="str">
        <f t="shared" si="508"/>
        <v/>
      </c>
      <c r="AP671" s="99" t="str">
        <f t="shared" si="509"/>
        <v/>
      </c>
      <c r="AQ671" s="99" t="str">
        <f t="shared" si="504"/>
        <v/>
      </c>
      <c r="AR671" s="99" t="str">
        <f t="shared" si="505"/>
        <v/>
      </c>
      <c r="AS671" s="99" t="str">
        <f t="shared" si="510"/>
        <v/>
      </c>
      <c r="AT671" s="99" t="str">
        <f t="shared" si="511"/>
        <v/>
      </c>
      <c r="AU671" s="99" t="str">
        <f t="shared" si="481"/>
        <v/>
      </c>
      <c r="AV671" s="99" t="str">
        <f t="shared" si="482"/>
        <v/>
      </c>
      <c r="AW671" s="99" t="str">
        <f t="shared" si="512"/>
        <v/>
      </c>
      <c r="AX671" s="99" t="str">
        <f t="shared" si="513"/>
        <v/>
      </c>
      <c r="AY671" s="99" t="str">
        <f t="shared" si="483"/>
        <v/>
      </c>
      <c r="AZ671" s="99" t="str">
        <f t="shared" si="484"/>
        <v/>
      </c>
      <c r="BA671" s="99" t="str">
        <f t="shared" si="514"/>
        <v/>
      </c>
      <c r="BB671" s="99" t="str">
        <f t="shared" si="515"/>
        <v/>
      </c>
      <c r="BD671" s="99" t="str">
        <f t="shared" si="485"/>
        <v/>
      </c>
      <c r="BE671" s="99" t="str">
        <f t="shared" si="486"/>
        <v/>
      </c>
      <c r="BF671" s="99" t="str">
        <f t="shared" si="487"/>
        <v/>
      </c>
      <c r="BG671" s="99" t="str">
        <f t="shared" si="488"/>
        <v/>
      </c>
      <c r="BH671" s="121" t="str">
        <f t="shared" si="489"/>
        <v/>
      </c>
      <c r="BI671" s="121" t="str">
        <f t="shared" si="490"/>
        <v/>
      </c>
      <c r="BJ671" s="122" t="str">
        <f t="shared" si="491"/>
        <v/>
      </c>
      <c r="BK671" s="122"/>
      <c r="BL671" s="99" t="str">
        <f t="shared" si="492"/>
        <v/>
      </c>
      <c r="BM671" s="99" t="str">
        <f t="shared" si="493"/>
        <v/>
      </c>
      <c r="BN671" s="122" t="str">
        <f t="shared" si="498"/>
        <v/>
      </c>
      <c r="BO671" s="121" t="str">
        <f t="shared" si="494"/>
        <v/>
      </c>
      <c r="BP671" s="122" t="str">
        <f t="shared" si="499"/>
        <v/>
      </c>
      <c r="BQ671" s="122"/>
    </row>
    <row r="672" spans="2:69" x14ac:dyDescent="0.3">
      <c r="B672" s="89"/>
      <c r="C672" s="98">
        <f t="shared" si="495"/>
        <v>133</v>
      </c>
      <c r="D672" s="120">
        <v>662</v>
      </c>
      <c r="E672" s="161" t="str">
        <f t="shared" si="500"/>
        <v/>
      </c>
      <c r="F672" s="90" t="str">
        <f t="shared" si="476"/>
        <v/>
      </c>
      <c r="G672" s="120">
        <v>662</v>
      </c>
      <c r="H672" s="161" t="str">
        <f t="shared" si="501"/>
        <v/>
      </c>
      <c r="I672" s="90" t="str">
        <f t="array" ref="I672">IF(D$2=1,IF(F672="","",ABS(F671-F672)),IF(D$2&lt;10,IF(AND(F672="",F673=""),"",MAX(IF(C$11:C$1510=G672,B$11:B$1510))-MIN(IF(C$11:C$1510=G672,B$11:B$1510))),IF(AND(F672="",F673=""),"",_xlfn.STDEV.S(IF(C$11:C$1510=G672,B$11:B$1510)))))</f>
        <v/>
      </c>
      <c r="J672" s="102"/>
      <c r="K672" s="156"/>
      <c r="L672" s="157"/>
      <c r="M672" s="158"/>
      <c r="N672" s="147"/>
      <c r="O672" s="147"/>
      <c r="AA672" s="99" t="str">
        <f t="shared" si="477"/>
        <v/>
      </c>
      <c r="AB672" s="99" t="str">
        <f t="shared" si="478"/>
        <v/>
      </c>
      <c r="AC672" s="99" t="str">
        <f t="shared" si="506"/>
        <v/>
      </c>
      <c r="AD672" s="99" t="str">
        <f t="shared" si="507"/>
        <v/>
      </c>
      <c r="AE672" s="99" t="str">
        <f t="shared" si="479"/>
        <v/>
      </c>
      <c r="AF672" s="99" t="str">
        <f t="shared" si="480"/>
        <v/>
      </c>
      <c r="AG672" s="99" t="str">
        <f t="shared" si="518"/>
        <v/>
      </c>
      <c r="AH672" s="99" t="str">
        <f t="shared" si="519"/>
        <v/>
      </c>
      <c r="AI672" s="99" t="str">
        <f t="shared" si="496"/>
        <v/>
      </c>
      <c r="AJ672" s="99" t="str">
        <f t="shared" si="502"/>
        <v/>
      </c>
      <c r="AK672" s="99" t="str">
        <f t="shared" si="516"/>
        <v/>
      </c>
      <c r="AL672" s="99" t="str">
        <f t="shared" si="517"/>
        <v/>
      </c>
      <c r="AM672" s="99" t="str">
        <f t="shared" si="497"/>
        <v/>
      </c>
      <c r="AN672" s="99" t="str">
        <f t="shared" si="503"/>
        <v/>
      </c>
      <c r="AO672" s="99" t="str">
        <f t="shared" si="508"/>
        <v/>
      </c>
      <c r="AP672" s="99" t="str">
        <f t="shared" si="509"/>
        <v/>
      </c>
      <c r="AQ672" s="99" t="str">
        <f t="shared" si="504"/>
        <v/>
      </c>
      <c r="AR672" s="99" t="str">
        <f t="shared" si="505"/>
        <v/>
      </c>
      <c r="AS672" s="99" t="str">
        <f t="shared" si="510"/>
        <v/>
      </c>
      <c r="AT672" s="99" t="str">
        <f t="shared" si="511"/>
        <v/>
      </c>
      <c r="AU672" s="99" t="str">
        <f t="shared" si="481"/>
        <v/>
      </c>
      <c r="AV672" s="99" t="str">
        <f t="shared" si="482"/>
        <v/>
      </c>
      <c r="AW672" s="99" t="str">
        <f t="shared" si="512"/>
        <v/>
      </c>
      <c r="AX672" s="99" t="str">
        <f t="shared" si="513"/>
        <v/>
      </c>
      <c r="AY672" s="99" t="str">
        <f t="shared" si="483"/>
        <v/>
      </c>
      <c r="AZ672" s="99" t="str">
        <f t="shared" si="484"/>
        <v/>
      </c>
      <c r="BA672" s="99" t="str">
        <f t="shared" si="514"/>
        <v/>
      </c>
      <c r="BB672" s="99" t="str">
        <f t="shared" si="515"/>
        <v/>
      </c>
      <c r="BD672" s="99" t="str">
        <f t="shared" si="485"/>
        <v/>
      </c>
      <c r="BE672" s="99" t="str">
        <f t="shared" si="486"/>
        <v/>
      </c>
      <c r="BF672" s="99" t="str">
        <f t="shared" si="487"/>
        <v/>
      </c>
      <c r="BG672" s="99" t="str">
        <f t="shared" si="488"/>
        <v/>
      </c>
      <c r="BH672" s="121" t="str">
        <f t="shared" si="489"/>
        <v/>
      </c>
      <c r="BI672" s="121" t="str">
        <f t="shared" si="490"/>
        <v/>
      </c>
      <c r="BJ672" s="122" t="str">
        <f t="shared" si="491"/>
        <v/>
      </c>
      <c r="BK672" s="122"/>
      <c r="BL672" s="99" t="str">
        <f t="shared" si="492"/>
        <v/>
      </c>
      <c r="BM672" s="99" t="str">
        <f t="shared" si="493"/>
        <v/>
      </c>
      <c r="BN672" s="122" t="str">
        <f t="shared" si="498"/>
        <v/>
      </c>
      <c r="BO672" s="121" t="str">
        <f t="shared" si="494"/>
        <v/>
      </c>
      <c r="BP672" s="122" t="str">
        <f t="shared" si="499"/>
        <v/>
      </c>
      <c r="BQ672" s="122"/>
    </row>
    <row r="673" spans="2:69" x14ac:dyDescent="0.3">
      <c r="B673" s="89"/>
      <c r="C673" s="98">
        <f t="shared" si="495"/>
        <v>133</v>
      </c>
      <c r="D673" s="120">
        <v>663</v>
      </c>
      <c r="E673" s="161" t="str">
        <f t="shared" si="500"/>
        <v/>
      </c>
      <c r="F673" s="90" t="str">
        <f t="shared" si="476"/>
        <v/>
      </c>
      <c r="G673" s="120">
        <v>663</v>
      </c>
      <c r="H673" s="161" t="str">
        <f t="shared" si="501"/>
        <v/>
      </c>
      <c r="I673" s="90" t="str">
        <f t="array" ref="I673">IF(D$2=1,IF(F673="","",ABS(F672-F673)),IF(D$2&lt;10,IF(AND(F673="",F674=""),"",MAX(IF(C$11:C$1510=G673,B$11:B$1510))-MIN(IF(C$11:C$1510=G673,B$11:B$1510))),IF(AND(F673="",F674=""),"",_xlfn.STDEV.S(IF(C$11:C$1510=G673,B$11:B$1510)))))</f>
        <v/>
      </c>
      <c r="J673" s="102"/>
      <c r="K673" s="156"/>
      <c r="L673" s="157"/>
      <c r="M673" s="158"/>
      <c r="N673" s="147"/>
      <c r="O673" s="147"/>
      <c r="AA673" s="99" t="str">
        <f t="shared" si="477"/>
        <v/>
      </c>
      <c r="AB673" s="99" t="str">
        <f t="shared" si="478"/>
        <v/>
      </c>
      <c r="AC673" s="99" t="str">
        <f t="shared" si="506"/>
        <v/>
      </c>
      <c r="AD673" s="99" t="str">
        <f t="shared" si="507"/>
        <v/>
      </c>
      <c r="AE673" s="99" t="str">
        <f t="shared" si="479"/>
        <v/>
      </c>
      <c r="AF673" s="99" t="str">
        <f t="shared" si="480"/>
        <v/>
      </c>
      <c r="AG673" s="99" t="str">
        <f t="shared" si="518"/>
        <v/>
      </c>
      <c r="AH673" s="99" t="str">
        <f t="shared" si="519"/>
        <v/>
      </c>
      <c r="AI673" s="99" t="str">
        <f t="shared" si="496"/>
        <v/>
      </c>
      <c r="AJ673" s="99" t="str">
        <f t="shared" si="502"/>
        <v/>
      </c>
      <c r="AK673" s="99" t="str">
        <f t="shared" si="516"/>
        <v/>
      </c>
      <c r="AL673" s="99" t="str">
        <f t="shared" si="517"/>
        <v/>
      </c>
      <c r="AM673" s="99" t="str">
        <f t="shared" si="497"/>
        <v/>
      </c>
      <c r="AN673" s="99" t="str">
        <f t="shared" si="503"/>
        <v/>
      </c>
      <c r="AO673" s="99" t="str">
        <f t="shared" si="508"/>
        <v/>
      </c>
      <c r="AP673" s="99" t="str">
        <f t="shared" si="509"/>
        <v/>
      </c>
      <c r="AQ673" s="99" t="str">
        <f t="shared" si="504"/>
        <v/>
      </c>
      <c r="AR673" s="99" t="str">
        <f t="shared" si="505"/>
        <v/>
      </c>
      <c r="AS673" s="99" t="str">
        <f t="shared" si="510"/>
        <v/>
      </c>
      <c r="AT673" s="99" t="str">
        <f t="shared" si="511"/>
        <v/>
      </c>
      <c r="AU673" s="99" t="str">
        <f t="shared" si="481"/>
        <v/>
      </c>
      <c r="AV673" s="99" t="str">
        <f t="shared" si="482"/>
        <v/>
      </c>
      <c r="AW673" s="99" t="str">
        <f t="shared" si="512"/>
        <v/>
      </c>
      <c r="AX673" s="99" t="str">
        <f t="shared" si="513"/>
        <v/>
      </c>
      <c r="AY673" s="99" t="str">
        <f t="shared" si="483"/>
        <v/>
      </c>
      <c r="AZ673" s="99" t="str">
        <f t="shared" si="484"/>
        <v/>
      </c>
      <c r="BA673" s="99" t="str">
        <f t="shared" si="514"/>
        <v/>
      </c>
      <c r="BB673" s="99" t="str">
        <f t="shared" si="515"/>
        <v/>
      </c>
      <c r="BD673" s="99" t="str">
        <f t="shared" si="485"/>
        <v/>
      </c>
      <c r="BE673" s="99" t="str">
        <f t="shared" si="486"/>
        <v/>
      </c>
      <c r="BF673" s="99" t="str">
        <f t="shared" si="487"/>
        <v/>
      </c>
      <c r="BG673" s="99" t="str">
        <f t="shared" si="488"/>
        <v/>
      </c>
      <c r="BH673" s="121" t="str">
        <f t="shared" si="489"/>
        <v/>
      </c>
      <c r="BI673" s="121" t="str">
        <f t="shared" si="490"/>
        <v/>
      </c>
      <c r="BJ673" s="122" t="str">
        <f t="shared" si="491"/>
        <v/>
      </c>
      <c r="BK673" s="122"/>
      <c r="BL673" s="99" t="str">
        <f t="shared" si="492"/>
        <v/>
      </c>
      <c r="BM673" s="99" t="str">
        <f t="shared" si="493"/>
        <v/>
      </c>
      <c r="BN673" s="122" t="str">
        <f t="shared" si="498"/>
        <v/>
      </c>
      <c r="BO673" s="121" t="str">
        <f t="shared" si="494"/>
        <v/>
      </c>
      <c r="BP673" s="122" t="str">
        <f t="shared" si="499"/>
        <v/>
      </c>
      <c r="BQ673" s="122"/>
    </row>
    <row r="674" spans="2:69" x14ac:dyDescent="0.3">
      <c r="B674" s="89"/>
      <c r="C674" s="98">
        <f t="shared" si="495"/>
        <v>133</v>
      </c>
      <c r="D674" s="120">
        <v>664</v>
      </c>
      <c r="E674" s="161" t="str">
        <f t="shared" si="500"/>
        <v/>
      </c>
      <c r="F674" s="90" t="str">
        <f t="shared" si="476"/>
        <v/>
      </c>
      <c r="G674" s="120">
        <v>664</v>
      </c>
      <c r="H674" s="161" t="str">
        <f t="shared" si="501"/>
        <v/>
      </c>
      <c r="I674" s="90" t="str">
        <f t="array" ref="I674">IF(D$2=1,IF(F674="","",ABS(F673-F674)),IF(D$2&lt;10,IF(AND(F674="",F675=""),"",MAX(IF(C$11:C$1510=G674,B$11:B$1510))-MIN(IF(C$11:C$1510=G674,B$11:B$1510))),IF(AND(F674="",F675=""),"",_xlfn.STDEV.S(IF(C$11:C$1510=G674,B$11:B$1510)))))</f>
        <v/>
      </c>
      <c r="J674" s="102"/>
      <c r="K674" s="156"/>
      <c r="L674" s="157"/>
      <c r="M674" s="158"/>
      <c r="N674" s="147"/>
      <c r="O674" s="147"/>
      <c r="AA674" s="99" t="str">
        <f t="shared" si="477"/>
        <v/>
      </c>
      <c r="AB674" s="99" t="str">
        <f t="shared" si="478"/>
        <v/>
      </c>
      <c r="AC674" s="99" t="str">
        <f t="shared" si="506"/>
        <v/>
      </c>
      <c r="AD674" s="99" t="str">
        <f t="shared" si="507"/>
        <v/>
      </c>
      <c r="AE674" s="99" t="str">
        <f t="shared" si="479"/>
        <v/>
      </c>
      <c r="AF674" s="99" t="str">
        <f t="shared" si="480"/>
        <v/>
      </c>
      <c r="AG674" s="99" t="str">
        <f t="shared" si="518"/>
        <v/>
      </c>
      <c r="AH674" s="99" t="str">
        <f t="shared" si="519"/>
        <v/>
      </c>
      <c r="AI674" s="99" t="str">
        <f t="shared" si="496"/>
        <v/>
      </c>
      <c r="AJ674" s="99" t="str">
        <f t="shared" si="502"/>
        <v/>
      </c>
      <c r="AK674" s="99" t="str">
        <f t="shared" si="516"/>
        <v/>
      </c>
      <c r="AL674" s="99" t="str">
        <f t="shared" si="517"/>
        <v/>
      </c>
      <c r="AM674" s="99" t="str">
        <f t="shared" si="497"/>
        <v/>
      </c>
      <c r="AN674" s="99" t="str">
        <f t="shared" si="503"/>
        <v/>
      </c>
      <c r="AO674" s="99" t="str">
        <f t="shared" si="508"/>
        <v/>
      </c>
      <c r="AP674" s="99" t="str">
        <f t="shared" si="509"/>
        <v/>
      </c>
      <c r="AQ674" s="99" t="str">
        <f t="shared" si="504"/>
        <v/>
      </c>
      <c r="AR674" s="99" t="str">
        <f t="shared" si="505"/>
        <v/>
      </c>
      <c r="AS674" s="99" t="str">
        <f t="shared" si="510"/>
        <v/>
      </c>
      <c r="AT674" s="99" t="str">
        <f t="shared" si="511"/>
        <v/>
      </c>
      <c r="AU674" s="99" t="str">
        <f t="shared" si="481"/>
        <v/>
      </c>
      <c r="AV674" s="99" t="str">
        <f t="shared" si="482"/>
        <v/>
      </c>
      <c r="AW674" s="99" t="str">
        <f t="shared" si="512"/>
        <v/>
      </c>
      <c r="AX674" s="99" t="str">
        <f t="shared" si="513"/>
        <v/>
      </c>
      <c r="AY674" s="99" t="str">
        <f t="shared" si="483"/>
        <v/>
      </c>
      <c r="AZ674" s="99" t="str">
        <f t="shared" si="484"/>
        <v/>
      </c>
      <c r="BA674" s="99" t="str">
        <f t="shared" si="514"/>
        <v/>
      </c>
      <c r="BB674" s="99" t="str">
        <f t="shared" si="515"/>
        <v/>
      </c>
      <c r="BD674" s="99" t="str">
        <f t="shared" si="485"/>
        <v/>
      </c>
      <c r="BE674" s="99" t="str">
        <f t="shared" si="486"/>
        <v/>
      </c>
      <c r="BF674" s="99" t="str">
        <f t="shared" si="487"/>
        <v/>
      </c>
      <c r="BG674" s="99" t="str">
        <f t="shared" si="488"/>
        <v/>
      </c>
      <c r="BH674" s="121" t="str">
        <f t="shared" si="489"/>
        <v/>
      </c>
      <c r="BI674" s="121" t="str">
        <f t="shared" si="490"/>
        <v/>
      </c>
      <c r="BJ674" s="122" t="str">
        <f t="shared" si="491"/>
        <v/>
      </c>
      <c r="BK674" s="122"/>
      <c r="BL674" s="99" t="str">
        <f t="shared" si="492"/>
        <v/>
      </c>
      <c r="BM674" s="99" t="str">
        <f t="shared" si="493"/>
        <v/>
      </c>
      <c r="BN674" s="122" t="str">
        <f t="shared" si="498"/>
        <v/>
      </c>
      <c r="BO674" s="121" t="str">
        <f t="shared" si="494"/>
        <v/>
      </c>
      <c r="BP674" s="122" t="str">
        <f t="shared" si="499"/>
        <v/>
      </c>
      <c r="BQ674" s="122"/>
    </row>
    <row r="675" spans="2:69" x14ac:dyDescent="0.3">
      <c r="B675" s="89"/>
      <c r="C675" s="98">
        <f t="shared" si="495"/>
        <v>133</v>
      </c>
      <c r="D675" s="120">
        <v>665</v>
      </c>
      <c r="E675" s="161" t="str">
        <f t="shared" si="500"/>
        <v/>
      </c>
      <c r="F675" s="90" t="str">
        <f t="shared" si="476"/>
        <v/>
      </c>
      <c r="G675" s="120">
        <v>665</v>
      </c>
      <c r="H675" s="161" t="str">
        <f t="shared" si="501"/>
        <v/>
      </c>
      <c r="I675" s="90" t="str">
        <f t="array" ref="I675">IF(D$2=1,IF(F675="","",ABS(F674-F675)),IF(D$2&lt;10,IF(AND(F675="",F676=""),"",MAX(IF(C$11:C$1510=G675,B$11:B$1510))-MIN(IF(C$11:C$1510=G675,B$11:B$1510))),IF(AND(F675="",F676=""),"",_xlfn.STDEV.S(IF(C$11:C$1510=G675,B$11:B$1510)))))</f>
        <v/>
      </c>
      <c r="J675" s="102"/>
      <c r="K675" s="156"/>
      <c r="L675" s="157"/>
      <c r="M675" s="158"/>
      <c r="N675" s="147"/>
      <c r="O675" s="147"/>
      <c r="AA675" s="99" t="str">
        <f t="shared" si="477"/>
        <v/>
      </c>
      <c r="AB675" s="99" t="str">
        <f t="shared" si="478"/>
        <v/>
      </c>
      <c r="AC675" s="99" t="str">
        <f t="shared" si="506"/>
        <v/>
      </c>
      <c r="AD675" s="99" t="str">
        <f t="shared" si="507"/>
        <v/>
      </c>
      <c r="AE675" s="99" t="str">
        <f t="shared" si="479"/>
        <v/>
      </c>
      <c r="AF675" s="99" t="str">
        <f t="shared" si="480"/>
        <v/>
      </c>
      <c r="AG675" s="99" t="str">
        <f t="shared" si="518"/>
        <v/>
      </c>
      <c r="AH675" s="99" t="str">
        <f t="shared" si="519"/>
        <v/>
      </c>
      <c r="AI675" s="99" t="str">
        <f t="shared" si="496"/>
        <v/>
      </c>
      <c r="AJ675" s="99" t="str">
        <f t="shared" si="502"/>
        <v/>
      </c>
      <c r="AK675" s="99" t="str">
        <f t="shared" si="516"/>
        <v/>
      </c>
      <c r="AL675" s="99" t="str">
        <f t="shared" si="517"/>
        <v/>
      </c>
      <c r="AM675" s="99" t="str">
        <f t="shared" si="497"/>
        <v/>
      </c>
      <c r="AN675" s="99" t="str">
        <f t="shared" si="503"/>
        <v/>
      </c>
      <c r="AO675" s="99" t="str">
        <f t="shared" si="508"/>
        <v/>
      </c>
      <c r="AP675" s="99" t="str">
        <f t="shared" si="509"/>
        <v/>
      </c>
      <c r="AQ675" s="99" t="str">
        <f t="shared" si="504"/>
        <v/>
      </c>
      <c r="AR675" s="99" t="str">
        <f t="shared" si="505"/>
        <v/>
      </c>
      <c r="AS675" s="99" t="str">
        <f t="shared" si="510"/>
        <v/>
      </c>
      <c r="AT675" s="99" t="str">
        <f t="shared" si="511"/>
        <v/>
      </c>
      <c r="AU675" s="99" t="str">
        <f t="shared" si="481"/>
        <v/>
      </c>
      <c r="AV675" s="99" t="str">
        <f t="shared" si="482"/>
        <v/>
      </c>
      <c r="AW675" s="99" t="str">
        <f t="shared" si="512"/>
        <v/>
      </c>
      <c r="AX675" s="99" t="str">
        <f t="shared" si="513"/>
        <v/>
      </c>
      <c r="AY675" s="99" t="str">
        <f t="shared" si="483"/>
        <v/>
      </c>
      <c r="AZ675" s="99" t="str">
        <f t="shared" si="484"/>
        <v/>
      </c>
      <c r="BA675" s="99" t="str">
        <f t="shared" si="514"/>
        <v/>
      </c>
      <c r="BB675" s="99" t="str">
        <f t="shared" si="515"/>
        <v/>
      </c>
      <c r="BD675" s="99" t="str">
        <f t="shared" si="485"/>
        <v/>
      </c>
      <c r="BE675" s="99" t="str">
        <f t="shared" si="486"/>
        <v/>
      </c>
      <c r="BF675" s="99" t="str">
        <f t="shared" si="487"/>
        <v/>
      </c>
      <c r="BG675" s="99" t="str">
        <f t="shared" si="488"/>
        <v/>
      </c>
      <c r="BH675" s="121" t="str">
        <f t="shared" si="489"/>
        <v/>
      </c>
      <c r="BI675" s="121" t="str">
        <f t="shared" si="490"/>
        <v/>
      </c>
      <c r="BJ675" s="122" t="str">
        <f t="shared" si="491"/>
        <v/>
      </c>
      <c r="BK675" s="122"/>
      <c r="BL675" s="99" t="str">
        <f t="shared" si="492"/>
        <v/>
      </c>
      <c r="BM675" s="99" t="str">
        <f t="shared" si="493"/>
        <v/>
      </c>
      <c r="BN675" s="122" t="str">
        <f t="shared" si="498"/>
        <v/>
      </c>
      <c r="BO675" s="121" t="str">
        <f t="shared" si="494"/>
        <v/>
      </c>
      <c r="BP675" s="122" t="str">
        <f t="shared" si="499"/>
        <v/>
      </c>
      <c r="BQ675" s="122"/>
    </row>
    <row r="676" spans="2:69" x14ac:dyDescent="0.3">
      <c r="B676" s="89"/>
      <c r="C676" s="98">
        <f t="shared" si="495"/>
        <v>134</v>
      </c>
      <c r="D676" s="120">
        <v>666</v>
      </c>
      <c r="E676" s="161" t="str">
        <f t="shared" si="500"/>
        <v/>
      </c>
      <c r="F676" s="90" t="str">
        <f t="shared" si="476"/>
        <v/>
      </c>
      <c r="G676" s="120">
        <v>666</v>
      </c>
      <c r="H676" s="161" t="str">
        <f t="shared" si="501"/>
        <v/>
      </c>
      <c r="I676" s="90" t="str">
        <f t="array" ref="I676">IF(D$2=1,IF(F676="","",ABS(F675-F676)),IF(D$2&lt;10,IF(AND(F676="",F677=""),"",MAX(IF(C$11:C$1510=G676,B$11:B$1510))-MIN(IF(C$11:C$1510=G676,B$11:B$1510))),IF(AND(F676="",F677=""),"",_xlfn.STDEV.S(IF(C$11:C$1510=G676,B$11:B$1510)))))</f>
        <v/>
      </c>
      <c r="J676" s="102"/>
      <c r="K676" s="156"/>
      <c r="L676" s="157"/>
      <c r="M676" s="158"/>
      <c r="N676" s="147"/>
      <c r="O676" s="147"/>
      <c r="AA676" s="99" t="str">
        <f t="shared" si="477"/>
        <v/>
      </c>
      <c r="AB676" s="99" t="str">
        <f t="shared" si="478"/>
        <v/>
      </c>
      <c r="AC676" s="99" t="str">
        <f t="shared" si="506"/>
        <v/>
      </c>
      <c r="AD676" s="99" t="str">
        <f t="shared" si="507"/>
        <v/>
      </c>
      <c r="AE676" s="99" t="str">
        <f t="shared" si="479"/>
        <v/>
      </c>
      <c r="AF676" s="99" t="str">
        <f t="shared" si="480"/>
        <v/>
      </c>
      <c r="AG676" s="99" t="str">
        <f t="shared" si="518"/>
        <v/>
      </c>
      <c r="AH676" s="99" t="str">
        <f t="shared" si="519"/>
        <v/>
      </c>
      <c r="AI676" s="99" t="str">
        <f t="shared" si="496"/>
        <v/>
      </c>
      <c r="AJ676" s="99" t="str">
        <f t="shared" si="502"/>
        <v/>
      </c>
      <c r="AK676" s="99" t="str">
        <f t="shared" si="516"/>
        <v/>
      </c>
      <c r="AL676" s="99" t="str">
        <f t="shared" si="517"/>
        <v/>
      </c>
      <c r="AM676" s="99" t="str">
        <f t="shared" si="497"/>
        <v/>
      </c>
      <c r="AN676" s="99" t="str">
        <f t="shared" si="503"/>
        <v/>
      </c>
      <c r="AO676" s="99" t="str">
        <f t="shared" si="508"/>
        <v/>
      </c>
      <c r="AP676" s="99" t="str">
        <f t="shared" si="509"/>
        <v/>
      </c>
      <c r="AQ676" s="99" t="str">
        <f t="shared" si="504"/>
        <v/>
      </c>
      <c r="AR676" s="99" t="str">
        <f t="shared" si="505"/>
        <v/>
      </c>
      <c r="AS676" s="99" t="str">
        <f t="shared" si="510"/>
        <v/>
      </c>
      <c r="AT676" s="99" t="str">
        <f t="shared" si="511"/>
        <v/>
      </c>
      <c r="AU676" s="99" t="str">
        <f t="shared" si="481"/>
        <v/>
      </c>
      <c r="AV676" s="99" t="str">
        <f t="shared" si="482"/>
        <v/>
      </c>
      <c r="AW676" s="99" t="str">
        <f t="shared" si="512"/>
        <v/>
      </c>
      <c r="AX676" s="99" t="str">
        <f t="shared" si="513"/>
        <v/>
      </c>
      <c r="AY676" s="99" t="str">
        <f t="shared" si="483"/>
        <v/>
      </c>
      <c r="AZ676" s="99" t="str">
        <f t="shared" si="484"/>
        <v/>
      </c>
      <c r="BA676" s="99" t="str">
        <f t="shared" si="514"/>
        <v/>
      </c>
      <c r="BB676" s="99" t="str">
        <f t="shared" si="515"/>
        <v/>
      </c>
      <c r="BD676" s="99" t="str">
        <f t="shared" si="485"/>
        <v/>
      </c>
      <c r="BE676" s="99" t="str">
        <f t="shared" si="486"/>
        <v/>
      </c>
      <c r="BF676" s="99" t="str">
        <f t="shared" si="487"/>
        <v/>
      </c>
      <c r="BG676" s="99" t="str">
        <f t="shared" si="488"/>
        <v/>
      </c>
      <c r="BH676" s="121" t="str">
        <f t="shared" si="489"/>
        <v/>
      </c>
      <c r="BI676" s="121" t="str">
        <f t="shared" si="490"/>
        <v/>
      </c>
      <c r="BJ676" s="122" t="str">
        <f t="shared" si="491"/>
        <v/>
      </c>
      <c r="BK676" s="122"/>
      <c r="BL676" s="99" t="str">
        <f t="shared" si="492"/>
        <v/>
      </c>
      <c r="BM676" s="99" t="str">
        <f t="shared" si="493"/>
        <v/>
      </c>
      <c r="BN676" s="122" t="str">
        <f t="shared" si="498"/>
        <v/>
      </c>
      <c r="BO676" s="121" t="str">
        <f t="shared" si="494"/>
        <v/>
      </c>
      <c r="BP676" s="122" t="str">
        <f t="shared" si="499"/>
        <v/>
      </c>
      <c r="BQ676" s="122"/>
    </row>
    <row r="677" spans="2:69" x14ac:dyDescent="0.3">
      <c r="B677" s="89"/>
      <c r="C677" s="98">
        <f t="shared" si="495"/>
        <v>134</v>
      </c>
      <c r="D677" s="120">
        <v>667</v>
      </c>
      <c r="E677" s="161" t="str">
        <f t="shared" si="500"/>
        <v/>
      </c>
      <c r="F677" s="90" t="str">
        <f t="shared" si="476"/>
        <v/>
      </c>
      <c r="G677" s="120">
        <v>667</v>
      </c>
      <c r="H677" s="161" t="str">
        <f t="shared" si="501"/>
        <v/>
      </c>
      <c r="I677" s="90" t="str">
        <f t="array" ref="I677">IF(D$2=1,IF(F677="","",ABS(F676-F677)),IF(D$2&lt;10,IF(AND(F677="",F678=""),"",MAX(IF(C$11:C$1510=G677,B$11:B$1510))-MIN(IF(C$11:C$1510=G677,B$11:B$1510))),IF(AND(F677="",F678=""),"",_xlfn.STDEV.S(IF(C$11:C$1510=G677,B$11:B$1510)))))</f>
        <v/>
      </c>
      <c r="J677" s="102"/>
      <c r="K677" s="156"/>
      <c r="L677" s="157"/>
      <c r="M677" s="158"/>
      <c r="N677" s="147"/>
      <c r="O677" s="147"/>
      <c r="AA677" s="99" t="str">
        <f t="shared" si="477"/>
        <v/>
      </c>
      <c r="AB677" s="99" t="str">
        <f t="shared" si="478"/>
        <v/>
      </c>
      <c r="AC677" s="99" t="str">
        <f t="shared" si="506"/>
        <v/>
      </c>
      <c r="AD677" s="99" t="str">
        <f t="shared" si="507"/>
        <v/>
      </c>
      <c r="AE677" s="99" t="str">
        <f t="shared" si="479"/>
        <v/>
      </c>
      <c r="AF677" s="99" t="str">
        <f t="shared" si="480"/>
        <v/>
      </c>
      <c r="AG677" s="99" t="str">
        <f t="shared" si="518"/>
        <v/>
      </c>
      <c r="AH677" s="99" t="str">
        <f t="shared" si="519"/>
        <v/>
      </c>
      <c r="AI677" s="99" t="str">
        <f t="shared" si="496"/>
        <v/>
      </c>
      <c r="AJ677" s="99" t="str">
        <f t="shared" si="502"/>
        <v/>
      </c>
      <c r="AK677" s="99" t="str">
        <f t="shared" si="516"/>
        <v/>
      </c>
      <c r="AL677" s="99" t="str">
        <f t="shared" si="517"/>
        <v/>
      </c>
      <c r="AM677" s="99" t="str">
        <f t="shared" si="497"/>
        <v/>
      </c>
      <c r="AN677" s="99" t="str">
        <f t="shared" si="503"/>
        <v/>
      </c>
      <c r="AO677" s="99" t="str">
        <f t="shared" si="508"/>
        <v/>
      </c>
      <c r="AP677" s="99" t="str">
        <f t="shared" si="509"/>
        <v/>
      </c>
      <c r="AQ677" s="99" t="str">
        <f t="shared" si="504"/>
        <v/>
      </c>
      <c r="AR677" s="99" t="str">
        <f t="shared" si="505"/>
        <v/>
      </c>
      <c r="AS677" s="99" t="str">
        <f t="shared" si="510"/>
        <v/>
      </c>
      <c r="AT677" s="99" t="str">
        <f t="shared" si="511"/>
        <v/>
      </c>
      <c r="AU677" s="99" t="str">
        <f t="shared" si="481"/>
        <v/>
      </c>
      <c r="AV677" s="99" t="str">
        <f t="shared" si="482"/>
        <v/>
      </c>
      <c r="AW677" s="99" t="str">
        <f t="shared" si="512"/>
        <v/>
      </c>
      <c r="AX677" s="99" t="str">
        <f t="shared" si="513"/>
        <v/>
      </c>
      <c r="AY677" s="99" t="str">
        <f t="shared" si="483"/>
        <v/>
      </c>
      <c r="AZ677" s="99" t="str">
        <f t="shared" si="484"/>
        <v/>
      </c>
      <c r="BA677" s="99" t="str">
        <f t="shared" si="514"/>
        <v/>
      </c>
      <c r="BB677" s="99" t="str">
        <f t="shared" si="515"/>
        <v/>
      </c>
      <c r="BD677" s="99" t="str">
        <f t="shared" si="485"/>
        <v/>
      </c>
      <c r="BE677" s="99" t="str">
        <f t="shared" si="486"/>
        <v/>
      </c>
      <c r="BF677" s="99" t="str">
        <f t="shared" si="487"/>
        <v/>
      </c>
      <c r="BG677" s="99" t="str">
        <f t="shared" si="488"/>
        <v/>
      </c>
      <c r="BH677" s="121" t="str">
        <f t="shared" si="489"/>
        <v/>
      </c>
      <c r="BI677" s="121" t="str">
        <f t="shared" si="490"/>
        <v/>
      </c>
      <c r="BJ677" s="122" t="str">
        <f t="shared" si="491"/>
        <v/>
      </c>
      <c r="BK677" s="122"/>
      <c r="BL677" s="99" t="str">
        <f t="shared" si="492"/>
        <v/>
      </c>
      <c r="BM677" s="99" t="str">
        <f t="shared" si="493"/>
        <v/>
      </c>
      <c r="BN677" s="122" t="str">
        <f t="shared" si="498"/>
        <v/>
      </c>
      <c r="BO677" s="121" t="str">
        <f t="shared" si="494"/>
        <v/>
      </c>
      <c r="BP677" s="122" t="str">
        <f t="shared" si="499"/>
        <v/>
      </c>
      <c r="BQ677" s="122"/>
    </row>
    <row r="678" spans="2:69" x14ac:dyDescent="0.3">
      <c r="B678" s="89"/>
      <c r="C678" s="98">
        <f t="shared" si="495"/>
        <v>134</v>
      </c>
      <c r="D678" s="120">
        <v>668</v>
      </c>
      <c r="E678" s="161" t="str">
        <f t="shared" si="500"/>
        <v/>
      </c>
      <c r="F678" s="90" t="str">
        <f t="shared" si="476"/>
        <v/>
      </c>
      <c r="G678" s="120">
        <v>668</v>
      </c>
      <c r="H678" s="161" t="str">
        <f t="shared" si="501"/>
        <v/>
      </c>
      <c r="I678" s="90" t="str">
        <f t="array" ref="I678">IF(D$2=1,IF(F678="","",ABS(F677-F678)),IF(D$2&lt;10,IF(AND(F678="",F679=""),"",MAX(IF(C$11:C$1510=G678,B$11:B$1510))-MIN(IF(C$11:C$1510=G678,B$11:B$1510))),IF(AND(F678="",F679=""),"",_xlfn.STDEV.S(IF(C$11:C$1510=G678,B$11:B$1510)))))</f>
        <v/>
      </c>
      <c r="J678" s="102"/>
      <c r="K678" s="156"/>
      <c r="L678" s="157"/>
      <c r="M678" s="158"/>
      <c r="N678" s="147"/>
      <c r="O678" s="147"/>
      <c r="AA678" s="99" t="str">
        <f t="shared" si="477"/>
        <v/>
      </c>
      <c r="AB678" s="99" t="str">
        <f t="shared" si="478"/>
        <v/>
      </c>
      <c r="AC678" s="99" t="str">
        <f t="shared" si="506"/>
        <v/>
      </c>
      <c r="AD678" s="99" t="str">
        <f t="shared" si="507"/>
        <v/>
      </c>
      <c r="AE678" s="99" t="str">
        <f t="shared" si="479"/>
        <v/>
      </c>
      <c r="AF678" s="99" t="str">
        <f t="shared" si="480"/>
        <v/>
      </c>
      <c r="AG678" s="99" t="str">
        <f t="shared" si="518"/>
        <v/>
      </c>
      <c r="AH678" s="99" t="str">
        <f t="shared" si="519"/>
        <v/>
      </c>
      <c r="AI678" s="99" t="str">
        <f t="shared" si="496"/>
        <v/>
      </c>
      <c r="AJ678" s="99" t="str">
        <f t="shared" si="502"/>
        <v/>
      </c>
      <c r="AK678" s="99" t="str">
        <f t="shared" si="516"/>
        <v/>
      </c>
      <c r="AL678" s="99" t="str">
        <f t="shared" si="517"/>
        <v/>
      </c>
      <c r="AM678" s="99" t="str">
        <f t="shared" si="497"/>
        <v/>
      </c>
      <c r="AN678" s="99" t="str">
        <f t="shared" si="503"/>
        <v/>
      </c>
      <c r="AO678" s="99" t="str">
        <f t="shared" si="508"/>
        <v/>
      </c>
      <c r="AP678" s="99" t="str">
        <f t="shared" si="509"/>
        <v/>
      </c>
      <c r="AQ678" s="99" t="str">
        <f t="shared" si="504"/>
        <v/>
      </c>
      <c r="AR678" s="99" t="str">
        <f t="shared" si="505"/>
        <v/>
      </c>
      <c r="AS678" s="99" t="str">
        <f t="shared" si="510"/>
        <v/>
      </c>
      <c r="AT678" s="99" t="str">
        <f t="shared" si="511"/>
        <v/>
      </c>
      <c r="AU678" s="99" t="str">
        <f t="shared" si="481"/>
        <v/>
      </c>
      <c r="AV678" s="99" t="str">
        <f t="shared" si="482"/>
        <v/>
      </c>
      <c r="AW678" s="99" t="str">
        <f t="shared" si="512"/>
        <v/>
      </c>
      <c r="AX678" s="99" t="str">
        <f t="shared" si="513"/>
        <v/>
      </c>
      <c r="AY678" s="99" t="str">
        <f t="shared" si="483"/>
        <v/>
      </c>
      <c r="AZ678" s="99" t="str">
        <f t="shared" si="484"/>
        <v/>
      </c>
      <c r="BA678" s="99" t="str">
        <f t="shared" si="514"/>
        <v/>
      </c>
      <c r="BB678" s="99" t="str">
        <f t="shared" si="515"/>
        <v/>
      </c>
      <c r="BD678" s="99" t="str">
        <f t="shared" si="485"/>
        <v/>
      </c>
      <c r="BE678" s="99" t="str">
        <f t="shared" si="486"/>
        <v/>
      </c>
      <c r="BF678" s="99" t="str">
        <f t="shared" si="487"/>
        <v/>
      </c>
      <c r="BG678" s="99" t="str">
        <f t="shared" si="488"/>
        <v/>
      </c>
      <c r="BH678" s="121" t="str">
        <f t="shared" si="489"/>
        <v/>
      </c>
      <c r="BI678" s="121" t="str">
        <f t="shared" si="490"/>
        <v/>
      </c>
      <c r="BJ678" s="122" t="str">
        <f t="shared" si="491"/>
        <v/>
      </c>
      <c r="BK678" s="122"/>
      <c r="BL678" s="99" t="str">
        <f t="shared" si="492"/>
        <v/>
      </c>
      <c r="BM678" s="99" t="str">
        <f t="shared" si="493"/>
        <v/>
      </c>
      <c r="BN678" s="122" t="str">
        <f t="shared" si="498"/>
        <v/>
      </c>
      <c r="BO678" s="121" t="str">
        <f t="shared" si="494"/>
        <v/>
      </c>
      <c r="BP678" s="122" t="str">
        <f t="shared" si="499"/>
        <v/>
      </c>
      <c r="BQ678" s="122"/>
    </row>
    <row r="679" spans="2:69" x14ac:dyDescent="0.3">
      <c r="B679" s="89"/>
      <c r="C679" s="98">
        <f t="shared" si="495"/>
        <v>134</v>
      </c>
      <c r="D679" s="120">
        <v>669</v>
      </c>
      <c r="E679" s="161" t="str">
        <f t="shared" si="500"/>
        <v/>
      </c>
      <c r="F679" s="90" t="str">
        <f t="shared" si="476"/>
        <v/>
      </c>
      <c r="G679" s="120">
        <v>669</v>
      </c>
      <c r="H679" s="161" t="str">
        <f t="shared" si="501"/>
        <v/>
      </c>
      <c r="I679" s="90" t="str">
        <f t="array" ref="I679">IF(D$2=1,IF(F679="","",ABS(F678-F679)),IF(D$2&lt;10,IF(AND(F679="",F680=""),"",MAX(IF(C$11:C$1510=G679,B$11:B$1510))-MIN(IF(C$11:C$1510=G679,B$11:B$1510))),IF(AND(F679="",F680=""),"",_xlfn.STDEV.S(IF(C$11:C$1510=G679,B$11:B$1510)))))</f>
        <v/>
      </c>
      <c r="J679" s="102"/>
      <c r="K679" s="156"/>
      <c r="L679" s="157"/>
      <c r="M679" s="158"/>
      <c r="N679" s="147"/>
      <c r="O679" s="147"/>
      <c r="AA679" s="99" t="str">
        <f t="shared" si="477"/>
        <v/>
      </c>
      <c r="AB679" s="99" t="str">
        <f t="shared" si="478"/>
        <v/>
      </c>
      <c r="AC679" s="99" t="str">
        <f t="shared" si="506"/>
        <v/>
      </c>
      <c r="AD679" s="99" t="str">
        <f t="shared" si="507"/>
        <v/>
      </c>
      <c r="AE679" s="99" t="str">
        <f t="shared" si="479"/>
        <v/>
      </c>
      <c r="AF679" s="99" t="str">
        <f t="shared" si="480"/>
        <v/>
      </c>
      <c r="AG679" s="99" t="str">
        <f t="shared" si="518"/>
        <v/>
      </c>
      <c r="AH679" s="99" t="str">
        <f t="shared" si="519"/>
        <v/>
      </c>
      <c r="AI679" s="99" t="str">
        <f t="shared" si="496"/>
        <v/>
      </c>
      <c r="AJ679" s="99" t="str">
        <f t="shared" si="502"/>
        <v/>
      </c>
      <c r="AK679" s="99" t="str">
        <f t="shared" si="516"/>
        <v/>
      </c>
      <c r="AL679" s="99" t="str">
        <f t="shared" si="517"/>
        <v/>
      </c>
      <c r="AM679" s="99" t="str">
        <f t="shared" si="497"/>
        <v/>
      </c>
      <c r="AN679" s="99" t="str">
        <f t="shared" si="503"/>
        <v/>
      </c>
      <c r="AO679" s="99" t="str">
        <f t="shared" si="508"/>
        <v/>
      </c>
      <c r="AP679" s="99" t="str">
        <f t="shared" si="509"/>
        <v/>
      </c>
      <c r="AQ679" s="99" t="str">
        <f t="shared" si="504"/>
        <v/>
      </c>
      <c r="AR679" s="99" t="str">
        <f t="shared" si="505"/>
        <v/>
      </c>
      <c r="AS679" s="99" t="str">
        <f t="shared" si="510"/>
        <v/>
      </c>
      <c r="AT679" s="99" t="str">
        <f t="shared" si="511"/>
        <v/>
      </c>
      <c r="AU679" s="99" t="str">
        <f t="shared" si="481"/>
        <v/>
      </c>
      <c r="AV679" s="99" t="str">
        <f t="shared" si="482"/>
        <v/>
      </c>
      <c r="AW679" s="99" t="str">
        <f t="shared" si="512"/>
        <v/>
      </c>
      <c r="AX679" s="99" t="str">
        <f t="shared" si="513"/>
        <v/>
      </c>
      <c r="AY679" s="99" t="str">
        <f t="shared" si="483"/>
        <v/>
      </c>
      <c r="AZ679" s="99" t="str">
        <f t="shared" si="484"/>
        <v/>
      </c>
      <c r="BA679" s="99" t="str">
        <f t="shared" si="514"/>
        <v/>
      </c>
      <c r="BB679" s="99" t="str">
        <f t="shared" si="515"/>
        <v/>
      </c>
      <c r="BD679" s="99" t="str">
        <f t="shared" si="485"/>
        <v/>
      </c>
      <c r="BE679" s="99" t="str">
        <f t="shared" si="486"/>
        <v/>
      </c>
      <c r="BF679" s="99" t="str">
        <f t="shared" si="487"/>
        <v/>
      </c>
      <c r="BG679" s="99" t="str">
        <f t="shared" si="488"/>
        <v/>
      </c>
      <c r="BH679" s="121" t="str">
        <f t="shared" si="489"/>
        <v/>
      </c>
      <c r="BI679" s="121" t="str">
        <f t="shared" si="490"/>
        <v/>
      </c>
      <c r="BJ679" s="122" t="str">
        <f t="shared" si="491"/>
        <v/>
      </c>
      <c r="BK679" s="122"/>
      <c r="BL679" s="99" t="str">
        <f t="shared" si="492"/>
        <v/>
      </c>
      <c r="BM679" s="99" t="str">
        <f t="shared" si="493"/>
        <v/>
      </c>
      <c r="BN679" s="122" t="str">
        <f t="shared" si="498"/>
        <v/>
      </c>
      <c r="BO679" s="121" t="str">
        <f t="shared" si="494"/>
        <v/>
      </c>
      <c r="BP679" s="122" t="str">
        <f t="shared" si="499"/>
        <v/>
      </c>
      <c r="BQ679" s="122"/>
    </row>
    <row r="680" spans="2:69" x14ac:dyDescent="0.3">
      <c r="B680" s="89"/>
      <c r="C680" s="98">
        <f t="shared" si="495"/>
        <v>134</v>
      </c>
      <c r="D680" s="120">
        <v>670</v>
      </c>
      <c r="E680" s="161" t="str">
        <f t="shared" si="500"/>
        <v/>
      </c>
      <c r="F680" s="90" t="str">
        <f t="shared" si="476"/>
        <v/>
      </c>
      <c r="G680" s="120">
        <v>670</v>
      </c>
      <c r="H680" s="161" t="str">
        <f t="shared" si="501"/>
        <v/>
      </c>
      <c r="I680" s="90" t="str">
        <f t="array" ref="I680">IF(D$2=1,IF(F680="","",ABS(F679-F680)),IF(D$2&lt;10,IF(AND(F680="",F681=""),"",MAX(IF(C$11:C$1510=G680,B$11:B$1510))-MIN(IF(C$11:C$1510=G680,B$11:B$1510))),IF(AND(F680="",F681=""),"",_xlfn.STDEV.S(IF(C$11:C$1510=G680,B$11:B$1510)))))</f>
        <v/>
      </c>
      <c r="J680" s="102"/>
      <c r="K680" s="156"/>
      <c r="L680" s="157"/>
      <c r="M680" s="158"/>
      <c r="N680" s="147"/>
      <c r="O680" s="147"/>
      <c r="AA680" s="99" t="str">
        <f t="shared" si="477"/>
        <v/>
      </c>
      <c r="AB680" s="99" t="str">
        <f t="shared" si="478"/>
        <v/>
      </c>
      <c r="AC680" s="99" t="str">
        <f t="shared" si="506"/>
        <v/>
      </c>
      <c r="AD680" s="99" t="str">
        <f t="shared" si="507"/>
        <v/>
      </c>
      <c r="AE680" s="99" t="str">
        <f t="shared" si="479"/>
        <v/>
      </c>
      <c r="AF680" s="99" t="str">
        <f t="shared" si="480"/>
        <v/>
      </c>
      <c r="AG680" s="99" t="str">
        <f t="shared" si="518"/>
        <v/>
      </c>
      <c r="AH680" s="99" t="str">
        <f t="shared" si="519"/>
        <v/>
      </c>
      <c r="AI680" s="99" t="str">
        <f t="shared" si="496"/>
        <v/>
      </c>
      <c r="AJ680" s="99" t="str">
        <f t="shared" si="502"/>
        <v/>
      </c>
      <c r="AK680" s="99" t="str">
        <f t="shared" si="516"/>
        <v/>
      </c>
      <c r="AL680" s="99" t="str">
        <f t="shared" si="517"/>
        <v/>
      </c>
      <c r="AM680" s="99" t="str">
        <f t="shared" si="497"/>
        <v/>
      </c>
      <c r="AN680" s="99" t="str">
        <f t="shared" si="503"/>
        <v/>
      </c>
      <c r="AO680" s="99" t="str">
        <f t="shared" si="508"/>
        <v/>
      </c>
      <c r="AP680" s="99" t="str">
        <f t="shared" si="509"/>
        <v/>
      </c>
      <c r="AQ680" s="99" t="str">
        <f t="shared" si="504"/>
        <v/>
      </c>
      <c r="AR680" s="99" t="str">
        <f t="shared" si="505"/>
        <v/>
      </c>
      <c r="AS680" s="99" t="str">
        <f t="shared" si="510"/>
        <v/>
      </c>
      <c r="AT680" s="99" t="str">
        <f t="shared" si="511"/>
        <v/>
      </c>
      <c r="AU680" s="99" t="str">
        <f t="shared" si="481"/>
        <v/>
      </c>
      <c r="AV680" s="99" t="str">
        <f t="shared" si="482"/>
        <v/>
      </c>
      <c r="AW680" s="99" t="str">
        <f t="shared" si="512"/>
        <v/>
      </c>
      <c r="AX680" s="99" t="str">
        <f t="shared" si="513"/>
        <v/>
      </c>
      <c r="AY680" s="99" t="str">
        <f t="shared" si="483"/>
        <v/>
      </c>
      <c r="AZ680" s="99" t="str">
        <f t="shared" si="484"/>
        <v/>
      </c>
      <c r="BA680" s="99" t="str">
        <f t="shared" si="514"/>
        <v/>
      </c>
      <c r="BB680" s="99" t="str">
        <f t="shared" si="515"/>
        <v/>
      </c>
      <c r="BD680" s="99" t="str">
        <f t="shared" si="485"/>
        <v/>
      </c>
      <c r="BE680" s="99" t="str">
        <f t="shared" si="486"/>
        <v/>
      </c>
      <c r="BF680" s="99" t="str">
        <f t="shared" si="487"/>
        <v/>
      </c>
      <c r="BG680" s="99" t="str">
        <f t="shared" si="488"/>
        <v/>
      </c>
      <c r="BH680" s="121" t="str">
        <f t="shared" si="489"/>
        <v/>
      </c>
      <c r="BI680" s="121" t="str">
        <f t="shared" si="490"/>
        <v/>
      </c>
      <c r="BJ680" s="122" t="str">
        <f t="shared" si="491"/>
        <v/>
      </c>
      <c r="BK680" s="122"/>
      <c r="BL680" s="99" t="str">
        <f t="shared" si="492"/>
        <v/>
      </c>
      <c r="BM680" s="99" t="str">
        <f t="shared" si="493"/>
        <v/>
      </c>
      <c r="BN680" s="122" t="str">
        <f t="shared" si="498"/>
        <v/>
      </c>
      <c r="BO680" s="121" t="str">
        <f t="shared" si="494"/>
        <v/>
      </c>
      <c r="BP680" s="122" t="str">
        <f t="shared" si="499"/>
        <v/>
      </c>
      <c r="BQ680" s="122"/>
    </row>
    <row r="681" spans="2:69" x14ac:dyDescent="0.3">
      <c r="B681" s="89"/>
      <c r="C681" s="98">
        <f t="shared" si="495"/>
        <v>135</v>
      </c>
      <c r="D681" s="120">
        <v>671</v>
      </c>
      <c r="E681" s="161" t="str">
        <f t="shared" si="500"/>
        <v/>
      </c>
      <c r="F681" s="90" t="str">
        <f t="shared" si="476"/>
        <v/>
      </c>
      <c r="G681" s="120">
        <v>671</v>
      </c>
      <c r="H681" s="161" t="str">
        <f t="shared" si="501"/>
        <v/>
      </c>
      <c r="I681" s="90" t="str">
        <f t="array" ref="I681">IF(D$2=1,IF(F681="","",ABS(F680-F681)),IF(D$2&lt;10,IF(AND(F681="",F682=""),"",MAX(IF(C$11:C$1510=G681,B$11:B$1510))-MIN(IF(C$11:C$1510=G681,B$11:B$1510))),IF(AND(F681="",F682=""),"",_xlfn.STDEV.S(IF(C$11:C$1510=G681,B$11:B$1510)))))</f>
        <v/>
      </c>
      <c r="J681" s="102"/>
      <c r="K681" s="156"/>
      <c r="L681" s="157"/>
      <c r="M681" s="158"/>
      <c r="N681" s="147"/>
      <c r="O681" s="147"/>
      <c r="AA681" s="99" t="str">
        <f t="shared" si="477"/>
        <v/>
      </c>
      <c r="AB681" s="99" t="str">
        <f t="shared" si="478"/>
        <v/>
      </c>
      <c r="AC681" s="99" t="str">
        <f t="shared" si="506"/>
        <v/>
      </c>
      <c r="AD681" s="99" t="str">
        <f t="shared" si="507"/>
        <v/>
      </c>
      <c r="AE681" s="99" t="str">
        <f t="shared" si="479"/>
        <v/>
      </c>
      <c r="AF681" s="99" t="str">
        <f t="shared" si="480"/>
        <v/>
      </c>
      <c r="AG681" s="99" t="str">
        <f t="shared" si="518"/>
        <v/>
      </c>
      <c r="AH681" s="99" t="str">
        <f t="shared" si="519"/>
        <v/>
      </c>
      <c r="AI681" s="99" t="str">
        <f t="shared" si="496"/>
        <v/>
      </c>
      <c r="AJ681" s="99" t="str">
        <f t="shared" si="502"/>
        <v/>
      </c>
      <c r="AK681" s="99" t="str">
        <f t="shared" si="516"/>
        <v/>
      </c>
      <c r="AL681" s="99" t="str">
        <f t="shared" si="517"/>
        <v/>
      </c>
      <c r="AM681" s="99" t="str">
        <f t="shared" si="497"/>
        <v/>
      </c>
      <c r="AN681" s="99" t="str">
        <f t="shared" si="503"/>
        <v/>
      </c>
      <c r="AO681" s="99" t="str">
        <f t="shared" si="508"/>
        <v/>
      </c>
      <c r="AP681" s="99" t="str">
        <f t="shared" si="509"/>
        <v/>
      </c>
      <c r="AQ681" s="99" t="str">
        <f t="shared" si="504"/>
        <v/>
      </c>
      <c r="AR681" s="99" t="str">
        <f t="shared" si="505"/>
        <v/>
      </c>
      <c r="AS681" s="99" t="str">
        <f t="shared" si="510"/>
        <v/>
      </c>
      <c r="AT681" s="99" t="str">
        <f t="shared" si="511"/>
        <v/>
      </c>
      <c r="AU681" s="99" t="str">
        <f t="shared" si="481"/>
        <v/>
      </c>
      <c r="AV681" s="99" t="str">
        <f t="shared" si="482"/>
        <v/>
      </c>
      <c r="AW681" s="99" t="str">
        <f t="shared" si="512"/>
        <v/>
      </c>
      <c r="AX681" s="99" t="str">
        <f t="shared" si="513"/>
        <v/>
      </c>
      <c r="AY681" s="99" t="str">
        <f t="shared" si="483"/>
        <v/>
      </c>
      <c r="AZ681" s="99" t="str">
        <f t="shared" si="484"/>
        <v/>
      </c>
      <c r="BA681" s="99" t="str">
        <f t="shared" si="514"/>
        <v/>
      </c>
      <c r="BB681" s="99" t="str">
        <f t="shared" si="515"/>
        <v/>
      </c>
      <c r="BD681" s="99" t="str">
        <f t="shared" si="485"/>
        <v/>
      </c>
      <c r="BE681" s="99" t="str">
        <f t="shared" si="486"/>
        <v/>
      </c>
      <c r="BF681" s="99" t="str">
        <f t="shared" si="487"/>
        <v/>
      </c>
      <c r="BG681" s="99" t="str">
        <f t="shared" si="488"/>
        <v/>
      </c>
      <c r="BH681" s="121" t="str">
        <f t="shared" si="489"/>
        <v/>
      </c>
      <c r="BI681" s="121" t="str">
        <f t="shared" si="490"/>
        <v/>
      </c>
      <c r="BJ681" s="122" t="str">
        <f t="shared" si="491"/>
        <v/>
      </c>
      <c r="BK681" s="122"/>
      <c r="BL681" s="99" t="str">
        <f t="shared" si="492"/>
        <v/>
      </c>
      <c r="BM681" s="99" t="str">
        <f t="shared" si="493"/>
        <v/>
      </c>
      <c r="BN681" s="122" t="str">
        <f t="shared" si="498"/>
        <v/>
      </c>
      <c r="BO681" s="121" t="str">
        <f t="shared" si="494"/>
        <v/>
      </c>
      <c r="BP681" s="122" t="str">
        <f t="shared" si="499"/>
        <v/>
      </c>
      <c r="BQ681" s="122"/>
    </row>
    <row r="682" spans="2:69" x14ac:dyDescent="0.3">
      <c r="B682" s="89"/>
      <c r="C682" s="98">
        <f t="shared" si="495"/>
        <v>135</v>
      </c>
      <c r="D682" s="120">
        <v>672</v>
      </c>
      <c r="E682" s="161" t="str">
        <f t="shared" si="500"/>
        <v/>
      </c>
      <c r="F682" s="90" t="str">
        <f t="shared" si="476"/>
        <v/>
      </c>
      <c r="G682" s="120">
        <v>672</v>
      </c>
      <c r="H682" s="161" t="str">
        <f t="shared" si="501"/>
        <v/>
      </c>
      <c r="I682" s="90" t="str">
        <f t="array" ref="I682">IF(D$2=1,IF(F682="","",ABS(F681-F682)),IF(D$2&lt;10,IF(AND(F682="",F683=""),"",MAX(IF(C$11:C$1510=G682,B$11:B$1510))-MIN(IF(C$11:C$1510=G682,B$11:B$1510))),IF(AND(F682="",F683=""),"",_xlfn.STDEV.S(IF(C$11:C$1510=G682,B$11:B$1510)))))</f>
        <v/>
      </c>
      <c r="J682" s="102"/>
      <c r="K682" s="156"/>
      <c r="L682" s="157"/>
      <c r="M682" s="158"/>
      <c r="N682" s="147"/>
      <c r="O682" s="147"/>
      <c r="AA682" s="99" t="str">
        <f t="shared" si="477"/>
        <v/>
      </c>
      <c r="AB682" s="99" t="str">
        <f t="shared" si="478"/>
        <v/>
      </c>
      <c r="AC682" s="99" t="str">
        <f t="shared" si="506"/>
        <v/>
      </c>
      <c r="AD682" s="99" t="str">
        <f t="shared" si="507"/>
        <v/>
      </c>
      <c r="AE682" s="99" t="str">
        <f t="shared" si="479"/>
        <v/>
      </c>
      <c r="AF682" s="99" t="str">
        <f t="shared" si="480"/>
        <v/>
      </c>
      <c r="AG682" s="99" t="str">
        <f t="shared" si="518"/>
        <v/>
      </c>
      <c r="AH682" s="99" t="str">
        <f t="shared" si="519"/>
        <v/>
      </c>
      <c r="AI682" s="99" t="str">
        <f t="shared" si="496"/>
        <v/>
      </c>
      <c r="AJ682" s="99" t="str">
        <f t="shared" si="502"/>
        <v/>
      </c>
      <c r="AK682" s="99" t="str">
        <f t="shared" si="516"/>
        <v/>
      </c>
      <c r="AL682" s="99" t="str">
        <f t="shared" si="517"/>
        <v/>
      </c>
      <c r="AM682" s="99" t="str">
        <f t="shared" si="497"/>
        <v/>
      </c>
      <c r="AN682" s="99" t="str">
        <f t="shared" si="503"/>
        <v/>
      </c>
      <c r="AO682" s="99" t="str">
        <f t="shared" si="508"/>
        <v/>
      </c>
      <c r="AP682" s="99" t="str">
        <f t="shared" si="509"/>
        <v/>
      </c>
      <c r="AQ682" s="99" t="str">
        <f t="shared" si="504"/>
        <v/>
      </c>
      <c r="AR682" s="99" t="str">
        <f t="shared" si="505"/>
        <v/>
      </c>
      <c r="AS682" s="99" t="str">
        <f t="shared" si="510"/>
        <v/>
      </c>
      <c r="AT682" s="99" t="str">
        <f t="shared" si="511"/>
        <v/>
      </c>
      <c r="AU682" s="99" t="str">
        <f t="shared" si="481"/>
        <v/>
      </c>
      <c r="AV682" s="99" t="str">
        <f t="shared" si="482"/>
        <v/>
      </c>
      <c r="AW682" s="99" t="str">
        <f t="shared" si="512"/>
        <v/>
      </c>
      <c r="AX682" s="99" t="str">
        <f t="shared" si="513"/>
        <v/>
      </c>
      <c r="AY682" s="99" t="str">
        <f t="shared" si="483"/>
        <v/>
      </c>
      <c r="AZ682" s="99" t="str">
        <f t="shared" si="484"/>
        <v/>
      </c>
      <c r="BA682" s="99" t="str">
        <f t="shared" si="514"/>
        <v/>
      </c>
      <c r="BB682" s="99" t="str">
        <f t="shared" si="515"/>
        <v/>
      </c>
      <c r="BD682" s="99" t="str">
        <f t="shared" si="485"/>
        <v/>
      </c>
      <c r="BE682" s="99" t="str">
        <f t="shared" si="486"/>
        <v/>
      </c>
      <c r="BF682" s="99" t="str">
        <f t="shared" si="487"/>
        <v/>
      </c>
      <c r="BG682" s="99" t="str">
        <f t="shared" si="488"/>
        <v/>
      </c>
      <c r="BH682" s="121" t="str">
        <f t="shared" si="489"/>
        <v/>
      </c>
      <c r="BI682" s="121" t="str">
        <f t="shared" si="490"/>
        <v/>
      </c>
      <c r="BJ682" s="122" t="str">
        <f t="shared" si="491"/>
        <v/>
      </c>
      <c r="BK682" s="122"/>
      <c r="BL682" s="99" t="str">
        <f t="shared" si="492"/>
        <v/>
      </c>
      <c r="BM682" s="99" t="str">
        <f t="shared" si="493"/>
        <v/>
      </c>
      <c r="BN682" s="122" t="str">
        <f t="shared" si="498"/>
        <v/>
      </c>
      <c r="BO682" s="121" t="str">
        <f t="shared" si="494"/>
        <v/>
      </c>
      <c r="BP682" s="122" t="str">
        <f t="shared" si="499"/>
        <v/>
      </c>
      <c r="BQ682" s="122"/>
    </row>
    <row r="683" spans="2:69" x14ac:dyDescent="0.3">
      <c r="B683" s="89"/>
      <c r="C683" s="98">
        <f t="shared" si="495"/>
        <v>135</v>
      </c>
      <c r="D683" s="120">
        <v>673</v>
      </c>
      <c r="E683" s="161" t="str">
        <f t="shared" si="500"/>
        <v/>
      </c>
      <c r="F683" s="90" t="str">
        <f t="shared" si="476"/>
        <v/>
      </c>
      <c r="G683" s="120">
        <v>673</v>
      </c>
      <c r="H683" s="161" t="str">
        <f t="shared" si="501"/>
        <v/>
      </c>
      <c r="I683" s="90" t="str">
        <f t="array" ref="I683">IF(D$2=1,IF(F683="","",ABS(F682-F683)),IF(D$2&lt;10,IF(AND(F683="",F684=""),"",MAX(IF(C$11:C$1510=G683,B$11:B$1510))-MIN(IF(C$11:C$1510=G683,B$11:B$1510))),IF(AND(F683="",F684=""),"",_xlfn.STDEV.S(IF(C$11:C$1510=G683,B$11:B$1510)))))</f>
        <v/>
      </c>
      <c r="J683" s="102"/>
      <c r="K683" s="156"/>
      <c r="L683" s="157"/>
      <c r="M683" s="158"/>
      <c r="N683" s="147"/>
      <c r="O683" s="147"/>
      <c r="AA683" s="99" t="str">
        <f t="shared" si="477"/>
        <v/>
      </c>
      <c r="AB683" s="99" t="str">
        <f t="shared" si="478"/>
        <v/>
      </c>
      <c r="AC683" s="99" t="str">
        <f t="shared" si="506"/>
        <v/>
      </c>
      <c r="AD683" s="99" t="str">
        <f t="shared" si="507"/>
        <v/>
      </c>
      <c r="AE683" s="99" t="str">
        <f t="shared" si="479"/>
        <v/>
      </c>
      <c r="AF683" s="99" t="str">
        <f t="shared" si="480"/>
        <v/>
      </c>
      <c r="AG683" s="99" t="str">
        <f t="shared" si="518"/>
        <v/>
      </c>
      <c r="AH683" s="99" t="str">
        <f t="shared" si="519"/>
        <v/>
      </c>
      <c r="AI683" s="99" t="str">
        <f t="shared" si="496"/>
        <v/>
      </c>
      <c r="AJ683" s="99" t="str">
        <f t="shared" si="502"/>
        <v/>
      </c>
      <c r="AK683" s="99" t="str">
        <f t="shared" si="516"/>
        <v/>
      </c>
      <c r="AL683" s="99" t="str">
        <f t="shared" si="517"/>
        <v/>
      </c>
      <c r="AM683" s="99" t="str">
        <f t="shared" si="497"/>
        <v/>
      </c>
      <c r="AN683" s="99" t="str">
        <f t="shared" si="503"/>
        <v/>
      </c>
      <c r="AO683" s="99" t="str">
        <f t="shared" si="508"/>
        <v/>
      </c>
      <c r="AP683" s="99" t="str">
        <f t="shared" si="509"/>
        <v/>
      </c>
      <c r="AQ683" s="99" t="str">
        <f t="shared" si="504"/>
        <v/>
      </c>
      <c r="AR683" s="99" t="str">
        <f t="shared" si="505"/>
        <v/>
      </c>
      <c r="AS683" s="99" t="str">
        <f t="shared" si="510"/>
        <v/>
      </c>
      <c r="AT683" s="99" t="str">
        <f t="shared" si="511"/>
        <v/>
      </c>
      <c r="AU683" s="99" t="str">
        <f t="shared" si="481"/>
        <v/>
      </c>
      <c r="AV683" s="99" t="str">
        <f t="shared" si="482"/>
        <v/>
      </c>
      <c r="AW683" s="99" t="str">
        <f t="shared" si="512"/>
        <v/>
      </c>
      <c r="AX683" s="99" t="str">
        <f t="shared" si="513"/>
        <v/>
      </c>
      <c r="AY683" s="99" t="str">
        <f t="shared" si="483"/>
        <v/>
      </c>
      <c r="AZ683" s="99" t="str">
        <f t="shared" si="484"/>
        <v/>
      </c>
      <c r="BA683" s="99" t="str">
        <f t="shared" si="514"/>
        <v/>
      </c>
      <c r="BB683" s="99" t="str">
        <f t="shared" si="515"/>
        <v/>
      </c>
      <c r="BD683" s="99" t="str">
        <f t="shared" si="485"/>
        <v/>
      </c>
      <c r="BE683" s="99" t="str">
        <f t="shared" si="486"/>
        <v/>
      </c>
      <c r="BF683" s="99" t="str">
        <f t="shared" si="487"/>
        <v/>
      </c>
      <c r="BG683" s="99" t="str">
        <f t="shared" si="488"/>
        <v/>
      </c>
      <c r="BH683" s="121" t="str">
        <f t="shared" si="489"/>
        <v/>
      </c>
      <c r="BI683" s="121" t="str">
        <f t="shared" si="490"/>
        <v/>
      </c>
      <c r="BJ683" s="122" t="str">
        <f t="shared" si="491"/>
        <v/>
      </c>
      <c r="BK683" s="122"/>
      <c r="BL683" s="99" t="str">
        <f t="shared" si="492"/>
        <v/>
      </c>
      <c r="BM683" s="99" t="str">
        <f t="shared" si="493"/>
        <v/>
      </c>
      <c r="BN683" s="122" t="str">
        <f t="shared" si="498"/>
        <v/>
      </c>
      <c r="BO683" s="121" t="str">
        <f t="shared" si="494"/>
        <v/>
      </c>
      <c r="BP683" s="122" t="str">
        <f t="shared" si="499"/>
        <v/>
      </c>
      <c r="BQ683" s="122"/>
    </row>
    <row r="684" spans="2:69" x14ac:dyDescent="0.3">
      <c r="B684" s="89"/>
      <c r="C684" s="98">
        <f t="shared" si="495"/>
        <v>135</v>
      </c>
      <c r="D684" s="120">
        <v>674</v>
      </c>
      <c r="E684" s="161" t="str">
        <f t="shared" si="500"/>
        <v/>
      </c>
      <c r="F684" s="90" t="str">
        <f t="shared" si="476"/>
        <v/>
      </c>
      <c r="G684" s="120">
        <v>674</v>
      </c>
      <c r="H684" s="161" t="str">
        <f t="shared" si="501"/>
        <v/>
      </c>
      <c r="I684" s="90" t="str">
        <f t="array" ref="I684">IF(D$2=1,IF(F684="","",ABS(F683-F684)),IF(D$2&lt;10,IF(AND(F684="",F685=""),"",MAX(IF(C$11:C$1510=G684,B$11:B$1510))-MIN(IF(C$11:C$1510=G684,B$11:B$1510))),IF(AND(F684="",F685=""),"",_xlfn.STDEV.S(IF(C$11:C$1510=G684,B$11:B$1510)))))</f>
        <v/>
      </c>
      <c r="J684" s="102"/>
      <c r="K684" s="156"/>
      <c r="L684" s="157"/>
      <c r="M684" s="158"/>
      <c r="N684" s="147"/>
      <c r="O684" s="147"/>
      <c r="AA684" s="99" t="str">
        <f t="shared" si="477"/>
        <v/>
      </c>
      <c r="AB684" s="99" t="str">
        <f t="shared" si="478"/>
        <v/>
      </c>
      <c r="AC684" s="99" t="str">
        <f t="shared" si="506"/>
        <v/>
      </c>
      <c r="AD684" s="99" t="str">
        <f t="shared" si="507"/>
        <v/>
      </c>
      <c r="AE684" s="99" t="str">
        <f t="shared" si="479"/>
        <v/>
      </c>
      <c r="AF684" s="99" t="str">
        <f t="shared" si="480"/>
        <v/>
      </c>
      <c r="AG684" s="99" t="str">
        <f t="shared" si="518"/>
        <v/>
      </c>
      <c r="AH684" s="99" t="str">
        <f t="shared" si="519"/>
        <v/>
      </c>
      <c r="AI684" s="99" t="str">
        <f t="shared" si="496"/>
        <v/>
      </c>
      <c r="AJ684" s="99" t="str">
        <f t="shared" si="502"/>
        <v/>
      </c>
      <c r="AK684" s="99" t="str">
        <f t="shared" si="516"/>
        <v/>
      </c>
      <c r="AL684" s="99" t="str">
        <f t="shared" si="517"/>
        <v/>
      </c>
      <c r="AM684" s="99" t="str">
        <f t="shared" si="497"/>
        <v/>
      </c>
      <c r="AN684" s="99" t="str">
        <f t="shared" si="503"/>
        <v/>
      </c>
      <c r="AO684" s="99" t="str">
        <f t="shared" si="508"/>
        <v/>
      </c>
      <c r="AP684" s="99" t="str">
        <f t="shared" si="509"/>
        <v/>
      </c>
      <c r="AQ684" s="99" t="str">
        <f t="shared" si="504"/>
        <v/>
      </c>
      <c r="AR684" s="99" t="str">
        <f t="shared" si="505"/>
        <v/>
      </c>
      <c r="AS684" s="99" t="str">
        <f t="shared" si="510"/>
        <v/>
      </c>
      <c r="AT684" s="99" t="str">
        <f t="shared" si="511"/>
        <v/>
      </c>
      <c r="AU684" s="99" t="str">
        <f t="shared" si="481"/>
        <v/>
      </c>
      <c r="AV684" s="99" t="str">
        <f t="shared" si="482"/>
        <v/>
      </c>
      <c r="AW684" s="99" t="str">
        <f t="shared" si="512"/>
        <v/>
      </c>
      <c r="AX684" s="99" t="str">
        <f t="shared" si="513"/>
        <v/>
      </c>
      <c r="AY684" s="99" t="str">
        <f t="shared" si="483"/>
        <v/>
      </c>
      <c r="AZ684" s="99" t="str">
        <f t="shared" si="484"/>
        <v/>
      </c>
      <c r="BA684" s="99" t="str">
        <f t="shared" si="514"/>
        <v/>
      </c>
      <c r="BB684" s="99" t="str">
        <f t="shared" si="515"/>
        <v/>
      </c>
      <c r="BD684" s="99" t="str">
        <f t="shared" si="485"/>
        <v/>
      </c>
      <c r="BE684" s="99" t="str">
        <f t="shared" si="486"/>
        <v/>
      </c>
      <c r="BF684" s="99" t="str">
        <f t="shared" si="487"/>
        <v/>
      </c>
      <c r="BG684" s="99" t="str">
        <f t="shared" si="488"/>
        <v/>
      </c>
      <c r="BH684" s="121" t="str">
        <f t="shared" si="489"/>
        <v/>
      </c>
      <c r="BI684" s="121" t="str">
        <f t="shared" si="490"/>
        <v/>
      </c>
      <c r="BJ684" s="122" t="str">
        <f t="shared" si="491"/>
        <v/>
      </c>
      <c r="BK684" s="122"/>
      <c r="BL684" s="99" t="str">
        <f t="shared" si="492"/>
        <v/>
      </c>
      <c r="BM684" s="99" t="str">
        <f t="shared" si="493"/>
        <v/>
      </c>
      <c r="BN684" s="122" t="str">
        <f t="shared" si="498"/>
        <v/>
      </c>
      <c r="BO684" s="121" t="str">
        <f t="shared" si="494"/>
        <v/>
      </c>
      <c r="BP684" s="122" t="str">
        <f t="shared" si="499"/>
        <v/>
      </c>
      <c r="BQ684" s="122"/>
    </row>
    <row r="685" spans="2:69" x14ac:dyDescent="0.3">
      <c r="B685" s="89"/>
      <c r="C685" s="98">
        <f t="shared" si="495"/>
        <v>135</v>
      </c>
      <c r="D685" s="120">
        <v>675</v>
      </c>
      <c r="E685" s="161" t="str">
        <f t="shared" si="500"/>
        <v/>
      </c>
      <c r="F685" s="90" t="str">
        <f t="shared" si="476"/>
        <v/>
      </c>
      <c r="G685" s="120">
        <v>675</v>
      </c>
      <c r="H685" s="161" t="str">
        <f t="shared" si="501"/>
        <v/>
      </c>
      <c r="I685" s="90" t="str">
        <f t="array" ref="I685">IF(D$2=1,IF(F685="","",ABS(F684-F685)),IF(D$2&lt;10,IF(AND(F685="",F686=""),"",MAX(IF(C$11:C$1510=G685,B$11:B$1510))-MIN(IF(C$11:C$1510=G685,B$11:B$1510))),IF(AND(F685="",F686=""),"",_xlfn.STDEV.S(IF(C$11:C$1510=G685,B$11:B$1510)))))</f>
        <v/>
      </c>
      <c r="J685" s="102"/>
      <c r="K685" s="156"/>
      <c r="L685" s="157"/>
      <c r="M685" s="158"/>
      <c r="N685" s="147"/>
      <c r="O685" s="147"/>
      <c r="AA685" s="99" t="str">
        <f t="shared" si="477"/>
        <v/>
      </c>
      <c r="AB685" s="99" t="str">
        <f t="shared" si="478"/>
        <v/>
      </c>
      <c r="AC685" s="99" t="str">
        <f t="shared" si="506"/>
        <v/>
      </c>
      <c r="AD685" s="99" t="str">
        <f t="shared" si="507"/>
        <v/>
      </c>
      <c r="AE685" s="99" t="str">
        <f t="shared" si="479"/>
        <v/>
      </c>
      <c r="AF685" s="99" t="str">
        <f t="shared" si="480"/>
        <v/>
      </c>
      <c r="AG685" s="99" t="str">
        <f t="shared" si="518"/>
        <v/>
      </c>
      <c r="AH685" s="99" t="str">
        <f t="shared" si="519"/>
        <v/>
      </c>
      <c r="AI685" s="99" t="str">
        <f t="shared" si="496"/>
        <v/>
      </c>
      <c r="AJ685" s="99" t="str">
        <f t="shared" si="502"/>
        <v/>
      </c>
      <c r="AK685" s="99" t="str">
        <f t="shared" si="516"/>
        <v/>
      </c>
      <c r="AL685" s="99" t="str">
        <f t="shared" si="517"/>
        <v/>
      </c>
      <c r="AM685" s="99" t="str">
        <f t="shared" si="497"/>
        <v/>
      </c>
      <c r="AN685" s="99" t="str">
        <f t="shared" si="503"/>
        <v/>
      </c>
      <c r="AO685" s="99" t="str">
        <f t="shared" si="508"/>
        <v/>
      </c>
      <c r="AP685" s="99" t="str">
        <f t="shared" si="509"/>
        <v/>
      </c>
      <c r="AQ685" s="99" t="str">
        <f t="shared" si="504"/>
        <v/>
      </c>
      <c r="AR685" s="99" t="str">
        <f t="shared" si="505"/>
        <v/>
      </c>
      <c r="AS685" s="99" t="str">
        <f t="shared" si="510"/>
        <v/>
      </c>
      <c r="AT685" s="99" t="str">
        <f t="shared" si="511"/>
        <v/>
      </c>
      <c r="AU685" s="99" t="str">
        <f t="shared" si="481"/>
        <v/>
      </c>
      <c r="AV685" s="99" t="str">
        <f t="shared" si="482"/>
        <v/>
      </c>
      <c r="AW685" s="99" t="str">
        <f t="shared" si="512"/>
        <v/>
      </c>
      <c r="AX685" s="99" t="str">
        <f t="shared" si="513"/>
        <v/>
      </c>
      <c r="AY685" s="99" t="str">
        <f t="shared" si="483"/>
        <v/>
      </c>
      <c r="AZ685" s="99" t="str">
        <f t="shared" si="484"/>
        <v/>
      </c>
      <c r="BA685" s="99" t="str">
        <f t="shared" si="514"/>
        <v/>
      </c>
      <c r="BB685" s="99" t="str">
        <f t="shared" si="515"/>
        <v/>
      </c>
      <c r="BD685" s="99" t="str">
        <f t="shared" si="485"/>
        <v/>
      </c>
      <c r="BE685" s="99" t="str">
        <f t="shared" si="486"/>
        <v/>
      </c>
      <c r="BF685" s="99" t="str">
        <f t="shared" si="487"/>
        <v/>
      </c>
      <c r="BG685" s="99" t="str">
        <f t="shared" si="488"/>
        <v/>
      </c>
      <c r="BH685" s="121" t="str">
        <f t="shared" si="489"/>
        <v/>
      </c>
      <c r="BI685" s="121" t="str">
        <f t="shared" si="490"/>
        <v/>
      </c>
      <c r="BJ685" s="122" t="str">
        <f t="shared" si="491"/>
        <v/>
      </c>
      <c r="BK685" s="122"/>
      <c r="BL685" s="99" t="str">
        <f t="shared" si="492"/>
        <v/>
      </c>
      <c r="BM685" s="99" t="str">
        <f t="shared" si="493"/>
        <v/>
      </c>
      <c r="BN685" s="122" t="str">
        <f t="shared" si="498"/>
        <v/>
      </c>
      <c r="BO685" s="121" t="str">
        <f t="shared" si="494"/>
        <v/>
      </c>
      <c r="BP685" s="122" t="str">
        <f t="shared" si="499"/>
        <v/>
      </c>
      <c r="BQ685" s="122"/>
    </row>
    <row r="686" spans="2:69" x14ac:dyDescent="0.3">
      <c r="B686" s="89"/>
      <c r="C686" s="98">
        <f t="shared" si="495"/>
        <v>136</v>
      </c>
      <c r="D686" s="120">
        <v>676</v>
      </c>
      <c r="E686" s="161" t="str">
        <f t="shared" si="500"/>
        <v/>
      </c>
      <c r="F686" s="90" t="str">
        <f t="shared" si="476"/>
        <v/>
      </c>
      <c r="G686" s="120">
        <v>676</v>
      </c>
      <c r="H686" s="161" t="str">
        <f t="shared" si="501"/>
        <v/>
      </c>
      <c r="I686" s="90" t="str">
        <f t="array" ref="I686">IF(D$2=1,IF(F686="","",ABS(F685-F686)),IF(D$2&lt;10,IF(AND(F686="",F687=""),"",MAX(IF(C$11:C$1510=G686,B$11:B$1510))-MIN(IF(C$11:C$1510=G686,B$11:B$1510))),IF(AND(F686="",F687=""),"",_xlfn.STDEV.S(IF(C$11:C$1510=G686,B$11:B$1510)))))</f>
        <v/>
      </c>
      <c r="J686" s="102"/>
      <c r="K686" s="156"/>
      <c r="L686" s="157"/>
      <c r="M686" s="158"/>
      <c r="N686" s="147"/>
      <c r="O686" s="147"/>
      <c r="AA686" s="99" t="str">
        <f t="shared" si="477"/>
        <v/>
      </c>
      <c r="AB686" s="99" t="str">
        <f t="shared" si="478"/>
        <v/>
      </c>
      <c r="AC686" s="99" t="str">
        <f t="shared" si="506"/>
        <v/>
      </c>
      <c r="AD686" s="99" t="str">
        <f t="shared" si="507"/>
        <v/>
      </c>
      <c r="AE686" s="99" t="str">
        <f t="shared" si="479"/>
        <v/>
      </c>
      <c r="AF686" s="99" t="str">
        <f t="shared" si="480"/>
        <v/>
      </c>
      <c r="AG686" s="99" t="str">
        <f t="shared" si="518"/>
        <v/>
      </c>
      <c r="AH686" s="99" t="str">
        <f t="shared" si="519"/>
        <v/>
      </c>
      <c r="AI686" s="99" t="str">
        <f t="shared" si="496"/>
        <v/>
      </c>
      <c r="AJ686" s="99" t="str">
        <f t="shared" si="502"/>
        <v/>
      </c>
      <c r="AK686" s="99" t="str">
        <f t="shared" si="516"/>
        <v/>
      </c>
      <c r="AL686" s="99" t="str">
        <f t="shared" si="517"/>
        <v/>
      </c>
      <c r="AM686" s="99" t="str">
        <f t="shared" si="497"/>
        <v/>
      </c>
      <c r="AN686" s="99" t="str">
        <f t="shared" si="503"/>
        <v/>
      </c>
      <c r="AO686" s="99" t="str">
        <f t="shared" si="508"/>
        <v/>
      </c>
      <c r="AP686" s="99" t="str">
        <f t="shared" si="509"/>
        <v/>
      </c>
      <c r="AQ686" s="99" t="str">
        <f t="shared" si="504"/>
        <v/>
      </c>
      <c r="AR686" s="99" t="str">
        <f t="shared" si="505"/>
        <v/>
      </c>
      <c r="AS686" s="99" t="str">
        <f t="shared" si="510"/>
        <v/>
      </c>
      <c r="AT686" s="99" t="str">
        <f t="shared" si="511"/>
        <v/>
      </c>
      <c r="AU686" s="99" t="str">
        <f t="shared" si="481"/>
        <v/>
      </c>
      <c r="AV686" s="99" t="str">
        <f t="shared" si="482"/>
        <v/>
      </c>
      <c r="AW686" s="99" t="str">
        <f t="shared" si="512"/>
        <v/>
      </c>
      <c r="AX686" s="99" t="str">
        <f t="shared" si="513"/>
        <v/>
      </c>
      <c r="AY686" s="99" t="str">
        <f t="shared" si="483"/>
        <v/>
      </c>
      <c r="AZ686" s="99" t="str">
        <f t="shared" si="484"/>
        <v/>
      </c>
      <c r="BA686" s="99" t="str">
        <f t="shared" si="514"/>
        <v/>
      </c>
      <c r="BB686" s="99" t="str">
        <f t="shared" si="515"/>
        <v/>
      </c>
      <c r="BD686" s="99" t="str">
        <f t="shared" si="485"/>
        <v/>
      </c>
      <c r="BE686" s="99" t="str">
        <f t="shared" si="486"/>
        <v/>
      </c>
      <c r="BF686" s="99" t="str">
        <f t="shared" si="487"/>
        <v/>
      </c>
      <c r="BG686" s="99" t="str">
        <f t="shared" si="488"/>
        <v/>
      </c>
      <c r="BH686" s="121" t="str">
        <f t="shared" si="489"/>
        <v/>
      </c>
      <c r="BI686" s="121" t="str">
        <f t="shared" si="490"/>
        <v/>
      </c>
      <c r="BJ686" s="122" t="str">
        <f t="shared" si="491"/>
        <v/>
      </c>
      <c r="BK686" s="122"/>
      <c r="BL686" s="99" t="str">
        <f t="shared" si="492"/>
        <v/>
      </c>
      <c r="BM686" s="99" t="str">
        <f t="shared" si="493"/>
        <v/>
      </c>
      <c r="BN686" s="122" t="str">
        <f t="shared" si="498"/>
        <v/>
      </c>
      <c r="BO686" s="121" t="str">
        <f t="shared" si="494"/>
        <v/>
      </c>
      <c r="BP686" s="122" t="str">
        <f t="shared" si="499"/>
        <v/>
      </c>
      <c r="BQ686" s="122"/>
    </row>
    <row r="687" spans="2:69" x14ac:dyDescent="0.3">
      <c r="B687" s="89"/>
      <c r="C687" s="98">
        <f t="shared" si="495"/>
        <v>136</v>
      </c>
      <c r="D687" s="120">
        <v>677</v>
      </c>
      <c r="E687" s="161" t="str">
        <f t="shared" si="500"/>
        <v/>
      </c>
      <c r="F687" s="90" t="str">
        <f t="shared" si="476"/>
        <v/>
      </c>
      <c r="G687" s="120">
        <v>677</v>
      </c>
      <c r="H687" s="161" t="str">
        <f t="shared" si="501"/>
        <v/>
      </c>
      <c r="I687" s="90" t="str">
        <f t="array" ref="I687">IF(D$2=1,IF(F687="","",ABS(F686-F687)),IF(D$2&lt;10,IF(AND(F687="",F688=""),"",MAX(IF(C$11:C$1510=G687,B$11:B$1510))-MIN(IF(C$11:C$1510=G687,B$11:B$1510))),IF(AND(F687="",F688=""),"",_xlfn.STDEV.S(IF(C$11:C$1510=G687,B$11:B$1510)))))</f>
        <v/>
      </c>
      <c r="J687" s="102"/>
      <c r="K687" s="156"/>
      <c r="L687" s="157"/>
      <c r="M687" s="158"/>
      <c r="N687" s="147"/>
      <c r="O687" s="147"/>
      <c r="AA687" s="99" t="str">
        <f t="shared" si="477"/>
        <v/>
      </c>
      <c r="AB687" s="99" t="str">
        <f t="shared" si="478"/>
        <v/>
      </c>
      <c r="AC687" s="99" t="str">
        <f t="shared" si="506"/>
        <v/>
      </c>
      <c r="AD687" s="99" t="str">
        <f t="shared" si="507"/>
        <v/>
      </c>
      <c r="AE687" s="99" t="str">
        <f t="shared" si="479"/>
        <v/>
      </c>
      <c r="AF687" s="99" t="str">
        <f t="shared" si="480"/>
        <v/>
      </c>
      <c r="AG687" s="99" t="str">
        <f t="shared" si="518"/>
        <v/>
      </c>
      <c r="AH687" s="99" t="str">
        <f t="shared" si="519"/>
        <v/>
      </c>
      <c r="AI687" s="99" t="str">
        <f t="shared" si="496"/>
        <v/>
      </c>
      <c r="AJ687" s="99" t="str">
        <f t="shared" si="502"/>
        <v/>
      </c>
      <c r="AK687" s="99" t="str">
        <f t="shared" si="516"/>
        <v/>
      </c>
      <c r="AL687" s="99" t="str">
        <f t="shared" si="517"/>
        <v/>
      </c>
      <c r="AM687" s="99" t="str">
        <f t="shared" si="497"/>
        <v/>
      </c>
      <c r="AN687" s="99" t="str">
        <f t="shared" si="503"/>
        <v/>
      </c>
      <c r="AO687" s="99" t="str">
        <f t="shared" si="508"/>
        <v/>
      </c>
      <c r="AP687" s="99" t="str">
        <f t="shared" si="509"/>
        <v/>
      </c>
      <c r="AQ687" s="99" t="str">
        <f t="shared" si="504"/>
        <v/>
      </c>
      <c r="AR687" s="99" t="str">
        <f t="shared" si="505"/>
        <v/>
      </c>
      <c r="AS687" s="99" t="str">
        <f t="shared" si="510"/>
        <v/>
      </c>
      <c r="AT687" s="99" t="str">
        <f t="shared" si="511"/>
        <v/>
      </c>
      <c r="AU687" s="99" t="str">
        <f t="shared" si="481"/>
        <v/>
      </c>
      <c r="AV687" s="99" t="str">
        <f t="shared" si="482"/>
        <v/>
      </c>
      <c r="AW687" s="99" t="str">
        <f t="shared" si="512"/>
        <v/>
      </c>
      <c r="AX687" s="99" t="str">
        <f t="shared" si="513"/>
        <v/>
      </c>
      <c r="AY687" s="99" t="str">
        <f t="shared" si="483"/>
        <v/>
      </c>
      <c r="AZ687" s="99" t="str">
        <f t="shared" si="484"/>
        <v/>
      </c>
      <c r="BA687" s="99" t="str">
        <f t="shared" si="514"/>
        <v/>
      </c>
      <c r="BB687" s="99" t="str">
        <f t="shared" si="515"/>
        <v/>
      </c>
      <c r="BD687" s="99" t="str">
        <f t="shared" si="485"/>
        <v/>
      </c>
      <c r="BE687" s="99" t="str">
        <f t="shared" si="486"/>
        <v/>
      </c>
      <c r="BF687" s="99" t="str">
        <f t="shared" si="487"/>
        <v/>
      </c>
      <c r="BG687" s="99" t="str">
        <f t="shared" si="488"/>
        <v/>
      </c>
      <c r="BH687" s="121" t="str">
        <f t="shared" si="489"/>
        <v/>
      </c>
      <c r="BI687" s="121" t="str">
        <f t="shared" si="490"/>
        <v/>
      </c>
      <c r="BJ687" s="122" t="str">
        <f t="shared" si="491"/>
        <v/>
      </c>
      <c r="BK687" s="122"/>
      <c r="BL687" s="99" t="str">
        <f t="shared" si="492"/>
        <v/>
      </c>
      <c r="BM687" s="99" t="str">
        <f t="shared" si="493"/>
        <v/>
      </c>
      <c r="BN687" s="122" t="str">
        <f t="shared" si="498"/>
        <v/>
      </c>
      <c r="BO687" s="121" t="str">
        <f t="shared" si="494"/>
        <v/>
      </c>
      <c r="BP687" s="122" t="str">
        <f t="shared" si="499"/>
        <v/>
      </c>
      <c r="BQ687" s="122"/>
    </row>
    <row r="688" spans="2:69" x14ac:dyDescent="0.3">
      <c r="B688" s="89"/>
      <c r="C688" s="98">
        <f t="shared" si="495"/>
        <v>136</v>
      </c>
      <c r="D688" s="120">
        <v>678</v>
      </c>
      <c r="E688" s="161" t="str">
        <f t="shared" si="500"/>
        <v/>
      </c>
      <c r="F688" s="90" t="str">
        <f t="shared" si="476"/>
        <v/>
      </c>
      <c r="G688" s="120">
        <v>678</v>
      </c>
      <c r="H688" s="161" t="str">
        <f t="shared" si="501"/>
        <v/>
      </c>
      <c r="I688" s="90" t="str">
        <f t="array" ref="I688">IF(D$2=1,IF(F688="","",ABS(F687-F688)),IF(D$2&lt;10,IF(AND(F688="",F689=""),"",MAX(IF(C$11:C$1510=G688,B$11:B$1510))-MIN(IF(C$11:C$1510=G688,B$11:B$1510))),IF(AND(F688="",F689=""),"",_xlfn.STDEV.S(IF(C$11:C$1510=G688,B$11:B$1510)))))</f>
        <v/>
      </c>
      <c r="J688" s="102"/>
      <c r="K688" s="156"/>
      <c r="L688" s="157"/>
      <c r="M688" s="158"/>
      <c r="N688" s="147"/>
      <c r="O688" s="147"/>
      <c r="AA688" s="99" t="str">
        <f t="shared" si="477"/>
        <v/>
      </c>
      <c r="AB688" s="99" t="str">
        <f t="shared" si="478"/>
        <v/>
      </c>
      <c r="AC688" s="99" t="str">
        <f t="shared" si="506"/>
        <v/>
      </c>
      <c r="AD688" s="99" t="str">
        <f t="shared" si="507"/>
        <v/>
      </c>
      <c r="AE688" s="99" t="str">
        <f t="shared" si="479"/>
        <v/>
      </c>
      <c r="AF688" s="99" t="str">
        <f t="shared" si="480"/>
        <v/>
      </c>
      <c r="AG688" s="99" t="str">
        <f t="shared" si="518"/>
        <v/>
      </c>
      <c r="AH688" s="99" t="str">
        <f t="shared" si="519"/>
        <v/>
      </c>
      <c r="AI688" s="99" t="str">
        <f t="shared" si="496"/>
        <v/>
      </c>
      <c r="AJ688" s="99" t="str">
        <f t="shared" si="502"/>
        <v/>
      </c>
      <c r="AK688" s="99" t="str">
        <f t="shared" si="516"/>
        <v/>
      </c>
      <c r="AL688" s="99" t="str">
        <f t="shared" si="517"/>
        <v/>
      </c>
      <c r="AM688" s="99" t="str">
        <f t="shared" si="497"/>
        <v/>
      </c>
      <c r="AN688" s="99" t="str">
        <f t="shared" si="503"/>
        <v/>
      </c>
      <c r="AO688" s="99" t="str">
        <f t="shared" si="508"/>
        <v/>
      </c>
      <c r="AP688" s="99" t="str">
        <f t="shared" si="509"/>
        <v/>
      </c>
      <c r="AQ688" s="99" t="str">
        <f t="shared" si="504"/>
        <v/>
      </c>
      <c r="AR688" s="99" t="str">
        <f t="shared" si="505"/>
        <v/>
      </c>
      <c r="AS688" s="99" t="str">
        <f t="shared" si="510"/>
        <v/>
      </c>
      <c r="AT688" s="99" t="str">
        <f t="shared" si="511"/>
        <v/>
      </c>
      <c r="AU688" s="99" t="str">
        <f t="shared" si="481"/>
        <v/>
      </c>
      <c r="AV688" s="99" t="str">
        <f t="shared" si="482"/>
        <v/>
      </c>
      <c r="AW688" s="99" t="str">
        <f t="shared" si="512"/>
        <v/>
      </c>
      <c r="AX688" s="99" t="str">
        <f t="shared" si="513"/>
        <v/>
      </c>
      <c r="AY688" s="99" t="str">
        <f t="shared" si="483"/>
        <v/>
      </c>
      <c r="AZ688" s="99" t="str">
        <f t="shared" si="484"/>
        <v/>
      </c>
      <c r="BA688" s="99" t="str">
        <f t="shared" si="514"/>
        <v/>
      </c>
      <c r="BB688" s="99" t="str">
        <f t="shared" si="515"/>
        <v/>
      </c>
      <c r="BD688" s="99" t="str">
        <f t="shared" si="485"/>
        <v/>
      </c>
      <c r="BE688" s="99" t="str">
        <f t="shared" si="486"/>
        <v/>
      </c>
      <c r="BF688" s="99" t="str">
        <f t="shared" si="487"/>
        <v/>
      </c>
      <c r="BG688" s="99" t="str">
        <f t="shared" si="488"/>
        <v/>
      </c>
      <c r="BH688" s="121" t="str">
        <f t="shared" si="489"/>
        <v/>
      </c>
      <c r="BI688" s="121" t="str">
        <f t="shared" si="490"/>
        <v/>
      </c>
      <c r="BJ688" s="122" t="str">
        <f t="shared" si="491"/>
        <v/>
      </c>
      <c r="BK688" s="122"/>
      <c r="BL688" s="99" t="str">
        <f t="shared" si="492"/>
        <v/>
      </c>
      <c r="BM688" s="99" t="str">
        <f t="shared" si="493"/>
        <v/>
      </c>
      <c r="BN688" s="122" t="str">
        <f t="shared" si="498"/>
        <v/>
      </c>
      <c r="BO688" s="121" t="str">
        <f t="shared" si="494"/>
        <v/>
      </c>
      <c r="BP688" s="122" t="str">
        <f t="shared" si="499"/>
        <v/>
      </c>
      <c r="BQ688" s="122"/>
    </row>
    <row r="689" spans="2:69" x14ac:dyDescent="0.3">
      <c r="B689" s="89"/>
      <c r="C689" s="98">
        <f t="shared" si="495"/>
        <v>136</v>
      </c>
      <c r="D689" s="120">
        <v>679</v>
      </c>
      <c r="E689" s="161" t="str">
        <f t="shared" si="500"/>
        <v/>
      </c>
      <c r="F689" s="90" t="str">
        <f t="shared" si="476"/>
        <v/>
      </c>
      <c r="G689" s="120">
        <v>679</v>
      </c>
      <c r="H689" s="161" t="str">
        <f t="shared" si="501"/>
        <v/>
      </c>
      <c r="I689" s="90" t="str">
        <f t="array" ref="I689">IF(D$2=1,IF(F689="","",ABS(F688-F689)),IF(D$2&lt;10,IF(AND(F689="",F690=""),"",MAX(IF(C$11:C$1510=G689,B$11:B$1510))-MIN(IF(C$11:C$1510=G689,B$11:B$1510))),IF(AND(F689="",F690=""),"",_xlfn.STDEV.S(IF(C$11:C$1510=G689,B$11:B$1510)))))</f>
        <v/>
      </c>
      <c r="J689" s="102"/>
      <c r="K689" s="156"/>
      <c r="L689" s="157"/>
      <c r="M689" s="158"/>
      <c r="N689" s="147"/>
      <c r="O689" s="147"/>
      <c r="AA689" s="99" t="str">
        <f t="shared" si="477"/>
        <v/>
      </c>
      <c r="AB689" s="99" t="str">
        <f t="shared" si="478"/>
        <v/>
      </c>
      <c r="AC689" s="99" t="str">
        <f t="shared" si="506"/>
        <v/>
      </c>
      <c r="AD689" s="99" t="str">
        <f t="shared" si="507"/>
        <v/>
      </c>
      <c r="AE689" s="99" t="str">
        <f t="shared" si="479"/>
        <v/>
      </c>
      <c r="AF689" s="99" t="str">
        <f t="shared" si="480"/>
        <v/>
      </c>
      <c r="AG689" s="99" t="str">
        <f t="shared" si="518"/>
        <v/>
      </c>
      <c r="AH689" s="99" t="str">
        <f t="shared" si="519"/>
        <v/>
      </c>
      <c r="AI689" s="99" t="str">
        <f t="shared" si="496"/>
        <v/>
      </c>
      <c r="AJ689" s="99" t="str">
        <f t="shared" si="502"/>
        <v/>
      </c>
      <c r="AK689" s="99" t="str">
        <f t="shared" si="516"/>
        <v/>
      </c>
      <c r="AL689" s="99" t="str">
        <f t="shared" si="517"/>
        <v/>
      </c>
      <c r="AM689" s="99" t="str">
        <f t="shared" si="497"/>
        <v/>
      </c>
      <c r="AN689" s="99" t="str">
        <f t="shared" si="503"/>
        <v/>
      </c>
      <c r="AO689" s="99" t="str">
        <f t="shared" si="508"/>
        <v/>
      </c>
      <c r="AP689" s="99" t="str">
        <f t="shared" si="509"/>
        <v/>
      </c>
      <c r="AQ689" s="99" t="str">
        <f t="shared" si="504"/>
        <v/>
      </c>
      <c r="AR689" s="99" t="str">
        <f t="shared" si="505"/>
        <v/>
      </c>
      <c r="AS689" s="99" t="str">
        <f t="shared" si="510"/>
        <v/>
      </c>
      <c r="AT689" s="99" t="str">
        <f t="shared" si="511"/>
        <v/>
      </c>
      <c r="AU689" s="99" t="str">
        <f t="shared" si="481"/>
        <v/>
      </c>
      <c r="AV689" s="99" t="str">
        <f t="shared" si="482"/>
        <v/>
      </c>
      <c r="AW689" s="99" t="str">
        <f t="shared" si="512"/>
        <v/>
      </c>
      <c r="AX689" s="99" t="str">
        <f t="shared" si="513"/>
        <v/>
      </c>
      <c r="AY689" s="99" t="str">
        <f t="shared" si="483"/>
        <v/>
      </c>
      <c r="AZ689" s="99" t="str">
        <f t="shared" si="484"/>
        <v/>
      </c>
      <c r="BA689" s="99" t="str">
        <f t="shared" si="514"/>
        <v/>
      </c>
      <c r="BB689" s="99" t="str">
        <f t="shared" si="515"/>
        <v/>
      </c>
      <c r="BD689" s="99" t="str">
        <f t="shared" si="485"/>
        <v/>
      </c>
      <c r="BE689" s="99" t="str">
        <f t="shared" si="486"/>
        <v/>
      </c>
      <c r="BF689" s="99" t="str">
        <f t="shared" si="487"/>
        <v/>
      </c>
      <c r="BG689" s="99" t="str">
        <f t="shared" si="488"/>
        <v/>
      </c>
      <c r="BH689" s="121" t="str">
        <f t="shared" si="489"/>
        <v/>
      </c>
      <c r="BI689" s="121" t="str">
        <f t="shared" si="490"/>
        <v/>
      </c>
      <c r="BJ689" s="122" t="str">
        <f t="shared" si="491"/>
        <v/>
      </c>
      <c r="BK689" s="122"/>
      <c r="BL689" s="99" t="str">
        <f t="shared" si="492"/>
        <v/>
      </c>
      <c r="BM689" s="99" t="str">
        <f t="shared" si="493"/>
        <v/>
      </c>
      <c r="BN689" s="122" t="str">
        <f t="shared" si="498"/>
        <v/>
      </c>
      <c r="BO689" s="121" t="str">
        <f t="shared" si="494"/>
        <v/>
      </c>
      <c r="BP689" s="122" t="str">
        <f t="shared" si="499"/>
        <v/>
      </c>
      <c r="BQ689" s="122"/>
    </row>
    <row r="690" spans="2:69" x14ac:dyDescent="0.3">
      <c r="B690" s="89"/>
      <c r="C690" s="98">
        <f t="shared" si="495"/>
        <v>136</v>
      </c>
      <c r="D690" s="120">
        <v>680</v>
      </c>
      <c r="E690" s="161" t="str">
        <f t="shared" si="500"/>
        <v/>
      </c>
      <c r="F690" s="90" t="str">
        <f t="shared" si="476"/>
        <v/>
      </c>
      <c r="G690" s="120">
        <v>680</v>
      </c>
      <c r="H690" s="161" t="str">
        <f t="shared" si="501"/>
        <v/>
      </c>
      <c r="I690" s="90" t="str">
        <f t="array" ref="I690">IF(D$2=1,IF(F690="","",ABS(F689-F690)),IF(D$2&lt;10,IF(AND(F690="",F691=""),"",MAX(IF(C$11:C$1510=G690,B$11:B$1510))-MIN(IF(C$11:C$1510=G690,B$11:B$1510))),IF(AND(F690="",F691=""),"",_xlfn.STDEV.S(IF(C$11:C$1510=G690,B$11:B$1510)))))</f>
        <v/>
      </c>
      <c r="J690" s="102"/>
      <c r="K690" s="156"/>
      <c r="L690" s="157"/>
      <c r="M690" s="158"/>
      <c r="N690" s="147"/>
      <c r="O690" s="147"/>
      <c r="AA690" s="99" t="str">
        <f t="shared" si="477"/>
        <v/>
      </c>
      <c r="AB690" s="99" t="str">
        <f t="shared" si="478"/>
        <v/>
      </c>
      <c r="AC690" s="99" t="str">
        <f t="shared" si="506"/>
        <v/>
      </c>
      <c r="AD690" s="99" t="str">
        <f t="shared" si="507"/>
        <v/>
      </c>
      <c r="AE690" s="99" t="str">
        <f t="shared" si="479"/>
        <v/>
      </c>
      <c r="AF690" s="99" t="str">
        <f t="shared" si="480"/>
        <v/>
      </c>
      <c r="AG690" s="99" t="str">
        <f t="shared" si="518"/>
        <v/>
      </c>
      <c r="AH690" s="99" t="str">
        <f t="shared" si="519"/>
        <v/>
      </c>
      <c r="AI690" s="99" t="str">
        <f t="shared" si="496"/>
        <v/>
      </c>
      <c r="AJ690" s="99" t="str">
        <f t="shared" si="502"/>
        <v/>
      </c>
      <c r="AK690" s="99" t="str">
        <f t="shared" si="516"/>
        <v/>
      </c>
      <c r="AL690" s="99" t="str">
        <f t="shared" si="517"/>
        <v/>
      </c>
      <c r="AM690" s="99" t="str">
        <f t="shared" si="497"/>
        <v/>
      </c>
      <c r="AN690" s="99" t="str">
        <f t="shared" si="503"/>
        <v/>
      </c>
      <c r="AO690" s="99" t="str">
        <f t="shared" si="508"/>
        <v/>
      </c>
      <c r="AP690" s="99" t="str">
        <f t="shared" si="509"/>
        <v/>
      </c>
      <c r="AQ690" s="99" t="str">
        <f t="shared" si="504"/>
        <v/>
      </c>
      <c r="AR690" s="99" t="str">
        <f t="shared" si="505"/>
        <v/>
      </c>
      <c r="AS690" s="99" t="str">
        <f t="shared" si="510"/>
        <v/>
      </c>
      <c r="AT690" s="99" t="str">
        <f t="shared" si="511"/>
        <v/>
      </c>
      <c r="AU690" s="99" t="str">
        <f t="shared" si="481"/>
        <v/>
      </c>
      <c r="AV690" s="99" t="str">
        <f t="shared" si="482"/>
        <v/>
      </c>
      <c r="AW690" s="99" t="str">
        <f t="shared" si="512"/>
        <v/>
      </c>
      <c r="AX690" s="99" t="str">
        <f t="shared" si="513"/>
        <v/>
      </c>
      <c r="AY690" s="99" t="str">
        <f t="shared" si="483"/>
        <v/>
      </c>
      <c r="AZ690" s="99" t="str">
        <f t="shared" si="484"/>
        <v/>
      </c>
      <c r="BA690" s="99" t="str">
        <f t="shared" si="514"/>
        <v/>
      </c>
      <c r="BB690" s="99" t="str">
        <f t="shared" si="515"/>
        <v/>
      </c>
      <c r="BD690" s="99" t="str">
        <f t="shared" si="485"/>
        <v/>
      </c>
      <c r="BE690" s="99" t="str">
        <f t="shared" si="486"/>
        <v/>
      </c>
      <c r="BF690" s="99" t="str">
        <f t="shared" si="487"/>
        <v/>
      </c>
      <c r="BG690" s="99" t="str">
        <f t="shared" si="488"/>
        <v/>
      </c>
      <c r="BH690" s="121" t="str">
        <f t="shared" si="489"/>
        <v/>
      </c>
      <c r="BI690" s="121" t="str">
        <f t="shared" si="490"/>
        <v/>
      </c>
      <c r="BJ690" s="122" t="str">
        <f t="shared" si="491"/>
        <v/>
      </c>
      <c r="BK690" s="122"/>
      <c r="BL690" s="99" t="str">
        <f t="shared" si="492"/>
        <v/>
      </c>
      <c r="BM690" s="99" t="str">
        <f t="shared" si="493"/>
        <v/>
      </c>
      <c r="BN690" s="122" t="str">
        <f t="shared" si="498"/>
        <v/>
      </c>
      <c r="BO690" s="121" t="str">
        <f t="shared" si="494"/>
        <v/>
      </c>
      <c r="BP690" s="122" t="str">
        <f t="shared" si="499"/>
        <v/>
      </c>
      <c r="BQ690" s="122"/>
    </row>
    <row r="691" spans="2:69" x14ac:dyDescent="0.3">
      <c r="B691" s="89"/>
      <c r="C691" s="98">
        <f t="shared" si="495"/>
        <v>137</v>
      </c>
      <c r="D691" s="120">
        <v>681</v>
      </c>
      <c r="E691" s="161" t="str">
        <f t="shared" si="500"/>
        <v/>
      </c>
      <c r="F691" s="90" t="str">
        <f t="shared" si="476"/>
        <v/>
      </c>
      <c r="G691" s="120">
        <v>681</v>
      </c>
      <c r="H691" s="161" t="str">
        <f t="shared" si="501"/>
        <v/>
      </c>
      <c r="I691" s="90" t="str">
        <f t="array" ref="I691">IF(D$2=1,IF(F691="","",ABS(F690-F691)),IF(D$2&lt;10,IF(AND(F691="",F692=""),"",MAX(IF(C$11:C$1510=G691,B$11:B$1510))-MIN(IF(C$11:C$1510=G691,B$11:B$1510))),IF(AND(F691="",F692=""),"",_xlfn.STDEV.S(IF(C$11:C$1510=G691,B$11:B$1510)))))</f>
        <v/>
      </c>
      <c r="J691" s="102"/>
      <c r="K691" s="156"/>
      <c r="L691" s="157"/>
      <c r="M691" s="158"/>
      <c r="N691" s="147"/>
      <c r="O691" s="147"/>
      <c r="AA691" s="99" t="str">
        <f t="shared" si="477"/>
        <v/>
      </c>
      <c r="AB691" s="99" t="str">
        <f t="shared" si="478"/>
        <v/>
      </c>
      <c r="AC691" s="99" t="str">
        <f t="shared" si="506"/>
        <v/>
      </c>
      <c r="AD691" s="99" t="str">
        <f t="shared" si="507"/>
        <v/>
      </c>
      <c r="AE691" s="99" t="str">
        <f t="shared" si="479"/>
        <v/>
      </c>
      <c r="AF691" s="99" t="str">
        <f t="shared" si="480"/>
        <v/>
      </c>
      <c r="AG691" s="99" t="str">
        <f t="shared" si="518"/>
        <v/>
      </c>
      <c r="AH691" s="99" t="str">
        <f t="shared" si="519"/>
        <v/>
      </c>
      <c r="AI691" s="99" t="str">
        <f t="shared" si="496"/>
        <v/>
      </c>
      <c r="AJ691" s="99" t="str">
        <f t="shared" si="502"/>
        <v/>
      </c>
      <c r="AK691" s="99" t="str">
        <f t="shared" si="516"/>
        <v/>
      </c>
      <c r="AL691" s="99" t="str">
        <f t="shared" si="517"/>
        <v/>
      </c>
      <c r="AM691" s="99" t="str">
        <f t="shared" si="497"/>
        <v/>
      </c>
      <c r="AN691" s="99" t="str">
        <f t="shared" si="503"/>
        <v/>
      </c>
      <c r="AO691" s="99" t="str">
        <f t="shared" si="508"/>
        <v/>
      </c>
      <c r="AP691" s="99" t="str">
        <f t="shared" si="509"/>
        <v/>
      </c>
      <c r="AQ691" s="99" t="str">
        <f t="shared" si="504"/>
        <v/>
      </c>
      <c r="AR691" s="99" t="str">
        <f t="shared" si="505"/>
        <v/>
      </c>
      <c r="AS691" s="99" t="str">
        <f t="shared" si="510"/>
        <v/>
      </c>
      <c r="AT691" s="99" t="str">
        <f t="shared" si="511"/>
        <v/>
      </c>
      <c r="AU691" s="99" t="str">
        <f t="shared" si="481"/>
        <v/>
      </c>
      <c r="AV691" s="99" t="str">
        <f t="shared" si="482"/>
        <v/>
      </c>
      <c r="AW691" s="99" t="str">
        <f t="shared" si="512"/>
        <v/>
      </c>
      <c r="AX691" s="99" t="str">
        <f t="shared" si="513"/>
        <v/>
      </c>
      <c r="AY691" s="99" t="str">
        <f t="shared" si="483"/>
        <v/>
      </c>
      <c r="AZ691" s="99" t="str">
        <f t="shared" si="484"/>
        <v/>
      </c>
      <c r="BA691" s="99" t="str">
        <f t="shared" si="514"/>
        <v/>
      </c>
      <c r="BB691" s="99" t="str">
        <f t="shared" si="515"/>
        <v/>
      </c>
      <c r="BD691" s="99" t="str">
        <f t="shared" si="485"/>
        <v/>
      </c>
      <c r="BE691" s="99" t="str">
        <f t="shared" si="486"/>
        <v/>
      </c>
      <c r="BF691" s="99" t="str">
        <f t="shared" si="487"/>
        <v/>
      </c>
      <c r="BG691" s="99" t="str">
        <f t="shared" si="488"/>
        <v/>
      </c>
      <c r="BH691" s="121" t="str">
        <f t="shared" si="489"/>
        <v/>
      </c>
      <c r="BI691" s="121" t="str">
        <f t="shared" si="490"/>
        <v/>
      </c>
      <c r="BJ691" s="122" t="str">
        <f t="shared" si="491"/>
        <v/>
      </c>
      <c r="BK691" s="122"/>
      <c r="BL691" s="99" t="str">
        <f t="shared" si="492"/>
        <v/>
      </c>
      <c r="BM691" s="99" t="str">
        <f t="shared" si="493"/>
        <v/>
      </c>
      <c r="BN691" s="122" t="str">
        <f t="shared" si="498"/>
        <v/>
      </c>
      <c r="BO691" s="121" t="str">
        <f t="shared" si="494"/>
        <v/>
      </c>
      <c r="BP691" s="122" t="str">
        <f t="shared" si="499"/>
        <v/>
      </c>
      <c r="BQ691" s="122"/>
    </row>
    <row r="692" spans="2:69" x14ac:dyDescent="0.3">
      <c r="B692" s="89"/>
      <c r="C692" s="98">
        <f t="shared" si="495"/>
        <v>137</v>
      </c>
      <c r="D692" s="120">
        <v>682</v>
      </c>
      <c r="E692" s="161" t="str">
        <f t="shared" si="500"/>
        <v/>
      </c>
      <c r="F692" s="90" t="str">
        <f t="shared" si="476"/>
        <v/>
      </c>
      <c r="G692" s="120">
        <v>682</v>
      </c>
      <c r="H692" s="161" t="str">
        <f t="shared" si="501"/>
        <v/>
      </c>
      <c r="I692" s="90" t="str">
        <f t="array" ref="I692">IF(D$2=1,IF(F692="","",ABS(F691-F692)),IF(D$2&lt;10,IF(AND(F692="",F693=""),"",MAX(IF(C$11:C$1510=G692,B$11:B$1510))-MIN(IF(C$11:C$1510=G692,B$11:B$1510))),IF(AND(F692="",F693=""),"",_xlfn.STDEV.S(IF(C$11:C$1510=G692,B$11:B$1510)))))</f>
        <v/>
      </c>
      <c r="J692" s="102"/>
      <c r="K692" s="156"/>
      <c r="L692" s="157"/>
      <c r="M692" s="158"/>
      <c r="N692" s="147"/>
      <c r="O692" s="147"/>
      <c r="AA692" s="99" t="str">
        <f t="shared" si="477"/>
        <v/>
      </c>
      <c r="AB692" s="99" t="str">
        <f t="shared" si="478"/>
        <v/>
      </c>
      <c r="AC692" s="99" t="str">
        <f t="shared" si="506"/>
        <v/>
      </c>
      <c r="AD692" s="99" t="str">
        <f t="shared" si="507"/>
        <v/>
      </c>
      <c r="AE692" s="99" t="str">
        <f t="shared" si="479"/>
        <v/>
      </c>
      <c r="AF692" s="99" t="str">
        <f t="shared" si="480"/>
        <v/>
      </c>
      <c r="AG692" s="99" t="str">
        <f t="shared" si="518"/>
        <v/>
      </c>
      <c r="AH692" s="99" t="str">
        <f t="shared" si="519"/>
        <v/>
      </c>
      <c r="AI692" s="99" t="str">
        <f t="shared" si="496"/>
        <v/>
      </c>
      <c r="AJ692" s="99" t="str">
        <f t="shared" si="502"/>
        <v/>
      </c>
      <c r="AK692" s="99" t="str">
        <f t="shared" si="516"/>
        <v/>
      </c>
      <c r="AL692" s="99" t="str">
        <f t="shared" si="517"/>
        <v/>
      </c>
      <c r="AM692" s="99" t="str">
        <f t="shared" si="497"/>
        <v/>
      </c>
      <c r="AN692" s="99" t="str">
        <f t="shared" si="503"/>
        <v/>
      </c>
      <c r="AO692" s="99" t="str">
        <f t="shared" si="508"/>
        <v/>
      </c>
      <c r="AP692" s="99" t="str">
        <f t="shared" si="509"/>
        <v/>
      </c>
      <c r="AQ692" s="99" t="str">
        <f t="shared" si="504"/>
        <v/>
      </c>
      <c r="AR692" s="99" t="str">
        <f t="shared" si="505"/>
        <v/>
      </c>
      <c r="AS692" s="99" t="str">
        <f t="shared" si="510"/>
        <v/>
      </c>
      <c r="AT692" s="99" t="str">
        <f t="shared" si="511"/>
        <v/>
      </c>
      <c r="AU692" s="99" t="str">
        <f t="shared" si="481"/>
        <v/>
      </c>
      <c r="AV692" s="99" t="str">
        <f t="shared" si="482"/>
        <v/>
      </c>
      <c r="AW692" s="99" t="str">
        <f t="shared" si="512"/>
        <v/>
      </c>
      <c r="AX692" s="99" t="str">
        <f t="shared" si="513"/>
        <v/>
      </c>
      <c r="AY692" s="99" t="str">
        <f t="shared" si="483"/>
        <v/>
      </c>
      <c r="AZ692" s="99" t="str">
        <f t="shared" si="484"/>
        <v/>
      </c>
      <c r="BA692" s="99" t="str">
        <f t="shared" si="514"/>
        <v/>
      </c>
      <c r="BB692" s="99" t="str">
        <f t="shared" si="515"/>
        <v/>
      </c>
      <c r="BD692" s="99" t="str">
        <f t="shared" si="485"/>
        <v/>
      </c>
      <c r="BE692" s="99" t="str">
        <f t="shared" si="486"/>
        <v/>
      </c>
      <c r="BF692" s="99" t="str">
        <f t="shared" si="487"/>
        <v/>
      </c>
      <c r="BG692" s="99" t="str">
        <f t="shared" si="488"/>
        <v/>
      </c>
      <c r="BH692" s="121" t="str">
        <f t="shared" si="489"/>
        <v/>
      </c>
      <c r="BI692" s="121" t="str">
        <f t="shared" si="490"/>
        <v/>
      </c>
      <c r="BJ692" s="122" t="str">
        <f t="shared" si="491"/>
        <v/>
      </c>
      <c r="BK692" s="122"/>
      <c r="BL692" s="99" t="str">
        <f t="shared" si="492"/>
        <v/>
      </c>
      <c r="BM692" s="99" t="str">
        <f t="shared" si="493"/>
        <v/>
      </c>
      <c r="BN692" s="122" t="str">
        <f t="shared" si="498"/>
        <v/>
      </c>
      <c r="BO692" s="121" t="str">
        <f t="shared" si="494"/>
        <v/>
      </c>
      <c r="BP692" s="122" t="str">
        <f t="shared" si="499"/>
        <v/>
      </c>
      <c r="BQ692" s="122"/>
    </row>
    <row r="693" spans="2:69" x14ac:dyDescent="0.3">
      <c r="B693" s="89"/>
      <c r="C693" s="98">
        <f t="shared" si="495"/>
        <v>137</v>
      </c>
      <c r="D693" s="120">
        <v>683</v>
      </c>
      <c r="E693" s="161" t="str">
        <f t="shared" si="500"/>
        <v/>
      </c>
      <c r="F693" s="90" t="str">
        <f t="shared" si="476"/>
        <v/>
      </c>
      <c r="G693" s="120">
        <v>683</v>
      </c>
      <c r="H693" s="161" t="str">
        <f t="shared" si="501"/>
        <v/>
      </c>
      <c r="I693" s="90" t="str">
        <f t="array" ref="I693">IF(D$2=1,IF(F693="","",ABS(F692-F693)),IF(D$2&lt;10,IF(AND(F693="",F694=""),"",MAX(IF(C$11:C$1510=G693,B$11:B$1510))-MIN(IF(C$11:C$1510=G693,B$11:B$1510))),IF(AND(F693="",F694=""),"",_xlfn.STDEV.S(IF(C$11:C$1510=G693,B$11:B$1510)))))</f>
        <v/>
      </c>
      <c r="J693" s="102"/>
      <c r="K693" s="156"/>
      <c r="L693" s="157"/>
      <c r="M693" s="158"/>
      <c r="N693" s="147"/>
      <c r="O693" s="147"/>
      <c r="AA693" s="99" t="str">
        <f t="shared" si="477"/>
        <v/>
      </c>
      <c r="AB693" s="99" t="str">
        <f t="shared" si="478"/>
        <v/>
      </c>
      <c r="AC693" s="99" t="str">
        <f t="shared" si="506"/>
        <v/>
      </c>
      <c r="AD693" s="99" t="str">
        <f t="shared" si="507"/>
        <v/>
      </c>
      <c r="AE693" s="99" t="str">
        <f t="shared" si="479"/>
        <v/>
      </c>
      <c r="AF693" s="99" t="str">
        <f t="shared" si="480"/>
        <v/>
      </c>
      <c r="AG693" s="99" t="str">
        <f t="shared" si="518"/>
        <v/>
      </c>
      <c r="AH693" s="99" t="str">
        <f t="shared" si="519"/>
        <v/>
      </c>
      <c r="AI693" s="99" t="str">
        <f t="shared" si="496"/>
        <v/>
      </c>
      <c r="AJ693" s="99" t="str">
        <f t="shared" si="502"/>
        <v/>
      </c>
      <c r="AK693" s="99" t="str">
        <f t="shared" si="516"/>
        <v/>
      </c>
      <c r="AL693" s="99" t="str">
        <f t="shared" si="517"/>
        <v/>
      </c>
      <c r="AM693" s="99" t="str">
        <f t="shared" si="497"/>
        <v/>
      </c>
      <c r="AN693" s="99" t="str">
        <f t="shared" si="503"/>
        <v/>
      </c>
      <c r="AO693" s="99" t="str">
        <f t="shared" si="508"/>
        <v/>
      </c>
      <c r="AP693" s="99" t="str">
        <f t="shared" si="509"/>
        <v/>
      </c>
      <c r="AQ693" s="99" t="str">
        <f t="shared" si="504"/>
        <v/>
      </c>
      <c r="AR693" s="99" t="str">
        <f t="shared" si="505"/>
        <v/>
      </c>
      <c r="AS693" s="99" t="str">
        <f t="shared" si="510"/>
        <v/>
      </c>
      <c r="AT693" s="99" t="str">
        <f t="shared" si="511"/>
        <v/>
      </c>
      <c r="AU693" s="99" t="str">
        <f t="shared" si="481"/>
        <v/>
      </c>
      <c r="AV693" s="99" t="str">
        <f t="shared" si="482"/>
        <v/>
      </c>
      <c r="AW693" s="99" t="str">
        <f t="shared" si="512"/>
        <v/>
      </c>
      <c r="AX693" s="99" t="str">
        <f t="shared" si="513"/>
        <v/>
      </c>
      <c r="AY693" s="99" t="str">
        <f t="shared" si="483"/>
        <v/>
      </c>
      <c r="AZ693" s="99" t="str">
        <f t="shared" si="484"/>
        <v/>
      </c>
      <c r="BA693" s="99" t="str">
        <f t="shared" si="514"/>
        <v/>
      </c>
      <c r="BB693" s="99" t="str">
        <f t="shared" si="515"/>
        <v/>
      </c>
      <c r="BD693" s="99" t="str">
        <f t="shared" si="485"/>
        <v/>
      </c>
      <c r="BE693" s="99" t="str">
        <f t="shared" si="486"/>
        <v/>
      </c>
      <c r="BF693" s="99" t="str">
        <f t="shared" si="487"/>
        <v/>
      </c>
      <c r="BG693" s="99" t="str">
        <f t="shared" si="488"/>
        <v/>
      </c>
      <c r="BH693" s="121" t="str">
        <f t="shared" si="489"/>
        <v/>
      </c>
      <c r="BI693" s="121" t="str">
        <f t="shared" si="490"/>
        <v/>
      </c>
      <c r="BJ693" s="122" t="str">
        <f t="shared" si="491"/>
        <v/>
      </c>
      <c r="BK693" s="122"/>
      <c r="BL693" s="99" t="str">
        <f t="shared" si="492"/>
        <v/>
      </c>
      <c r="BM693" s="99" t="str">
        <f t="shared" si="493"/>
        <v/>
      </c>
      <c r="BN693" s="122" t="str">
        <f t="shared" si="498"/>
        <v/>
      </c>
      <c r="BO693" s="121" t="str">
        <f t="shared" si="494"/>
        <v/>
      </c>
      <c r="BP693" s="122" t="str">
        <f t="shared" si="499"/>
        <v/>
      </c>
      <c r="BQ693" s="122"/>
    </row>
    <row r="694" spans="2:69" x14ac:dyDescent="0.3">
      <c r="B694" s="89"/>
      <c r="C694" s="98">
        <f t="shared" si="495"/>
        <v>137</v>
      </c>
      <c r="D694" s="120">
        <v>684</v>
      </c>
      <c r="E694" s="161" t="str">
        <f t="shared" si="500"/>
        <v/>
      </c>
      <c r="F694" s="90" t="str">
        <f t="shared" si="476"/>
        <v/>
      </c>
      <c r="G694" s="120">
        <v>684</v>
      </c>
      <c r="H694" s="161" t="str">
        <f t="shared" si="501"/>
        <v/>
      </c>
      <c r="I694" s="90" t="str">
        <f t="array" ref="I694">IF(D$2=1,IF(F694="","",ABS(F693-F694)),IF(D$2&lt;10,IF(AND(F694="",F695=""),"",MAX(IF(C$11:C$1510=G694,B$11:B$1510))-MIN(IF(C$11:C$1510=G694,B$11:B$1510))),IF(AND(F694="",F695=""),"",_xlfn.STDEV.S(IF(C$11:C$1510=G694,B$11:B$1510)))))</f>
        <v/>
      </c>
      <c r="J694" s="102"/>
      <c r="K694" s="156"/>
      <c r="L694" s="157"/>
      <c r="M694" s="158"/>
      <c r="N694" s="147"/>
      <c r="O694" s="147"/>
      <c r="AA694" s="99" t="str">
        <f t="shared" si="477"/>
        <v/>
      </c>
      <c r="AB694" s="99" t="str">
        <f t="shared" si="478"/>
        <v/>
      </c>
      <c r="AC694" s="99" t="str">
        <f t="shared" si="506"/>
        <v/>
      </c>
      <c r="AD694" s="99" t="str">
        <f t="shared" si="507"/>
        <v/>
      </c>
      <c r="AE694" s="99" t="str">
        <f t="shared" si="479"/>
        <v/>
      </c>
      <c r="AF694" s="99" t="str">
        <f t="shared" si="480"/>
        <v/>
      </c>
      <c r="AG694" s="99" t="str">
        <f t="shared" si="518"/>
        <v/>
      </c>
      <c r="AH694" s="99" t="str">
        <f t="shared" si="519"/>
        <v/>
      </c>
      <c r="AI694" s="99" t="str">
        <f t="shared" si="496"/>
        <v/>
      </c>
      <c r="AJ694" s="99" t="str">
        <f t="shared" si="502"/>
        <v/>
      </c>
      <c r="AK694" s="99" t="str">
        <f t="shared" si="516"/>
        <v/>
      </c>
      <c r="AL694" s="99" t="str">
        <f t="shared" si="517"/>
        <v/>
      </c>
      <c r="AM694" s="99" t="str">
        <f t="shared" si="497"/>
        <v/>
      </c>
      <c r="AN694" s="99" t="str">
        <f t="shared" si="503"/>
        <v/>
      </c>
      <c r="AO694" s="99" t="str">
        <f t="shared" si="508"/>
        <v/>
      </c>
      <c r="AP694" s="99" t="str">
        <f t="shared" si="509"/>
        <v/>
      </c>
      <c r="AQ694" s="99" t="str">
        <f t="shared" si="504"/>
        <v/>
      </c>
      <c r="AR694" s="99" t="str">
        <f t="shared" si="505"/>
        <v/>
      </c>
      <c r="AS694" s="99" t="str">
        <f t="shared" si="510"/>
        <v/>
      </c>
      <c r="AT694" s="99" t="str">
        <f t="shared" si="511"/>
        <v/>
      </c>
      <c r="AU694" s="99" t="str">
        <f t="shared" si="481"/>
        <v/>
      </c>
      <c r="AV694" s="99" t="str">
        <f t="shared" si="482"/>
        <v/>
      </c>
      <c r="AW694" s="99" t="str">
        <f t="shared" si="512"/>
        <v/>
      </c>
      <c r="AX694" s="99" t="str">
        <f t="shared" si="513"/>
        <v/>
      </c>
      <c r="AY694" s="99" t="str">
        <f t="shared" si="483"/>
        <v/>
      </c>
      <c r="AZ694" s="99" t="str">
        <f t="shared" si="484"/>
        <v/>
      </c>
      <c r="BA694" s="99" t="str">
        <f t="shared" si="514"/>
        <v/>
      </c>
      <c r="BB694" s="99" t="str">
        <f t="shared" si="515"/>
        <v/>
      </c>
      <c r="BD694" s="99" t="str">
        <f t="shared" si="485"/>
        <v/>
      </c>
      <c r="BE694" s="99" t="str">
        <f t="shared" si="486"/>
        <v/>
      </c>
      <c r="BF694" s="99" t="str">
        <f t="shared" si="487"/>
        <v/>
      </c>
      <c r="BG694" s="99" t="str">
        <f t="shared" si="488"/>
        <v/>
      </c>
      <c r="BH694" s="121" t="str">
        <f t="shared" si="489"/>
        <v/>
      </c>
      <c r="BI694" s="121" t="str">
        <f t="shared" si="490"/>
        <v/>
      </c>
      <c r="BJ694" s="122" t="str">
        <f t="shared" si="491"/>
        <v/>
      </c>
      <c r="BK694" s="122"/>
      <c r="BL694" s="99" t="str">
        <f t="shared" si="492"/>
        <v/>
      </c>
      <c r="BM694" s="99" t="str">
        <f t="shared" si="493"/>
        <v/>
      </c>
      <c r="BN694" s="122" t="str">
        <f t="shared" si="498"/>
        <v/>
      </c>
      <c r="BO694" s="121" t="str">
        <f t="shared" si="494"/>
        <v/>
      </c>
      <c r="BP694" s="122" t="str">
        <f t="shared" si="499"/>
        <v/>
      </c>
      <c r="BQ694" s="122"/>
    </row>
    <row r="695" spans="2:69" x14ac:dyDescent="0.3">
      <c r="B695" s="89"/>
      <c r="C695" s="98">
        <f t="shared" si="495"/>
        <v>137</v>
      </c>
      <c r="D695" s="120">
        <v>685</v>
      </c>
      <c r="E695" s="161" t="str">
        <f t="shared" si="500"/>
        <v/>
      </c>
      <c r="F695" s="90" t="str">
        <f t="shared" si="476"/>
        <v/>
      </c>
      <c r="G695" s="120">
        <v>685</v>
      </c>
      <c r="H695" s="161" t="str">
        <f t="shared" si="501"/>
        <v/>
      </c>
      <c r="I695" s="90" t="str">
        <f t="array" ref="I695">IF(D$2=1,IF(F695="","",ABS(F694-F695)),IF(D$2&lt;10,IF(AND(F695="",F696=""),"",MAX(IF(C$11:C$1510=G695,B$11:B$1510))-MIN(IF(C$11:C$1510=G695,B$11:B$1510))),IF(AND(F695="",F696=""),"",_xlfn.STDEV.S(IF(C$11:C$1510=G695,B$11:B$1510)))))</f>
        <v/>
      </c>
      <c r="J695" s="102"/>
      <c r="K695" s="156"/>
      <c r="L695" s="157"/>
      <c r="M695" s="158"/>
      <c r="N695" s="147"/>
      <c r="O695" s="147"/>
      <c r="AA695" s="99" t="str">
        <f t="shared" si="477"/>
        <v/>
      </c>
      <c r="AB695" s="99" t="str">
        <f t="shared" si="478"/>
        <v/>
      </c>
      <c r="AC695" s="99" t="str">
        <f t="shared" si="506"/>
        <v/>
      </c>
      <c r="AD695" s="99" t="str">
        <f t="shared" si="507"/>
        <v/>
      </c>
      <c r="AE695" s="99" t="str">
        <f t="shared" si="479"/>
        <v/>
      </c>
      <c r="AF695" s="99" t="str">
        <f t="shared" si="480"/>
        <v/>
      </c>
      <c r="AG695" s="99" t="str">
        <f t="shared" si="518"/>
        <v/>
      </c>
      <c r="AH695" s="99" t="str">
        <f t="shared" si="519"/>
        <v/>
      </c>
      <c r="AI695" s="99" t="str">
        <f t="shared" si="496"/>
        <v/>
      </c>
      <c r="AJ695" s="99" t="str">
        <f t="shared" si="502"/>
        <v/>
      </c>
      <c r="AK695" s="99" t="str">
        <f t="shared" si="516"/>
        <v/>
      </c>
      <c r="AL695" s="99" t="str">
        <f t="shared" si="517"/>
        <v/>
      </c>
      <c r="AM695" s="99" t="str">
        <f t="shared" si="497"/>
        <v/>
      </c>
      <c r="AN695" s="99" t="str">
        <f t="shared" si="503"/>
        <v/>
      </c>
      <c r="AO695" s="99" t="str">
        <f t="shared" si="508"/>
        <v/>
      </c>
      <c r="AP695" s="99" t="str">
        <f t="shared" si="509"/>
        <v/>
      </c>
      <c r="AQ695" s="99" t="str">
        <f t="shared" si="504"/>
        <v/>
      </c>
      <c r="AR695" s="99" t="str">
        <f t="shared" si="505"/>
        <v/>
      </c>
      <c r="AS695" s="99" t="str">
        <f t="shared" si="510"/>
        <v/>
      </c>
      <c r="AT695" s="99" t="str">
        <f t="shared" si="511"/>
        <v/>
      </c>
      <c r="AU695" s="99" t="str">
        <f t="shared" si="481"/>
        <v/>
      </c>
      <c r="AV695" s="99" t="str">
        <f t="shared" si="482"/>
        <v/>
      </c>
      <c r="AW695" s="99" t="str">
        <f t="shared" si="512"/>
        <v/>
      </c>
      <c r="AX695" s="99" t="str">
        <f t="shared" si="513"/>
        <v/>
      </c>
      <c r="AY695" s="99" t="str">
        <f t="shared" si="483"/>
        <v/>
      </c>
      <c r="AZ695" s="99" t="str">
        <f t="shared" si="484"/>
        <v/>
      </c>
      <c r="BA695" s="99" t="str">
        <f t="shared" si="514"/>
        <v/>
      </c>
      <c r="BB695" s="99" t="str">
        <f t="shared" si="515"/>
        <v/>
      </c>
      <c r="BD695" s="99" t="str">
        <f t="shared" si="485"/>
        <v/>
      </c>
      <c r="BE695" s="99" t="str">
        <f t="shared" si="486"/>
        <v/>
      </c>
      <c r="BF695" s="99" t="str">
        <f t="shared" si="487"/>
        <v/>
      </c>
      <c r="BG695" s="99" t="str">
        <f t="shared" si="488"/>
        <v/>
      </c>
      <c r="BH695" s="121" t="str">
        <f t="shared" si="489"/>
        <v/>
      </c>
      <c r="BI695" s="121" t="str">
        <f t="shared" si="490"/>
        <v/>
      </c>
      <c r="BJ695" s="122" t="str">
        <f t="shared" si="491"/>
        <v/>
      </c>
      <c r="BK695" s="122"/>
      <c r="BL695" s="99" t="str">
        <f t="shared" si="492"/>
        <v/>
      </c>
      <c r="BM695" s="99" t="str">
        <f t="shared" si="493"/>
        <v/>
      </c>
      <c r="BN695" s="122" t="str">
        <f t="shared" si="498"/>
        <v/>
      </c>
      <c r="BO695" s="121" t="str">
        <f t="shared" si="494"/>
        <v/>
      </c>
      <c r="BP695" s="122" t="str">
        <f t="shared" si="499"/>
        <v/>
      </c>
      <c r="BQ695" s="122"/>
    </row>
    <row r="696" spans="2:69" x14ac:dyDescent="0.3">
      <c r="B696" s="89"/>
      <c r="C696" s="98">
        <f t="shared" si="495"/>
        <v>138</v>
      </c>
      <c r="D696" s="120">
        <v>686</v>
      </c>
      <c r="E696" s="161" t="str">
        <f t="shared" si="500"/>
        <v/>
      </c>
      <c r="F696" s="90" t="str">
        <f t="shared" si="476"/>
        <v/>
      </c>
      <c r="G696" s="120">
        <v>686</v>
      </c>
      <c r="H696" s="161" t="str">
        <f t="shared" si="501"/>
        <v/>
      </c>
      <c r="I696" s="90" t="str">
        <f t="array" ref="I696">IF(D$2=1,IF(F696="","",ABS(F695-F696)),IF(D$2&lt;10,IF(AND(F696="",F697=""),"",MAX(IF(C$11:C$1510=G696,B$11:B$1510))-MIN(IF(C$11:C$1510=G696,B$11:B$1510))),IF(AND(F696="",F697=""),"",_xlfn.STDEV.S(IF(C$11:C$1510=G696,B$11:B$1510)))))</f>
        <v/>
      </c>
      <c r="J696" s="102"/>
      <c r="K696" s="156"/>
      <c r="L696" s="157"/>
      <c r="M696" s="158"/>
      <c r="N696" s="147"/>
      <c r="O696" s="147"/>
      <c r="AA696" s="99" t="str">
        <f t="shared" si="477"/>
        <v/>
      </c>
      <c r="AB696" s="99" t="str">
        <f t="shared" si="478"/>
        <v/>
      </c>
      <c r="AC696" s="99" t="str">
        <f t="shared" si="506"/>
        <v/>
      </c>
      <c r="AD696" s="99" t="str">
        <f t="shared" si="507"/>
        <v/>
      </c>
      <c r="AE696" s="99" t="str">
        <f t="shared" si="479"/>
        <v/>
      </c>
      <c r="AF696" s="99" t="str">
        <f t="shared" si="480"/>
        <v/>
      </c>
      <c r="AG696" s="99" t="str">
        <f t="shared" si="518"/>
        <v/>
      </c>
      <c r="AH696" s="99" t="str">
        <f t="shared" si="519"/>
        <v/>
      </c>
      <c r="AI696" s="99" t="str">
        <f t="shared" si="496"/>
        <v/>
      </c>
      <c r="AJ696" s="99" t="str">
        <f t="shared" si="502"/>
        <v/>
      </c>
      <c r="AK696" s="99" t="str">
        <f t="shared" si="516"/>
        <v/>
      </c>
      <c r="AL696" s="99" t="str">
        <f t="shared" si="517"/>
        <v/>
      </c>
      <c r="AM696" s="99" t="str">
        <f t="shared" si="497"/>
        <v/>
      </c>
      <c r="AN696" s="99" t="str">
        <f t="shared" si="503"/>
        <v/>
      </c>
      <c r="AO696" s="99" t="str">
        <f t="shared" si="508"/>
        <v/>
      </c>
      <c r="AP696" s="99" t="str">
        <f t="shared" si="509"/>
        <v/>
      </c>
      <c r="AQ696" s="99" t="str">
        <f t="shared" si="504"/>
        <v/>
      </c>
      <c r="AR696" s="99" t="str">
        <f t="shared" si="505"/>
        <v/>
      </c>
      <c r="AS696" s="99" t="str">
        <f t="shared" si="510"/>
        <v/>
      </c>
      <c r="AT696" s="99" t="str">
        <f t="shared" si="511"/>
        <v/>
      </c>
      <c r="AU696" s="99" t="str">
        <f t="shared" si="481"/>
        <v/>
      </c>
      <c r="AV696" s="99" t="str">
        <f t="shared" si="482"/>
        <v/>
      </c>
      <c r="AW696" s="99" t="str">
        <f t="shared" si="512"/>
        <v/>
      </c>
      <c r="AX696" s="99" t="str">
        <f t="shared" si="513"/>
        <v/>
      </c>
      <c r="AY696" s="99" t="str">
        <f t="shared" si="483"/>
        <v/>
      </c>
      <c r="AZ696" s="99" t="str">
        <f t="shared" si="484"/>
        <v/>
      </c>
      <c r="BA696" s="99" t="str">
        <f t="shared" si="514"/>
        <v/>
      </c>
      <c r="BB696" s="99" t="str">
        <f t="shared" si="515"/>
        <v/>
      </c>
      <c r="BD696" s="99" t="str">
        <f t="shared" si="485"/>
        <v/>
      </c>
      <c r="BE696" s="99" t="str">
        <f t="shared" si="486"/>
        <v/>
      </c>
      <c r="BF696" s="99" t="str">
        <f t="shared" si="487"/>
        <v/>
      </c>
      <c r="BG696" s="99" t="str">
        <f t="shared" si="488"/>
        <v/>
      </c>
      <c r="BH696" s="121" t="str">
        <f t="shared" si="489"/>
        <v/>
      </c>
      <c r="BI696" s="121" t="str">
        <f t="shared" si="490"/>
        <v/>
      </c>
      <c r="BJ696" s="122" t="str">
        <f t="shared" si="491"/>
        <v/>
      </c>
      <c r="BK696" s="122"/>
      <c r="BL696" s="99" t="str">
        <f t="shared" si="492"/>
        <v/>
      </c>
      <c r="BM696" s="99" t="str">
        <f t="shared" si="493"/>
        <v/>
      </c>
      <c r="BN696" s="122" t="str">
        <f t="shared" si="498"/>
        <v/>
      </c>
      <c r="BO696" s="121" t="str">
        <f t="shared" si="494"/>
        <v/>
      </c>
      <c r="BP696" s="122" t="str">
        <f t="shared" si="499"/>
        <v/>
      </c>
      <c r="BQ696" s="122"/>
    </row>
    <row r="697" spans="2:69" x14ac:dyDescent="0.3">
      <c r="B697" s="89"/>
      <c r="C697" s="98">
        <f t="shared" si="495"/>
        <v>138</v>
      </c>
      <c r="D697" s="120">
        <v>687</v>
      </c>
      <c r="E697" s="161" t="str">
        <f t="shared" si="500"/>
        <v/>
      </c>
      <c r="F697" s="90" t="str">
        <f t="shared" si="476"/>
        <v/>
      </c>
      <c r="G697" s="120">
        <v>687</v>
      </c>
      <c r="H697" s="161" t="str">
        <f t="shared" si="501"/>
        <v/>
      </c>
      <c r="I697" s="90" t="str">
        <f t="array" ref="I697">IF(D$2=1,IF(F697="","",ABS(F696-F697)),IF(D$2&lt;10,IF(AND(F697="",F698=""),"",MAX(IF(C$11:C$1510=G697,B$11:B$1510))-MIN(IF(C$11:C$1510=G697,B$11:B$1510))),IF(AND(F697="",F698=""),"",_xlfn.STDEV.S(IF(C$11:C$1510=G697,B$11:B$1510)))))</f>
        <v/>
      </c>
      <c r="J697" s="102"/>
      <c r="K697" s="156"/>
      <c r="L697" s="157"/>
      <c r="M697" s="158"/>
      <c r="N697" s="147"/>
      <c r="O697" s="147"/>
      <c r="AA697" s="99" t="str">
        <f t="shared" si="477"/>
        <v/>
      </c>
      <c r="AB697" s="99" t="str">
        <f t="shared" si="478"/>
        <v/>
      </c>
      <c r="AC697" s="99" t="str">
        <f t="shared" si="506"/>
        <v/>
      </c>
      <c r="AD697" s="99" t="str">
        <f t="shared" si="507"/>
        <v/>
      </c>
      <c r="AE697" s="99" t="str">
        <f t="shared" si="479"/>
        <v/>
      </c>
      <c r="AF697" s="99" t="str">
        <f t="shared" si="480"/>
        <v/>
      </c>
      <c r="AG697" s="99" t="str">
        <f t="shared" si="518"/>
        <v/>
      </c>
      <c r="AH697" s="99" t="str">
        <f t="shared" si="519"/>
        <v/>
      </c>
      <c r="AI697" s="99" t="str">
        <f t="shared" si="496"/>
        <v/>
      </c>
      <c r="AJ697" s="99" t="str">
        <f t="shared" si="502"/>
        <v/>
      </c>
      <c r="AK697" s="99" t="str">
        <f t="shared" si="516"/>
        <v/>
      </c>
      <c r="AL697" s="99" t="str">
        <f t="shared" si="517"/>
        <v/>
      </c>
      <c r="AM697" s="99" t="str">
        <f t="shared" si="497"/>
        <v/>
      </c>
      <c r="AN697" s="99" t="str">
        <f t="shared" si="503"/>
        <v/>
      </c>
      <c r="AO697" s="99" t="str">
        <f t="shared" si="508"/>
        <v/>
      </c>
      <c r="AP697" s="99" t="str">
        <f t="shared" si="509"/>
        <v/>
      </c>
      <c r="AQ697" s="99" t="str">
        <f t="shared" si="504"/>
        <v/>
      </c>
      <c r="AR697" s="99" t="str">
        <f t="shared" si="505"/>
        <v/>
      </c>
      <c r="AS697" s="99" t="str">
        <f t="shared" si="510"/>
        <v/>
      </c>
      <c r="AT697" s="99" t="str">
        <f t="shared" si="511"/>
        <v/>
      </c>
      <c r="AU697" s="99" t="str">
        <f t="shared" si="481"/>
        <v/>
      </c>
      <c r="AV697" s="99" t="str">
        <f t="shared" si="482"/>
        <v/>
      </c>
      <c r="AW697" s="99" t="str">
        <f t="shared" si="512"/>
        <v/>
      </c>
      <c r="AX697" s="99" t="str">
        <f t="shared" si="513"/>
        <v/>
      </c>
      <c r="AY697" s="99" t="str">
        <f t="shared" si="483"/>
        <v/>
      </c>
      <c r="AZ697" s="99" t="str">
        <f t="shared" si="484"/>
        <v/>
      </c>
      <c r="BA697" s="99" t="str">
        <f t="shared" si="514"/>
        <v/>
      </c>
      <c r="BB697" s="99" t="str">
        <f t="shared" si="515"/>
        <v/>
      </c>
      <c r="BD697" s="99" t="str">
        <f t="shared" si="485"/>
        <v/>
      </c>
      <c r="BE697" s="99" t="str">
        <f t="shared" si="486"/>
        <v/>
      </c>
      <c r="BF697" s="99" t="str">
        <f t="shared" si="487"/>
        <v/>
      </c>
      <c r="BG697" s="99" t="str">
        <f t="shared" si="488"/>
        <v/>
      </c>
      <c r="BH697" s="121" t="str">
        <f t="shared" si="489"/>
        <v/>
      </c>
      <c r="BI697" s="121" t="str">
        <f t="shared" si="490"/>
        <v/>
      </c>
      <c r="BJ697" s="122" t="str">
        <f t="shared" si="491"/>
        <v/>
      </c>
      <c r="BK697" s="122"/>
      <c r="BL697" s="99" t="str">
        <f t="shared" si="492"/>
        <v/>
      </c>
      <c r="BM697" s="99" t="str">
        <f t="shared" si="493"/>
        <v/>
      </c>
      <c r="BN697" s="122" t="str">
        <f t="shared" si="498"/>
        <v/>
      </c>
      <c r="BO697" s="121" t="str">
        <f t="shared" si="494"/>
        <v/>
      </c>
      <c r="BP697" s="122" t="str">
        <f t="shared" si="499"/>
        <v/>
      </c>
      <c r="BQ697" s="122"/>
    </row>
    <row r="698" spans="2:69" x14ac:dyDescent="0.3">
      <c r="B698" s="89"/>
      <c r="C698" s="98">
        <f t="shared" si="495"/>
        <v>138</v>
      </c>
      <c r="D698" s="120">
        <v>688</v>
      </c>
      <c r="E698" s="161" t="str">
        <f t="shared" si="500"/>
        <v/>
      </c>
      <c r="F698" s="90" t="str">
        <f t="shared" si="476"/>
        <v/>
      </c>
      <c r="G698" s="120">
        <v>688</v>
      </c>
      <c r="H698" s="161" t="str">
        <f t="shared" si="501"/>
        <v/>
      </c>
      <c r="I698" s="90" t="str">
        <f t="array" ref="I698">IF(D$2=1,IF(F698="","",ABS(F697-F698)),IF(D$2&lt;10,IF(AND(F698="",F699=""),"",MAX(IF(C$11:C$1510=G698,B$11:B$1510))-MIN(IF(C$11:C$1510=G698,B$11:B$1510))),IF(AND(F698="",F699=""),"",_xlfn.STDEV.S(IF(C$11:C$1510=G698,B$11:B$1510)))))</f>
        <v/>
      </c>
      <c r="J698" s="102"/>
      <c r="K698" s="156"/>
      <c r="L698" s="157"/>
      <c r="M698" s="158"/>
      <c r="N698" s="147"/>
      <c r="O698" s="147"/>
      <c r="AA698" s="99" t="str">
        <f t="shared" si="477"/>
        <v/>
      </c>
      <c r="AB698" s="99" t="str">
        <f t="shared" si="478"/>
        <v/>
      </c>
      <c r="AC698" s="99" t="str">
        <f t="shared" si="506"/>
        <v/>
      </c>
      <c r="AD698" s="99" t="str">
        <f t="shared" si="507"/>
        <v/>
      </c>
      <c r="AE698" s="99" t="str">
        <f t="shared" si="479"/>
        <v/>
      </c>
      <c r="AF698" s="99" t="str">
        <f t="shared" si="480"/>
        <v/>
      </c>
      <c r="AG698" s="99" t="str">
        <f t="shared" si="518"/>
        <v/>
      </c>
      <c r="AH698" s="99" t="str">
        <f t="shared" si="519"/>
        <v/>
      </c>
      <c r="AI698" s="99" t="str">
        <f t="shared" si="496"/>
        <v/>
      </c>
      <c r="AJ698" s="99" t="str">
        <f t="shared" si="502"/>
        <v/>
      </c>
      <c r="AK698" s="99" t="str">
        <f t="shared" si="516"/>
        <v/>
      </c>
      <c r="AL698" s="99" t="str">
        <f t="shared" si="517"/>
        <v/>
      </c>
      <c r="AM698" s="99" t="str">
        <f t="shared" si="497"/>
        <v/>
      </c>
      <c r="AN698" s="99" t="str">
        <f t="shared" si="503"/>
        <v/>
      </c>
      <c r="AO698" s="99" t="str">
        <f t="shared" si="508"/>
        <v/>
      </c>
      <c r="AP698" s="99" t="str">
        <f t="shared" si="509"/>
        <v/>
      </c>
      <c r="AQ698" s="99" t="str">
        <f t="shared" si="504"/>
        <v/>
      </c>
      <c r="AR698" s="99" t="str">
        <f t="shared" si="505"/>
        <v/>
      </c>
      <c r="AS698" s="99" t="str">
        <f t="shared" si="510"/>
        <v/>
      </c>
      <c r="AT698" s="99" t="str">
        <f t="shared" si="511"/>
        <v/>
      </c>
      <c r="AU698" s="99" t="str">
        <f t="shared" si="481"/>
        <v/>
      </c>
      <c r="AV698" s="99" t="str">
        <f t="shared" si="482"/>
        <v/>
      </c>
      <c r="AW698" s="99" t="str">
        <f t="shared" si="512"/>
        <v/>
      </c>
      <c r="AX698" s="99" t="str">
        <f t="shared" si="513"/>
        <v/>
      </c>
      <c r="AY698" s="99" t="str">
        <f t="shared" si="483"/>
        <v/>
      </c>
      <c r="AZ698" s="99" t="str">
        <f t="shared" si="484"/>
        <v/>
      </c>
      <c r="BA698" s="99" t="str">
        <f t="shared" si="514"/>
        <v/>
      </c>
      <c r="BB698" s="99" t="str">
        <f t="shared" si="515"/>
        <v/>
      </c>
      <c r="BD698" s="99" t="str">
        <f t="shared" si="485"/>
        <v/>
      </c>
      <c r="BE698" s="99" t="str">
        <f t="shared" si="486"/>
        <v/>
      </c>
      <c r="BF698" s="99" t="str">
        <f t="shared" si="487"/>
        <v/>
      </c>
      <c r="BG698" s="99" t="str">
        <f t="shared" si="488"/>
        <v/>
      </c>
      <c r="BH698" s="121" t="str">
        <f t="shared" si="489"/>
        <v/>
      </c>
      <c r="BI698" s="121" t="str">
        <f t="shared" si="490"/>
        <v/>
      </c>
      <c r="BJ698" s="122" t="str">
        <f t="shared" si="491"/>
        <v/>
      </c>
      <c r="BK698" s="122"/>
      <c r="BL698" s="99" t="str">
        <f t="shared" si="492"/>
        <v/>
      </c>
      <c r="BM698" s="99" t="str">
        <f t="shared" si="493"/>
        <v/>
      </c>
      <c r="BN698" s="122" t="str">
        <f t="shared" si="498"/>
        <v/>
      </c>
      <c r="BO698" s="121" t="str">
        <f t="shared" si="494"/>
        <v/>
      </c>
      <c r="BP698" s="122" t="str">
        <f t="shared" si="499"/>
        <v/>
      </c>
      <c r="BQ698" s="122"/>
    </row>
    <row r="699" spans="2:69" x14ac:dyDescent="0.3">
      <c r="B699" s="89"/>
      <c r="C699" s="98">
        <f t="shared" si="495"/>
        <v>138</v>
      </c>
      <c r="D699" s="120">
        <v>689</v>
      </c>
      <c r="E699" s="161" t="str">
        <f t="shared" si="500"/>
        <v/>
      </c>
      <c r="F699" s="90" t="str">
        <f t="shared" si="476"/>
        <v/>
      </c>
      <c r="G699" s="120">
        <v>689</v>
      </c>
      <c r="H699" s="161" t="str">
        <f t="shared" si="501"/>
        <v/>
      </c>
      <c r="I699" s="90" t="str">
        <f t="array" ref="I699">IF(D$2=1,IF(F699="","",ABS(F698-F699)),IF(D$2&lt;10,IF(AND(F699="",F700=""),"",MAX(IF(C$11:C$1510=G699,B$11:B$1510))-MIN(IF(C$11:C$1510=G699,B$11:B$1510))),IF(AND(F699="",F700=""),"",_xlfn.STDEV.S(IF(C$11:C$1510=G699,B$11:B$1510)))))</f>
        <v/>
      </c>
      <c r="J699" s="102"/>
      <c r="K699" s="156"/>
      <c r="L699" s="157"/>
      <c r="M699" s="158"/>
      <c r="N699" s="147"/>
      <c r="O699" s="147"/>
      <c r="AA699" s="99" t="str">
        <f t="shared" si="477"/>
        <v/>
      </c>
      <c r="AB699" s="99" t="str">
        <f t="shared" si="478"/>
        <v/>
      </c>
      <c r="AC699" s="99" t="str">
        <f t="shared" si="506"/>
        <v/>
      </c>
      <c r="AD699" s="99" t="str">
        <f t="shared" si="507"/>
        <v/>
      </c>
      <c r="AE699" s="99" t="str">
        <f t="shared" si="479"/>
        <v/>
      </c>
      <c r="AF699" s="99" t="str">
        <f t="shared" si="480"/>
        <v/>
      </c>
      <c r="AG699" s="99" t="str">
        <f t="shared" si="518"/>
        <v/>
      </c>
      <c r="AH699" s="99" t="str">
        <f t="shared" si="519"/>
        <v/>
      </c>
      <c r="AI699" s="99" t="str">
        <f t="shared" si="496"/>
        <v/>
      </c>
      <c r="AJ699" s="99" t="str">
        <f t="shared" si="502"/>
        <v/>
      </c>
      <c r="AK699" s="99" t="str">
        <f t="shared" si="516"/>
        <v/>
      </c>
      <c r="AL699" s="99" t="str">
        <f t="shared" si="517"/>
        <v/>
      </c>
      <c r="AM699" s="99" t="str">
        <f t="shared" si="497"/>
        <v/>
      </c>
      <c r="AN699" s="99" t="str">
        <f t="shared" si="503"/>
        <v/>
      </c>
      <c r="AO699" s="99" t="str">
        <f t="shared" si="508"/>
        <v/>
      </c>
      <c r="AP699" s="99" t="str">
        <f t="shared" si="509"/>
        <v/>
      </c>
      <c r="AQ699" s="99" t="str">
        <f t="shared" si="504"/>
        <v/>
      </c>
      <c r="AR699" s="99" t="str">
        <f t="shared" si="505"/>
        <v/>
      </c>
      <c r="AS699" s="99" t="str">
        <f t="shared" si="510"/>
        <v/>
      </c>
      <c r="AT699" s="99" t="str">
        <f t="shared" si="511"/>
        <v/>
      </c>
      <c r="AU699" s="99" t="str">
        <f t="shared" si="481"/>
        <v/>
      </c>
      <c r="AV699" s="99" t="str">
        <f t="shared" si="482"/>
        <v/>
      </c>
      <c r="AW699" s="99" t="str">
        <f t="shared" si="512"/>
        <v/>
      </c>
      <c r="AX699" s="99" t="str">
        <f t="shared" si="513"/>
        <v/>
      </c>
      <c r="AY699" s="99" t="str">
        <f t="shared" si="483"/>
        <v/>
      </c>
      <c r="AZ699" s="99" t="str">
        <f t="shared" si="484"/>
        <v/>
      </c>
      <c r="BA699" s="99" t="str">
        <f t="shared" si="514"/>
        <v/>
      </c>
      <c r="BB699" s="99" t="str">
        <f t="shared" si="515"/>
        <v/>
      </c>
      <c r="BD699" s="99" t="str">
        <f t="shared" si="485"/>
        <v/>
      </c>
      <c r="BE699" s="99" t="str">
        <f t="shared" si="486"/>
        <v/>
      </c>
      <c r="BF699" s="99" t="str">
        <f t="shared" si="487"/>
        <v/>
      </c>
      <c r="BG699" s="99" t="str">
        <f t="shared" si="488"/>
        <v/>
      </c>
      <c r="BH699" s="121" t="str">
        <f t="shared" si="489"/>
        <v/>
      </c>
      <c r="BI699" s="121" t="str">
        <f t="shared" si="490"/>
        <v/>
      </c>
      <c r="BJ699" s="122" t="str">
        <f t="shared" si="491"/>
        <v/>
      </c>
      <c r="BK699" s="122"/>
      <c r="BL699" s="99" t="str">
        <f t="shared" si="492"/>
        <v/>
      </c>
      <c r="BM699" s="99" t="str">
        <f t="shared" si="493"/>
        <v/>
      </c>
      <c r="BN699" s="122" t="str">
        <f t="shared" si="498"/>
        <v/>
      </c>
      <c r="BO699" s="121" t="str">
        <f t="shared" si="494"/>
        <v/>
      </c>
      <c r="BP699" s="122" t="str">
        <f t="shared" si="499"/>
        <v/>
      </c>
      <c r="BQ699" s="122"/>
    </row>
    <row r="700" spans="2:69" x14ac:dyDescent="0.3">
      <c r="B700" s="89"/>
      <c r="C700" s="98">
        <f t="shared" si="495"/>
        <v>138</v>
      </c>
      <c r="D700" s="120">
        <v>690</v>
      </c>
      <c r="E700" s="161" t="str">
        <f t="shared" si="500"/>
        <v/>
      </c>
      <c r="F700" s="90" t="str">
        <f t="shared" si="476"/>
        <v/>
      </c>
      <c r="G700" s="120">
        <v>690</v>
      </c>
      <c r="H700" s="161" t="str">
        <f t="shared" si="501"/>
        <v/>
      </c>
      <c r="I700" s="90" t="str">
        <f t="array" ref="I700">IF(D$2=1,IF(F700="","",ABS(F699-F700)),IF(D$2&lt;10,IF(AND(F700="",F701=""),"",MAX(IF(C$11:C$1510=G700,B$11:B$1510))-MIN(IF(C$11:C$1510=G700,B$11:B$1510))),IF(AND(F700="",F701=""),"",_xlfn.STDEV.S(IF(C$11:C$1510=G700,B$11:B$1510)))))</f>
        <v/>
      </c>
      <c r="J700" s="102"/>
      <c r="K700" s="156"/>
      <c r="L700" s="157"/>
      <c r="M700" s="158"/>
      <c r="N700" s="147"/>
      <c r="O700" s="147"/>
      <c r="AA700" s="99" t="str">
        <f t="shared" si="477"/>
        <v/>
      </c>
      <c r="AB700" s="99" t="str">
        <f t="shared" si="478"/>
        <v/>
      </c>
      <c r="AC700" s="99" t="str">
        <f t="shared" si="506"/>
        <v/>
      </c>
      <c r="AD700" s="99" t="str">
        <f t="shared" si="507"/>
        <v/>
      </c>
      <c r="AE700" s="99" t="str">
        <f t="shared" si="479"/>
        <v/>
      </c>
      <c r="AF700" s="99" t="str">
        <f t="shared" si="480"/>
        <v/>
      </c>
      <c r="AG700" s="99" t="str">
        <f t="shared" si="518"/>
        <v/>
      </c>
      <c r="AH700" s="99" t="str">
        <f t="shared" si="519"/>
        <v/>
      </c>
      <c r="AI700" s="99" t="str">
        <f t="shared" si="496"/>
        <v/>
      </c>
      <c r="AJ700" s="99" t="str">
        <f t="shared" si="502"/>
        <v/>
      </c>
      <c r="AK700" s="99" t="str">
        <f t="shared" si="516"/>
        <v/>
      </c>
      <c r="AL700" s="99" t="str">
        <f t="shared" si="517"/>
        <v/>
      </c>
      <c r="AM700" s="99" t="str">
        <f t="shared" si="497"/>
        <v/>
      </c>
      <c r="AN700" s="99" t="str">
        <f t="shared" si="503"/>
        <v/>
      </c>
      <c r="AO700" s="99" t="str">
        <f t="shared" si="508"/>
        <v/>
      </c>
      <c r="AP700" s="99" t="str">
        <f t="shared" si="509"/>
        <v/>
      </c>
      <c r="AQ700" s="99" t="str">
        <f t="shared" si="504"/>
        <v/>
      </c>
      <c r="AR700" s="99" t="str">
        <f t="shared" si="505"/>
        <v/>
      </c>
      <c r="AS700" s="99" t="str">
        <f t="shared" si="510"/>
        <v/>
      </c>
      <c r="AT700" s="99" t="str">
        <f t="shared" si="511"/>
        <v/>
      </c>
      <c r="AU700" s="99" t="str">
        <f t="shared" si="481"/>
        <v/>
      </c>
      <c r="AV700" s="99" t="str">
        <f t="shared" si="482"/>
        <v/>
      </c>
      <c r="AW700" s="99" t="str">
        <f t="shared" si="512"/>
        <v/>
      </c>
      <c r="AX700" s="99" t="str">
        <f t="shared" si="513"/>
        <v/>
      </c>
      <c r="AY700" s="99" t="str">
        <f t="shared" si="483"/>
        <v/>
      </c>
      <c r="AZ700" s="99" t="str">
        <f t="shared" si="484"/>
        <v/>
      </c>
      <c r="BA700" s="99" t="str">
        <f t="shared" si="514"/>
        <v/>
      </c>
      <c r="BB700" s="99" t="str">
        <f t="shared" si="515"/>
        <v/>
      </c>
      <c r="BD700" s="99" t="str">
        <f t="shared" si="485"/>
        <v/>
      </c>
      <c r="BE700" s="99" t="str">
        <f t="shared" si="486"/>
        <v/>
      </c>
      <c r="BF700" s="99" t="str">
        <f t="shared" si="487"/>
        <v/>
      </c>
      <c r="BG700" s="99" t="str">
        <f t="shared" si="488"/>
        <v/>
      </c>
      <c r="BH700" s="121" t="str">
        <f t="shared" si="489"/>
        <v/>
      </c>
      <c r="BI700" s="121" t="str">
        <f t="shared" si="490"/>
        <v/>
      </c>
      <c r="BJ700" s="122" t="str">
        <f t="shared" si="491"/>
        <v/>
      </c>
      <c r="BK700" s="122"/>
      <c r="BL700" s="99" t="str">
        <f t="shared" si="492"/>
        <v/>
      </c>
      <c r="BM700" s="99" t="str">
        <f t="shared" si="493"/>
        <v/>
      </c>
      <c r="BN700" s="122" t="str">
        <f t="shared" si="498"/>
        <v/>
      </c>
      <c r="BO700" s="121" t="str">
        <f t="shared" si="494"/>
        <v/>
      </c>
      <c r="BP700" s="122" t="str">
        <f t="shared" si="499"/>
        <v/>
      </c>
      <c r="BQ700" s="122"/>
    </row>
    <row r="701" spans="2:69" x14ac:dyDescent="0.3">
      <c r="B701" s="89"/>
      <c r="C701" s="98">
        <f t="shared" si="495"/>
        <v>139</v>
      </c>
      <c r="D701" s="120">
        <v>691</v>
      </c>
      <c r="E701" s="161" t="str">
        <f t="shared" si="500"/>
        <v/>
      </c>
      <c r="F701" s="90" t="str">
        <f t="shared" si="476"/>
        <v/>
      </c>
      <c r="G701" s="120">
        <v>691</v>
      </c>
      <c r="H701" s="161" t="str">
        <f t="shared" si="501"/>
        <v/>
      </c>
      <c r="I701" s="90" t="str">
        <f t="array" ref="I701">IF(D$2=1,IF(F701="","",ABS(F700-F701)),IF(D$2&lt;10,IF(AND(F701="",F702=""),"",MAX(IF(C$11:C$1510=G701,B$11:B$1510))-MIN(IF(C$11:C$1510=G701,B$11:B$1510))),IF(AND(F701="",F702=""),"",_xlfn.STDEV.S(IF(C$11:C$1510=G701,B$11:B$1510)))))</f>
        <v/>
      </c>
      <c r="J701" s="102"/>
      <c r="K701" s="156"/>
      <c r="L701" s="157"/>
      <c r="M701" s="158"/>
      <c r="N701" s="147"/>
      <c r="O701" s="147"/>
      <c r="AA701" s="99" t="str">
        <f t="shared" si="477"/>
        <v/>
      </c>
      <c r="AB701" s="99" t="str">
        <f t="shared" si="478"/>
        <v/>
      </c>
      <c r="AC701" s="99" t="str">
        <f t="shared" si="506"/>
        <v/>
      </c>
      <c r="AD701" s="99" t="str">
        <f t="shared" si="507"/>
        <v/>
      </c>
      <c r="AE701" s="99" t="str">
        <f t="shared" si="479"/>
        <v/>
      </c>
      <c r="AF701" s="99" t="str">
        <f t="shared" si="480"/>
        <v/>
      </c>
      <c r="AG701" s="99" t="str">
        <f t="shared" si="518"/>
        <v/>
      </c>
      <c r="AH701" s="99" t="str">
        <f t="shared" si="519"/>
        <v/>
      </c>
      <c r="AI701" s="99" t="str">
        <f t="shared" si="496"/>
        <v/>
      </c>
      <c r="AJ701" s="99" t="str">
        <f t="shared" si="502"/>
        <v/>
      </c>
      <c r="AK701" s="99" t="str">
        <f t="shared" si="516"/>
        <v/>
      </c>
      <c r="AL701" s="99" t="str">
        <f t="shared" si="517"/>
        <v/>
      </c>
      <c r="AM701" s="99" t="str">
        <f t="shared" si="497"/>
        <v/>
      </c>
      <c r="AN701" s="99" t="str">
        <f t="shared" si="503"/>
        <v/>
      </c>
      <c r="AO701" s="99" t="str">
        <f t="shared" si="508"/>
        <v/>
      </c>
      <c r="AP701" s="99" t="str">
        <f t="shared" si="509"/>
        <v/>
      </c>
      <c r="AQ701" s="99" t="str">
        <f t="shared" si="504"/>
        <v/>
      </c>
      <c r="AR701" s="99" t="str">
        <f t="shared" si="505"/>
        <v/>
      </c>
      <c r="AS701" s="99" t="str">
        <f t="shared" si="510"/>
        <v/>
      </c>
      <c r="AT701" s="99" t="str">
        <f t="shared" si="511"/>
        <v/>
      </c>
      <c r="AU701" s="99" t="str">
        <f t="shared" si="481"/>
        <v/>
      </c>
      <c r="AV701" s="99" t="str">
        <f t="shared" si="482"/>
        <v/>
      </c>
      <c r="AW701" s="99" t="str">
        <f t="shared" si="512"/>
        <v/>
      </c>
      <c r="AX701" s="99" t="str">
        <f t="shared" si="513"/>
        <v/>
      </c>
      <c r="AY701" s="99" t="str">
        <f t="shared" si="483"/>
        <v/>
      </c>
      <c r="AZ701" s="99" t="str">
        <f t="shared" si="484"/>
        <v/>
      </c>
      <c r="BA701" s="99" t="str">
        <f t="shared" si="514"/>
        <v/>
      </c>
      <c r="BB701" s="99" t="str">
        <f t="shared" si="515"/>
        <v/>
      </c>
      <c r="BD701" s="99" t="str">
        <f t="shared" si="485"/>
        <v/>
      </c>
      <c r="BE701" s="99" t="str">
        <f t="shared" si="486"/>
        <v/>
      </c>
      <c r="BF701" s="99" t="str">
        <f t="shared" si="487"/>
        <v/>
      </c>
      <c r="BG701" s="99" t="str">
        <f t="shared" si="488"/>
        <v/>
      </c>
      <c r="BH701" s="121" t="str">
        <f t="shared" si="489"/>
        <v/>
      </c>
      <c r="BI701" s="121" t="str">
        <f t="shared" si="490"/>
        <v/>
      </c>
      <c r="BJ701" s="122" t="str">
        <f t="shared" si="491"/>
        <v/>
      </c>
      <c r="BK701" s="122"/>
      <c r="BL701" s="99" t="str">
        <f t="shared" si="492"/>
        <v/>
      </c>
      <c r="BM701" s="99" t="str">
        <f t="shared" si="493"/>
        <v/>
      </c>
      <c r="BN701" s="122" t="str">
        <f t="shared" si="498"/>
        <v/>
      </c>
      <c r="BO701" s="121" t="str">
        <f t="shared" si="494"/>
        <v/>
      </c>
      <c r="BP701" s="122" t="str">
        <f t="shared" si="499"/>
        <v/>
      </c>
      <c r="BQ701" s="122"/>
    </row>
    <row r="702" spans="2:69" x14ac:dyDescent="0.3">
      <c r="B702" s="89"/>
      <c r="C702" s="98">
        <f t="shared" si="495"/>
        <v>139</v>
      </c>
      <c r="D702" s="120">
        <v>692</v>
      </c>
      <c r="E702" s="161" t="str">
        <f t="shared" si="500"/>
        <v/>
      </c>
      <c r="F702" s="90" t="str">
        <f t="shared" si="476"/>
        <v/>
      </c>
      <c r="G702" s="120">
        <v>692</v>
      </c>
      <c r="H702" s="161" t="str">
        <f t="shared" si="501"/>
        <v/>
      </c>
      <c r="I702" s="90" t="str">
        <f t="array" ref="I702">IF(D$2=1,IF(F702="","",ABS(F701-F702)),IF(D$2&lt;10,IF(AND(F702="",F703=""),"",MAX(IF(C$11:C$1510=G702,B$11:B$1510))-MIN(IF(C$11:C$1510=G702,B$11:B$1510))),IF(AND(F702="",F703=""),"",_xlfn.STDEV.S(IF(C$11:C$1510=G702,B$11:B$1510)))))</f>
        <v/>
      </c>
      <c r="J702" s="102"/>
      <c r="K702" s="156"/>
      <c r="L702" s="157"/>
      <c r="M702" s="158"/>
      <c r="N702" s="147"/>
      <c r="O702" s="147"/>
      <c r="AA702" s="99" t="str">
        <f t="shared" si="477"/>
        <v/>
      </c>
      <c r="AB702" s="99" t="str">
        <f t="shared" si="478"/>
        <v/>
      </c>
      <c r="AC702" s="99" t="str">
        <f t="shared" si="506"/>
        <v/>
      </c>
      <c r="AD702" s="99" t="str">
        <f t="shared" si="507"/>
        <v/>
      </c>
      <c r="AE702" s="99" t="str">
        <f t="shared" si="479"/>
        <v/>
      </c>
      <c r="AF702" s="99" t="str">
        <f t="shared" si="480"/>
        <v/>
      </c>
      <c r="AG702" s="99" t="str">
        <f t="shared" si="518"/>
        <v/>
      </c>
      <c r="AH702" s="99" t="str">
        <f t="shared" si="519"/>
        <v/>
      </c>
      <c r="AI702" s="99" t="str">
        <f t="shared" si="496"/>
        <v/>
      </c>
      <c r="AJ702" s="99" t="str">
        <f t="shared" si="502"/>
        <v/>
      </c>
      <c r="AK702" s="99" t="str">
        <f t="shared" si="516"/>
        <v/>
      </c>
      <c r="AL702" s="99" t="str">
        <f t="shared" si="517"/>
        <v/>
      </c>
      <c r="AM702" s="99" t="str">
        <f t="shared" si="497"/>
        <v/>
      </c>
      <c r="AN702" s="99" t="str">
        <f t="shared" si="503"/>
        <v/>
      </c>
      <c r="AO702" s="99" t="str">
        <f t="shared" si="508"/>
        <v/>
      </c>
      <c r="AP702" s="99" t="str">
        <f t="shared" si="509"/>
        <v/>
      </c>
      <c r="AQ702" s="99" t="str">
        <f t="shared" si="504"/>
        <v/>
      </c>
      <c r="AR702" s="99" t="str">
        <f t="shared" si="505"/>
        <v/>
      </c>
      <c r="AS702" s="99" t="str">
        <f t="shared" si="510"/>
        <v/>
      </c>
      <c r="AT702" s="99" t="str">
        <f t="shared" si="511"/>
        <v/>
      </c>
      <c r="AU702" s="99" t="str">
        <f t="shared" si="481"/>
        <v/>
      </c>
      <c r="AV702" s="99" t="str">
        <f t="shared" si="482"/>
        <v/>
      </c>
      <c r="AW702" s="99" t="str">
        <f t="shared" si="512"/>
        <v/>
      </c>
      <c r="AX702" s="99" t="str">
        <f t="shared" si="513"/>
        <v/>
      </c>
      <c r="AY702" s="99" t="str">
        <f t="shared" si="483"/>
        <v/>
      </c>
      <c r="AZ702" s="99" t="str">
        <f t="shared" si="484"/>
        <v/>
      </c>
      <c r="BA702" s="99" t="str">
        <f t="shared" si="514"/>
        <v/>
      </c>
      <c r="BB702" s="99" t="str">
        <f t="shared" si="515"/>
        <v/>
      </c>
      <c r="BD702" s="99" t="str">
        <f t="shared" si="485"/>
        <v/>
      </c>
      <c r="BE702" s="99" t="str">
        <f t="shared" si="486"/>
        <v/>
      </c>
      <c r="BF702" s="99" t="str">
        <f t="shared" si="487"/>
        <v/>
      </c>
      <c r="BG702" s="99" t="str">
        <f t="shared" si="488"/>
        <v/>
      </c>
      <c r="BH702" s="121" t="str">
        <f t="shared" si="489"/>
        <v/>
      </c>
      <c r="BI702" s="121" t="str">
        <f t="shared" si="490"/>
        <v/>
      </c>
      <c r="BJ702" s="122" t="str">
        <f t="shared" si="491"/>
        <v/>
      </c>
      <c r="BK702" s="122"/>
      <c r="BL702" s="99" t="str">
        <f t="shared" si="492"/>
        <v/>
      </c>
      <c r="BM702" s="99" t="str">
        <f t="shared" si="493"/>
        <v/>
      </c>
      <c r="BN702" s="122" t="str">
        <f t="shared" si="498"/>
        <v/>
      </c>
      <c r="BO702" s="121" t="str">
        <f t="shared" si="494"/>
        <v/>
      </c>
      <c r="BP702" s="122" t="str">
        <f t="shared" si="499"/>
        <v/>
      </c>
      <c r="BQ702" s="122"/>
    </row>
    <row r="703" spans="2:69" x14ac:dyDescent="0.3">
      <c r="B703" s="89"/>
      <c r="C703" s="98">
        <f t="shared" si="495"/>
        <v>139</v>
      </c>
      <c r="D703" s="120">
        <v>693</v>
      </c>
      <c r="E703" s="161" t="str">
        <f t="shared" si="500"/>
        <v/>
      </c>
      <c r="F703" s="90" t="str">
        <f t="shared" si="476"/>
        <v/>
      </c>
      <c r="G703" s="120">
        <v>693</v>
      </c>
      <c r="H703" s="161" t="str">
        <f t="shared" si="501"/>
        <v/>
      </c>
      <c r="I703" s="90" t="str">
        <f t="array" ref="I703">IF(D$2=1,IF(F703="","",ABS(F702-F703)),IF(D$2&lt;10,IF(AND(F703="",F704=""),"",MAX(IF(C$11:C$1510=G703,B$11:B$1510))-MIN(IF(C$11:C$1510=G703,B$11:B$1510))),IF(AND(F703="",F704=""),"",_xlfn.STDEV.S(IF(C$11:C$1510=G703,B$11:B$1510)))))</f>
        <v/>
      </c>
      <c r="J703" s="102"/>
      <c r="K703" s="156"/>
      <c r="L703" s="157"/>
      <c r="M703" s="158"/>
      <c r="N703" s="147"/>
      <c r="O703" s="147"/>
      <c r="AA703" s="99" t="str">
        <f t="shared" si="477"/>
        <v/>
      </c>
      <c r="AB703" s="99" t="str">
        <f t="shared" si="478"/>
        <v/>
      </c>
      <c r="AC703" s="99" t="str">
        <f t="shared" si="506"/>
        <v/>
      </c>
      <c r="AD703" s="99" t="str">
        <f t="shared" si="507"/>
        <v/>
      </c>
      <c r="AE703" s="99" t="str">
        <f t="shared" si="479"/>
        <v/>
      </c>
      <c r="AF703" s="99" t="str">
        <f t="shared" si="480"/>
        <v/>
      </c>
      <c r="AG703" s="99" t="str">
        <f t="shared" si="518"/>
        <v/>
      </c>
      <c r="AH703" s="99" t="str">
        <f t="shared" si="519"/>
        <v/>
      </c>
      <c r="AI703" s="99" t="str">
        <f t="shared" si="496"/>
        <v/>
      </c>
      <c r="AJ703" s="99" t="str">
        <f t="shared" si="502"/>
        <v/>
      </c>
      <c r="AK703" s="99" t="str">
        <f t="shared" si="516"/>
        <v/>
      </c>
      <c r="AL703" s="99" t="str">
        <f t="shared" si="517"/>
        <v/>
      </c>
      <c r="AM703" s="99" t="str">
        <f t="shared" si="497"/>
        <v/>
      </c>
      <c r="AN703" s="99" t="str">
        <f t="shared" si="503"/>
        <v/>
      </c>
      <c r="AO703" s="99" t="str">
        <f t="shared" si="508"/>
        <v/>
      </c>
      <c r="AP703" s="99" t="str">
        <f t="shared" si="509"/>
        <v/>
      </c>
      <c r="AQ703" s="99" t="str">
        <f t="shared" si="504"/>
        <v/>
      </c>
      <c r="AR703" s="99" t="str">
        <f t="shared" si="505"/>
        <v/>
      </c>
      <c r="AS703" s="99" t="str">
        <f t="shared" si="510"/>
        <v/>
      </c>
      <c r="AT703" s="99" t="str">
        <f t="shared" si="511"/>
        <v/>
      </c>
      <c r="AU703" s="99" t="str">
        <f t="shared" si="481"/>
        <v/>
      </c>
      <c r="AV703" s="99" t="str">
        <f t="shared" si="482"/>
        <v/>
      </c>
      <c r="AW703" s="99" t="str">
        <f t="shared" si="512"/>
        <v/>
      </c>
      <c r="AX703" s="99" t="str">
        <f t="shared" si="513"/>
        <v/>
      </c>
      <c r="AY703" s="99" t="str">
        <f t="shared" si="483"/>
        <v/>
      </c>
      <c r="AZ703" s="99" t="str">
        <f t="shared" si="484"/>
        <v/>
      </c>
      <c r="BA703" s="99" t="str">
        <f t="shared" si="514"/>
        <v/>
      </c>
      <c r="BB703" s="99" t="str">
        <f t="shared" si="515"/>
        <v/>
      </c>
      <c r="BD703" s="99" t="str">
        <f t="shared" si="485"/>
        <v/>
      </c>
      <c r="BE703" s="99" t="str">
        <f t="shared" si="486"/>
        <v/>
      </c>
      <c r="BF703" s="99" t="str">
        <f t="shared" si="487"/>
        <v/>
      </c>
      <c r="BG703" s="99" t="str">
        <f t="shared" si="488"/>
        <v/>
      </c>
      <c r="BH703" s="121" t="str">
        <f t="shared" si="489"/>
        <v/>
      </c>
      <c r="BI703" s="121" t="str">
        <f t="shared" si="490"/>
        <v/>
      </c>
      <c r="BJ703" s="122" t="str">
        <f t="shared" si="491"/>
        <v/>
      </c>
      <c r="BK703" s="122"/>
      <c r="BL703" s="99" t="str">
        <f t="shared" si="492"/>
        <v/>
      </c>
      <c r="BM703" s="99" t="str">
        <f t="shared" si="493"/>
        <v/>
      </c>
      <c r="BN703" s="122" t="str">
        <f t="shared" si="498"/>
        <v/>
      </c>
      <c r="BO703" s="121" t="str">
        <f t="shared" si="494"/>
        <v/>
      </c>
      <c r="BP703" s="122" t="str">
        <f t="shared" si="499"/>
        <v/>
      </c>
      <c r="BQ703" s="122"/>
    </row>
    <row r="704" spans="2:69" x14ac:dyDescent="0.3">
      <c r="B704" s="89"/>
      <c r="C704" s="98">
        <f t="shared" si="495"/>
        <v>139</v>
      </c>
      <c r="D704" s="120">
        <v>694</v>
      </c>
      <c r="E704" s="161" t="str">
        <f t="shared" si="500"/>
        <v/>
      </c>
      <c r="F704" s="90" t="str">
        <f t="shared" si="476"/>
        <v/>
      </c>
      <c r="G704" s="120">
        <v>694</v>
      </c>
      <c r="H704" s="161" t="str">
        <f t="shared" si="501"/>
        <v/>
      </c>
      <c r="I704" s="90" t="str">
        <f t="array" ref="I704">IF(D$2=1,IF(F704="","",ABS(F703-F704)),IF(D$2&lt;10,IF(AND(F704="",F705=""),"",MAX(IF(C$11:C$1510=G704,B$11:B$1510))-MIN(IF(C$11:C$1510=G704,B$11:B$1510))),IF(AND(F704="",F705=""),"",_xlfn.STDEV.S(IF(C$11:C$1510=G704,B$11:B$1510)))))</f>
        <v/>
      </c>
      <c r="J704" s="102"/>
      <c r="K704" s="156"/>
      <c r="L704" s="157"/>
      <c r="M704" s="158"/>
      <c r="N704" s="147"/>
      <c r="O704" s="147"/>
      <c r="AA704" s="99" t="str">
        <f t="shared" si="477"/>
        <v/>
      </c>
      <c r="AB704" s="99" t="str">
        <f t="shared" si="478"/>
        <v/>
      </c>
      <c r="AC704" s="99" t="str">
        <f t="shared" si="506"/>
        <v/>
      </c>
      <c r="AD704" s="99" t="str">
        <f t="shared" si="507"/>
        <v/>
      </c>
      <c r="AE704" s="99" t="str">
        <f t="shared" si="479"/>
        <v/>
      </c>
      <c r="AF704" s="99" t="str">
        <f t="shared" si="480"/>
        <v/>
      </c>
      <c r="AG704" s="99" t="str">
        <f t="shared" si="518"/>
        <v/>
      </c>
      <c r="AH704" s="99" t="str">
        <f t="shared" si="519"/>
        <v/>
      </c>
      <c r="AI704" s="99" t="str">
        <f t="shared" si="496"/>
        <v/>
      </c>
      <c r="AJ704" s="99" t="str">
        <f t="shared" si="502"/>
        <v/>
      </c>
      <c r="AK704" s="99" t="str">
        <f t="shared" si="516"/>
        <v/>
      </c>
      <c r="AL704" s="99" t="str">
        <f t="shared" si="517"/>
        <v/>
      </c>
      <c r="AM704" s="99" t="str">
        <f t="shared" si="497"/>
        <v/>
      </c>
      <c r="AN704" s="99" t="str">
        <f t="shared" si="503"/>
        <v/>
      </c>
      <c r="AO704" s="99" t="str">
        <f t="shared" si="508"/>
        <v/>
      </c>
      <c r="AP704" s="99" t="str">
        <f t="shared" si="509"/>
        <v/>
      </c>
      <c r="AQ704" s="99" t="str">
        <f t="shared" si="504"/>
        <v/>
      </c>
      <c r="AR704" s="99" t="str">
        <f t="shared" si="505"/>
        <v/>
      </c>
      <c r="AS704" s="99" t="str">
        <f t="shared" si="510"/>
        <v/>
      </c>
      <c r="AT704" s="99" t="str">
        <f t="shared" si="511"/>
        <v/>
      </c>
      <c r="AU704" s="99" t="str">
        <f t="shared" si="481"/>
        <v/>
      </c>
      <c r="AV704" s="99" t="str">
        <f t="shared" si="482"/>
        <v/>
      </c>
      <c r="AW704" s="99" t="str">
        <f t="shared" si="512"/>
        <v/>
      </c>
      <c r="AX704" s="99" t="str">
        <f t="shared" si="513"/>
        <v/>
      </c>
      <c r="AY704" s="99" t="str">
        <f t="shared" si="483"/>
        <v/>
      </c>
      <c r="AZ704" s="99" t="str">
        <f t="shared" si="484"/>
        <v/>
      </c>
      <c r="BA704" s="99" t="str">
        <f t="shared" si="514"/>
        <v/>
      </c>
      <c r="BB704" s="99" t="str">
        <f t="shared" si="515"/>
        <v/>
      </c>
      <c r="BD704" s="99" t="str">
        <f t="shared" si="485"/>
        <v/>
      </c>
      <c r="BE704" s="99" t="str">
        <f t="shared" si="486"/>
        <v/>
      </c>
      <c r="BF704" s="99" t="str">
        <f t="shared" si="487"/>
        <v/>
      </c>
      <c r="BG704" s="99" t="str">
        <f t="shared" si="488"/>
        <v/>
      </c>
      <c r="BH704" s="121" t="str">
        <f t="shared" si="489"/>
        <v/>
      </c>
      <c r="BI704" s="121" t="str">
        <f t="shared" si="490"/>
        <v/>
      </c>
      <c r="BJ704" s="122" t="str">
        <f t="shared" si="491"/>
        <v/>
      </c>
      <c r="BK704" s="122"/>
      <c r="BL704" s="99" t="str">
        <f t="shared" si="492"/>
        <v/>
      </c>
      <c r="BM704" s="99" t="str">
        <f t="shared" si="493"/>
        <v/>
      </c>
      <c r="BN704" s="122" t="str">
        <f t="shared" si="498"/>
        <v/>
      </c>
      <c r="BO704" s="121" t="str">
        <f t="shared" si="494"/>
        <v/>
      </c>
      <c r="BP704" s="122" t="str">
        <f t="shared" si="499"/>
        <v/>
      </c>
      <c r="BQ704" s="122"/>
    </row>
    <row r="705" spans="2:69" x14ac:dyDescent="0.3">
      <c r="B705" s="89"/>
      <c r="C705" s="98">
        <f t="shared" si="495"/>
        <v>139</v>
      </c>
      <c r="D705" s="120">
        <v>695</v>
      </c>
      <c r="E705" s="161" t="str">
        <f t="shared" si="500"/>
        <v/>
      </c>
      <c r="F705" s="90" t="str">
        <f t="shared" si="476"/>
        <v/>
      </c>
      <c r="G705" s="120">
        <v>695</v>
      </c>
      <c r="H705" s="161" t="str">
        <f t="shared" si="501"/>
        <v/>
      </c>
      <c r="I705" s="90" t="str">
        <f t="array" ref="I705">IF(D$2=1,IF(F705="","",ABS(F704-F705)),IF(D$2&lt;10,IF(AND(F705="",F706=""),"",MAX(IF(C$11:C$1510=G705,B$11:B$1510))-MIN(IF(C$11:C$1510=G705,B$11:B$1510))),IF(AND(F705="",F706=""),"",_xlfn.STDEV.S(IF(C$11:C$1510=G705,B$11:B$1510)))))</f>
        <v/>
      </c>
      <c r="J705" s="102"/>
      <c r="K705" s="156"/>
      <c r="L705" s="157"/>
      <c r="M705" s="158"/>
      <c r="N705" s="147"/>
      <c r="O705" s="147"/>
      <c r="AA705" s="99" t="str">
        <f t="shared" si="477"/>
        <v/>
      </c>
      <c r="AB705" s="99" t="str">
        <f t="shared" si="478"/>
        <v/>
      </c>
      <c r="AC705" s="99" t="str">
        <f t="shared" si="506"/>
        <v/>
      </c>
      <c r="AD705" s="99" t="str">
        <f t="shared" si="507"/>
        <v/>
      </c>
      <c r="AE705" s="99" t="str">
        <f t="shared" si="479"/>
        <v/>
      </c>
      <c r="AF705" s="99" t="str">
        <f t="shared" si="480"/>
        <v/>
      </c>
      <c r="AG705" s="99" t="str">
        <f t="shared" si="518"/>
        <v/>
      </c>
      <c r="AH705" s="99" t="str">
        <f t="shared" si="519"/>
        <v/>
      </c>
      <c r="AI705" s="99" t="str">
        <f t="shared" si="496"/>
        <v/>
      </c>
      <c r="AJ705" s="99" t="str">
        <f t="shared" si="502"/>
        <v/>
      </c>
      <c r="AK705" s="99" t="str">
        <f t="shared" si="516"/>
        <v/>
      </c>
      <c r="AL705" s="99" t="str">
        <f t="shared" si="517"/>
        <v/>
      </c>
      <c r="AM705" s="99" t="str">
        <f t="shared" si="497"/>
        <v/>
      </c>
      <c r="AN705" s="99" t="str">
        <f t="shared" si="503"/>
        <v/>
      </c>
      <c r="AO705" s="99" t="str">
        <f t="shared" si="508"/>
        <v/>
      </c>
      <c r="AP705" s="99" t="str">
        <f t="shared" si="509"/>
        <v/>
      </c>
      <c r="AQ705" s="99" t="str">
        <f t="shared" si="504"/>
        <v/>
      </c>
      <c r="AR705" s="99" t="str">
        <f t="shared" si="505"/>
        <v/>
      </c>
      <c r="AS705" s="99" t="str">
        <f t="shared" si="510"/>
        <v/>
      </c>
      <c r="AT705" s="99" t="str">
        <f t="shared" si="511"/>
        <v/>
      </c>
      <c r="AU705" s="99" t="str">
        <f t="shared" si="481"/>
        <v/>
      </c>
      <c r="AV705" s="99" t="str">
        <f t="shared" si="482"/>
        <v/>
      </c>
      <c r="AW705" s="99" t="str">
        <f t="shared" si="512"/>
        <v/>
      </c>
      <c r="AX705" s="99" t="str">
        <f t="shared" si="513"/>
        <v/>
      </c>
      <c r="AY705" s="99" t="str">
        <f t="shared" si="483"/>
        <v/>
      </c>
      <c r="AZ705" s="99" t="str">
        <f t="shared" si="484"/>
        <v/>
      </c>
      <c r="BA705" s="99" t="str">
        <f t="shared" si="514"/>
        <v/>
      </c>
      <c r="BB705" s="99" t="str">
        <f t="shared" si="515"/>
        <v/>
      </c>
      <c r="BD705" s="99" t="str">
        <f t="shared" si="485"/>
        <v/>
      </c>
      <c r="BE705" s="99" t="str">
        <f t="shared" si="486"/>
        <v/>
      </c>
      <c r="BF705" s="99" t="str">
        <f t="shared" si="487"/>
        <v/>
      </c>
      <c r="BG705" s="99" t="str">
        <f t="shared" si="488"/>
        <v/>
      </c>
      <c r="BH705" s="121" t="str">
        <f t="shared" si="489"/>
        <v/>
      </c>
      <c r="BI705" s="121" t="str">
        <f t="shared" si="490"/>
        <v/>
      </c>
      <c r="BJ705" s="122" t="str">
        <f t="shared" si="491"/>
        <v/>
      </c>
      <c r="BK705" s="122"/>
      <c r="BL705" s="99" t="str">
        <f t="shared" si="492"/>
        <v/>
      </c>
      <c r="BM705" s="99" t="str">
        <f t="shared" si="493"/>
        <v/>
      </c>
      <c r="BN705" s="122" t="str">
        <f t="shared" si="498"/>
        <v/>
      </c>
      <c r="BO705" s="121" t="str">
        <f t="shared" si="494"/>
        <v/>
      </c>
      <c r="BP705" s="122" t="str">
        <f t="shared" si="499"/>
        <v/>
      </c>
      <c r="BQ705" s="122"/>
    </row>
    <row r="706" spans="2:69" x14ac:dyDescent="0.3">
      <c r="B706" s="89"/>
      <c r="C706" s="98">
        <f t="shared" si="495"/>
        <v>140</v>
      </c>
      <c r="D706" s="120">
        <v>696</v>
      </c>
      <c r="E706" s="161" t="str">
        <f t="shared" si="500"/>
        <v/>
      </c>
      <c r="F706" s="90" t="str">
        <f t="shared" si="476"/>
        <v/>
      </c>
      <c r="G706" s="120">
        <v>696</v>
      </c>
      <c r="H706" s="161" t="str">
        <f t="shared" si="501"/>
        <v/>
      </c>
      <c r="I706" s="90" t="str">
        <f t="array" ref="I706">IF(D$2=1,IF(F706="","",ABS(F705-F706)),IF(D$2&lt;10,IF(AND(F706="",F707=""),"",MAX(IF(C$11:C$1510=G706,B$11:B$1510))-MIN(IF(C$11:C$1510=G706,B$11:B$1510))),IF(AND(F706="",F707=""),"",_xlfn.STDEV.S(IF(C$11:C$1510=G706,B$11:B$1510)))))</f>
        <v/>
      </c>
      <c r="J706" s="102"/>
      <c r="K706" s="156"/>
      <c r="L706" s="157"/>
      <c r="M706" s="158"/>
      <c r="N706" s="147"/>
      <c r="O706" s="147"/>
      <c r="AA706" s="99" t="str">
        <f t="shared" si="477"/>
        <v/>
      </c>
      <c r="AB706" s="99" t="str">
        <f t="shared" si="478"/>
        <v/>
      </c>
      <c r="AC706" s="99" t="str">
        <f t="shared" si="506"/>
        <v/>
      </c>
      <c r="AD706" s="99" t="str">
        <f t="shared" si="507"/>
        <v/>
      </c>
      <c r="AE706" s="99" t="str">
        <f t="shared" si="479"/>
        <v/>
      </c>
      <c r="AF706" s="99" t="str">
        <f t="shared" si="480"/>
        <v/>
      </c>
      <c r="AG706" s="99" t="str">
        <f t="shared" si="518"/>
        <v/>
      </c>
      <c r="AH706" s="99" t="str">
        <f t="shared" si="519"/>
        <v/>
      </c>
      <c r="AI706" s="99" t="str">
        <f t="shared" si="496"/>
        <v/>
      </c>
      <c r="AJ706" s="99" t="str">
        <f t="shared" si="502"/>
        <v/>
      </c>
      <c r="AK706" s="99" t="str">
        <f t="shared" si="516"/>
        <v/>
      </c>
      <c r="AL706" s="99" t="str">
        <f t="shared" si="517"/>
        <v/>
      </c>
      <c r="AM706" s="99" t="str">
        <f t="shared" si="497"/>
        <v/>
      </c>
      <c r="AN706" s="99" t="str">
        <f t="shared" si="503"/>
        <v/>
      </c>
      <c r="AO706" s="99" t="str">
        <f t="shared" si="508"/>
        <v/>
      </c>
      <c r="AP706" s="99" t="str">
        <f t="shared" si="509"/>
        <v/>
      </c>
      <c r="AQ706" s="99" t="str">
        <f t="shared" si="504"/>
        <v/>
      </c>
      <c r="AR706" s="99" t="str">
        <f t="shared" si="505"/>
        <v/>
      </c>
      <c r="AS706" s="99" t="str">
        <f t="shared" si="510"/>
        <v/>
      </c>
      <c r="AT706" s="99" t="str">
        <f t="shared" si="511"/>
        <v/>
      </c>
      <c r="AU706" s="99" t="str">
        <f t="shared" si="481"/>
        <v/>
      </c>
      <c r="AV706" s="99" t="str">
        <f t="shared" si="482"/>
        <v/>
      </c>
      <c r="AW706" s="99" t="str">
        <f t="shared" si="512"/>
        <v/>
      </c>
      <c r="AX706" s="99" t="str">
        <f t="shared" si="513"/>
        <v/>
      </c>
      <c r="AY706" s="99" t="str">
        <f t="shared" si="483"/>
        <v/>
      </c>
      <c r="AZ706" s="99" t="str">
        <f t="shared" si="484"/>
        <v/>
      </c>
      <c r="BA706" s="99" t="str">
        <f t="shared" si="514"/>
        <v/>
      </c>
      <c r="BB706" s="99" t="str">
        <f t="shared" si="515"/>
        <v/>
      </c>
      <c r="BD706" s="99" t="str">
        <f t="shared" si="485"/>
        <v/>
      </c>
      <c r="BE706" s="99" t="str">
        <f t="shared" si="486"/>
        <v/>
      </c>
      <c r="BF706" s="99" t="str">
        <f t="shared" si="487"/>
        <v/>
      </c>
      <c r="BG706" s="99" t="str">
        <f t="shared" si="488"/>
        <v/>
      </c>
      <c r="BH706" s="121" t="str">
        <f t="shared" si="489"/>
        <v/>
      </c>
      <c r="BI706" s="121" t="str">
        <f t="shared" si="490"/>
        <v/>
      </c>
      <c r="BJ706" s="122" t="str">
        <f t="shared" si="491"/>
        <v/>
      </c>
      <c r="BK706" s="122"/>
      <c r="BL706" s="99" t="str">
        <f t="shared" si="492"/>
        <v/>
      </c>
      <c r="BM706" s="99" t="str">
        <f t="shared" si="493"/>
        <v/>
      </c>
      <c r="BN706" s="122" t="str">
        <f t="shared" si="498"/>
        <v/>
      </c>
      <c r="BO706" s="121" t="str">
        <f t="shared" si="494"/>
        <v/>
      </c>
      <c r="BP706" s="122" t="str">
        <f t="shared" si="499"/>
        <v/>
      </c>
      <c r="BQ706" s="122"/>
    </row>
    <row r="707" spans="2:69" x14ac:dyDescent="0.3">
      <c r="B707" s="89"/>
      <c r="C707" s="98">
        <f t="shared" si="495"/>
        <v>140</v>
      </c>
      <c r="D707" s="120">
        <v>697</v>
      </c>
      <c r="E707" s="161" t="str">
        <f t="shared" si="500"/>
        <v/>
      </c>
      <c r="F707" s="90" t="str">
        <f t="shared" si="476"/>
        <v/>
      </c>
      <c r="G707" s="120">
        <v>697</v>
      </c>
      <c r="H707" s="161" t="str">
        <f t="shared" si="501"/>
        <v/>
      </c>
      <c r="I707" s="90" t="str">
        <f t="array" ref="I707">IF(D$2=1,IF(F707="","",ABS(F706-F707)),IF(D$2&lt;10,IF(AND(F707="",F708=""),"",MAX(IF(C$11:C$1510=G707,B$11:B$1510))-MIN(IF(C$11:C$1510=G707,B$11:B$1510))),IF(AND(F707="",F708=""),"",_xlfn.STDEV.S(IF(C$11:C$1510=G707,B$11:B$1510)))))</f>
        <v/>
      </c>
      <c r="J707" s="102"/>
      <c r="K707" s="156"/>
      <c r="L707" s="157"/>
      <c r="M707" s="158"/>
      <c r="N707" s="147"/>
      <c r="O707" s="147"/>
      <c r="AA707" s="99" t="str">
        <f t="shared" si="477"/>
        <v/>
      </c>
      <c r="AB707" s="99" t="str">
        <f t="shared" si="478"/>
        <v/>
      </c>
      <c r="AC707" s="99" t="str">
        <f t="shared" si="506"/>
        <v/>
      </c>
      <c r="AD707" s="99" t="str">
        <f t="shared" si="507"/>
        <v/>
      </c>
      <c r="AE707" s="99" t="str">
        <f t="shared" si="479"/>
        <v/>
      </c>
      <c r="AF707" s="99" t="str">
        <f t="shared" si="480"/>
        <v/>
      </c>
      <c r="AG707" s="99" t="str">
        <f t="shared" si="518"/>
        <v/>
      </c>
      <c r="AH707" s="99" t="str">
        <f t="shared" si="519"/>
        <v/>
      </c>
      <c r="AI707" s="99" t="str">
        <f t="shared" si="496"/>
        <v/>
      </c>
      <c r="AJ707" s="99" t="str">
        <f t="shared" si="502"/>
        <v/>
      </c>
      <c r="AK707" s="99" t="str">
        <f t="shared" si="516"/>
        <v/>
      </c>
      <c r="AL707" s="99" t="str">
        <f t="shared" si="517"/>
        <v/>
      </c>
      <c r="AM707" s="99" t="str">
        <f t="shared" si="497"/>
        <v/>
      </c>
      <c r="AN707" s="99" t="str">
        <f t="shared" si="503"/>
        <v/>
      </c>
      <c r="AO707" s="99" t="str">
        <f t="shared" si="508"/>
        <v/>
      </c>
      <c r="AP707" s="99" t="str">
        <f t="shared" si="509"/>
        <v/>
      </c>
      <c r="AQ707" s="99" t="str">
        <f t="shared" si="504"/>
        <v/>
      </c>
      <c r="AR707" s="99" t="str">
        <f t="shared" si="505"/>
        <v/>
      </c>
      <c r="AS707" s="99" t="str">
        <f t="shared" si="510"/>
        <v/>
      </c>
      <c r="AT707" s="99" t="str">
        <f t="shared" si="511"/>
        <v/>
      </c>
      <c r="AU707" s="99" t="str">
        <f t="shared" si="481"/>
        <v/>
      </c>
      <c r="AV707" s="99" t="str">
        <f t="shared" si="482"/>
        <v/>
      </c>
      <c r="AW707" s="99" t="str">
        <f t="shared" si="512"/>
        <v/>
      </c>
      <c r="AX707" s="99" t="str">
        <f t="shared" si="513"/>
        <v/>
      </c>
      <c r="AY707" s="99" t="str">
        <f t="shared" si="483"/>
        <v/>
      </c>
      <c r="AZ707" s="99" t="str">
        <f t="shared" si="484"/>
        <v/>
      </c>
      <c r="BA707" s="99" t="str">
        <f t="shared" si="514"/>
        <v/>
      </c>
      <c r="BB707" s="99" t="str">
        <f t="shared" si="515"/>
        <v/>
      </c>
      <c r="BD707" s="99" t="str">
        <f t="shared" si="485"/>
        <v/>
      </c>
      <c r="BE707" s="99" t="str">
        <f t="shared" si="486"/>
        <v/>
      </c>
      <c r="BF707" s="99" t="str">
        <f t="shared" si="487"/>
        <v/>
      </c>
      <c r="BG707" s="99" t="str">
        <f t="shared" si="488"/>
        <v/>
      </c>
      <c r="BH707" s="121" t="str">
        <f t="shared" si="489"/>
        <v/>
      </c>
      <c r="BI707" s="121" t="str">
        <f t="shared" si="490"/>
        <v/>
      </c>
      <c r="BJ707" s="122" t="str">
        <f t="shared" si="491"/>
        <v/>
      </c>
      <c r="BK707" s="122"/>
      <c r="BL707" s="99" t="str">
        <f t="shared" si="492"/>
        <v/>
      </c>
      <c r="BM707" s="99" t="str">
        <f t="shared" si="493"/>
        <v/>
      </c>
      <c r="BN707" s="122" t="str">
        <f t="shared" si="498"/>
        <v/>
      </c>
      <c r="BO707" s="121" t="str">
        <f t="shared" si="494"/>
        <v/>
      </c>
      <c r="BP707" s="122" t="str">
        <f t="shared" si="499"/>
        <v/>
      </c>
      <c r="BQ707" s="122"/>
    </row>
    <row r="708" spans="2:69" x14ac:dyDescent="0.3">
      <c r="B708" s="89"/>
      <c r="C708" s="98">
        <f t="shared" si="495"/>
        <v>140</v>
      </c>
      <c r="D708" s="120">
        <v>698</v>
      </c>
      <c r="E708" s="161" t="str">
        <f t="shared" si="500"/>
        <v/>
      </c>
      <c r="F708" s="90" t="str">
        <f t="shared" si="476"/>
        <v/>
      </c>
      <c r="G708" s="120">
        <v>698</v>
      </c>
      <c r="H708" s="161" t="str">
        <f t="shared" si="501"/>
        <v/>
      </c>
      <c r="I708" s="90" t="str">
        <f t="array" ref="I708">IF(D$2=1,IF(F708="","",ABS(F707-F708)),IF(D$2&lt;10,IF(AND(F708="",F709=""),"",MAX(IF(C$11:C$1510=G708,B$11:B$1510))-MIN(IF(C$11:C$1510=G708,B$11:B$1510))),IF(AND(F708="",F709=""),"",_xlfn.STDEV.S(IF(C$11:C$1510=G708,B$11:B$1510)))))</f>
        <v/>
      </c>
      <c r="J708" s="102"/>
      <c r="K708" s="156"/>
      <c r="L708" s="157"/>
      <c r="M708" s="158"/>
      <c r="N708" s="147"/>
      <c r="O708" s="147"/>
      <c r="AA708" s="99" t="str">
        <f t="shared" si="477"/>
        <v/>
      </c>
      <c r="AB708" s="99" t="str">
        <f t="shared" si="478"/>
        <v/>
      </c>
      <c r="AC708" s="99" t="str">
        <f t="shared" si="506"/>
        <v/>
      </c>
      <c r="AD708" s="99" t="str">
        <f t="shared" si="507"/>
        <v/>
      </c>
      <c r="AE708" s="99" t="str">
        <f t="shared" si="479"/>
        <v/>
      </c>
      <c r="AF708" s="99" t="str">
        <f t="shared" si="480"/>
        <v/>
      </c>
      <c r="AG708" s="99" t="str">
        <f t="shared" si="518"/>
        <v/>
      </c>
      <c r="AH708" s="99" t="str">
        <f t="shared" si="519"/>
        <v/>
      </c>
      <c r="AI708" s="99" t="str">
        <f t="shared" si="496"/>
        <v/>
      </c>
      <c r="AJ708" s="99" t="str">
        <f t="shared" si="502"/>
        <v/>
      </c>
      <c r="AK708" s="99" t="str">
        <f t="shared" si="516"/>
        <v/>
      </c>
      <c r="AL708" s="99" t="str">
        <f t="shared" si="517"/>
        <v/>
      </c>
      <c r="AM708" s="99" t="str">
        <f t="shared" si="497"/>
        <v/>
      </c>
      <c r="AN708" s="99" t="str">
        <f t="shared" si="503"/>
        <v/>
      </c>
      <c r="AO708" s="99" t="str">
        <f t="shared" si="508"/>
        <v/>
      </c>
      <c r="AP708" s="99" t="str">
        <f t="shared" si="509"/>
        <v/>
      </c>
      <c r="AQ708" s="99" t="str">
        <f t="shared" si="504"/>
        <v/>
      </c>
      <c r="AR708" s="99" t="str">
        <f t="shared" si="505"/>
        <v/>
      </c>
      <c r="AS708" s="99" t="str">
        <f t="shared" si="510"/>
        <v/>
      </c>
      <c r="AT708" s="99" t="str">
        <f t="shared" si="511"/>
        <v/>
      </c>
      <c r="AU708" s="99" t="str">
        <f t="shared" si="481"/>
        <v/>
      </c>
      <c r="AV708" s="99" t="str">
        <f t="shared" si="482"/>
        <v/>
      </c>
      <c r="AW708" s="99" t="str">
        <f t="shared" si="512"/>
        <v/>
      </c>
      <c r="AX708" s="99" t="str">
        <f t="shared" si="513"/>
        <v/>
      </c>
      <c r="AY708" s="99" t="str">
        <f t="shared" si="483"/>
        <v/>
      </c>
      <c r="AZ708" s="99" t="str">
        <f t="shared" si="484"/>
        <v/>
      </c>
      <c r="BA708" s="99" t="str">
        <f t="shared" si="514"/>
        <v/>
      </c>
      <c r="BB708" s="99" t="str">
        <f t="shared" si="515"/>
        <v/>
      </c>
      <c r="BD708" s="99" t="str">
        <f t="shared" si="485"/>
        <v/>
      </c>
      <c r="BE708" s="99" t="str">
        <f t="shared" si="486"/>
        <v/>
      </c>
      <c r="BF708" s="99" t="str">
        <f t="shared" si="487"/>
        <v/>
      </c>
      <c r="BG708" s="99" t="str">
        <f t="shared" si="488"/>
        <v/>
      </c>
      <c r="BH708" s="121" t="str">
        <f t="shared" si="489"/>
        <v/>
      </c>
      <c r="BI708" s="121" t="str">
        <f t="shared" si="490"/>
        <v/>
      </c>
      <c r="BJ708" s="122" t="str">
        <f t="shared" si="491"/>
        <v/>
      </c>
      <c r="BK708" s="122"/>
      <c r="BL708" s="99" t="str">
        <f t="shared" si="492"/>
        <v/>
      </c>
      <c r="BM708" s="99" t="str">
        <f t="shared" si="493"/>
        <v/>
      </c>
      <c r="BN708" s="122" t="str">
        <f t="shared" si="498"/>
        <v/>
      </c>
      <c r="BO708" s="121" t="str">
        <f t="shared" si="494"/>
        <v/>
      </c>
      <c r="BP708" s="122" t="str">
        <f t="shared" si="499"/>
        <v/>
      </c>
      <c r="BQ708" s="122"/>
    </row>
    <row r="709" spans="2:69" x14ac:dyDescent="0.3">
      <c r="B709" s="89"/>
      <c r="C709" s="98">
        <f t="shared" si="495"/>
        <v>140</v>
      </c>
      <c r="D709" s="120">
        <v>699</v>
      </c>
      <c r="E709" s="161" t="str">
        <f t="shared" si="500"/>
        <v/>
      </c>
      <c r="F709" s="90" t="str">
        <f t="shared" si="476"/>
        <v/>
      </c>
      <c r="G709" s="120">
        <v>699</v>
      </c>
      <c r="H709" s="161" t="str">
        <f t="shared" si="501"/>
        <v/>
      </c>
      <c r="I709" s="90" t="str">
        <f t="array" ref="I709">IF(D$2=1,IF(F709="","",ABS(F708-F709)),IF(D$2&lt;10,IF(AND(F709="",F710=""),"",MAX(IF(C$11:C$1510=G709,B$11:B$1510))-MIN(IF(C$11:C$1510=G709,B$11:B$1510))),IF(AND(F709="",F710=""),"",_xlfn.STDEV.S(IF(C$11:C$1510=G709,B$11:B$1510)))))</f>
        <v/>
      </c>
      <c r="J709" s="102"/>
      <c r="K709" s="156"/>
      <c r="L709" s="157"/>
      <c r="M709" s="158"/>
      <c r="N709" s="147"/>
      <c r="O709" s="147"/>
      <c r="AA709" s="99" t="str">
        <f t="shared" si="477"/>
        <v/>
      </c>
      <c r="AB709" s="99" t="str">
        <f t="shared" si="478"/>
        <v/>
      </c>
      <c r="AC709" s="99" t="str">
        <f t="shared" si="506"/>
        <v/>
      </c>
      <c r="AD709" s="99" t="str">
        <f t="shared" si="507"/>
        <v/>
      </c>
      <c r="AE709" s="99" t="str">
        <f t="shared" si="479"/>
        <v/>
      </c>
      <c r="AF709" s="99" t="str">
        <f t="shared" si="480"/>
        <v/>
      </c>
      <c r="AG709" s="99" t="str">
        <f t="shared" si="518"/>
        <v/>
      </c>
      <c r="AH709" s="99" t="str">
        <f t="shared" si="519"/>
        <v/>
      </c>
      <c r="AI709" s="99" t="str">
        <f t="shared" si="496"/>
        <v/>
      </c>
      <c r="AJ709" s="99" t="str">
        <f t="shared" si="502"/>
        <v/>
      </c>
      <c r="AK709" s="99" t="str">
        <f t="shared" si="516"/>
        <v/>
      </c>
      <c r="AL709" s="99" t="str">
        <f t="shared" si="517"/>
        <v/>
      </c>
      <c r="AM709" s="99" t="str">
        <f t="shared" si="497"/>
        <v/>
      </c>
      <c r="AN709" s="99" t="str">
        <f t="shared" si="503"/>
        <v/>
      </c>
      <c r="AO709" s="99" t="str">
        <f t="shared" si="508"/>
        <v/>
      </c>
      <c r="AP709" s="99" t="str">
        <f t="shared" si="509"/>
        <v/>
      </c>
      <c r="AQ709" s="99" t="str">
        <f t="shared" si="504"/>
        <v/>
      </c>
      <c r="AR709" s="99" t="str">
        <f t="shared" si="505"/>
        <v/>
      </c>
      <c r="AS709" s="99" t="str">
        <f t="shared" si="510"/>
        <v/>
      </c>
      <c r="AT709" s="99" t="str">
        <f t="shared" si="511"/>
        <v/>
      </c>
      <c r="AU709" s="99" t="str">
        <f t="shared" si="481"/>
        <v/>
      </c>
      <c r="AV709" s="99" t="str">
        <f t="shared" si="482"/>
        <v/>
      </c>
      <c r="AW709" s="99" t="str">
        <f t="shared" si="512"/>
        <v/>
      </c>
      <c r="AX709" s="99" t="str">
        <f t="shared" si="513"/>
        <v/>
      </c>
      <c r="AY709" s="99" t="str">
        <f t="shared" si="483"/>
        <v/>
      </c>
      <c r="AZ709" s="99" t="str">
        <f t="shared" si="484"/>
        <v/>
      </c>
      <c r="BA709" s="99" t="str">
        <f t="shared" si="514"/>
        <v/>
      </c>
      <c r="BB709" s="99" t="str">
        <f t="shared" si="515"/>
        <v/>
      </c>
      <c r="BD709" s="99" t="str">
        <f t="shared" si="485"/>
        <v/>
      </c>
      <c r="BE709" s="99" t="str">
        <f t="shared" si="486"/>
        <v/>
      </c>
      <c r="BF709" s="99" t="str">
        <f t="shared" si="487"/>
        <v/>
      </c>
      <c r="BG709" s="99" t="str">
        <f t="shared" si="488"/>
        <v/>
      </c>
      <c r="BH709" s="121" t="str">
        <f t="shared" si="489"/>
        <v/>
      </c>
      <c r="BI709" s="121" t="str">
        <f t="shared" si="490"/>
        <v/>
      </c>
      <c r="BJ709" s="122" t="str">
        <f t="shared" si="491"/>
        <v/>
      </c>
      <c r="BK709" s="122"/>
      <c r="BL709" s="99" t="str">
        <f t="shared" si="492"/>
        <v/>
      </c>
      <c r="BM709" s="99" t="str">
        <f t="shared" si="493"/>
        <v/>
      </c>
      <c r="BN709" s="122" t="str">
        <f t="shared" si="498"/>
        <v/>
      </c>
      <c r="BO709" s="121" t="str">
        <f t="shared" si="494"/>
        <v/>
      </c>
      <c r="BP709" s="122" t="str">
        <f t="shared" si="499"/>
        <v/>
      </c>
      <c r="BQ709" s="122"/>
    </row>
    <row r="710" spans="2:69" x14ac:dyDescent="0.3">
      <c r="B710" s="89"/>
      <c r="C710" s="98">
        <f t="shared" si="495"/>
        <v>140</v>
      </c>
      <c r="D710" s="120">
        <v>700</v>
      </c>
      <c r="E710" s="161" t="str">
        <f t="shared" si="500"/>
        <v/>
      </c>
      <c r="F710" s="90" t="str">
        <f t="shared" si="476"/>
        <v/>
      </c>
      <c r="G710" s="120">
        <v>700</v>
      </c>
      <c r="H710" s="161" t="str">
        <f t="shared" si="501"/>
        <v/>
      </c>
      <c r="I710" s="90" t="str">
        <f t="array" ref="I710">IF(D$2=1,IF(F710="","",ABS(F709-F710)),IF(D$2&lt;10,IF(AND(F710="",F711=""),"",MAX(IF(C$11:C$1510=G710,B$11:B$1510))-MIN(IF(C$11:C$1510=G710,B$11:B$1510))),IF(AND(F710="",F711=""),"",_xlfn.STDEV.S(IF(C$11:C$1510=G710,B$11:B$1510)))))</f>
        <v/>
      </c>
      <c r="J710" s="102"/>
      <c r="K710" s="156"/>
      <c r="L710" s="157"/>
      <c r="M710" s="158"/>
      <c r="N710" s="147"/>
      <c r="O710" s="147"/>
      <c r="AA710" s="99" t="str">
        <f t="shared" si="477"/>
        <v/>
      </c>
      <c r="AB710" s="99" t="str">
        <f t="shared" si="478"/>
        <v/>
      </c>
      <c r="AC710" s="99" t="str">
        <f t="shared" si="506"/>
        <v/>
      </c>
      <c r="AD710" s="99" t="str">
        <f t="shared" si="507"/>
        <v/>
      </c>
      <c r="AE710" s="99" t="str">
        <f t="shared" si="479"/>
        <v/>
      </c>
      <c r="AF710" s="99" t="str">
        <f t="shared" si="480"/>
        <v/>
      </c>
      <c r="AG710" s="99" t="str">
        <f t="shared" si="518"/>
        <v/>
      </c>
      <c r="AH710" s="99" t="str">
        <f t="shared" si="519"/>
        <v/>
      </c>
      <c r="AI710" s="99" t="str">
        <f t="shared" si="496"/>
        <v/>
      </c>
      <c r="AJ710" s="99" t="str">
        <f t="shared" si="502"/>
        <v/>
      </c>
      <c r="AK710" s="99" t="str">
        <f t="shared" si="516"/>
        <v/>
      </c>
      <c r="AL710" s="99" t="str">
        <f t="shared" si="517"/>
        <v/>
      </c>
      <c r="AM710" s="99" t="str">
        <f t="shared" si="497"/>
        <v/>
      </c>
      <c r="AN710" s="99" t="str">
        <f t="shared" si="503"/>
        <v/>
      </c>
      <c r="AO710" s="99" t="str">
        <f t="shared" si="508"/>
        <v/>
      </c>
      <c r="AP710" s="99" t="str">
        <f t="shared" si="509"/>
        <v/>
      </c>
      <c r="AQ710" s="99" t="str">
        <f t="shared" si="504"/>
        <v/>
      </c>
      <c r="AR710" s="99" t="str">
        <f t="shared" si="505"/>
        <v/>
      </c>
      <c r="AS710" s="99" t="str">
        <f t="shared" si="510"/>
        <v/>
      </c>
      <c r="AT710" s="99" t="str">
        <f t="shared" si="511"/>
        <v/>
      </c>
      <c r="AU710" s="99" t="str">
        <f t="shared" si="481"/>
        <v/>
      </c>
      <c r="AV710" s="99" t="str">
        <f t="shared" si="482"/>
        <v/>
      </c>
      <c r="AW710" s="99" t="str">
        <f t="shared" si="512"/>
        <v/>
      </c>
      <c r="AX710" s="99" t="str">
        <f t="shared" si="513"/>
        <v/>
      </c>
      <c r="AY710" s="99" t="str">
        <f t="shared" si="483"/>
        <v/>
      </c>
      <c r="AZ710" s="99" t="str">
        <f t="shared" si="484"/>
        <v/>
      </c>
      <c r="BA710" s="99" t="str">
        <f t="shared" si="514"/>
        <v/>
      </c>
      <c r="BB710" s="99" t="str">
        <f t="shared" si="515"/>
        <v/>
      </c>
      <c r="BD710" s="99" t="str">
        <f t="shared" si="485"/>
        <v/>
      </c>
      <c r="BE710" s="99" t="str">
        <f t="shared" si="486"/>
        <v/>
      </c>
      <c r="BF710" s="99" t="str">
        <f t="shared" si="487"/>
        <v/>
      </c>
      <c r="BG710" s="99" t="str">
        <f t="shared" si="488"/>
        <v/>
      </c>
      <c r="BH710" s="121" t="str">
        <f t="shared" si="489"/>
        <v/>
      </c>
      <c r="BI710" s="121" t="str">
        <f t="shared" si="490"/>
        <v/>
      </c>
      <c r="BJ710" s="122" t="str">
        <f t="shared" si="491"/>
        <v/>
      </c>
      <c r="BK710" s="122"/>
      <c r="BL710" s="99" t="str">
        <f t="shared" si="492"/>
        <v/>
      </c>
      <c r="BM710" s="99" t="str">
        <f t="shared" si="493"/>
        <v/>
      </c>
      <c r="BN710" s="122" t="str">
        <f t="shared" si="498"/>
        <v/>
      </c>
      <c r="BO710" s="121" t="str">
        <f t="shared" si="494"/>
        <v/>
      </c>
      <c r="BP710" s="122" t="str">
        <f t="shared" si="499"/>
        <v/>
      </c>
      <c r="BQ710" s="122"/>
    </row>
    <row r="711" spans="2:69" x14ac:dyDescent="0.3">
      <c r="B711" s="89"/>
      <c r="C711" s="98">
        <f t="shared" si="495"/>
        <v>141</v>
      </c>
      <c r="D711" s="120">
        <v>701</v>
      </c>
      <c r="E711" s="161" t="str">
        <f t="shared" si="500"/>
        <v/>
      </c>
      <c r="F711" s="90" t="str">
        <f t="shared" si="476"/>
        <v/>
      </c>
      <c r="G711" s="120">
        <v>701</v>
      </c>
      <c r="H711" s="161" t="str">
        <f t="shared" si="501"/>
        <v/>
      </c>
      <c r="I711" s="90" t="str">
        <f t="array" ref="I711">IF(D$2=1,IF(F711="","",ABS(F710-F711)),IF(D$2&lt;10,IF(AND(F711="",F712=""),"",MAX(IF(C$11:C$1510=G711,B$11:B$1510))-MIN(IF(C$11:C$1510=G711,B$11:B$1510))),IF(AND(F711="",F712=""),"",_xlfn.STDEV.S(IF(C$11:C$1510=G711,B$11:B$1510)))))</f>
        <v/>
      </c>
      <c r="J711" s="102"/>
      <c r="K711" s="156"/>
      <c r="L711" s="157"/>
      <c r="M711" s="158"/>
      <c r="N711" s="147"/>
      <c r="O711" s="147"/>
      <c r="AA711" s="99" t="str">
        <f t="shared" si="477"/>
        <v/>
      </c>
      <c r="AB711" s="99" t="str">
        <f t="shared" si="478"/>
        <v/>
      </c>
      <c r="AC711" s="99" t="str">
        <f t="shared" si="506"/>
        <v/>
      </c>
      <c r="AD711" s="99" t="str">
        <f t="shared" si="507"/>
        <v/>
      </c>
      <c r="AE711" s="99" t="str">
        <f t="shared" si="479"/>
        <v/>
      </c>
      <c r="AF711" s="99" t="str">
        <f t="shared" si="480"/>
        <v/>
      </c>
      <c r="AG711" s="99" t="str">
        <f t="shared" si="518"/>
        <v/>
      </c>
      <c r="AH711" s="99" t="str">
        <f t="shared" si="519"/>
        <v/>
      </c>
      <c r="AI711" s="99" t="str">
        <f t="shared" si="496"/>
        <v/>
      </c>
      <c r="AJ711" s="99" t="str">
        <f t="shared" si="502"/>
        <v/>
      </c>
      <c r="AK711" s="99" t="str">
        <f t="shared" si="516"/>
        <v/>
      </c>
      <c r="AL711" s="99" t="str">
        <f t="shared" si="517"/>
        <v/>
      </c>
      <c r="AM711" s="99" t="str">
        <f t="shared" si="497"/>
        <v/>
      </c>
      <c r="AN711" s="99" t="str">
        <f t="shared" si="503"/>
        <v/>
      </c>
      <c r="AO711" s="99" t="str">
        <f t="shared" si="508"/>
        <v/>
      </c>
      <c r="AP711" s="99" t="str">
        <f t="shared" si="509"/>
        <v/>
      </c>
      <c r="AQ711" s="99" t="str">
        <f t="shared" si="504"/>
        <v/>
      </c>
      <c r="AR711" s="99" t="str">
        <f t="shared" si="505"/>
        <v/>
      </c>
      <c r="AS711" s="99" t="str">
        <f t="shared" si="510"/>
        <v/>
      </c>
      <c r="AT711" s="99" t="str">
        <f t="shared" si="511"/>
        <v/>
      </c>
      <c r="AU711" s="99" t="str">
        <f t="shared" si="481"/>
        <v/>
      </c>
      <c r="AV711" s="99" t="str">
        <f t="shared" si="482"/>
        <v/>
      </c>
      <c r="AW711" s="99" t="str">
        <f t="shared" si="512"/>
        <v/>
      </c>
      <c r="AX711" s="99" t="str">
        <f t="shared" si="513"/>
        <v/>
      </c>
      <c r="AY711" s="99" t="str">
        <f t="shared" si="483"/>
        <v/>
      </c>
      <c r="AZ711" s="99" t="str">
        <f t="shared" si="484"/>
        <v/>
      </c>
      <c r="BA711" s="99" t="str">
        <f t="shared" si="514"/>
        <v/>
      </c>
      <c r="BB711" s="99" t="str">
        <f t="shared" si="515"/>
        <v/>
      </c>
      <c r="BD711" s="99" t="str">
        <f t="shared" si="485"/>
        <v/>
      </c>
      <c r="BE711" s="99" t="str">
        <f t="shared" si="486"/>
        <v/>
      </c>
      <c r="BF711" s="99" t="str">
        <f t="shared" si="487"/>
        <v/>
      </c>
      <c r="BG711" s="99" t="str">
        <f t="shared" si="488"/>
        <v/>
      </c>
      <c r="BH711" s="121" t="str">
        <f t="shared" si="489"/>
        <v/>
      </c>
      <c r="BI711" s="121" t="str">
        <f t="shared" si="490"/>
        <v/>
      </c>
      <c r="BJ711" s="122" t="str">
        <f t="shared" si="491"/>
        <v/>
      </c>
      <c r="BK711" s="122"/>
      <c r="BL711" s="99" t="str">
        <f t="shared" si="492"/>
        <v/>
      </c>
      <c r="BM711" s="99" t="str">
        <f t="shared" si="493"/>
        <v/>
      </c>
      <c r="BN711" s="122" t="str">
        <f t="shared" si="498"/>
        <v/>
      </c>
      <c r="BO711" s="121" t="str">
        <f t="shared" si="494"/>
        <v/>
      </c>
      <c r="BP711" s="122" t="str">
        <f t="shared" si="499"/>
        <v/>
      </c>
      <c r="BQ711" s="122"/>
    </row>
    <row r="712" spans="2:69" x14ac:dyDescent="0.3">
      <c r="B712" s="89"/>
      <c r="C712" s="98">
        <f t="shared" si="495"/>
        <v>141</v>
      </c>
      <c r="D712" s="120">
        <v>702</v>
      </c>
      <c r="E712" s="161" t="str">
        <f t="shared" si="500"/>
        <v/>
      </c>
      <c r="F712" s="90" t="str">
        <f t="shared" si="476"/>
        <v/>
      </c>
      <c r="G712" s="120">
        <v>702</v>
      </c>
      <c r="H712" s="161" t="str">
        <f t="shared" si="501"/>
        <v/>
      </c>
      <c r="I712" s="90" t="str">
        <f t="array" ref="I712">IF(D$2=1,IF(F712="","",ABS(F711-F712)),IF(D$2&lt;10,IF(AND(F712="",F713=""),"",MAX(IF(C$11:C$1510=G712,B$11:B$1510))-MIN(IF(C$11:C$1510=G712,B$11:B$1510))),IF(AND(F712="",F713=""),"",_xlfn.STDEV.S(IF(C$11:C$1510=G712,B$11:B$1510)))))</f>
        <v/>
      </c>
      <c r="J712" s="102"/>
      <c r="K712" s="156"/>
      <c r="L712" s="157"/>
      <c r="M712" s="158"/>
      <c r="N712" s="147"/>
      <c r="O712" s="147"/>
      <c r="AA712" s="99" t="str">
        <f t="shared" si="477"/>
        <v/>
      </c>
      <c r="AB712" s="99" t="str">
        <f t="shared" si="478"/>
        <v/>
      </c>
      <c r="AC712" s="99" t="str">
        <f t="shared" si="506"/>
        <v/>
      </c>
      <c r="AD712" s="99" t="str">
        <f t="shared" si="507"/>
        <v/>
      </c>
      <c r="AE712" s="99" t="str">
        <f t="shared" si="479"/>
        <v/>
      </c>
      <c r="AF712" s="99" t="str">
        <f t="shared" si="480"/>
        <v/>
      </c>
      <c r="AG712" s="99" t="str">
        <f t="shared" si="518"/>
        <v/>
      </c>
      <c r="AH712" s="99" t="str">
        <f t="shared" si="519"/>
        <v/>
      </c>
      <c r="AI712" s="99" t="str">
        <f t="shared" si="496"/>
        <v/>
      </c>
      <c r="AJ712" s="99" t="str">
        <f t="shared" si="502"/>
        <v/>
      </c>
      <c r="AK712" s="99" t="str">
        <f t="shared" si="516"/>
        <v/>
      </c>
      <c r="AL712" s="99" t="str">
        <f t="shared" si="517"/>
        <v/>
      </c>
      <c r="AM712" s="99" t="str">
        <f t="shared" si="497"/>
        <v/>
      </c>
      <c r="AN712" s="99" t="str">
        <f t="shared" si="503"/>
        <v/>
      </c>
      <c r="AO712" s="99" t="str">
        <f t="shared" si="508"/>
        <v/>
      </c>
      <c r="AP712" s="99" t="str">
        <f t="shared" si="509"/>
        <v/>
      </c>
      <c r="AQ712" s="99" t="str">
        <f t="shared" si="504"/>
        <v/>
      </c>
      <c r="AR712" s="99" t="str">
        <f t="shared" si="505"/>
        <v/>
      </c>
      <c r="AS712" s="99" t="str">
        <f t="shared" si="510"/>
        <v/>
      </c>
      <c r="AT712" s="99" t="str">
        <f t="shared" si="511"/>
        <v/>
      </c>
      <c r="AU712" s="99" t="str">
        <f t="shared" si="481"/>
        <v/>
      </c>
      <c r="AV712" s="99" t="str">
        <f t="shared" si="482"/>
        <v/>
      </c>
      <c r="AW712" s="99" t="str">
        <f t="shared" si="512"/>
        <v/>
      </c>
      <c r="AX712" s="99" t="str">
        <f t="shared" si="513"/>
        <v/>
      </c>
      <c r="AY712" s="99" t="str">
        <f t="shared" si="483"/>
        <v/>
      </c>
      <c r="AZ712" s="99" t="str">
        <f t="shared" si="484"/>
        <v/>
      </c>
      <c r="BA712" s="99" t="str">
        <f t="shared" si="514"/>
        <v/>
      </c>
      <c r="BB712" s="99" t="str">
        <f t="shared" si="515"/>
        <v/>
      </c>
      <c r="BD712" s="99" t="str">
        <f t="shared" si="485"/>
        <v/>
      </c>
      <c r="BE712" s="99" t="str">
        <f t="shared" si="486"/>
        <v/>
      </c>
      <c r="BF712" s="99" t="str">
        <f t="shared" si="487"/>
        <v/>
      </c>
      <c r="BG712" s="99" t="str">
        <f t="shared" si="488"/>
        <v/>
      </c>
      <c r="BH712" s="121" t="str">
        <f t="shared" si="489"/>
        <v/>
      </c>
      <c r="BI712" s="121" t="str">
        <f t="shared" si="490"/>
        <v/>
      </c>
      <c r="BJ712" s="122" t="str">
        <f t="shared" si="491"/>
        <v/>
      </c>
      <c r="BK712" s="122"/>
      <c r="BL712" s="99" t="str">
        <f t="shared" si="492"/>
        <v/>
      </c>
      <c r="BM712" s="99" t="str">
        <f t="shared" si="493"/>
        <v/>
      </c>
      <c r="BN712" s="122" t="str">
        <f t="shared" si="498"/>
        <v/>
      </c>
      <c r="BO712" s="121" t="str">
        <f t="shared" si="494"/>
        <v/>
      </c>
      <c r="BP712" s="122" t="str">
        <f t="shared" si="499"/>
        <v/>
      </c>
      <c r="BQ712" s="122"/>
    </row>
    <row r="713" spans="2:69" x14ac:dyDescent="0.3">
      <c r="B713" s="89"/>
      <c r="C713" s="98">
        <f t="shared" si="495"/>
        <v>141</v>
      </c>
      <c r="D713" s="120">
        <v>703</v>
      </c>
      <c r="E713" s="161" t="str">
        <f t="shared" si="500"/>
        <v/>
      </c>
      <c r="F713" s="90" t="str">
        <f t="shared" si="476"/>
        <v/>
      </c>
      <c r="G713" s="120">
        <v>703</v>
      </c>
      <c r="H713" s="161" t="str">
        <f t="shared" si="501"/>
        <v/>
      </c>
      <c r="I713" s="90" t="str">
        <f t="array" ref="I713">IF(D$2=1,IF(F713="","",ABS(F712-F713)),IF(D$2&lt;10,IF(AND(F713="",F714=""),"",MAX(IF(C$11:C$1510=G713,B$11:B$1510))-MIN(IF(C$11:C$1510=G713,B$11:B$1510))),IF(AND(F713="",F714=""),"",_xlfn.STDEV.S(IF(C$11:C$1510=G713,B$11:B$1510)))))</f>
        <v/>
      </c>
      <c r="J713" s="102"/>
      <c r="K713" s="156"/>
      <c r="L713" s="157"/>
      <c r="M713" s="158"/>
      <c r="N713" s="147"/>
      <c r="O713" s="147"/>
      <c r="AA713" s="99" t="str">
        <f t="shared" si="477"/>
        <v/>
      </c>
      <c r="AB713" s="99" t="str">
        <f t="shared" si="478"/>
        <v/>
      </c>
      <c r="AC713" s="99" t="str">
        <f t="shared" si="506"/>
        <v/>
      </c>
      <c r="AD713" s="99" t="str">
        <f t="shared" si="507"/>
        <v/>
      </c>
      <c r="AE713" s="99" t="str">
        <f t="shared" si="479"/>
        <v/>
      </c>
      <c r="AF713" s="99" t="str">
        <f t="shared" si="480"/>
        <v/>
      </c>
      <c r="AG713" s="99" t="str">
        <f t="shared" si="518"/>
        <v/>
      </c>
      <c r="AH713" s="99" t="str">
        <f t="shared" si="519"/>
        <v/>
      </c>
      <c r="AI713" s="99" t="str">
        <f t="shared" si="496"/>
        <v/>
      </c>
      <c r="AJ713" s="99" t="str">
        <f t="shared" si="502"/>
        <v/>
      </c>
      <c r="AK713" s="99" t="str">
        <f t="shared" si="516"/>
        <v/>
      </c>
      <c r="AL713" s="99" t="str">
        <f t="shared" si="517"/>
        <v/>
      </c>
      <c r="AM713" s="99" t="str">
        <f t="shared" si="497"/>
        <v/>
      </c>
      <c r="AN713" s="99" t="str">
        <f t="shared" si="503"/>
        <v/>
      </c>
      <c r="AO713" s="99" t="str">
        <f t="shared" si="508"/>
        <v/>
      </c>
      <c r="AP713" s="99" t="str">
        <f t="shared" si="509"/>
        <v/>
      </c>
      <c r="AQ713" s="99" t="str">
        <f t="shared" si="504"/>
        <v/>
      </c>
      <c r="AR713" s="99" t="str">
        <f t="shared" si="505"/>
        <v/>
      </c>
      <c r="AS713" s="99" t="str">
        <f t="shared" si="510"/>
        <v/>
      </c>
      <c r="AT713" s="99" t="str">
        <f t="shared" si="511"/>
        <v/>
      </c>
      <c r="AU713" s="99" t="str">
        <f t="shared" si="481"/>
        <v/>
      </c>
      <c r="AV713" s="99" t="str">
        <f t="shared" si="482"/>
        <v/>
      </c>
      <c r="AW713" s="99" t="str">
        <f t="shared" si="512"/>
        <v/>
      </c>
      <c r="AX713" s="99" t="str">
        <f t="shared" si="513"/>
        <v/>
      </c>
      <c r="AY713" s="99" t="str">
        <f t="shared" si="483"/>
        <v/>
      </c>
      <c r="AZ713" s="99" t="str">
        <f t="shared" si="484"/>
        <v/>
      </c>
      <c r="BA713" s="99" t="str">
        <f t="shared" si="514"/>
        <v/>
      </c>
      <c r="BB713" s="99" t="str">
        <f t="shared" si="515"/>
        <v/>
      </c>
      <c r="BD713" s="99" t="str">
        <f t="shared" si="485"/>
        <v/>
      </c>
      <c r="BE713" s="99" t="str">
        <f t="shared" si="486"/>
        <v/>
      </c>
      <c r="BF713" s="99" t="str">
        <f t="shared" si="487"/>
        <v/>
      </c>
      <c r="BG713" s="99" t="str">
        <f t="shared" si="488"/>
        <v/>
      </c>
      <c r="BH713" s="121" t="str">
        <f t="shared" si="489"/>
        <v/>
      </c>
      <c r="BI713" s="121" t="str">
        <f t="shared" si="490"/>
        <v/>
      </c>
      <c r="BJ713" s="122" t="str">
        <f t="shared" si="491"/>
        <v/>
      </c>
      <c r="BK713" s="122"/>
      <c r="BL713" s="99" t="str">
        <f t="shared" si="492"/>
        <v/>
      </c>
      <c r="BM713" s="99" t="str">
        <f t="shared" si="493"/>
        <v/>
      </c>
      <c r="BN713" s="122" t="str">
        <f t="shared" si="498"/>
        <v/>
      </c>
      <c r="BO713" s="121" t="str">
        <f t="shared" si="494"/>
        <v/>
      </c>
      <c r="BP713" s="122" t="str">
        <f t="shared" si="499"/>
        <v/>
      </c>
      <c r="BQ713" s="122"/>
    </row>
    <row r="714" spans="2:69" x14ac:dyDescent="0.3">
      <c r="B714" s="89"/>
      <c r="C714" s="98">
        <f t="shared" si="495"/>
        <v>141</v>
      </c>
      <c r="D714" s="120">
        <v>704</v>
      </c>
      <c r="E714" s="161" t="str">
        <f t="shared" si="500"/>
        <v/>
      </c>
      <c r="F714" s="90" t="str">
        <f t="shared" si="476"/>
        <v/>
      </c>
      <c r="G714" s="120">
        <v>704</v>
      </c>
      <c r="H714" s="161" t="str">
        <f t="shared" si="501"/>
        <v/>
      </c>
      <c r="I714" s="90" t="str">
        <f t="array" ref="I714">IF(D$2=1,IF(F714="","",ABS(F713-F714)),IF(D$2&lt;10,IF(AND(F714="",F715=""),"",MAX(IF(C$11:C$1510=G714,B$11:B$1510))-MIN(IF(C$11:C$1510=G714,B$11:B$1510))),IF(AND(F714="",F715=""),"",_xlfn.STDEV.S(IF(C$11:C$1510=G714,B$11:B$1510)))))</f>
        <v/>
      </c>
      <c r="J714" s="102"/>
      <c r="K714" s="156"/>
      <c r="L714" s="157"/>
      <c r="M714" s="158"/>
      <c r="N714" s="147"/>
      <c r="O714" s="147"/>
      <c r="AA714" s="99" t="str">
        <f t="shared" si="477"/>
        <v/>
      </c>
      <c r="AB714" s="99" t="str">
        <f t="shared" si="478"/>
        <v/>
      </c>
      <c r="AC714" s="99" t="str">
        <f t="shared" si="506"/>
        <v/>
      </c>
      <c r="AD714" s="99" t="str">
        <f t="shared" si="507"/>
        <v/>
      </c>
      <c r="AE714" s="99" t="str">
        <f t="shared" si="479"/>
        <v/>
      </c>
      <c r="AF714" s="99" t="str">
        <f t="shared" si="480"/>
        <v/>
      </c>
      <c r="AG714" s="99" t="str">
        <f t="shared" si="518"/>
        <v/>
      </c>
      <c r="AH714" s="99" t="str">
        <f t="shared" si="519"/>
        <v/>
      </c>
      <c r="AI714" s="99" t="str">
        <f t="shared" si="496"/>
        <v/>
      </c>
      <c r="AJ714" s="99" t="str">
        <f t="shared" si="502"/>
        <v/>
      </c>
      <c r="AK714" s="99" t="str">
        <f t="shared" si="516"/>
        <v/>
      </c>
      <c r="AL714" s="99" t="str">
        <f t="shared" si="517"/>
        <v/>
      </c>
      <c r="AM714" s="99" t="str">
        <f t="shared" si="497"/>
        <v/>
      </c>
      <c r="AN714" s="99" t="str">
        <f t="shared" si="503"/>
        <v/>
      </c>
      <c r="AO714" s="99" t="str">
        <f t="shared" si="508"/>
        <v/>
      </c>
      <c r="AP714" s="99" t="str">
        <f t="shared" si="509"/>
        <v/>
      </c>
      <c r="AQ714" s="99" t="str">
        <f t="shared" si="504"/>
        <v/>
      </c>
      <c r="AR714" s="99" t="str">
        <f t="shared" si="505"/>
        <v/>
      </c>
      <c r="AS714" s="99" t="str">
        <f t="shared" si="510"/>
        <v/>
      </c>
      <c r="AT714" s="99" t="str">
        <f t="shared" si="511"/>
        <v/>
      </c>
      <c r="AU714" s="99" t="str">
        <f t="shared" si="481"/>
        <v/>
      </c>
      <c r="AV714" s="99" t="str">
        <f t="shared" si="482"/>
        <v/>
      </c>
      <c r="AW714" s="99" t="str">
        <f t="shared" si="512"/>
        <v/>
      </c>
      <c r="AX714" s="99" t="str">
        <f t="shared" si="513"/>
        <v/>
      </c>
      <c r="AY714" s="99" t="str">
        <f t="shared" si="483"/>
        <v/>
      </c>
      <c r="AZ714" s="99" t="str">
        <f t="shared" si="484"/>
        <v/>
      </c>
      <c r="BA714" s="99" t="str">
        <f t="shared" si="514"/>
        <v/>
      </c>
      <c r="BB714" s="99" t="str">
        <f t="shared" si="515"/>
        <v/>
      </c>
      <c r="BD714" s="99" t="str">
        <f t="shared" si="485"/>
        <v/>
      </c>
      <c r="BE714" s="99" t="str">
        <f t="shared" si="486"/>
        <v/>
      </c>
      <c r="BF714" s="99" t="str">
        <f t="shared" si="487"/>
        <v/>
      </c>
      <c r="BG714" s="99" t="str">
        <f t="shared" si="488"/>
        <v/>
      </c>
      <c r="BH714" s="121" t="str">
        <f t="shared" si="489"/>
        <v/>
      </c>
      <c r="BI714" s="121" t="str">
        <f t="shared" si="490"/>
        <v/>
      </c>
      <c r="BJ714" s="122" t="str">
        <f t="shared" si="491"/>
        <v/>
      </c>
      <c r="BK714" s="122"/>
      <c r="BL714" s="99" t="str">
        <f t="shared" si="492"/>
        <v/>
      </c>
      <c r="BM714" s="99" t="str">
        <f t="shared" si="493"/>
        <v/>
      </c>
      <c r="BN714" s="122" t="str">
        <f t="shared" si="498"/>
        <v/>
      </c>
      <c r="BO714" s="121" t="str">
        <f t="shared" si="494"/>
        <v/>
      </c>
      <c r="BP714" s="122" t="str">
        <f t="shared" si="499"/>
        <v/>
      </c>
      <c r="BQ714" s="122"/>
    </row>
    <row r="715" spans="2:69" x14ac:dyDescent="0.3">
      <c r="B715" s="89"/>
      <c r="C715" s="98">
        <f t="shared" si="495"/>
        <v>141</v>
      </c>
      <c r="D715" s="120">
        <v>705</v>
      </c>
      <c r="E715" s="161" t="str">
        <f t="shared" si="500"/>
        <v/>
      </c>
      <c r="F715" s="90" t="str">
        <f t="shared" ref="F715:F778" si="520">IF(ISERROR(AVERAGEIF(C$11:C$1510,D715,B$11:B$1510)),"",AVERAGEIF(C$11:C$1510,D715,B$11:B$1510))</f>
        <v/>
      </c>
      <c r="G715" s="120">
        <v>705</v>
      </c>
      <c r="H715" s="161" t="str">
        <f t="shared" si="501"/>
        <v/>
      </c>
      <c r="I715" s="90" t="str">
        <f t="array" ref="I715">IF(D$2=1,IF(F715="","",ABS(F714-F715)),IF(D$2&lt;10,IF(AND(F715="",F716=""),"",MAX(IF(C$11:C$1510=G715,B$11:B$1510))-MIN(IF(C$11:C$1510=G715,B$11:B$1510))),IF(AND(F715="",F716=""),"",_xlfn.STDEV.S(IF(C$11:C$1510=G715,B$11:B$1510)))))</f>
        <v/>
      </c>
      <c r="J715" s="102"/>
      <c r="K715" s="156"/>
      <c r="L715" s="157"/>
      <c r="M715" s="158"/>
      <c r="N715" s="147"/>
      <c r="O715" s="147"/>
      <c r="AA715" s="99" t="str">
        <f t="shared" ref="AA715:AA778" si="521">IF(F715="","",IF(F715&gt;U$53,1,0))</f>
        <v/>
      </c>
      <c r="AB715" s="99" t="str">
        <f t="shared" ref="AB715:AB778" si="522">IF(I715="","",IF(I715&gt;U$54,1,0))</f>
        <v/>
      </c>
      <c r="AC715" s="99" t="str">
        <f t="shared" si="506"/>
        <v/>
      </c>
      <c r="AD715" s="99" t="str">
        <f t="shared" si="507"/>
        <v/>
      </c>
      <c r="AE715" s="99" t="str">
        <f t="shared" ref="AE715:AE778" si="523">IF(F715="","",IF(F715&lt;U$53,1,0))</f>
        <v/>
      </c>
      <c r="AF715" s="99" t="str">
        <f t="shared" ref="AF715:AF778" si="524">IF(I715="","",IF(I715&lt;U$54,1,0))</f>
        <v/>
      </c>
      <c r="AG715" s="99" t="str">
        <f t="shared" si="518"/>
        <v/>
      </c>
      <c r="AH715" s="99" t="str">
        <f t="shared" si="519"/>
        <v/>
      </c>
      <c r="AI715" s="99" t="str">
        <f t="shared" si="496"/>
        <v/>
      </c>
      <c r="AJ715" s="99" t="str">
        <f t="shared" si="502"/>
        <v/>
      </c>
      <c r="AK715" s="99" t="str">
        <f t="shared" si="516"/>
        <v/>
      </c>
      <c r="AL715" s="99" t="str">
        <f t="shared" si="517"/>
        <v/>
      </c>
      <c r="AM715" s="99" t="str">
        <f t="shared" si="497"/>
        <v/>
      </c>
      <c r="AN715" s="99" t="str">
        <f t="shared" si="503"/>
        <v/>
      </c>
      <c r="AO715" s="99" t="str">
        <f t="shared" si="508"/>
        <v/>
      </c>
      <c r="AP715" s="99" t="str">
        <f t="shared" si="509"/>
        <v/>
      </c>
      <c r="AQ715" s="99" t="str">
        <f t="shared" si="504"/>
        <v/>
      </c>
      <c r="AR715" s="99" t="str">
        <f t="shared" si="505"/>
        <v/>
      </c>
      <c r="AS715" s="99" t="str">
        <f t="shared" si="510"/>
        <v/>
      </c>
      <c r="AT715" s="99" t="str">
        <f t="shared" si="511"/>
        <v/>
      </c>
      <c r="AU715" s="99" t="str">
        <f t="shared" ref="AU715:AU778" si="525">IF(F715="","",IF(AND(F715&lt;(U$53+((1/3)*(U$57-U$53))),F715&gt;(U$53-((1/3)*(U$53-U$58)))),1,0))</f>
        <v/>
      </c>
      <c r="AV715" s="99" t="str">
        <f t="shared" ref="AV715:AV778" si="526">IF(I715="","",IF(AND(I715&lt;(U$54+((1/3)*(Y$62-U$54))),I715&gt;(U$54-((1/3)*(Y$62-U$54)))),1,0))</f>
        <v/>
      </c>
      <c r="AW715" s="99" t="str">
        <f t="shared" si="512"/>
        <v/>
      </c>
      <c r="AX715" s="99" t="str">
        <f t="shared" si="513"/>
        <v/>
      </c>
      <c r="AY715" s="99" t="str">
        <f t="shared" ref="AY715:AY778" si="527">IF(F715="","",IF(OR(F715&gt;(U$53+((1/3)*(U$57-U$53))),F715&lt;(U$53-((1/3)*(U$53-U$58)))),1,0))</f>
        <v/>
      </c>
      <c r="AZ715" s="99" t="str">
        <f t="shared" ref="AZ715:AZ778" si="528">IF(I715="","",IF(OR(I715&gt;(U$54+((1/3)*(Y$62-U$54))),I715&lt;(U$54-((1/3)*(Y$62-U$54)))),1,0))</f>
        <v/>
      </c>
      <c r="BA715" s="99" t="str">
        <f t="shared" si="514"/>
        <v/>
      </c>
      <c r="BB715" s="99" t="str">
        <f t="shared" si="515"/>
        <v/>
      </c>
      <c r="BD715" s="99" t="str">
        <f t="shared" ref="BD715:BD778" si="529">IF(E715="","",E715)</f>
        <v/>
      </c>
      <c r="BE715" s="99" t="str">
        <f t="shared" ref="BE715:BE778" si="530">IF(F715="","",F715)</f>
        <v/>
      </c>
      <c r="BF715" s="99" t="str">
        <f t="shared" ref="BF715:BF778" si="531">IF(D$2=1,IF(F715="","",U$45),"")</f>
        <v/>
      </c>
      <c r="BG715" s="99" t="str">
        <f t="shared" ref="BG715:BG778" si="532">IF(D$2=1,IF(F715="","",U$46),"")</f>
        <v/>
      </c>
      <c r="BH715" s="121" t="str">
        <f t="shared" ref="BH715:BH778" si="533">IF(F715="","",U$58)</f>
        <v/>
      </c>
      <c r="BI715" s="121" t="str">
        <f t="shared" ref="BI715:BI778" si="534">IF(F715="","",U$57)</f>
        <v/>
      </c>
      <c r="BJ715" s="122" t="str">
        <f t="shared" ref="BJ715:BJ778" si="535">IF(F715="","",U$53)</f>
        <v/>
      </c>
      <c r="BK715" s="122"/>
      <c r="BL715" s="99" t="str">
        <f t="shared" ref="BL715:BL778" si="536">IF(H715="","",H715)</f>
        <v/>
      </c>
      <c r="BM715" s="99" t="str">
        <f t="shared" ref="BM715:BM778" si="537">IF(I715="","",I715)</f>
        <v/>
      </c>
      <c r="BN715" s="122" t="str">
        <f t="shared" si="498"/>
        <v/>
      </c>
      <c r="BO715" s="121" t="str">
        <f t="shared" ref="BO715:BO778" si="538">IF(I715="","",Y$63)</f>
        <v/>
      </c>
      <c r="BP715" s="122" t="str">
        <f t="shared" si="499"/>
        <v/>
      </c>
      <c r="BQ715" s="122"/>
    </row>
    <row r="716" spans="2:69" x14ac:dyDescent="0.3">
      <c r="B716" s="89"/>
      <c r="C716" s="98">
        <f t="shared" ref="C716:C779" si="539">IF(D$2=0,"",IF(D715/D$2=C715,C715+1,C715))</f>
        <v>142</v>
      </c>
      <c r="D716" s="120">
        <v>706</v>
      </c>
      <c r="E716" s="161" t="str">
        <f t="shared" si="500"/>
        <v/>
      </c>
      <c r="F716" s="90" t="str">
        <f t="shared" si="520"/>
        <v/>
      </c>
      <c r="G716" s="120">
        <v>706</v>
      </c>
      <c r="H716" s="161" t="str">
        <f t="shared" si="501"/>
        <v/>
      </c>
      <c r="I716" s="90" t="str">
        <f t="array" ref="I716">IF(D$2=1,IF(F716="","",ABS(F715-F716)),IF(D$2&lt;10,IF(AND(F716="",F717=""),"",MAX(IF(C$11:C$1510=G716,B$11:B$1510))-MIN(IF(C$11:C$1510=G716,B$11:B$1510))),IF(AND(F716="",F717=""),"",_xlfn.STDEV.S(IF(C$11:C$1510=G716,B$11:B$1510)))))</f>
        <v/>
      </c>
      <c r="J716" s="102"/>
      <c r="K716" s="156"/>
      <c r="L716" s="157"/>
      <c r="M716" s="158"/>
      <c r="N716" s="147"/>
      <c r="O716" s="147"/>
      <c r="AA716" s="99" t="str">
        <f t="shared" si="521"/>
        <v/>
      </c>
      <c r="AB716" s="99" t="str">
        <f t="shared" si="522"/>
        <v/>
      </c>
      <c r="AC716" s="99" t="str">
        <f t="shared" si="506"/>
        <v/>
      </c>
      <c r="AD716" s="99" t="str">
        <f t="shared" si="507"/>
        <v/>
      </c>
      <c r="AE716" s="99" t="str">
        <f t="shared" si="523"/>
        <v/>
      </c>
      <c r="AF716" s="99" t="str">
        <f t="shared" si="524"/>
        <v/>
      </c>
      <c r="AG716" s="99" t="str">
        <f t="shared" si="518"/>
        <v/>
      </c>
      <c r="AH716" s="99" t="str">
        <f t="shared" si="519"/>
        <v/>
      </c>
      <c r="AI716" s="99" t="str">
        <f t="shared" ref="AI716:AI779" si="540">IF(F716="","",IF(F716&gt;F715,1,0))</f>
        <v/>
      </c>
      <c r="AJ716" s="99" t="str">
        <f t="shared" si="502"/>
        <v/>
      </c>
      <c r="AK716" s="99" t="str">
        <f t="shared" si="516"/>
        <v/>
      </c>
      <c r="AL716" s="99" t="str">
        <f t="shared" si="517"/>
        <v/>
      </c>
      <c r="AM716" s="99" t="str">
        <f t="shared" ref="AM716:AM779" si="541">IF(F716="","",IF(F716&lt;F715,1,0))</f>
        <v/>
      </c>
      <c r="AN716" s="99" t="str">
        <f t="shared" si="503"/>
        <v/>
      </c>
      <c r="AO716" s="99" t="str">
        <f t="shared" si="508"/>
        <v/>
      </c>
      <c r="AP716" s="99" t="str">
        <f t="shared" si="509"/>
        <v/>
      </c>
      <c r="AQ716" s="99" t="str">
        <f t="shared" si="504"/>
        <v/>
      </c>
      <c r="AR716" s="99" t="str">
        <f t="shared" si="505"/>
        <v/>
      </c>
      <c r="AS716" s="99" t="str">
        <f t="shared" si="510"/>
        <v/>
      </c>
      <c r="AT716" s="99" t="str">
        <f t="shared" si="511"/>
        <v/>
      </c>
      <c r="AU716" s="99" t="str">
        <f t="shared" si="525"/>
        <v/>
      </c>
      <c r="AV716" s="99" t="str">
        <f t="shared" si="526"/>
        <v/>
      </c>
      <c r="AW716" s="99" t="str">
        <f t="shared" si="512"/>
        <v/>
      </c>
      <c r="AX716" s="99" t="str">
        <f t="shared" si="513"/>
        <v/>
      </c>
      <c r="AY716" s="99" t="str">
        <f t="shared" si="527"/>
        <v/>
      </c>
      <c r="AZ716" s="99" t="str">
        <f t="shared" si="528"/>
        <v/>
      </c>
      <c r="BA716" s="99" t="str">
        <f t="shared" si="514"/>
        <v/>
      </c>
      <c r="BB716" s="99" t="str">
        <f t="shared" si="515"/>
        <v/>
      </c>
      <c r="BD716" s="99" t="str">
        <f t="shared" si="529"/>
        <v/>
      </c>
      <c r="BE716" s="99" t="str">
        <f t="shared" si="530"/>
        <v/>
      </c>
      <c r="BF716" s="99" t="str">
        <f t="shared" si="531"/>
        <v/>
      </c>
      <c r="BG716" s="99" t="str">
        <f t="shared" si="532"/>
        <v/>
      </c>
      <c r="BH716" s="121" t="str">
        <f t="shared" si="533"/>
        <v/>
      </c>
      <c r="BI716" s="121" t="str">
        <f t="shared" si="534"/>
        <v/>
      </c>
      <c r="BJ716" s="122" t="str">
        <f t="shared" si="535"/>
        <v/>
      </c>
      <c r="BK716" s="122"/>
      <c r="BL716" s="99" t="str">
        <f t="shared" si="536"/>
        <v/>
      </c>
      <c r="BM716" s="99" t="str">
        <f t="shared" si="537"/>
        <v/>
      </c>
      <c r="BN716" s="122" t="str">
        <f t="shared" ref="BN716:BN779" si="542">IF(F716="","",Y$62)</f>
        <v/>
      </c>
      <c r="BO716" s="121" t="str">
        <f t="shared" si="538"/>
        <v/>
      </c>
      <c r="BP716" s="122" t="str">
        <f t="shared" ref="BP716:BP779" si="543">IF(F716="","",U$54)</f>
        <v/>
      </c>
      <c r="BQ716" s="122"/>
    </row>
    <row r="717" spans="2:69" x14ac:dyDescent="0.3">
      <c r="B717" s="89"/>
      <c r="C717" s="98">
        <f t="shared" si="539"/>
        <v>142</v>
      </c>
      <c r="D717" s="120">
        <v>707</v>
      </c>
      <c r="E717" s="161" t="str">
        <f t="shared" ref="E717:E780" si="544">IF(F717="","",E716+1)</f>
        <v/>
      </c>
      <c r="F717" s="90" t="str">
        <f t="shared" si="520"/>
        <v/>
      </c>
      <c r="G717" s="120">
        <v>707</v>
      </c>
      <c r="H717" s="161" t="str">
        <f t="shared" ref="H717:H780" si="545">IF(I717="","",H716+1)</f>
        <v/>
      </c>
      <c r="I717" s="90" t="str">
        <f t="array" ref="I717">IF(D$2=1,IF(F717="","",ABS(F716-F717)),IF(D$2&lt;10,IF(AND(F717="",F718=""),"",MAX(IF(C$11:C$1510=G717,B$11:B$1510))-MIN(IF(C$11:C$1510=G717,B$11:B$1510))),IF(AND(F717="",F718=""),"",_xlfn.STDEV.S(IF(C$11:C$1510=G717,B$11:B$1510)))))</f>
        <v/>
      </c>
      <c r="J717" s="102"/>
      <c r="K717" s="156"/>
      <c r="L717" s="157"/>
      <c r="M717" s="158"/>
      <c r="N717" s="147"/>
      <c r="O717" s="147"/>
      <c r="AA717" s="99" t="str">
        <f t="shared" si="521"/>
        <v/>
      </c>
      <c r="AB717" s="99" t="str">
        <f t="shared" si="522"/>
        <v/>
      </c>
      <c r="AC717" s="99" t="str">
        <f t="shared" si="506"/>
        <v/>
      </c>
      <c r="AD717" s="99" t="str">
        <f t="shared" si="507"/>
        <v/>
      </c>
      <c r="AE717" s="99" t="str">
        <f t="shared" si="523"/>
        <v/>
      </c>
      <c r="AF717" s="99" t="str">
        <f t="shared" si="524"/>
        <v/>
      </c>
      <c r="AG717" s="99" t="str">
        <f t="shared" si="518"/>
        <v/>
      </c>
      <c r="AH717" s="99" t="str">
        <f t="shared" si="519"/>
        <v/>
      </c>
      <c r="AI717" s="99" t="str">
        <f t="shared" si="540"/>
        <v/>
      </c>
      <c r="AJ717" s="99" t="str">
        <f t="shared" ref="AJ717:AJ780" si="546">IF(I717="","",IF(I717&gt;I716,1,0))</f>
        <v/>
      </c>
      <c r="AK717" s="99" t="str">
        <f t="shared" si="516"/>
        <v/>
      </c>
      <c r="AL717" s="99" t="str">
        <f t="shared" si="517"/>
        <v/>
      </c>
      <c r="AM717" s="99" t="str">
        <f t="shared" si="541"/>
        <v/>
      </c>
      <c r="AN717" s="99" t="str">
        <f t="shared" ref="AN717:AN780" si="547">IF(I717="","",IF(I717&lt;I716,1,0))</f>
        <v/>
      </c>
      <c r="AO717" s="99" t="str">
        <f t="shared" si="508"/>
        <v/>
      </c>
      <c r="AP717" s="99" t="str">
        <f t="shared" si="509"/>
        <v/>
      </c>
      <c r="AQ717" s="99" t="str">
        <f t="shared" ref="AQ717:AQ780" si="548">IF(F717="","",IF(OR(AND(F716&gt;F715,F717&lt;F716),AND(F716&lt;F715,F717&gt;F716)),1,0))</f>
        <v/>
      </c>
      <c r="AR717" s="99" t="str">
        <f t="shared" ref="AR717:AR780" si="549">IF(I717="","",IF(I715="",IF(OR(I717&lt;I716,I717&gt;I716),1,0),IF(OR(AND(I716&gt;I715,I717&lt;I716),AND(I716&lt;I715,I717&gt;I716)),1,0)))</f>
        <v/>
      </c>
      <c r="AS717" s="99" t="str">
        <f t="shared" si="510"/>
        <v/>
      </c>
      <c r="AT717" s="99" t="str">
        <f t="shared" si="511"/>
        <v/>
      </c>
      <c r="AU717" s="99" t="str">
        <f t="shared" si="525"/>
        <v/>
      </c>
      <c r="AV717" s="99" t="str">
        <f t="shared" si="526"/>
        <v/>
      </c>
      <c r="AW717" s="99" t="str">
        <f t="shared" si="512"/>
        <v/>
      </c>
      <c r="AX717" s="99" t="str">
        <f t="shared" si="513"/>
        <v/>
      </c>
      <c r="AY717" s="99" t="str">
        <f t="shared" si="527"/>
        <v/>
      </c>
      <c r="AZ717" s="99" t="str">
        <f t="shared" si="528"/>
        <v/>
      </c>
      <c r="BA717" s="99" t="str">
        <f t="shared" si="514"/>
        <v/>
      </c>
      <c r="BB717" s="99" t="str">
        <f t="shared" si="515"/>
        <v/>
      </c>
      <c r="BD717" s="99" t="str">
        <f t="shared" si="529"/>
        <v/>
      </c>
      <c r="BE717" s="99" t="str">
        <f t="shared" si="530"/>
        <v/>
      </c>
      <c r="BF717" s="99" t="str">
        <f t="shared" si="531"/>
        <v/>
      </c>
      <c r="BG717" s="99" t="str">
        <f t="shared" si="532"/>
        <v/>
      </c>
      <c r="BH717" s="121" t="str">
        <f t="shared" si="533"/>
        <v/>
      </c>
      <c r="BI717" s="121" t="str">
        <f t="shared" si="534"/>
        <v/>
      </c>
      <c r="BJ717" s="122" t="str">
        <f t="shared" si="535"/>
        <v/>
      </c>
      <c r="BK717" s="122"/>
      <c r="BL717" s="99" t="str">
        <f t="shared" si="536"/>
        <v/>
      </c>
      <c r="BM717" s="99" t="str">
        <f t="shared" si="537"/>
        <v/>
      </c>
      <c r="BN717" s="122" t="str">
        <f t="shared" si="542"/>
        <v/>
      </c>
      <c r="BO717" s="121" t="str">
        <f t="shared" si="538"/>
        <v/>
      </c>
      <c r="BP717" s="122" t="str">
        <f t="shared" si="543"/>
        <v/>
      </c>
      <c r="BQ717" s="122"/>
    </row>
    <row r="718" spans="2:69" x14ac:dyDescent="0.3">
      <c r="B718" s="89"/>
      <c r="C718" s="98">
        <f t="shared" si="539"/>
        <v>142</v>
      </c>
      <c r="D718" s="120">
        <v>708</v>
      </c>
      <c r="E718" s="161" t="str">
        <f t="shared" si="544"/>
        <v/>
      </c>
      <c r="F718" s="90" t="str">
        <f t="shared" si="520"/>
        <v/>
      </c>
      <c r="G718" s="120">
        <v>708</v>
      </c>
      <c r="H718" s="161" t="str">
        <f t="shared" si="545"/>
        <v/>
      </c>
      <c r="I718" s="90" t="str">
        <f t="array" ref="I718">IF(D$2=1,IF(F718="","",ABS(F717-F718)),IF(D$2&lt;10,IF(AND(F718="",F719=""),"",MAX(IF(C$11:C$1510=G718,B$11:B$1510))-MIN(IF(C$11:C$1510=G718,B$11:B$1510))),IF(AND(F718="",F719=""),"",_xlfn.STDEV.S(IF(C$11:C$1510=G718,B$11:B$1510)))))</f>
        <v/>
      </c>
      <c r="J718" s="102"/>
      <c r="K718" s="156"/>
      <c r="L718" s="157"/>
      <c r="M718" s="158"/>
      <c r="N718" s="147"/>
      <c r="O718" s="147"/>
      <c r="AA718" s="99" t="str">
        <f t="shared" si="521"/>
        <v/>
      </c>
      <c r="AB718" s="99" t="str">
        <f t="shared" si="522"/>
        <v/>
      </c>
      <c r="AC718" s="99" t="str">
        <f t="shared" si="506"/>
        <v/>
      </c>
      <c r="AD718" s="99" t="str">
        <f t="shared" si="507"/>
        <v/>
      </c>
      <c r="AE718" s="99" t="str">
        <f t="shared" si="523"/>
        <v/>
      </c>
      <c r="AF718" s="99" t="str">
        <f t="shared" si="524"/>
        <v/>
      </c>
      <c r="AG718" s="99" t="str">
        <f t="shared" si="518"/>
        <v/>
      </c>
      <c r="AH718" s="99" t="str">
        <f t="shared" si="519"/>
        <v/>
      </c>
      <c r="AI718" s="99" t="str">
        <f t="shared" si="540"/>
        <v/>
      </c>
      <c r="AJ718" s="99" t="str">
        <f t="shared" si="546"/>
        <v/>
      </c>
      <c r="AK718" s="99" t="str">
        <f t="shared" si="516"/>
        <v/>
      </c>
      <c r="AL718" s="99" t="str">
        <f t="shared" si="517"/>
        <v/>
      </c>
      <c r="AM718" s="99" t="str">
        <f t="shared" si="541"/>
        <v/>
      </c>
      <c r="AN718" s="99" t="str">
        <f t="shared" si="547"/>
        <v/>
      </c>
      <c r="AO718" s="99" t="str">
        <f t="shared" si="508"/>
        <v/>
      </c>
      <c r="AP718" s="99" t="str">
        <f t="shared" si="509"/>
        <v/>
      </c>
      <c r="AQ718" s="99" t="str">
        <f t="shared" si="548"/>
        <v/>
      </c>
      <c r="AR718" s="99" t="str">
        <f t="shared" si="549"/>
        <v/>
      </c>
      <c r="AS718" s="99" t="str">
        <f t="shared" si="510"/>
        <v/>
      </c>
      <c r="AT718" s="99" t="str">
        <f t="shared" si="511"/>
        <v/>
      </c>
      <c r="AU718" s="99" t="str">
        <f t="shared" si="525"/>
        <v/>
      </c>
      <c r="AV718" s="99" t="str">
        <f t="shared" si="526"/>
        <v/>
      </c>
      <c r="AW718" s="99" t="str">
        <f t="shared" si="512"/>
        <v/>
      </c>
      <c r="AX718" s="99" t="str">
        <f t="shared" si="513"/>
        <v/>
      </c>
      <c r="AY718" s="99" t="str">
        <f t="shared" si="527"/>
        <v/>
      </c>
      <c r="AZ718" s="99" t="str">
        <f t="shared" si="528"/>
        <v/>
      </c>
      <c r="BA718" s="99" t="str">
        <f t="shared" si="514"/>
        <v/>
      </c>
      <c r="BB718" s="99" t="str">
        <f t="shared" si="515"/>
        <v/>
      </c>
      <c r="BD718" s="99" t="str">
        <f t="shared" si="529"/>
        <v/>
      </c>
      <c r="BE718" s="99" t="str">
        <f t="shared" si="530"/>
        <v/>
      </c>
      <c r="BF718" s="99" t="str">
        <f t="shared" si="531"/>
        <v/>
      </c>
      <c r="BG718" s="99" t="str">
        <f t="shared" si="532"/>
        <v/>
      </c>
      <c r="BH718" s="121" t="str">
        <f t="shared" si="533"/>
        <v/>
      </c>
      <c r="BI718" s="121" t="str">
        <f t="shared" si="534"/>
        <v/>
      </c>
      <c r="BJ718" s="122" t="str">
        <f t="shared" si="535"/>
        <v/>
      </c>
      <c r="BK718" s="122"/>
      <c r="BL718" s="99" t="str">
        <f t="shared" si="536"/>
        <v/>
      </c>
      <c r="BM718" s="99" t="str">
        <f t="shared" si="537"/>
        <v/>
      </c>
      <c r="BN718" s="122" t="str">
        <f t="shared" si="542"/>
        <v/>
      </c>
      <c r="BO718" s="121" t="str">
        <f t="shared" si="538"/>
        <v/>
      </c>
      <c r="BP718" s="122" t="str">
        <f t="shared" si="543"/>
        <v/>
      </c>
      <c r="BQ718" s="122"/>
    </row>
    <row r="719" spans="2:69" x14ac:dyDescent="0.3">
      <c r="B719" s="89"/>
      <c r="C719" s="98">
        <f t="shared" si="539"/>
        <v>142</v>
      </c>
      <c r="D719" s="120">
        <v>709</v>
      </c>
      <c r="E719" s="161" t="str">
        <f t="shared" si="544"/>
        <v/>
      </c>
      <c r="F719" s="90" t="str">
        <f t="shared" si="520"/>
        <v/>
      </c>
      <c r="G719" s="120">
        <v>709</v>
      </c>
      <c r="H719" s="161" t="str">
        <f t="shared" si="545"/>
        <v/>
      </c>
      <c r="I719" s="90" t="str">
        <f t="array" ref="I719">IF(D$2=1,IF(F719="","",ABS(F718-F719)),IF(D$2&lt;10,IF(AND(F719="",F720=""),"",MAX(IF(C$11:C$1510=G719,B$11:B$1510))-MIN(IF(C$11:C$1510=G719,B$11:B$1510))),IF(AND(F719="",F720=""),"",_xlfn.STDEV.S(IF(C$11:C$1510=G719,B$11:B$1510)))))</f>
        <v/>
      </c>
      <c r="J719" s="102"/>
      <c r="K719" s="156"/>
      <c r="L719" s="157"/>
      <c r="M719" s="158"/>
      <c r="N719" s="147"/>
      <c r="O719" s="147"/>
      <c r="AA719" s="99" t="str">
        <f t="shared" si="521"/>
        <v/>
      </c>
      <c r="AB719" s="99" t="str">
        <f t="shared" si="522"/>
        <v/>
      </c>
      <c r="AC719" s="99" t="str">
        <f t="shared" si="506"/>
        <v/>
      </c>
      <c r="AD719" s="99" t="str">
        <f t="shared" si="507"/>
        <v/>
      </c>
      <c r="AE719" s="99" t="str">
        <f t="shared" si="523"/>
        <v/>
      </c>
      <c r="AF719" s="99" t="str">
        <f t="shared" si="524"/>
        <v/>
      </c>
      <c r="AG719" s="99" t="str">
        <f t="shared" si="518"/>
        <v/>
      </c>
      <c r="AH719" s="99" t="str">
        <f t="shared" si="519"/>
        <v/>
      </c>
      <c r="AI719" s="99" t="str">
        <f t="shared" si="540"/>
        <v/>
      </c>
      <c r="AJ719" s="99" t="str">
        <f t="shared" si="546"/>
        <v/>
      </c>
      <c r="AK719" s="99" t="str">
        <f t="shared" si="516"/>
        <v/>
      </c>
      <c r="AL719" s="99" t="str">
        <f t="shared" si="517"/>
        <v/>
      </c>
      <c r="AM719" s="99" t="str">
        <f t="shared" si="541"/>
        <v/>
      </c>
      <c r="AN719" s="99" t="str">
        <f t="shared" si="547"/>
        <v/>
      </c>
      <c r="AO719" s="99" t="str">
        <f t="shared" si="508"/>
        <v/>
      </c>
      <c r="AP719" s="99" t="str">
        <f t="shared" si="509"/>
        <v/>
      </c>
      <c r="AQ719" s="99" t="str">
        <f t="shared" si="548"/>
        <v/>
      </c>
      <c r="AR719" s="99" t="str">
        <f t="shared" si="549"/>
        <v/>
      </c>
      <c r="AS719" s="99" t="str">
        <f t="shared" si="510"/>
        <v/>
      </c>
      <c r="AT719" s="99" t="str">
        <f t="shared" si="511"/>
        <v/>
      </c>
      <c r="AU719" s="99" t="str">
        <f t="shared" si="525"/>
        <v/>
      </c>
      <c r="AV719" s="99" t="str">
        <f t="shared" si="526"/>
        <v/>
      </c>
      <c r="AW719" s="99" t="str">
        <f t="shared" si="512"/>
        <v/>
      </c>
      <c r="AX719" s="99" t="str">
        <f t="shared" si="513"/>
        <v/>
      </c>
      <c r="AY719" s="99" t="str">
        <f t="shared" si="527"/>
        <v/>
      </c>
      <c r="AZ719" s="99" t="str">
        <f t="shared" si="528"/>
        <v/>
      </c>
      <c r="BA719" s="99" t="str">
        <f t="shared" si="514"/>
        <v/>
      </c>
      <c r="BB719" s="99" t="str">
        <f t="shared" si="515"/>
        <v/>
      </c>
      <c r="BD719" s="99" t="str">
        <f t="shared" si="529"/>
        <v/>
      </c>
      <c r="BE719" s="99" t="str">
        <f t="shared" si="530"/>
        <v/>
      </c>
      <c r="BF719" s="99" t="str">
        <f t="shared" si="531"/>
        <v/>
      </c>
      <c r="BG719" s="99" t="str">
        <f t="shared" si="532"/>
        <v/>
      </c>
      <c r="BH719" s="121" t="str">
        <f t="shared" si="533"/>
        <v/>
      </c>
      <c r="BI719" s="121" t="str">
        <f t="shared" si="534"/>
        <v/>
      </c>
      <c r="BJ719" s="122" t="str">
        <f t="shared" si="535"/>
        <v/>
      </c>
      <c r="BK719" s="122"/>
      <c r="BL719" s="99" t="str">
        <f t="shared" si="536"/>
        <v/>
      </c>
      <c r="BM719" s="99" t="str">
        <f t="shared" si="537"/>
        <v/>
      </c>
      <c r="BN719" s="122" t="str">
        <f t="shared" si="542"/>
        <v/>
      </c>
      <c r="BO719" s="121" t="str">
        <f t="shared" si="538"/>
        <v/>
      </c>
      <c r="BP719" s="122" t="str">
        <f t="shared" si="543"/>
        <v/>
      </c>
      <c r="BQ719" s="122"/>
    </row>
    <row r="720" spans="2:69" x14ac:dyDescent="0.3">
      <c r="B720" s="89"/>
      <c r="C720" s="98">
        <f t="shared" si="539"/>
        <v>142</v>
      </c>
      <c r="D720" s="120">
        <v>710</v>
      </c>
      <c r="E720" s="161" t="str">
        <f t="shared" si="544"/>
        <v/>
      </c>
      <c r="F720" s="90" t="str">
        <f t="shared" si="520"/>
        <v/>
      </c>
      <c r="G720" s="120">
        <v>710</v>
      </c>
      <c r="H720" s="161" t="str">
        <f t="shared" si="545"/>
        <v/>
      </c>
      <c r="I720" s="90" t="str">
        <f t="array" ref="I720">IF(D$2=1,IF(F720="","",ABS(F719-F720)),IF(D$2&lt;10,IF(AND(F720="",F721=""),"",MAX(IF(C$11:C$1510=G720,B$11:B$1510))-MIN(IF(C$11:C$1510=G720,B$11:B$1510))),IF(AND(F720="",F721=""),"",_xlfn.STDEV.S(IF(C$11:C$1510=G720,B$11:B$1510)))))</f>
        <v/>
      </c>
      <c r="J720" s="102"/>
      <c r="K720" s="156"/>
      <c r="L720" s="157"/>
      <c r="M720" s="158"/>
      <c r="N720" s="147"/>
      <c r="O720" s="147"/>
      <c r="AA720" s="99" t="str">
        <f t="shared" si="521"/>
        <v/>
      </c>
      <c r="AB720" s="99" t="str">
        <f t="shared" si="522"/>
        <v/>
      </c>
      <c r="AC720" s="99" t="str">
        <f t="shared" si="506"/>
        <v/>
      </c>
      <c r="AD720" s="99" t="str">
        <f t="shared" si="507"/>
        <v/>
      </c>
      <c r="AE720" s="99" t="str">
        <f t="shared" si="523"/>
        <v/>
      </c>
      <c r="AF720" s="99" t="str">
        <f t="shared" si="524"/>
        <v/>
      </c>
      <c r="AG720" s="99" t="str">
        <f t="shared" si="518"/>
        <v/>
      </c>
      <c r="AH720" s="99" t="str">
        <f t="shared" si="519"/>
        <v/>
      </c>
      <c r="AI720" s="99" t="str">
        <f t="shared" si="540"/>
        <v/>
      </c>
      <c r="AJ720" s="99" t="str">
        <f t="shared" si="546"/>
        <v/>
      </c>
      <c r="AK720" s="99" t="str">
        <f t="shared" si="516"/>
        <v/>
      </c>
      <c r="AL720" s="99" t="str">
        <f t="shared" si="517"/>
        <v/>
      </c>
      <c r="AM720" s="99" t="str">
        <f t="shared" si="541"/>
        <v/>
      </c>
      <c r="AN720" s="99" t="str">
        <f t="shared" si="547"/>
        <v/>
      </c>
      <c r="AO720" s="99" t="str">
        <f t="shared" si="508"/>
        <v/>
      </c>
      <c r="AP720" s="99" t="str">
        <f t="shared" si="509"/>
        <v/>
      </c>
      <c r="AQ720" s="99" t="str">
        <f t="shared" si="548"/>
        <v/>
      </c>
      <c r="AR720" s="99" t="str">
        <f t="shared" si="549"/>
        <v/>
      </c>
      <c r="AS720" s="99" t="str">
        <f t="shared" si="510"/>
        <v/>
      </c>
      <c r="AT720" s="99" t="str">
        <f t="shared" si="511"/>
        <v/>
      </c>
      <c r="AU720" s="99" t="str">
        <f t="shared" si="525"/>
        <v/>
      </c>
      <c r="AV720" s="99" t="str">
        <f t="shared" si="526"/>
        <v/>
      </c>
      <c r="AW720" s="99" t="str">
        <f t="shared" si="512"/>
        <v/>
      </c>
      <c r="AX720" s="99" t="str">
        <f t="shared" si="513"/>
        <v/>
      </c>
      <c r="AY720" s="99" t="str">
        <f t="shared" si="527"/>
        <v/>
      </c>
      <c r="AZ720" s="99" t="str">
        <f t="shared" si="528"/>
        <v/>
      </c>
      <c r="BA720" s="99" t="str">
        <f t="shared" si="514"/>
        <v/>
      </c>
      <c r="BB720" s="99" t="str">
        <f t="shared" si="515"/>
        <v/>
      </c>
      <c r="BD720" s="99" t="str">
        <f t="shared" si="529"/>
        <v/>
      </c>
      <c r="BE720" s="99" t="str">
        <f t="shared" si="530"/>
        <v/>
      </c>
      <c r="BF720" s="99" t="str">
        <f t="shared" si="531"/>
        <v/>
      </c>
      <c r="BG720" s="99" t="str">
        <f t="shared" si="532"/>
        <v/>
      </c>
      <c r="BH720" s="121" t="str">
        <f t="shared" si="533"/>
        <v/>
      </c>
      <c r="BI720" s="121" t="str">
        <f t="shared" si="534"/>
        <v/>
      </c>
      <c r="BJ720" s="122" t="str">
        <f t="shared" si="535"/>
        <v/>
      </c>
      <c r="BK720" s="122"/>
      <c r="BL720" s="99" t="str">
        <f t="shared" si="536"/>
        <v/>
      </c>
      <c r="BM720" s="99" t="str">
        <f t="shared" si="537"/>
        <v/>
      </c>
      <c r="BN720" s="122" t="str">
        <f t="shared" si="542"/>
        <v/>
      </c>
      <c r="BO720" s="121" t="str">
        <f t="shared" si="538"/>
        <v/>
      </c>
      <c r="BP720" s="122" t="str">
        <f t="shared" si="543"/>
        <v/>
      </c>
      <c r="BQ720" s="122"/>
    </row>
    <row r="721" spans="2:69" x14ac:dyDescent="0.3">
      <c r="B721" s="89"/>
      <c r="C721" s="98">
        <f t="shared" si="539"/>
        <v>143</v>
      </c>
      <c r="D721" s="120">
        <v>711</v>
      </c>
      <c r="E721" s="161" t="str">
        <f t="shared" si="544"/>
        <v/>
      </c>
      <c r="F721" s="90" t="str">
        <f t="shared" si="520"/>
        <v/>
      </c>
      <c r="G721" s="120">
        <v>711</v>
      </c>
      <c r="H721" s="161" t="str">
        <f t="shared" si="545"/>
        <v/>
      </c>
      <c r="I721" s="90" t="str">
        <f t="array" ref="I721">IF(D$2=1,IF(F721="","",ABS(F720-F721)),IF(D$2&lt;10,IF(AND(F721="",F722=""),"",MAX(IF(C$11:C$1510=G721,B$11:B$1510))-MIN(IF(C$11:C$1510=G721,B$11:B$1510))),IF(AND(F721="",F722=""),"",_xlfn.STDEV.S(IF(C$11:C$1510=G721,B$11:B$1510)))))</f>
        <v/>
      </c>
      <c r="J721" s="102"/>
      <c r="K721" s="156"/>
      <c r="L721" s="157"/>
      <c r="M721" s="158"/>
      <c r="N721" s="147"/>
      <c r="O721" s="147"/>
      <c r="AA721" s="99" t="str">
        <f t="shared" si="521"/>
        <v/>
      </c>
      <c r="AB721" s="99" t="str">
        <f t="shared" si="522"/>
        <v/>
      </c>
      <c r="AC721" s="99" t="str">
        <f t="shared" si="506"/>
        <v/>
      </c>
      <c r="AD721" s="99" t="str">
        <f t="shared" si="507"/>
        <v/>
      </c>
      <c r="AE721" s="99" t="str">
        <f t="shared" si="523"/>
        <v/>
      </c>
      <c r="AF721" s="99" t="str">
        <f t="shared" si="524"/>
        <v/>
      </c>
      <c r="AG721" s="99" t="str">
        <f t="shared" si="518"/>
        <v/>
      </c>
      <c r="AH721" s="99" t="str">
        <f t="shared" si="519"/>
        <v/>
      </c>
      <c r="AI721" s="99" t="str">
        <f t="shared" si="540"/>
        <v/>
      </c>
      <c r="AJ721" s="99" t="str">
        <f t="shared" si="546"/>
        <v/>
      </c>
      <c r="AK721" s="99" t="str">
        <f t="shared" si="516"/>
        <v/>
      </c>
      <c r="AL721" s="99" t="str">
        <f t="shared" si="517"/>
        <v/>
      </c>
      <c r="AM721" s="99" t="str">
        <f t="shared" si="541"/>
        <v/>
      </c>
      <c r="AN721" s="99" t="str">
        <f t="shared" si="547"/>
        <v/>
      </c>
      <c r="AO721" s="99" t="str">
        <f t="shared" si="508"/>
        <v/>
      </c>
      <c r="AP721" s="99" t="str">
        <f t="shared" si="509"/>
        <v/>
      </c>
      <c r="AQ721" s="99" t="str">
        <f t="shared" si="548"/>
        <v/>
      </c>
      <c r="AR721" s="99" t="str">
        <f t="shared" si="549"/>
        <v/>
      </c>
      <c r="AS721" s="99" t="str">
        <f t="shared" si="510"/>
        <v/>
      </c>
      <c r="AT721" s="99" t="str">
        <f t="shared" si="511"/>
        <v/>
      </c>
      <c r="AU721" s="99" t="str">
        <f t="shared" si="525"/>
        <v/>
      </c>
      <c r="AV721" s="99" t="str">
        <f t="shared" si="526"/>
        <v/>
      </c>
      <c r="AW721" s="99" t="str">
        <f t="shared" si="512"/>
        <v/>
      </c>
      <c r="AX721" s="99" t="str">
        <f t="shared" si="513"/>
        <v/>
      </c>
      <c r="AY721" s="99" t="str">
        <f t="shared" si="527"/>
        <v/>
      </c>
      <c r="AZ721" s="99" t="str">
        <f t="shared" si="528"/>
        <v/>
      </c>
      <c r="BA721" s="99" t="str">
        <f t="shared" si="514"/>
        <v/>
      </c>
      <c r="BB721" s="99" t="str">
        <f t="shared" si="515"/>
        <v/>
      </c>
      <c r="BD721" s="99" t="str">
        <f t="shared" si="529"/>
        <v/>
      </c>
      <c r="BE721" s="99" t="str">
        <f t="shared" si="530"/>
        <v/>
      </c>
      <c r="BF721" s="99" t="str">
        <f t="shared" si="531"/>
        <v/>
      </c>
      <c r="BG721" s="99" t="str">
        <f t="shared" si="532"/>
        <v/>
      </c>
      <c r="BH721" s="121" t="str">
        <f t="shared" si="533"/>
        <v/>
      </c>
      <c r="BI721" s="121" t="str">
        <f t="shared" si="534"/>
        <v/>
      </c>
      <c r="BJ721" s="122" t="str">
        <f t="shared" si="535"/>
        <v/>
      </c>
      <c r="BK721" s="122"/>
      <c r="BL721" s="99" t="str">
        <f t="shared" si="536"/>
        <v/>
      </c>
      <c r="BM721" s="99" t="str">
        <f t="shared" si="537"/>
        <v/>
      </c>
      <c r="BN721" s="122" t="str">
        <f t="shared" si="542"/>
        <v/>
      </c>
      <c r="BO721" s="121" t="str">
        <f t="shared" si="538"/>
        <v/>
      </c>
      <c r="BP721" s="122" t="str">
        <f t="shared" si="543"/>
        <v/>
      </c>
      <c r="BQ721" s="122"/>
    </row>
    <row r="722" spans="2:69" x14ac:dyDescent="0.3">
      <c r="B722" s="89"/>
      <c r="C722" s="98">
        <f t="shared" si="539"/>
        <v>143</v>
      </c>
      <c r="D722" s="120">
        <v>712</v>
      </c>
      <c r="E722" s="161" t="str">
        <f t="shared" si="544"/>
        <v/>
      </c>
      <c r="F722" s="90" t="str">
        <f t="shared" si="520"/>
        <v/>
      </c>
      <c r="G722" s="120">
        <v>712</v>
      </c>
      <c r="H722" s="161" t="str">
        <f t="shared" si="545"/>
        <v/>
      </c>
      <c r="I722" s="90" t="str">
        <f t="array" ref="I722">IF(D$2=1,IF(F722="","",ABS(F721-F722)),IF(D$2&lt;10,IF(AND(F722="",F723=""),"",MAX(IF(C$11:C$1510=G722,B$11:B$1510))-MIN(IF(C$11:C$1510=G722,B$11:B$1510))),IF(AND(F722="",F723=""),"",_xlfn.STDEV.S(IF(C$11:C$1510=G722,B$11:B$1510)))))</f>
        <v/>
      </c>
      <c r="J722" s="102"/>
      <c r="K722" s="156"/>
      <c r="L722" s="157"/>
      <c r="M722" s="158"/>
      <c r="N722" s="147"/>
      <c r="O722" s="147"/>
      <c r="AA722" s="99" t="str">
        <f t="shared" si="521"/>
        <v/>
      </c>
      <c r="AB722" s="99" t="str">
        <f t="shared" si="522"/>
        <v/>
      </c>
      <c r="AC722" s="99" t="str">
        <f t="shared" si="506"/>
        <v/>
      </c>
      <c r="AD722" s="99" t="str">
        <f t="shared" si="507"/>
        <v/>
      </c>
      <c r="AE722" s="99" t="str">
        <f t="shared" si="523"/>
        <v/>
      </c>
      <c r="AF722" s="99" t="str">
        <f t="shared" si="524"/>
        <v/>
      </c>
      <c r="AG722" s="99" t="str">
        <f t="shared" si="518"/>
        <v/>
      </c>
      <c r="AH722" s="99" t="str">
        <f t="shared" si="519"/>
        <v/>
      </c>
      <c r="AI722" s="99" t="str">
        <f t="shared" si="540"/>
        <v/>
      </c>
      <c r="AJ722" s="99" t="str">
        <f t="shared" si="546"/>
        <v/>
      </c>
      <c r="AK722" s="99" t="str">
        <f t="shared" si="516"/>
        <v/>
      </c>
      <c r="AL722" s="99" t="str">
        <f t="shared" si="517"/>
        <v/>
      </c>
      <c r="AM722" s="99" t="str">
        <f t="shared" si="541"/>
        <v/>
      </c>
      <c r="AN722" s="99" t="str">
        <f t="shared" si="547"/>
        <v/>
      </c>
      <c r="AO722" s="99" t="str">
        <f t="shared" si="508"/>
        <v/>
      </c>
      <c r="AP722" s="99" t="str">
        <f t="shared" si="509"/>
        <v/>
      </c>
      <c r="AQ722" s="99" t="str">
        <f t="shared" si="548"/>
        <v/>
      </c>
      <c r="AR722" s="99" t="str">
        <f t="shared" si="549"/>
        <v/>
      </c>
      <c r="AS722" s="99" t="str">
        <f t="shared" si="510"/>
        <v/>
      </c>
      <c r="AT722" s="99" t="str">
        <f t="shared" si="511"/>
        <v/>
      </c>
      <c r="AU722" s="99" t="str">
        <f t="shared" si="525"/>
        <v/>
      </c>
      <c r="AV722" s="99" t="str">
        <f t="shared" si="526"/>
        <v/>
      </c>
      <c r="AW722" s="99" t="str">
        <f t="shared" si="512"/>
        <v/>
      </c>
      <c r="AX722" s="99" t="str">
        <f t="shared" si="513"/>
        <v/>
      </c>
      <c r="AY722" s="99" t="str">
        <f t="shared" si="527"/>
        <v/>
      </c>
      <c r="AZ722" s="99" t="str">
        <f t="shared" si="528"/>
        <v/>
      </c>
      <c r="BA722" s="99" t="str">
        <f t="shared" si="514"/>
        <v/>
      </c>
      <c r="BB722" s="99" t="str">
        <f t="shared" si="515"/>
        <v/>
      </c>
      <c r="BD722" s="99" t="str">
        <f t="shared" si="529"/>
        <v/>
      </c>
      <c r="BE722" s="99" t="str">
        <f t="shared" si="530"/>
        <v/>
      </c>
      <c r="BF722" s="99" t="str">
        <f t="shared" si="531"/>
        <v/>
      </c>
      <c r="BG722" s="99" t="str">
        <f t="shared" si="532"/>
        <v/>
      </c>
      <c r="BH722" s="121" t="str">
        <f t="shared" si="533"/>
        <v/>
      </c>
      <c r="BI722" s="121" t="str">
        <f t="shared" si="534"/>
        <v/>
      </c>
      <c r="BJ722" s="122" t="str">
        <f t="shared" si="535"/>
        <v/>
      </c>
      <c r="BK722" s="122"/>
      <c r="BL722" s="99" t="str">
        <f t="shared" si="536"/>
        <v/>
      </c>
      <c r="BM722" s="99" t="str">
        <f t="shared" si="537"/>
        <v/>
      </c>
      <c r="BN722" s="122" t="str">
        <f t="shared" si="542"/>
        <v/>
      </c>
      <c r="BO722" s="121" t="str">
        <f t="shared" si="538"/>
        <v/>
      </c>
      <c r="BP722" s="122" t="str">
        <f t="shared" si="543"/>
        <v/>
      </c>
      <c r="BQ722" s="122"/>
    </row>
    <row r="723" spans="2:69" x14ac:dyDescent="0.3">
      <c r="B723" s="89"/>
      <c r="C723" s="98">
        <f t="shared" si="539"/>
        <v>143</v>
      </c>
      <c r="D723" s="120">
        <v>713</v>
      </c>
      <c r="E723" s="161" t="str">
        <f t="shared" si="544"/>
        <v/>
      </c>
      <c r="F723" s="90" t="str">
        <f t="shared" si="520"/>
        <v/>
      </c>
      <c r="G723" s="120">
        <v>713</v>
      </c>
      <c r="H723" s="161" t="str">
        <f t="shared" si="545"/>
        <v/>
      </c>
      <c r="I723" s="90" t="str">
        <f t="array" ref="I723">IF(D$2=1,IF(F723="","",ABS(F722-F723)),IF(D$2&lt;10,IF(AND(F723="",F724=""),"",MAX(IF(C$11:C$1510=G723,B$11:B$1510))-MIN(IF(C$11:C$1510=G723,B$11:B$1510))),IF(AND(F723="",F724=""),"",_xlfn.STDEV.S(IF(C$11:C$1510=G723,B$11:B$1510)))))</f>
        <v/>
      </c>
      <c r="J723" s="102"/>
      <c r="K723" s="156"/>
      <c r="L723" s="157"/>
      <c r="M723" s="158"/>
      <c r="N723" s="147"/>
      <c r="O723" s="147"/>
      <c r="AA723" s="99" t="str">
        <f t="shared" si="521"/>
        <v/>
      </c>
      <c r="AB723" s="99" t="str">
        <f t="shared" si="522"/>
        <v/>
      </c>
      <c r="AC723" s="99" t="str">
        <f t="shared" si="506"/>
        <v/>
      </c>
      <c r="AD723" s="99" t="str">
        <f t="shared" si="507"/>
        <v/>
      </c>
      <c r="AE723" s="99" t="str">
        <f t="shared" si="523"/>
        <v/>
      </c>
      <c r="AF723" s="99" t="str">
        <f t="shared" si="524"/>
        <v/>
      </c>
      <c r="AG723" s="99" t="str">
        <f t="shared" si="518"/>
        <v/>
      </c>
      <c r="AH723" s="99" t="str">
        <f t="shared" si="519"/>
        <v/>
      </c>
      <c r="AI723" s="99" t="str">
        <f t="shared" si="540"/>
        <v/>
      </c>
      <c r="AJ723" s="99" t="str">
        <f t="shared" si="546"/>
        <v/>
      </c>
      <c r="AK723" s="99" t="str">
        <f t="shared" si="516"/>
        <v/>
      </c>
      <c r="AL723" s="99" t="str">
        <f t="shared" si="517"/>
        <v/>
      </c>
      <c r="AM723" s="99" t="str">
        <f t="shared" si="541"/>
        <v/>
      </c>
      <c r="AN723" s="99" t="str">
        <f t="shared" si="547"/>
        <v/>
      </c>
      <c r="AO723" s="99" t="str">
        <f t="shared" si="508"/>
        <v/>
      </c>
      <c r="AP723" s="99" t="str">
        <f t="shared" si="509"/>
        <v/>
      </c>
      <c r="AQ723" s="99" t="str">
        <f t="shared" si="548"/>
        <v/>
      </c>
      <c r="AR723" s="99" t="str">
        <f t="shared" si="549"/>
        <v/>
      </c>
      <c r="AS723" s="99" t="str">
        <f t="shared" si="510"/>
        <v/>
      </c>
      <c r="AT723" s="99" t="str">
        <f t="shared" si="511"/>
        <v/>
      </c>
      <c r="AU723" s="99" t="str">
        <f t="shared" si="525"/>
        <v/>
      </c>
      <c r="AV723" s="99" t="str">
        <f t="shared" si="526"/>
        <v/>
      </c>
      <c r="AW723" s="99" t="str">
        <f t="shared" si="512"/>
        <v/>
      </c>
      <c r="AX723" s="99" t="str">
        <f t="shared" si="513"/>
        <v/>
      </c>
      <c r="AY723" s="99" t="str">
        <f t="shared" si="527"/>
        <v/>
      </c>
      <c r="AZ723" s="99" t="str">
        <f t="shared" si="528"/>
        <v/>
      </c>
      <c r="BA723" s="99" t="str">
        <f t="shared" si="514"/>
        <v/>
      </c>
      <c r="BB723" s="99" t="str">
        <f t="shared" si="515"/>
        <v/>
      </c>
      <c r="BD723" s="99" t="str">
        <f t="shared" si="529"/>
        <v/>
      </c>
      <c r="BE723" s="99" t="str">
        <f t="shared" si="530"/>
        <v/>
      </c>
      <c r="BF723" s="99" t="str">
        <f t="shared" si="531"/>
        <v/>
      </c>
      <c r="BG723" s="99" t="str">
        <f t="shared" si="532"/>
        <v/>
      </c>
      <c r="BH723" s="121" t="str">
        <f t="shared" si="533"/>
        <v/>
      </c>
      <c r="BI723" s="121" t="str">
        <f t="shared" si="534"/>
        <v/>
      </c>
      <c r="BJ723" s="122" t="str">
        <f t="shared" si="535"/>
        <v/>
      </c>
      <c r="BK723" s="122"/>
      <c r="BL723" s="99" t="str">
        <f t="shared" si="536"/>
        <v/>
      </c>
      <c r="BM723" s="99" t="str">
        <f t="shared" si="537"/>
        <v/>
      </c>
      <c r="BN723" s="122" t="str">
        <f t="shared" si="542"/>
        <v/>
      </c>
      <c r="BO723" s="121" t="str">
        <f t="shared" si="538"/>
        <v/>
      </c>
      <c r="BP723" s="122" t="str">
        <f t="shared" si="543"/>
        <v/>
      </c>
      <c r="BQ723" s="122"/>
    </row>
    <row r="724" spans="2:69" x14ac:dyDescent="0.3">
      <c r="B724" s="89"/>
      <c r="C724" s="98">
        <f t="shared" si="539"/>
        <v>143</v>
      </c>
      <c r="D724" s="120">
        <v>714</v>
      </c>
      <c r="E724" s="161" t="str">
        <f t="shared" si="544"/>
        <v/>
      </c>
      <c r="F724" s="90" t="str">
        <f t="shared" si="520"/>
        <v/>
      </c>
      <c r="G724" s="120">
        <v>714</v>
      </c>
      <c r="H724" s="161" t="str">
        <f t="shared" si="545"/>
        <v/>
      </c>
      <c r="I724" s="90" t="str">
        <f t="array" ref="I724">IF(D$2=1,IF(F724="","",ABS(F723-F724)),IF(D$2&lt;10,IF(AND(F724="",F725=""),"",MAX(IF(C$11:C$1510=G724,B$11:B$1510))-MIN(IF(C$11:C$1510=G724,B$11:B$1510))),IF(AND(F724="",F725=""),"",_xlfn.STDEV.S(IF(C$11:C$1510=G724,B$11:B$1510)))))</f>
        <v/>
      </c>
      <c r="J724" s="102"/>
      <c r="K724" s="156"/>
      <c r="L724" s="157"/>
      <c r="M724" s="158"/>
      <c r="N724" s="147"/>
      <c r="O724" s="147"/>
      <c r="AA724" s="99" t="str">
        <f t="shared" si="521"/>
        <v/>
      </c>
      <c r="AB724" s="99" t="str">
        <f t="shared" si="522"/>
        <v/>
      </c>
      <c r="AC724" s="99" t="str">
        <f t="shared" si="506"/>
        <v/>
      </c>
      <c r="AD724" s="99" t="str">
        <f t="shared" si="507"/>
        <v/>
      </c>
      <c r="AE724" s="99" t="str">
        <f t="shared" si="523"/>
        <v/>
      </c>
      <c r="AF724" s="99" t="str">
        <f t="shared" si="524"/>
        <v/>
      </c>
      <c r="AG724" s="99" t="str">
        <f t="shared" si="518"/>
        <v/>
      </c>
      <c r="AH724" s="99" t="str">
        <f t="shared" si="519"/>
        <v/>
      </c>
      <c r="AI724" s="99" t="str">
        <f t="shared" si="540"/>
        <v/>
      </c>
      <c r="AJ724" s="99" t="str">
        <f t="shared" si="546"/>
        <v/>
      </c>
      <c r="AK724" s="99" t="str">
        <f t="shared" si="516"/>
        <v/>
      </c>
      <c r="AL724" s="99" t="str">
        <f t="shared" si="517"/>
        <v/>
      </c>
      <c r="AM724" s="99" t="str">
        <f t="shared" si="541"/>
        <v/>
      </c>
      <c r="AN724" s="99" t="str">
        <f t="shared" si="547"/>
        <v/>
      </c>
      <c r="AO724" s="99" t="str">
        <f t="shared" si="508"/>
        <v/>
      </c>
      <c r="AP724" s="99" t="str">
        <f t="shared" si="509"/>
        <v/>
      </c>
      <c r="AQ724" s="99" t="str">
        <f t="shared" si="548"/>
        <v/>
      </c>
      <c r="AR724" s="99" t="str">
        <f t="shared" si="549"/>
        <v/>
      </c>
      <c r="AS724" s="99" t="str">
        <f t="shared" si="510"/>
        <v/>
      </c>
      <c r="AT724" s="99" t="str">
        <f t="shared" si="511"/>
        <v/>
      </c>
      <c r="AU724" s="99" t="str">
        <f t="shared" si="525"/>
        <v/>
      </c>
      <c r="AV724" s="99" t="str">
        <f t="shared" si="526"/>
        <v/>
      </c>
      <c r="AW724" s="99" t="str">
        <f t="shared" si="512"/>
        <v/>
      </c>
      <c r="AX724" s="99" t="str">
        <f t="shared" si="513"/>
        <v/>
      </c>
      <c r="AY724" s="99" t="str">
        <f t="shared" si="527"/>
        <v/>
      </c>
      <c r="AZ724" s="99" t="str">
        <f t="shared" si="528"/>
        <v/>
      </c>
      <c r="BA724" s="99" t="str">
        <f t="shared" si="514"/>
        <v/>
      </c>
      <c r="BB724" s="99" t="str">
        <f t="shared" si="515"/>
        <v/>
      </c>
      <c r="BD724" s="99" t="str">
        <f t="shared" si="529"/>
        <v/>
      </c>
      <c r="BE724" s="99" t="str">
        <f t="shared" si="530"/>
        <v/>
      </c>
      <c r="BF724" s="99" t="str">
        <f t="shared" si="531"/>
        <v/>
      </c>
      <c r="BG724" s="99" t="str">
        <f t="shared" si="532"/>
        <v/>
      </c>
      <c r="BH724" s="121" t="str">
        <f t="shared" si="533"/>
        <v/>
      </c>
      <c r="BI724" s="121" t="str">
        <f t="shared" si="534"/>
        <v/>
      </c>
      <c r="BJ724" s="122" t="str">
        <f t="shared" si="535"/>
        <v/>
      </c>
      <c r="BK724" s="122"/>
      <c r="BL724" s="99" t="str">
        <f t="shared" si="536"/>
        <v/>
      </c>
      <c r="BM724" s="99" t="str">
        <f t="shared" si="537"/>
        <v/>
      </c>
      <c r="BN724" s="122" t="str">
        <f t="shared" si="542"/>
        <v/>
      </c>
      <c r="BO724" s="121" t="str">
        <f t="shared" si="538"/>
        <v/>
      </c>
      <c r="BP724" s="122" t="str">
        <f t="shared" si="543"/>
        <v/>
      </c>
      <c r="BQ724" s="122"/>
    </row>
    <row r="725" spans="2:69" x14ac:dyDescent="0.3">
      <c r="B725" s="89"/>
      <c r="C725" s="98">
        <f t="shared" si="539"/>
        <v>143</v>
      </c>
      <c r="D725" s="120">
        <v>715</v>
      </c>
      <c r="E725" s="161" t="str">
        <f t="shared" si="544"/>
        <v/>
      </c>
      <c r="F725" s="90" t="str">
        <f t="shared" si="520"/>
        <v/>
      </c>
      <c r="G725" s="120">
        <v>715</v>
      </c>
      <c r="H725" s="161" t="str">
        <f t="shared" si="545"/>
        <v/>
      </c>
      <c r="I725" s="90" t="str">
        <f t="array" ref="I725">IF(D$2=1,IF(F725="","",ABS(F724-F725)),IF(D$2&lt;10,IF(AND(F725="",F726=""),"",MAX(IF(C$11:C$1510=G725,B$11:B$1510))-MIN(IF(C$11:C$1510=G725,B$11:B$1510))),IF(AND(F725="",F726=""),"",_xlfn.STDEV.S(IF(C$11:C$1510=G725,B$11:B$1510)))))</f>
        <v/>
      </c>
      <c r="J725" s="102"/>
      <c r="K725" s="156"/>
      <c r="L725" s="157"/>
      <c r="M725" s="158"/>
      <c r="N725" s="147"/>
      <c r="O725" s="147"/>
      <c r="AA725" s="99" t="str">
        <f t="shared" si="521"/>
        <v/>
      </c>
      <c r="AB725" s="99" t="str">
        <f t="shared" si="522"/>
        <v/>
      </c>
      <c r="AC725" s="99" t="str">
        <f t="shared" ref="AC725:AC788" si="550">IF(SUM(AA716:AA725)&gt;9,"x","")</f>
        <v/>
      </c>
      <c r="AD725" s="99" t="str">
        <f t="shared" ref="AD725:AD788" si="551">IF(IF(AB$11="",SUM(AB717:AB726),SUM(AB716:AB725))&gt;9,"x","")</f>
        <v/>
      </c>
      <c r="AE725" s="99" t="str">
        <f t="shared" si="523"/>
        <v/>
      </c>
      <c r="AF725" s="99" t="str">
        <f t="shared" si="524"/>
        <v/>
      </c>
      <c r="AG725" s="99" t="str">
        <f t="shared" si="518"/>
        <v/>
      </c>
      <c r="AH725" s="99" t="str">
        <f t="shared" si="519"/>
        <v/>
      </c>
      <c r="AI725" s="99" t="str">
        <f t="shared" si="540"/>
        <v/>
      </c>
      <c r="AJ725" s="99" t="str">
        <f t="shared" si="546"/>
        <v/>
      </c>
      <c r="AK725" s="99" t="str">
        <f t="shared" si="516"/>
        <v/>
      </c>
      <c r="AL725" s="99" t="str">
        <f t="shared" si="517"/>
        <v/>
      </c>
      <c r="AM725" s="99" t="str">
        <f t="shared" si="541"/>
        <v/>
      </c>
      <c r="AN725" s="99" t="str">
        <f t="shared" si="547"/>
        <v/>
      </c>
      <c r="AO725" s="99" t="str">
        <f t="shared" si="508"/>
        <v/>
      </c>
      <c r="AP725" s="99" t="str">
        <f t="shared" si="509"/>
        <v/>
      </c>
      <c r="AQ725" s="99" t="str">
        <f t="shared" si="548"/>
        <v/>
      </c>
      <c r="AR725" s="99" t="str">
        <f t="shared" si="549"/>
        <v/>
      </c>
      <c r="AS725" s="99" t="str">
        <f t="shared" si="510"/>
        <v/>
      </c>
      <c r="AT725" s="99" t="str">
        <f t="shared" si="511"/>
        <v/>
      </c>
      <c r="AU725" s="99" t="str">
        <f t="shared" si="525"/>
        <v/>
      </c>
      <c r="AV725" s="99" t="str">
        <f t="shared" si="526"/>
        <v/>
      </c>
      <c r="AW725" s="99" t="str">
        <f t="shared" si="512"/>
        <v/>
      </c>
      <c r="AX725" s="99" t="str">
        <f t="shared" si="513"/>
        <v/>
      </c>
      <c r="AY725" s="99" t="str">
        <f t="shared" si="527"/>
        <v/>
      </c>
      <c r="AZ725" s="99" t="str">
        <f t="shared" si="528"/>
        <v/>
      </c>
      <c r="BA725" s="99" t="str">
        <f t="shared" si="514"/>
        <v/>
      </c>
      <c r="BB725" s="99" t="str">
        <f t="shared" si="515"/>
        <v/>
      </c>
      <c r="BD725" s="99" t="str">
        <f t="shared" si="529"/>
        <v/>
      </c>
      <c r="BE725" s="99" t="str">
        <f t="shared" si="530"/>
        <v/>
      </c>
      <c r="BF725" s="99" t="str">
        <f t="shared" si="531"/>
        <v/>
      </c>
      <c r="BG725" s="99" t="str">
        <f t="shared" si="532"/>
        <v/>
      </c>
      <c r="BH725" s="121" t="str">
        <f t="shared" si="533"/>
        <v/>
      </c>
      <c r="BI725" s="121" t="str">
        <f t="shared" si="534"/>
        <v/>
      </c>
      <c r="BJ725" s="122" t="str">
        <f t="shared" si="535"/>
        <v/>
      </c>
      <c r="BK725" s="122"/>
      <c r="BL725" s="99" t="str">
        <f t="shared" si="536"/>
        <v/>
      </c>
      <c r="BM725" s="99" t="str">
        <f t="shared" si="537"/>
        <v/>
      </c>
      <c r="BN725" s="122" t="str">
        <f t="shared" si="542"/>
        <v/>
      </c>
      <c r="BO725" s="121" t="str">
        <f t="shared" si="538"/>
        <v/>
      </c>
      <c r="BP725" s="122" t="str">
        <f t="shared" si="543"/>
        <v/>
      </c>
      <c r="BQ725" s="122"/>
    </row>
    <row r="726" spans="2:69" x14ac:dyDescent="0.3">
      <c r="B726" s="89"/>
      <c r="C726" s="98">
        <f t="shared" si="539"/>
        <v>144</v>
      </c>
      <c r="D726" s="120">
        <v>716</v>
      </c>
      <c r="E726" s="161" t="str">
        <f t="shared" si="544"/>
        <v/>
      </c>
      <c r="F726" s="90" t="str">
        <f t="shared" si="520"/>
        <v/>
      </c>
      <c r="G726" s="120">
        <v>716</v>
      </c>
      <c r="H726" s="161" t="str">
        <f t="shared" si="545"/>
        <v/>
      </c>
      <c r="I726" s="90" t="str">
        <f t="array" ref="I726">IF(D$2=1,IF(F726="","",ABS(F725-F726)),IF(D$2&lt;10,IF(AND(F726="",F727=""),"",MAX(IF(C$11:C$1510=G726,B$11:B$1510))-MIN(IF(C$11:C$1510=G726,B$11:B$1510))),IF(AND(F726="",F727=""),"",_xlfn.STDEV.S(IF(C$11:C$1510=G726,B$11:B$1510)))))</f>
        <v/>
      </c>
      <c r="J726" s="102"/>
      <c r="K726" s="156"/>
      <c r="L726" s="157"/>
      <c r="M726" s="158"/>
      <c r="N726" s="147"/>
      <c r="O726" s="147"/>
      <c r="AA726" s="99" t="str">
        <f t="shared" si="521"/>
        <v/>
      </c>
      <c r="AB726" s="99" t="str">
        <f t="shared" si="522"/>
        <v/>
      </c>
      <c r="AC726" s="99" t="str">
        <f t="shared" si="550"/>
        <v/>
      </c>
      <c r="AD726" s="99" t="str">
        <f t="shared" si="551"/>
        <v/>
      </c>
      <c r="AE726" s="99" t="str">
        <f t="shared" si="523"/>
        <v/>
      </c>
      <c r="AF726" s="99" t="str">
        <f t="shared" si="524"/>
        <v/>
      </c>
      <c r="AG726" s="99" t="str">
        <f t="shared" si="518"/>
        <v/>
      </c>
      <c r="AH726" s="99" t="str">
        <f t="shared" si="519"/>
        <v/>
      </c>
      <c r="AI726" s="99" t="str">
        <f t="shared" si="540"/>
        <v/>
      </c>
      <c r="AJ726" s="99" t="str">
        <f t="shared" si="546"/>
        <v/>
      </c>
      <c r="AK726" s="99" t="str">
        <f t="shared" si="516"/>
        <v/>
      </c>
      <c r="AL726" s="99" t="str">
        <f t="shared" si="517"/>
        <v/>
      </c>
      <c r="AM726" s="99" t="str">
        <f t="shared" si="541"/>
        <v/>
      </c>
      <c r="AN726" s="99" t="str">
        <f t="shared" si="547"/>
        <v/>
      </c>
      <c r="AO726" s="99" t="str">
        <f t="shared" si="508"/>
        <v/>
      </c>
      <c r="AP726" s="99" t="str">
        <f t="shared" si="509"/>
        <v/>
      </c>
      <c r="AQ726" s="99" t="str">
        <f t="shared" si="548"/>
        <v/>
      </c>
      <c r="AR726" s="99" t="str">
        <f t="shared" si="549"/>
        <v/>
      </c>
      <c r="AS726" s="99" t="str">
        <f t="shared" si="510"/>
        <v/>
      </c>
      <c r="AT726" s="99" t="str">
        <f t="shared" si="511"/>
        <v/>
      </c>
      <c r="AU726" s="99" t="str">
        <f t="shared" si="525"/>
        <v/>
      </c>
      <c r="AV726" s="99" t="str">
        <f t="shared" si="526"/>
        <v/>
      </c>
      <c r="AW726" s="99" t="str">
        <f t="shared" si="512"/>
        <v/>
      </c>
      <c r="AX726" s="99" t="str">
        <f t="shared" si="513"/>
        <v/>
      </c>
      <c r="AY726" s="99" t="str">
        <f t="shared" si="527"/>
        <v/>
      </c>
      <c r="AZ726" s="99" t="str">
        <f t="shared" si="528"/>
        <v/>
      </c>
      <c r="BA726" s="99" t="str">
        <f t="shared" si="514"/>
        <v/>
      </c>
      <c r="BB726" s="99" t="str">
        <f t="shared" si="515"/>
        <v/>
      </c>
      <c r="BD726" s="99" t="str">
        <f t="shared" si="529"/>
        <v/>
      </c>
      <c r="BE726" s="99" t="str">
        <f t="shared" si="530"/>
        <v/>
      </c>
      <c r="BF726" s="99" t="str">
        <f t="shared" si="531"/>
        <v/>
      </c>
      <c r="BG726" s="99" t="str">
        <f t="shared" si="532"/>
        <v/>
      </c>
      <c r="BH726" s="121" t="str">
        <f t="shared" si="533"/>
        <v/>
      </c>
      <c r="BI726" s="121" t="str">
        <f t="shared" si="534"/>
        <v/>
      </c>
      <c r="BJ726" s="122" t="str">
        <f t="shared" si="535"/>
        <v/>
      </c>
      <c r="BK726" s="122"/>
      <c r="BL726" s="99" t="str">
        <f t="shared" si="536"/>
        <v/>
      </c>
      <c r="BM726" s="99" t="str">
        <f t="shared" si="537"/>
        <v/>
      </c>
      <c r="BN726" s="122" t="str">
        <f t="shared" si="542"/>
        <v/>
      </c>
      <c r="BO726" s="121" t="str">
        <f t="shared" si="538"/>
        <v/>
      </c>
      <c r="BP726" s="122" t="str">
        <f t="shared" si="543"/>
        <v/>
      </c>
      <c r="BQ726" s="122"/>
    </row>
    <row r="727" spans="2:69" x14ac:dyDescent="0.3">
      <c r="B727" s="89"/>
      <c r="C727" s="98">
        <f t="shared" si="539"/>
        <v>144</v>
      </c>
      <c r="D727" s="120">
        <v>717</v>
      </c>
      <c r="E727" s="161" t="str">
        <f t="shared" si="544"/>
        <v/>
      </c>
      <c r="F727" s="90" t="str">
        <f t="shared" si="520"/>
        <v/>
      </c>
      <c r="G727" s="120">
        <v>717</v>
      </c>
      <c r="H727" s="161" t="str">
        <f t="shared" si="545"/>
        <v/>
      </c>
      <c r="I727" s="90" t="str">
        <f t="array" ref="I727">IF(D$2=1,IF(F727="","",ABS(F726-F727)),IF(D$2&lt;10,IF(AND(F727="",F728=""),"",MAX(IF(C$11:C$1510=G727,B$11:B$1510))-MIN(IF(C$11:C$1510=G727,B$11:B$1510))),IF(AND(F727="",F728=""),"",_xlfn.STDEV.S(IF(C$11:C$1510=G727,B$11:B$1510)))))</f>
        <v/>
      </c>
      <c r="J727" s="102"/>
      <c r="K727" s="156"/>
      <c r="L727" s="157"/>
      <c r="M727" s="158"/>
      <c r="N727" s="147"/>
      <c r="O727" s="147"/>
      <c r="AA727" s="99" t="str">
        <f t="shared" si="521"/>
        <v/>
      </c>
      <c r="AB727" s="99" t="str">
        <f t="shared" si="522"/>
        <v/>
      </c>
      <c r="AC727" s="99" t="str">
        <f t="shared" si="550"/>
        <v/>
      </c>
      <c r="AD727" s="99" t="str">
        <f t="shared" si="551"/>
        <v/>
      </c>
      <c r="AE727" s="99" t="str">
        <f t="shared" si="523"/>
        <v/>
      </c>
      <c r="AF727" s="99" t="str">
        <f t="shared" si="524"/>
        <v/>
      </c>
      <c r="AG727" s="99" t="str">
        <f t="shared" si="518"/>
        <v/>
      </c>
      <c r="AH727" s="99" t="str">
        <f t="shared" si="519"/>
        <v/>
      </c>
      <c r="AI727" s="99" t="str">
        <f t="shared" si="540"/>
        <v/>
      </c>
      <c r="AJ727" s="99" t="str">
        <f t="shared" si="546"/>
        <v/>
      </c>
      <c r="AK727" s="99" t="str">
        <f t="shared" si="516"/>
        <v/>
      </c>
      <c r="AL727" s="99" t="str">
        <f t="shared" si="517"/>
        <v/>
      </c>
      <c r="AM727" s="99" t="str">
        <f t="shared" si="541"/>
        <v/>
      </c>
      <c r="AN727" s="99" t="str">
        <f t="shared" si="547"/>
        <v/>
      </c>
      <c r="AO727" s="99" t="str">
        <f t="shared" si="508"/>
        <v/>
      </c>
      <c r="AP727" s="99" t="str">
        <f t="shared" si="509"/>
        <v/>
      </c>
      <c r="AQ727" s="99" t="str">
        <f t="shared" si="548"/>
        <v/>
      </c>
      <c r="AR727" s="99" t="str">
        <f t="shared" si="549"/>
        <v/>
      </c>
      <c r="AS727" s="99" t="str">
        <f t="shared" si="510"/>
        <v/>
      </c>
      <c r="AT727" s="99" t="str">
        <f t="shared" si="511"/>
        <v/>
      </c>
      <c r="AU727" s="99" t="str">
        <f t="shared" si="525"/>
        <v/>
      </c>
      <c r="AV727" s="99" t="str">
        <f t="shared" si="526"/>
        <v/>
      </c>
      <c r="AW727" s="99" t="str">
        <f t="shared" si="512"/>
        <v/>
      </c>
      <c r="AX727" s="99" t="str">
        <f t="shared" si="513"/>
        <v/>
      </c>
      <c r="AY727" s="99" t="str">
        <f t="shared" si="527"/>
        <v/>
      </c>
      <c r="AZ727" s="99" t="str">
        <f t="shared" si="528"/>
        <v/>
      </c>
      <c r="BA727" s="99" t="str">
        <f t="shared" si="514"/>
        <v/>
      </c>
      <c r="BB727" s="99" t="str">
        <f t="shared" si="515"/>
        <v/>
      </c>
      <c r="BD727" s="99" t="str">
        <f t="shared" si="529"/>
        <v/>
      </c>
      <c r="BE727" s="99" t="str">
        <f t="shared" si="530"/>
        <v/>
      </c>
      <c r="BF727" s="99" t="str">
        <f t="shared" si="531"/>
        <v/>
      </c>
      <c r="BG727" s="99" t="str">
        <f t="shared" si="532"/>
        <v/>
      </c>
      <c r="BH727" s="121" t="str">
        <f t="shared" si="533"/>
        <v/>
      </c>
      <c r="BI727" s="121" t="str">
        <f t="shared" si="534"/>
        <v/>
      </c>
      <c r="BJ727" s="122" t="str">
        <f t="shared" si="535"/>
        <v/>
      </c>
      <c r="BK727" s="122"/>
      <c r="BL727" s="99" t="str">
        <f t="shared" si="536"/>
        <v/>
      </c>
      <c r="BM727" s="99" t="str">
        <f t="shared" si="537"/>
        <v/>
      </c>
      <c r="BN727" s="122" t="str">
        <f t="shared" si="542"/>
        <v/>
      </c>
      <c r="BO727" s="121" t="str">
        <f t="shared" si="538"/>
        <v/>
      </c>
      <c r="BP727" s="122" t="str">
        <f t="shared" si="543"/>
        <v/>
      </c>
      <c r="BQ727" s="122"/>
    </row>
    <row r="728" spans="2:69" x14ac:dyDescent="0.3">
      <c r="B728" s="89"/>
      <c r="C728" s="98">
        <f t="shared" si="539"/>
        <v>144</v>
      </c>
      <c r="D728" s="120">
        <v>718</v>
      </c>
      <c r="E728" s="161" t="str">
        <f t="shared" si="544"/>
        <v/>
      </c>
      <c r="F728" s="90" t="str">
        <f t="shared" si="520"/>
        <v/>
      </c>
      <c r="G728" s="120">
        <v>718</v>
      </c>
      <c r="H728" s="161" t="str">
        <f t="shared" si="545"/>
        <v/>
      </c>
      <c r="I728" s="90" t="str">
        <f t="array" ref="I728">IF(D$2=1,IF(F728="","",ABS(F727-F728)),IF(D$2&lt;10,IF(AND(F728="",F729=""),"",MAX(IF(C$11:C$1510=G728,B$11:B$1510))-MIN(IF(C$11:C$1510=G728,B$11:B$1510))),IF(AND(F728="",F729=""),"",_xlfn.STDEV.S(IF(C$11:C$1510=G728,B$11:B$1510)))))</f>
        <v/>
      </c>
      <c r="J728" s="102"/>
      <c r="K728" s="156"/>
      <c r="L728" s="157"/>
      <c r="M728" s="158"/>
      <c r="N728" s="147"/>
      <c r="O728" s="147"/>
      <c r="AA728" s="99" t="str">
        <f t="shared" si="521"/>
        <v/>
      </c>
      <c r="AB728" s="99" t="str">
        <f t="shared" si="522"/>
        <v/>
      </c>
      <c r="AC728" s="99" t="str">
        <f t="shared" si="550"/>
        <v/>
      </c>
      <c r="AD728" s="99" t="str">
        <f t="shared" si="551"/>
        <v/>
      </c>
      <c r="AE728" s="99" t="str">
        <f t="shared" si="523"/>
        <v/>
      </c>
      <c r="AF728" s="99" t="str">
        <f t="shared" si="524"/>
        <v/>
      </c>
      <c r="AG728" s="99" t="str">
        <f t="shared" si="518"/>
        <v/>
      </c>
      <c r="AH728" s="99" t="str">
        <f t="shared" si="519"/>
        <v/>
      </c>
      <c r="AI728" s="99" t="str">
        <f t="shared" si="540"/>
        <v/>
      </c>
      <c r="AJ728" s="99" t="str">
        <f t="shared" si="546"/>
        <v/>
      </c>
      <c r="AK728" s="99" t="str">
        <f t="shared" si="516"/>
        <v/>
      </c>
      <c r="AL728" s="99" t="str">
        <f t="shared" si="517"/>
        <v/>
      </c>
      <c r="AM728" s="99" t="str">
        <f t="shared" si="541"/>
        <v/>
      </c>
      <c r="AN728" s="99" t="str">
        <f t="shared" si="547"/>
        <v/>
      </c>
      <c r="AO728" s="99" t="str">
        <f t="shared" si="508"/>
        <v/>
      </c>
      <c r="AP728" s="99" t="str">
        <f t="shared" si="509"/>
        <v/>
      </c>
      <c r="AQ728" s="99" t="str">
        <f t="shared" si="548"/>
        <v/>
      </c>
      <c r="AR728" s="99" t="str">
        <f t="shared" si="549"/>
        <v/>
      </c>
      <c r="AS728" s="99" t="str">
        <f t="shared" si="510"/>
        <v/>
      </c>
      <c r="AT728" s="99" t="str">
        <f t="shared" si="511"/>
        <v/>
      </c>
      <c r="AU728" s="99" t="str">
        <f t="shared" si="525"/>
        <v/>
      </c>
      <c r="AV728" s="99" t="str">
        <f t="shared" si="526"/>
        <v/>
      </c>
      <c r="AW728" s="99" t="str">
        <f t="shared" si="512"/>
        <v/>
      </c>
      <c r="AX728" s="99" t="str">
        <f t="shared" si="513"/>
        <v/>
      </c>
      <c r="AY728" s="99" t="str">
        <f t="shared" si="527"/>
        <v/>
      </c>
      <c r="AZ728" s="99" t="str">
        <f t="shared" si="528"/>
        <v/>
      </c>
      <c r="BA728" s="99" t="str">
        <f t="shared" si="514"/>
        <v/>
      </c>
      <c r="BB728" s="99" t="str">
        <f t="shared" si="515"/>
        <v/>
      </c>
      <c r="BD728" s="99" t="str">
        <f t="shared" si="529"/>
        <v/>
      </c>
      <c r="BE728" s="99" t="str">
        <f t="shared" si="530"/>
        <v/>
      </c>
      <c r="BF728" s="99" t="str">
        <f t="shared" si="531"/>
        <v/>
      </c>
      <c r="BG728" s="99" t="str">
        <f t="shared" si="532"/>
        <v/>
      </c>
      <c r="BH728" s="121" t="str">
        <f t="shared" si="533"/>
        <v/>
      </c>
      <c r="BI728" s="121" t="str">
        <f t="shared" si="534"/>
        <v/>
      </c>
      <c r="BJ728" s="122" t="str">
        <f t="shared" si="535"/>
        <v/>
      </c>
      <c r="BK728" s="122"/>
      <c r="BL728" s="99" t="str">
        <f t="shared" si="536"/>
        <v/>
      </c>
      <c r="BM728" s="99" t="str">
        <f t="shared" si="537"/>
        <v/>
      </c>
      <c r="BN728" s="122" t="str">
        <f t="shared" si="542"/>
        <v/>
      </c>
      <c r="BO728" s="121" t="str">
        <f t="shared" si="538"/>
        <v/>
      </c>
      <c r="BP728" s="122" t="str">
        <f t="shared" si="543"/>
        <v/>
      </c>
      <c r="BQ728" s="122"/>
    </row>
    <row r="729" spans="2:69" x14ac:dyDescent="0.3">
      <c r="B729" s="89"/>
      <c r="C729" s="98">
        <f t="shared" si="539"/>
        <v>144</v>
      </c>
      <c r="D729" s="120">
        <v>719</v>
      </c>
      <c r="E729" s="161" t="str">
        <f t="shared" si="544"/>
        <v/>
      </c>
      <c r="F729" s="90" t="str">
        <f t="shared" si="520"/>
        <v/>
      </c>
      <c r="G729" s="120">
        <v>719</v>
      </c>
      <c r="H729" s="161" t="str">
        <f t="shared" si="545"/>
        <v/>
      </c>
      <c r="I729" s="90" t="str">
        <f t="array" ref="I729">IF(D$2=1,IF(F729="","",ABS(F728-F729)),IF(D$2&lt;10,IF(AND(F729="",F730=""),"",MAX(IF(C$11:C$1510=G729,B$11:B$1510))-MIN(IF(C$11:C$1510=G729,B$11:B$1510))),IF(AND(F729="",F730=""),"",_xlfn.STDEV.S(IF(C$11:C$1510=G729,B$11:B$1510)))))</f>
        <v/>
      </c>
      <c r="J729" s="102"/>
      <c r="K729" s="156"/>
      <c r="L729" s="157"/>
      <c r="M729" s="158"/>
      <c r="N729" s="147"/>
      <c r="O729" s="147"/>
      <c r="AA729" s="99" t="str">
        <f t="shared" si="521"/>
        <v/>
      </c>
      <c r="AB729" s="99" t="str">
        <f t="shared" si="522"/>
        <v/>
      </c>
      <c r="AC729" s="99" t="str">
        <f t="shared" si="550"/>
        <v/>
      </c>
      <c r="AD729" s="99" t="str">
        <f t="shared" si="551"/>
        <v/>
      </c>
      <c r="AE729" s="99" t="str">
        <f t="shared" si="523"/>
        <v/>
      </c>
      <c r="AF729" s="99" t="str">
        <f t="shared" si="524"/>
        <v/>
      </c>
      <c r="AG729" s="99" t="str">
        <f t="shared" si="518"/>
        <v/>
      </c>
      <c r="AH729" s="99" t="str">
        <f t="shared" si="519"/>
        <v/>
      </c>
      <c r="AI729" s="99" t="str">
        <f t="shared" si="540"/>
        <v/>
      </c>
      <c r="AJ729" s="99" t="str">
        <f t="shared" si="546"/>
        <v/>
      </c>
      <c r="AK729" s="99" t="str">
        <f t="shared" si="516"/>
        <v/>
      </c>
      <c r="AL729" s="99" t="str">
        <f t="shared" si="517"/>
        <v/>
      </c>
      <c r="AM729" s="99" t="str">
        <f t="shared" si="541"/>
        <v/>
      </c>
      <c r="AN729" s="99" t="str">
        <f t="shared" si="547"/>
        <v/>
      </c>
      <c r="AO729" s="99" t="str">
        <f t="shared" si="508"/>
        <v/>
      </c>
      <c r="AP729" s="99" t="str">
        <f t="shared" si="509"/>
        <v/>
      </c>
      <c r="AQ729" s="99" t="str">
        <f t="shared" si="548"/>
        <v/>
      </c>
      <c r="AR729" s="99" t="str">
        <f t="shared" si="549"/>
        <v/>
      </c>
      <c r="AS729" s="99" t="str">
        <f t="shared" si="510"/>
        <v/>
      </c>
      <c r="AT729" s="99" t="str">
        <f t="shared" si="511"/>
        <v/>
      </c>
      <c r="AU729" s="99" t="str">
        <f t="shared" si="525"/>
        <v/>
      </c>
      <c r="AV729" s="99" t="str">
        <f t="shared" si="526"/>
        <v/>
      </c>
      <c r="AW729" s="99" t="str">
        <f t="shared" si="512"/>
        <v/>
      </c>
      <c r="AX729" s="99" t="str">
        <f t="shared" si="513"/>
        <v/>
      </c>
      <c r="AY729" s="99" t="str">
        <f t="shared" si="527"/>
        <v/>
      </c>
      <c r="AZ729" s="99" t="str">
        <f t="shared" si="528"/>
        <v/>
      </c>
      <c r="BA729" s="99" t="str">
        <f t="shared" si="514"/>
        <v/>
      </c>
      <c r="BB729" s="99" t="str">
        <f t="shared" si="515"/>
        <v/>
      </c>
      <c r="BD729" s="99" t="str">
        <f t="shared" si="529"/>
        <v/>
      </c>
      <c r="BE729" s="99" t="str">
        <f t="shared" si="530"/>
        <v/>
      </c>
      <c r="BF729" s="99" t="str">
        <f t="shared" si="531"/>
        <v/>
      </c>
      <c r="BG729" s="99" t="str">
        <f t="shared" si="532"/>
        <v/>
      </c>
      <c r="BH729" s="121" t="str">
        <f t="shared" si="533"/>
        <v/>
      </c>
      <c r="BI729" s="121" t="str">
        <f t="shared" si="534"/>
        <v/>
      </c>
      <c r="BJ729" s="122" t="str">
        <f t="shared" si="535"/>
        <v/>
      </c>
      <c r="BK729" s="122"/>
      <c r="BL729" s="99" t="str">
        <f t="shared" si="536"/>
        <v/>
      </c>
      <c r="BM729" s="99" t="str">
        <f t="shared" si="537"/>
        <v/>
      </c>
      <c r="BN729" s="122" t="str">
        <f t="shared" si="542"/>
        <v/>
      </c>
      <c r="BO729" s="121" t="str">
        <f t="shared" si="538"/>
        <v/>
      </c>
      <c r="BP729" s="122" t="str">
        <f t="shared" si="543"/>
        <v/>
      </c>
      <c r="BQ729" s="122"/>
    </row>
    <row r="730" spans="2:69" x14ac:dyDescent="0.3">
      <c r="B730" s="89"/>
      <c r="C730" s="98">
        <f t="shared" si="539"/>
        <v>144</v>
      </c>
      <c r="D730" s="120">
        <v>720</v>
      </c>
      <c r="E730" s="161" t="str">
        <f t="shared" si="544"/>
        <v/>
      </c>
      <c r="F730" s="90" t="str">
        <f t="shared" si="520"/>
        <v/>
      </c>
      <c r="G730" s="120">
        <v>720</v>
      </c>
      <c r="H730" s="161" t="str">
        <f t="shared" si="545"/>
        <v/>
      </c>
      <c r="I730" s="90" t="str">
        <f t="array" ref="I730">IF(D$2=1,IF(F730="","",ABS(F729-F730)),IF(D$2&lt;10,IF(AND(F730="",F731=""),"",MAX(IF(C$11:C$1510=G730,B$11:B$1510))-MIN(IF(C$11:C$1510=G730,B$11:B$1510))),IF(AND(F730="",F731=""),"",_xlfn.STDEV.S(IF(C$11:C$1510=G730,B$11:B$1510)))))</f>
        <v/>
      </c>
      <c r="J730" s="102"/>
      <c r="K730" s="156"/>
      <c r="L730" s="157"/>
      <c r="M730" s="158"/>
      <c r="N730" s="147"/>
      <c r="O730" s="147"/>
      <c r="AA730" s="99" t="str">
        <f t="shared" si="521"/>
        <v/>
      </c>
      <c r="AB730" s="99" t="str">
        <f t="shared" si="522"/>
        <v/>
      </c>
      <c r="AC730" s="99" t="str">
        <f t="shared" si="550"/>
        <v/>
      </c>
      <c r="AD730" s="99" t="str">
        <f t="shared" si="551"/>
        <v/>
      </c>
      <c r="AE730" s="99" t="str">
        <f t="shared" si="523"/>
        <v/>
      </c>
      <c r="AF730" s="99" t="str">
        <f t="shared" si="524"/>
        <v/>
      </c>
      <c r="AG730" s="99" t="str">
        <f t="shared" si="518"/>
        <v/>
      </c>
      <c r="AH730" s="99" t="str">
        <f t="shared" si="519"/>
        <v/>
      </c>
      <c r="AI730" s="99" t="str">
        <f t="shared" si="540"/>
        <v/>
      </c>
      <c r="AJ730" s="99" t="str">
        <f t="shared" si="546"/>
        <v/>
      </c>
      <c r="AK730" s="99" t="str">
        <f t="shared" si="516"/>
        <v/>
      </c>
      <c r="AL730" s="99" t="str">
        <f t="shared" si="517"/>
        <v/>
      </c>
      <c r="AM730" s="99" t="str">
        <f t="shared" si="541"/>
        <v/>
      </c>
      <c r="AN730" s="99" t="str">
        <f t="shared" si="547"/>
        <v/>
      </c>
      <c r="AO730" s="99" t="str">
        <f t="shared" ref="AO730:AO793" si="552">IF(SUM(AM725:AM730)&gt;5,"x","")</f>
        <v/>
      </c>
      <c r="AP730" s="99" t="str">
        <f t="shared" ref="AP730:AP793" si="553">IF(IF(AN$12="",SUM(AN726:AN731),SUM(AN725:AN730))&gt;5,"x","")</f>
        <v/>
      </c>
      <c r="AQ730" s="99" t="str">
        <f t="shared" si="548"/>
        <v/>
      </c>
      <c r="AR730" s="99" t="str">
        <f t="shared" si="549"/>
        <v/>
      </c>
      <c r="AS730" s="99" t="str">
        <f t="shared" ref="AS730:AS793" si="554">IF(SUM(AQ717:AQ730)&gt;13,"x","")</f>
        <v/>
      </c>
      <c r="AT730" s="99" t="str">
        <f t="shared" ref="AT730:AT793" si="555">IF(IF(AR$12="",SUM(AR718:AR731),SUM(AR717:AR730))&gt;13,"x","")</f>
        <v/>
      </c>
      <c r="AU730" s="99" t="str">
        <f t="shared" si="525"/>
        <v/>
      </c>
      <c r="AV730" s="99" t="str">
        <f t="shared" si="526"/>
        <v/>
      </c>
      <c r="AW730" s="99" t="str">
        <f t="shared" ref="AW730:AW793" si="556">IF(SUM(AU716:AU730)&gt;14,"x","")</f>
        <v/>
      </c>
      <c r="AX730" s="99" t="str">
        <f t="shared" ref="AX730:AX793" si="557">IF(IF(AV$11="",SUM(AV717:AV731),SUM(AV716:AV730))&gt;14,"x","")</f>
        <v/>
      </c>
      <c r="AY730" s="99" t="str">
        <f t="shared" si="527"/>
        <v/>
      </c>
      <c r="AZ730" s="99" t="str">
        <f t="shared" si="528"/>
        <v/>
      </c>
      <c r="BA730" s="99" t="str">
        <f t="shared" ref="BA730:BA793" si="558">IF(SUM(AY723:AY730)&gt;7,"x","")</f>
        <v/>
      </c>
      <c r="BB730" s="99" t="str">
        <f t="shared" ref="BB730:BB793" si="559">IF(IF(AZ$11="",SUM(AZ724:AZ731),SUM(AZ723:AZ730))&gt;7,"x","")</f>
        <v/>
      </c>
      <c r="BD730" s="99" t="str">
        <f t="shared" si="529"/>
        <v/>
      </c>
      <c r="BE730" s="99" t="str">
        <f t="shared" si="530"/>
        <v/>
      </c>
      <c r="BF730" s="99" t="str">
        <f t="shared" si="531"/>
        <v/>
      </c>
      <c r="BG730" s="99" t="str">
        <f t="shared" si="532"/>
        <v/>
      </c>
      <c r="BH730" s="121" t="str">
        <f t="shared" si="533"/>
        <v/>
      </c>
      <c r="BI730" s="121" t="str">
        <f t="shared" si="534"/>
        <v/>
      </c>
      <c r="BJ730" s="122" t="str">
        <f t="shared" si="535"/>
        <v/>
      </c>
      <c r="BK730" s="122"/>
      <c r="BL730" s="99" t="str">
        <f t="shared" si="536"/>
        <v/>
      </c>
      <c r="BM730" s="99" t="str">
        <f t="shared" si="537"/>
        <v/>
      </c>
      <c r="BN730" s="122" t="str">
        <f t="shared" si="542"/>
        <v/>
      </c>
      <c r="BO730" s="121" t="str">
        <f t="shared" si="538"/>
        <v/>
      </c>
      <c r="BP730" s="122" t="str">
        <f t="shared" si="543"/>
        <v/>
      </c>
      <c r="BQ730" s="122"/>
    </row>
    <row r="731" spans="2:69" x14ac:dyDescent="0.3">
      <c r="B731" s="89"/>
      <c r="C731" s="98">
        <f t="shared" si="539"/>
        <v>145</v>
      </c>
      <c r="D731" s="120">
        <v>721</v>
      </c>
      <c r="E731" s="161" t="str">
        <f t="shared" si="544"/>
        <v/>
      </c>
      <c r="F731" s="90" t="str">
        <f t="shared" si="520"/>
        <v/>
      </c>
      <c r="G731" s="120">
        <v>721</v>
      </c>
      <c r="H731" s="161" t="str">
        <f t="shared" si="545"/>
        <v/>
      </c>
      <c r="I731" s="90" t="str">
        <f t="array" ref="I731">IF(D$2=1,IF(F731="","",ABS(F730-F731)),IF(D$2&lt;10,IF(AND(F731="",F732=""),"",MAX(IF(C$11:C$1510=G731,B$11:B$1510))-MIN(IF(C$11:C$1510=G731,B$11:B$1510))),IF(AND(F731="",F732=""),"",_xlfn.STDEV.S(IF(C$11:C$1510=G731,B$11:B$1510)))))</f>
        <v/>
      </c>
      <c r="J731" s="102"/>
      <c r="K731" s="156"/>
      <c r="L731" s="157"/>
      <c r="M731" s="158"/>
      <c r="N731" s="147"/>
      <c r="O731" s="147"/>
      <c r="AA731" s="99" t="str">
        <f t="shared" si="521"/>
        <v/>
      </c>
      <c r="AB731" s="99" t="str">
        <f t="shared" si="522"/>
        <v/>
      </c>
      <c r="AC731" s="99" t="str">
        <f t="shared" si="550"/>
        <v/>
      </c>
      <c r="AD731" s="99" t="str">
        <f t="shared" si="551"/>
        <v/>
      </c>
      <c r="AE731" s="99" t="str">
        <f t="shared" si="523"/>
        <v/>
      </c>
      <c r="AF731" s="99" t="str">
        <f t="shared" si="524"/>
        <v/>
      </c>
      <c r="AG731" s="99" t="str">
        <f t="shared" si="518"/>
        <v/>
      </c>
      <c r="AH731" s="99" t="str">
        <f t="shared" si="519"/>
        <v/>
      </c>
      <c r="AI731" s="99" t="str">
        <f t="shared" si="540"/>
        <v/>
      </c>
      <c r="AJ731" s="99" t="str">
        <f t="shared" si="546"/>
        <v/>
      </c>
      <c r="AK731" s="99" t="str">
        <f t="shared" ref="AK731:AK794" si="560">IF(SUM(AI726:AI731)&gt;5,"x","")</f>
        <v/>
      </c>
      <c r="AL731" s="99" t="str">
        <f t="shared" ref="AL731:AL794" si="561">IF(IF(AJ$12="",SUM(AJ727:AJ732),SUM(AJ726:AJ731))&gt;5,"x","")</f>
        <v/>
      </c>
      <c r="AM731" s="99" t="str">
        <f t="shared" si="541"/>
        <v/>
      </c>
      <c r="AN731" s="99" t="str">
        <f t="shared" si="547"/>
        <v/>
      </c>
      <c r="AO731" s="99" t="str">
        <f t="shared" si="552"/>
        <v/>
      </c>
      <c r="AP731" s="99" t="str">
        <f t="shared" si="553"/>
        <v/>
      </c>
      <c r="AQ731" s="99" t="str">
        <f t="shared" si="548"/>
        <v/>
      </c>
      <c r="AR731" s="99" t="str">
        <f t="shared" si="549"/>
        <v/>
      </c>
      <c r="AS731" s="99" t="str">
        <f t="shared" si="554"/>
        <v/>
      </c>
      <c r="AT731" s="99" t="str">
        <f t="shared" si="555"/>
        <v/>
      </c>
      <c r="AU731" s="99" t="str">
        <f t="shared" si="525"/>
        <v/>
      </c>
      <c r="AV731" s="99" t="str">
        <f t="shared" si="526"/>
        <v/>
      </c>
      <c r="AW731" s="99" t="str">
        <f t="shared" si="556"/>
        <v/>
      </c>
      <c r="AX731" s="99" t="str">
        <f t="shared" si="557"/>
        <v/>
      </c>
      <c r="AY731" s="99" t="str">
        <f t="shared" si="527"/>
        <v/>
      </c>
      <c r="AZ731" s="99" t="str">
        <f t="shared" si="528"/>
        <v/>
      </c>
      <c r="BA731" s="99" t="str">
        <f t="shared" si="558"/>
        <v/>
      </c>
      <c r="BB731" s="99" t="str">
        <f t="shared" si="559"/>
        <v/>
      </c>
      <c r="BD731" s="99" t="str">
        <f t="shared" si="529"/>
        <v/>
      </c>
      <c r="BE731" s="99" t="str">
        <f t="shared" si="530"/>
        <v/>
      </c>
      <c r="BF731" s="99" t="str">
        <f t="shared" si="531"/>
        <v/>
      </c>
      <c r="BG731" s="99" t="str">
        <f t="shared" si="532"/>
        <v/>
      </c>
      <c r="BH731" s="121" t="str">
        <f t="shared" si="533"/>
        <v/>
      </c>
      <c r="BI731" s="121" t="str">
        <f t="shared" si="534"/>
        <v/>
      </c>
      <c r="BJ731" s="122" t="str">
        <f t="shared" si="535"/>
        <v/>
      </c>
      <c r="BK731" s="122"/>
      <c r="BL731" s="99" t="str">
        <f t="shared" si="536"/>
        <v/>
      </c>
      <c r="BM731" s="99" t="str">
        <f t="shared" si="537"/>
        <v/>
      </c>
      <c r="BN731" s="122" t="str">
        <f t="shared" si="542"/>
        <v/>
      </c>
      <c r="BO731" s="121" t="str">
        <f t="shared" si="538"/>
        <v/>
      </c>
      <c r="BP731" s="122" t="str">
        <f t="shared" si="543"/>
        <v/>
      </c>
      <c r="BQ731" s="122"/>
    </row>
    <row r="732" spans="2:69" x14ac:dyDescent="0.3">
      <c r="B732" s="89"/>
      <c r="C732" s="98">
        <f t="shared" si="539"/>
        <v>145</v>
      </c>
      <c r="D732" s="120">
        <v>722</v>
      </c>
      <c r="E732" s="161" t="str">
        <f t="shared" si="544"/>
        <v/>
      </c>
      <c r="F732" s="90" t="str">
        <f t="shared" si="520"/>
        <v/>
      </c>
      <c r="G732" s="120">
        <v>722</v>
      </c>
      <c r="H732" s="161" t="str">
        <f t="shared" si="545"/>
        <v/>
      </c>
      <c r="I732" s="90" t="str">
        <f t="array" ref="I732">IF(D$2=1,IF(F732="","",ABS(F731-F732)),IF(D$2&lt;10,IF(AND(F732="",F733=""),"",MAX(IF(C$11:C$1510=G732,B$11:B$1510))-MIN(IF(C$11:C$1510=G732,B$11:B$1510))),IF(AND(F732="",F733=""),"",_xlfn.STDEV.S(IF(C$11:C$1510=G732,B$11:B$1510)))))</f>
        <v/>
      </c>
      <c r="J732" s="102"/>
      <c r="K732" s="156"/>
      <c r="L732" s="157"/>
      <c r="M732" s="158"/>
      <c r="N732" s="147"/>
      <c r="O732" s="147"/>
      <c r="AA732" s="99" t="str">
        <f t="shared" si="521"/>
        <v/>
      </c>
      <c r="AB732" s="99" t="str">
        <f t="shared" si="522"/>
        <v/>
      </c>
      <c r="AC732" s="99" t="str">
        <f t="shared" si="550"/>
        <v/>
      </c>
      <c r="AD732" s="99" t="str">
        <f t="shared" si="551"/>
        <v/>
      </c>
      <c r="AE732" s="99" t="str">
        <f t="shared" si="523"/>
        <v/>
      </c>
      <c r="AF732" s="99" t="str">
        <f t="shared" si="524"/>
        <v/>
      </c>
      <c r="AG732" s="99" t="str">
        <f t="shared" si="518"/>
        <v/>
      </c>
      <c r="AH732" s="99" t="str">
        <f t="shared" si="519"/>
        <v/>
      </c>
      <c r="AI732" s="99" t="str">
        <f t="shared" si="540"/>
        <v/>
      </c>
      <c r="AJ732" s="99" t="str">
        <f t="shared" si="546"/>
        <v/>
      </c>
      <c r="AK732" s="99" t="str">
        <f t="shared" si="560"/>
        <v/>
      </c>
      <c r="AL732" s="99" t="str">
        <f t="shared" si="561"/>
        <v/>
      </c>
      <c r="AM732" s="99" t="str">
        <f t="shared" si="541"/>
        <v/>
      </c>
      <c r="AN732" s="99" t="str">
        <f t="shared" si="547"/>
        <v/>
      </c>
      <c r="AO732" s="99" t="str">
        <f t="shared" si="552"/>
        <v/>
      </c>
      <c r="AP732" s="99" t="str">
        <f t="shared" si="553"/>
        <v/>
      </c>
      <c r="AQ732" s="99" t="str">
        <f t="shared" si="548"/>
        <v/>
      </c>
      <c r="AR732" s="99" t="str">
        <f t="shared" si="549"/>
        <v/>
      </c>
      <c r="AS732" s="99" t="str">
        <f t="shared" si="554"/>
        <v/>
      </c>
      <c r="AT732" s="99" t="str">
        <f t="shared" si="555"/>
        <v/>
      </c>
      <c r="AU732" s="99" t="str">
        <f t="shared" si="525"/>
        <v/>
      </c>
      <c r="AV732" s="99" t="str">
        <f t="shared" si="526"/>
        <v/>
      </c>
      <c r="AW732" s="99" t="str">
        <f t="shared" si="556"/>
        <v/>
      </c>
      <c r="AX732" s="99" t="str">
        <f t="shared" si="557"/>
        <v/>
      </c>
      <c r="AY732" s="99" t="str">
        <f t="shared" si="527"/>
        <v/>
      </c>
      <c r="AZ732" s="99" t="str">
        <f t="shared" si="528"/>
        <v/>
      </c>
      <c r="BA732" s="99" t="str">
        <f t="shared" si="558"/>
        <v/>
      </c>
      <c r="BB732" s="99" t="str">
        <f t="shared" si="559"/>
        <v/>
      </c>
      <c r="BD732" s="99" t="str">
        <f t="shared" si="529"/>
        <v/>
      </c>
      <c r="BE732" s="99" t="str">
        <f t="shared" si="530"/>
        <v/>
      </c>
      <c r="BF732" s="99" t="str">
        <f t="shared" si="531"/>
        <v/>
      </c>
      <c r="BG732" s="99" t="str">
        <f t="shared" si="532"/>
        <v/>
      </c>
      <c r="BH732" s="121" t="str">
        <f t="shared" si="533"/>
        <v/>
      </c>
      <c r="BI732" s="121" t="str">
        <f t="shared" si="534"/>
        <v/>
      </c>
      <c r="BJ732" s="122" t="str">
        <f t="shared" si="535"/>
        <v/>
      </c>
      <c r="BK732" s="122"/>
      <c r="BL732" s="99" t="str">
        <f t="shared" si="536"/>
        <v/>
      </c>
      <c r="BM732" s="99" t="str">
        <f t="shared" si="537"/>
        <v/>
      </c>
      <c r="BN732" s="122" t="str">
        <f t="shared" si="542"/>
        <v/>
      </c>
      <c r="BO732" s="121" t="str">
        <f t="shared" si="538"/>
        <v/>
      </c>
      <c r="BP732" s="122" t="str">
        <f t="shared" si="543"/>
        <v/>
      </c>
      <c r="BQ732" s="122"/>
    </row>
    <row r="733" spans="2:69" x14ac:dyDescent="0.3">
      <c r="B733" s="89"/>
      <c r="C733" s="98">
        <f t="shared" si="539"/>
        <v>145</v>
      </c>
      <c r="D733" s="120">
        <v>723</v>
      </c>
      <c r="E733" s="161" t="str">
        <f t="shared" si="544"/>
        <v/>
      </c>
      <c r="F733" s="90" t="str">
        <f t="shared" si="520"/>
        <v/>
      </c>
      <c r="G733" s="120">
        <v>723</v>
      </c>
      <c r="H733" s="161" t="str">
        <f t="shared" si="545"/>
        <v/>
      </c>
      <c r="I733" s="90" t="str">
        <f t="array" ref="I733">IF(D$2=1,IF(F733="","",ABS(F732-F733)),IF(D$2&lt;10,IF(AND(F733="",F734=""),"",MAX(IF(C$11:C$1510=G733,B$11:B$1510))-MIN(IF(C$11:C$1510=G733,B$11:B$1510))),IF(AND(F733="",F734=""),"",_xlfn.STDEV.S(IF(C$11:C$1510=G733,B$11:B$1510)))))</f>
        <v/>
      </c>
      <c r="J733" s="102"/>
      <c r="K733" s="156"/>
      <c r="L733" s="157"/>
      <c r="M733" s="158"/>
      <c r="N733" s="147"/>
      <c r="O733" s="147"/>
      <c r="AA733" s="99" t="str">
        <f t="shared" si="521"/>
        <v/>
      </c>
      <c r="AB733" s="99" t="str">
        <f t="shared" si="522"/>
        <v/>
      </c>
      <c r="AC733" s="99" t="str">
        <f t="shared" si="550"/>
        <v/>
      </c>
      <c r="AD733" s="99" t="str">
        <f t="shared" si="551"/>
        <v/>
      </c>
      <c r="AE733" s="99" t="str">
        <f t="shared" si="523"/>
        <v/>
      </c>
      <c r="AF733" s="99" t="str">
        <f t="shared" si="524"/>
        <v/>
      </c>
      <c r="AG733" s="99" t="str">
        <f t="shared" ref="AG733:AG796" si="562">IF(SUM(AE724:AE733)&gt;9,"x","")</f>
        <v/>
      </c>
      <c r="AH733" s="99" t="str">
        <f t="shared" ref="AH733:AH796" si="563">IF(IF(AF$11="",SUM(AF725:AF734),SUM(AF724:AF733))&gt;9,"x","")</f>
        <v/>
      </c>
      <c r="AI733" s="99" t="str">
        <f t="shared" si="540"/>
        <v/>
      </c>
      <c r="AJ733" s="99" t="str">
        <f t="shared" si="546"/>
        <v/>
      </c>
      <c r="AK733" s="99" t="str">
        <f t="shared" si="560"/>
        <v/>
      </c>
      <c r="AL733" s="99" t="str">
        <f t="shared" si="561"/>
        <v/>
      </c>
      <c r="AM733" s="99" t="str">
        <f t="shared" si="541"/>
        <v/>
      </c>
      <c r="AN733" s="99" t="str">
        <f t="shared" si="547"/>
        <v/>
      </c>
      <c r="AO733" s="99" t="str">
        <f t="shared" si="552"/>
        <v/>
      </c>
      <c r="AP733" s="99" t="str">
        <f t="shared" si="553"/>
        <v/>
      </c>
      <c r="AQ733" s="99" t="str">
        <f t="shared" si="548"/>
        <v/>
      </c>
      <c r="AR733" s="99" t="str">
        <f t="shared" si="549"/>
        <v/>
      </c>
      <c r="AS733" s="99" t="str">
        <f t="shared" si="554"/>
        <v/>
      </c>
      <c r="AT733" s="99" t="str">
        <f t="shared" si="555"/>
        <v/>
      </c>
      <c r="AU733" s="99" t="str">
        <f t="shared" si="525"/>
        <v/>
      </c>
      <c r="AV733" s="99" t="str">
        <f t="shared" si="526"/>
        <v/>
      </c>
      <c r="AW733" s="99" t="str">
        <f t="shared" si="556"/>
        <v/>
      </c>
      <c r="AX733" s="99" t="str">
        <f t="shared" si="557"/>
        <v/>
      </c>
      <c r="AY733" s="99" t="str">
        <f t="shared" si="527"/>
        <v/>
      </c>
      <c r="AZ733" s="99" t="str">
        <f t="shared" si="528"/>
        <v/>
      </c>
      <c r="BA733" s="99" t="str">
        <f t="shared" si="558"/>
        <v/>
      </c>
      <c r="BB733" s="99" t="str">
        <f t="shared" si="559"/>
        <v/>
      </c>
      <c r="BD733" s="99" t="str">
        <f t="shared" si="529"/>
        <v/>
      </c>
      <c r="BE733" s="99" t="str">
        <f t="shared" si="530"/>
        <v/>
      </c>
      <c r="BF733" s="99" t="str">
        <f t="shared" si="531"/>
        <v/>
      </c>
      <c r="BG733" s="99" t="str">
        <f t="shared" si="532"/>
        <v/>
      </c>
      <c r="BH733" s="121" t="str">
        <f t="shared" si="533"/>
        <v/>
      </c>
      <c r="BI733" s="121" t="str">
        <f t="shared" si="534"/>
        <v/>
      </c>
      <c r="BJ733" s="122" t="str">
        <f t="shared" si="535"/>
        <v/>
      </c>
      <c r="BK733" s="122"/>
      <c r="BL733" s="99" t="str">
        <f t="shared" si="536"/>
        <v/>
      </c>
      <c r="BM733" s="99" t="str">
        <f t="shared" si="537"/>
        <v/>
      </c>
      <c r="BN733" s="122" t="str">
        <f t="shared" si="542"/>
        <v/>
      </c>
      <c r="BO733" s="121" t="str">
        <f t="shared" si="538"/>
        <v/>
      </c>
      <c r="BP733" s="122" t="str">
        <f t="shared" si="543"/>
        <v/>
      </c>
      <c r="BQ733" s="122"/>
    </row>
    <row r="734" spans="2:69" x14ac:dyDescent="0.3">
      <c r="B734" s="89"/>
      <c r="C734" s="98">
        <f t="shared" si="539"/>
        <v>145</v>
      </c>
      <c r="D734" s="120">
        <v>724</v>
      </c>
      <c r="E734" s="161" t="str">
        <f t="shared" si="544"/>
        <v/>
      </c>
      <c r="F734" s="90" t="str">
        <f t="shared" si="520"/>
        <v/>
      </c>
      <c r="G734" s="120">
        <v>724</v>
      </c>
      <c r="H734" s="161" t="str">
        <f t="shared" si="545"/>
        <v/>
      </c>
      <c r="I734" s="90" t="str">
        <f t="array" ref="I734">IF(D$2=1,IF(F734="","",ABS(F733-F734)),IF(D$2&lt;10,IF(AND(F734="",F735=""),"",MAX(IF(C$11:C$1510=G734,B$11:B$1510))-MIN(IF(C$11:C$1510=G734,B$11:B$1510))),IF(AND(F734="",F735=""),"",_xlfn.STDEV.S(IF(C$11:C$1510=G734,B$11:B$1510)))))</f>
        <v/>
      </c>
      <c r="J734" s="102"/>
      <c r="K734" s="156"/>
      <c r="L734" s="157"/>
      <c r="M734" s="158"/>
      <c r="N734" s="147"/>
      <c r="O734" s="147"/>
      <c r="AA734" s="99" t="str">
        <f t="shared" si="521"/>
        <v/>
      </c>
      <c r="AB734" s="99" t="str">
        <f t="shared" si="522"/>
        <v/>
      </c>
      <c r="AC734" s="99" t="str">
        <f t="shared" si="550"/>
        <v/>
      </c>
      <c r="AD734" s="99" t="str">
        <f t="shared" si="551"/>
        <v/>
      </c>
      <c r="AE734" s="99" t="str">
        <f t="shared" si="523"/>
        <v/>
      </c>
      <c r="AF734" s="99" t="str">
        <f t="shared" si="524"/>
        <v/>
      </c>
      <c r="AG734" s="99" t="str">
        <f t="shared" si="562"/>
        <v/>
      </c>
      <c r="AH734" s="99" t="str">
        <f t="shared" si="563"/>
        <v/>
      </c>
      <c r="AI734" s="99" t="str">
        <f t="shared" si="540"/>
        <v/>
      </c>
      <c r="AJ734" s="99" t="str">
        <f t="shared" si="546"/>
        <v/>
      </c>
      <c r="AK734" s="99" t="str">
        <f t="shared" si="560"/>
        <v/>
      </c>
      <c r="AL734" s="99" t="str">
        <f t="shared" si="561"/>
        <v/>
      </c>
      <c r="AM734" s="99" t="str">
        <f t="shared" si="541"/>
        <v/>
      </c>
      <c r="AN734" s="99" t="str">
        <f t="shared" si="547"/>
        <v/>
      </c>
      <c r="AO734" s="99" t="str">
        <f t="shared" si="552"/>
        <v/>
      </c>
      <c r="AP734" s="99" t="str">
        <f t="shared" si="553"/>
        <v/>
      </c>
      <c r="AQ734" s="99" t="str">
        <f t="shared" si="548"/>
        <v/>
      </c>
      <c r="AR734" s="99" t="str">
        <f t="shared" si="549"/>
        <v/>
      </c>
      <c r="AS734" s="99" t="str">
        <f t="shared" si="554"/>
        <v/>
      </c>
      <c r="AT734" s="99" t="str">
        <f t="shared" si="555"/>
        <v/>
      </c>
      <c r="AU734" s="99" t="str">
        <f t="shared" si="525"/>
        <v/>
      </c>
      <c r="AV734" s="99" t="str">
        <f t="shared" si="526"/>
        <v/>
      </c>
      <c r="AW734" s="99" t="str">
        <f t="shared" si="556"/>
        <v/>
      </c>
      <c r="AX734" s="99" t="str">
        <f t="shared" si="557"/>
        <v/>
      </c>
      <c r="AY734" s="99" t="str">
        <f t="shared" si="527"/>
        <v/>
      </c>
      <c r="AZ734" s="99" t="str">
        <f t="shared" si="528"/>
        <v/>
      </c>
      <c r="BA734" s="99" t="str">
        <f t="shared" si="558"/>
        <v/>
      </c>
      <c r="BB734" s="99" t="str">
        <f t="shared" si="559"/>
        <v/>
      </c>
      <c r="BD734" s="99" t="str">
        <f t="shared" si="529"/>
        <v/>
      </c>
      <c r="BE734" s="99" t="str">
        <f t="shared" si="530"/>
        <v/>
      </c>
      <c r="BF734" s="99" t="str">
        <f t="shared" si="531"/>
        <v/>
      </c>
      <c r="BG734" s="99" t="str">
        <f t="shared" si="532"/>
        <v/>
      </c>
      <c r="BH734" s="121" t="str">
        <f t="shared" si="533"/>
        <v/>
      </c>
      <c r="BI734" s="121" t="str">
        <f t="shared" si="534"/>
        <v/>
      </c>
      <c r="BJ734" s="122" t="str">
        <f t="shared" si="535"/>
        <v/>
      </c>
      <c r="BK734" s="122"/>
      <c r="BL734" s="99" t="str">
        <f t="shared" si="536"/>
        <v/>
      </c>
      <c r="BM734" s="99" t="str">
        <f t="shared" si="537"/>
        <v/>
      </c>
      <c r="BN734" s="122" t="str">
        <f t="shared" si="542"/>
        <v/>
      </c>
      <c r="BO734" s="121" t="str">
        <f t="shared" si="538"/>
        <v/>
      </c>
      <c r="BP734" s="122" t="str">
        <f t="shared" si="543"/>
        <v/>
      </c>
      <c r="BQ734" s="122"/>
    </row>
    <row r="735" spans="2:69" x14ac:dyDescent="0.3">
      <c r="B735" s="89"/>
      <c r="C735" s="98">
        <f t="shared" si="539"/>
        <v>145</v>
      </c>
      <c r="D735" s="120">
        <v>725</v>
      </c>
      <c r="E735" s="161" t="str">
        <f t="shared" si="544"/>
        <v/>
      </c>
      <c r="F735" s="90" t="str">
        <f t="shared" si="520"/>
        <v/>
      </c>
      <c r="G735" s="120">
        <v>725</v>
      </c>
      <c r="H735" s="161" t="str">
        <f t="shared" si="545"/>
        <v/>
      </c>
      <c r="I735" s="90" t="str">
        <f t="array" ref="I735">IF(D$2=1,IF(F735="","",ABS(F734-F735)),IF(D$2&lt;10,IF(AND(F735="",F736=""),"",MAX(IF(C$11:C$1510=G735,B$11:B$1510))-MIN(IF(C$11:C$1510=G735,B$11:B$1510))),IF(AND(F735="",F736=""),"",_xlfn.STDEV.S(IF(C$11:C$1510=G735,B$11:B$1510)))))</f>
        <v/>
      </c>
      <c r="J735" s="102"/>
      <c r="K735" s="156"/>
      <c r="L735" s="157"/>
      <c r="M735" s="158"/>
      <c r="N735" s="147"/>
      <c r="O735" s="147"/>
      <c r="AA735" s="99" t="str">
        <f t="shared" si="521"/>
        <v/>
      </c>
      <c r="AB735" s="99" t="str">
        <f t="shared" si="522"/>
        <v/>
      </c>
      <c r="AC735" s="99" t="str">
        <f t="shared" si="550"/>
        <v/>
      </c>
      <c r="AD735" s="99" t="str">
        <f t="shared" si="551"/>
        <v/>
      </c>
      <c r="AE735" s="99" t="str">
        <f t="shared" si="523"/>
        <v/>
      </c>
      <c r="AF735" s="99" t="str">
        <f t="shared" si="524"/>
        <v/>
      </c>
      <c r="AG735" s="99" t="str">
        <f t="shared" si="562"/>
        <v/>
      </c>
      <c r="AH735" s="99" t="str">
        <f t="shared" si="563"/>
        <v/>
      </c>
      <c r="AI735" s="99" t="str">
        <f t="shared" si="540"/>
        <v/>
      </c>
      <c r="AJ735" s="99" t="str">
        <f t="shared" si="546"/>
        <v/>
      </c>
      <c r="AK735" s="99" t="str">
        <f t="shared" si="560"/>
        <v/>
      </c>
      <c r="AL735" s="99" t="str">
        <f t="shared" si="561"/>
        <v/>
      </c>
      <c r="AM735" s="99" t="str">
        <f t="shared" si="541"/>
        <v/>
      </c>
      <c r="AN735" s="99" t="str">
        <f t="shared" si="547"/>
        <v/>
      </c>
      <c r="AO735" s="99" t="str">
        <f t="shared" si="552"/>
        <v/>
      </c>
      <c r="AP735" s="99" t="str">
        <f t="shared" si="553"/>
        <v/>
      </c>
      <c r="AQ735" s="99" t="str">
        <f t="shared" si="548"/>
        <v/>
      </c>
      <c r="AR735" s="99" t="str">
        <f t="shared" si="549"/>
        <v/>
      </c>
      <c r="AS735" s="99" t="str">
        <f t="shared" si="554"/>
        <v/>
      </c>
      <c r="AT735" s="99" t="str">
        <f t="shared" si="555"/>
        <v/>
      </c>
      <c r="AU735" s="99" t="str">
        <f t="shared" si="525"/>
        <v/>
      </c>
      <c r="AV735" s="99" t="str">
        <f t="shared" si="526"/>
        <v/>
      </c>
      <c r="AW735" s="99" t="str">
        <f t="shared" si="556"/>
        <v/>
      </c>
      <c r="AX735" s="99" t="str">
        <f t="shared" si="557"/>
        <v/>
      </c>
      <c r="AY735" s="99" t="str">
        <f t="shared" si="527"/>
        <v/>
      </c>
      <c r="AZ735" s="99" t="str">
        <f t="shared" si="528"/>
        <v/>
      </c>
      <c r="BA735" s="99" t="str">
        <f t="shared" si="558"/>
        <v/>
      </c>
      <c r="BB735" s="99" t="str">
        <f t="shared" si="559"/>
        <v/>
      </c>
      <c r="BD735" s="99" t="str">
        <f t="shared" si="529"/>
        <v/>
      </c>
      <c r="BE735" s="99" t="str">
        <f t="shared" si="530"/>
        <v/>
      </c>
      <c r="BF735" s="99" t="str">
        <f t="shared" si="531"/>
        <v/>
      </c>
      <c r="BG735" s="99" t="str">
        <f t="shared" si="532"/>
        <v/>
      </c>
      <c r="BH735" s="121" t="str">
        <f t="shared" si="533"/>
        <v/>
      </c>
      <c r="BI735" s="121" t="str">
        <f t="shared" si="534"/>
        <v/>
      </c>
      <c r="BJ735" s="122" t="str">
        <f t="shared" si="535"/>
        <v/>
      </c>
      <c r="BK735" s="122"/>
      <c r="BL735" s="99" t="str">
        <f t="shared" si="536"/>
        <v/>
      </c>
      <c r="BM735" s="99" t="str">
        <f t="shared" si="537"/>
        <v/>
      </c>
      <c r="BN735" s="122" t="str">
        <f t="shared" si="542"/>
        <v/>
      </c>
      <c r="BO735" s="121" t="str">
        <f t="shared" si="538"/>
        <v/>
      </c>
      <c r="BP735" s="122" t="str">
        <f t="shared" si="543"/>
        <v/>
      </c>
      <c r="BQ735" s="122"/>
    </row>
    <row r="736" spans="2:69" x14ac:dyDescent="0.3">
      <c r="B736" s="89"/>
      <c r="C736" s="98">
        <f t="shared" si="539"/>
        <v>146</v>
      </c>
      <c r="D736" s="120">
        <v>726</v>
      </c>
      <c r="E736" s="161" t="str">
        <f t="shared" si="544"/>
        <v/>
      </c>
      <c r="F736" s="90" t="str">
        <f t="shared" si="520"/>
        <v/>
      </c>
      <c r="G736" s="120">
        <v>726</v>
      </c>
      <c r="H736" s="161" t="str">
        <f t="shared" si="545"/>
        <v/>
      </c>
      <c r="I736" s="90" t="str">
        <f t="array" ref="I736">IF(D$2=1,IF(F736="","",ABS(F735-F736)),IF(D$2&lt;10,IF(AND(F736="",F737=""),"",MAX(IF(C$11:C$1510=G736,B$11:B$1510))-MIN(IF(C$11:C$1510=G736,B$11:B$1510))),IF(AND(F736="",F737=""),"",_xlfn.STDEV.S(IF(C$11:C$1510=G736,B$11:B$1510)))))</f>
        <v/>
      </c>
      <c r="J736" s="102"/>
      <c r="K736" s="156"/>
      <c r="L736" s="157"/>
      <c r="M736" s="158"/>
      <c r="N736" s="147"/>
      <c r="O736" s="147"/>
      <c r="AA736" s="99" t="str">
        <f t="shared" si="521"/>
        <v/>
      </c>
      <c r="AB736" s="99" t="str">
        <f t="shared" si="522"/>
        <v/>
      </c>
      <c r="AC736" s="99" t="str">
        <f t="shared" si="550"/>
        <v/>
      </c>
      <c r="AD736" s="99" t="str">
        <f t="shared" si="551"/>
        <v/>
      </c>
      <c r="AE736" s="99" t="str">
        <f t="shared" si="523"/>
        <v/>
      </c>
      <c r="AF736" s="99" t="str">
        <f t="shared" si="524"/>
        <v/>
      </c>
      <c r="AG736" s="99" t="str">
        <f t="shared" si="562"/>
        <v/>
      </c>
      <c r="AH736" s="99" t="str">
        <f t="shared" si="563"/>
        <v/>
      </c>
      <c r="AI736" s="99" t="str">
        <f t="shared" si="540"/>
        <v/>
      </c>
      <c r="AJ736" s="99" t="str">
        <f t="shared" si="546"/>
        <v/>
      </c>
      <c r="AK736" s="99" t="str">
        <f t="shared" si="560"/>
        <v/>
      </c>
      <c r="AL736" s="99" t="str">
        <f t="shared" si="561"/>
        <v/>
      </c>
      <c r="AM736" s="99" t="str">
        <f t="shared" si="541"/>
        <v/>
      </c>
      <c r="AN736" s="99" t="str">
        <f t="shared" si="547"/>
        <v/>
      </c>
      <c r="AO736" s="99" t="str">
        <f t="shared" si="552"/>
        <v/>
      </c>
      <c r="AP736" s="99" t="str">
        <f t="shared" si="553"/>
        <v/>
      </c>
      <c r="AQ736" s="99" t="str">
        <f t="shared" si="548"/>
        <v/>
      </c>
      <c r="AR736" s="99" t="str">
        <f t="shared" si="549"/>
        <v/>
      </c>
      <c r="AS736" s="99" t="str">
        <f t="shared" si="554"/>
        <v/>
      </c>
      <c r="AT736" s="99" t="str">
        <f t="shared" si="555"/>
        <v/>
      </c>
      <c r="AU736" s="99" t="str">
        <f t="shared" si="525"/>
        <v/>
      </c>
      <c r="AV736" s="99" t="str">
        <f t="shared" si="526"/>
        <v/>
      </c>
      <c r="AW736" s="99" t="str">
        <f t="shared" si="556"/>
        <v/>
      </c>
      <c r="AX736" s="99" t="str">
        <f t="shared" si="557"/>
        <v/>
      </c>
      <c r="AY736" s="99" t="str">
        <f t="shared" si="527"/>
        <v/>
      </c>
      <c r="AZ736" s="99" t="str">
        <f t="shared" si="528"/>
        <v/>
      </c>
      <c r="BA736" s="99" t="str">
        <f t="shared" si="558"/>
        <v/>
      </c>
      <c r="BB736" s="99" t="str">
        <f t="shared" si="559"/>
        <v/>
      </c>
      <c r="BD736" s="99" t="str">
        <f t="shared" si="529"/>
        <v/>
      </c>
      <c r="BE736" s="99" t="str">
        <f t="shared" si="530"/>
        <v/>
      </c>
      <c r="BF736" s="99" t="str">
        <f t="shared" si="531"/>
        <v/>
      </c>
      <c r="BG736" s="99" t="str">
        <f t="shared" si="532"/>
        <v/>
      </c>
      <c r="BH736" s="121" t="str">
        <f t="shared" si="533"/>
        <v/>
      </c>
      <c r="BI736" s="121" t="str">
        <f t="shared" si="534"/>
        <v/>
      </c>
      <c r="BJ736" s="122" t="str">
        <f t="shared" si="535"/>
        <v/>
      </c>
      <c r="BK736" s="122"/>
      <c r="BL736" s="99" t="str">
        <f t="shared" si="536"/>
        <v/>
      </c>
      <c r="BM736" s="99" t="str">
        <f t="shared" si="537"/>
        <v/>
      </c>
      <c r="BN736" s="122" t="str">
        <f t="shared" si="542"/>
        <v/>
      </c>
      <c r="BO736" s="121" t="str">
        <f t="shared" si="538"/>
        <v/>
      </c>
      <c r="BP736" s="122" t="str">
        <f t="shared" si="543"/>
        <v/>
      </c>
      <c r="BQ736" s="122"/>
    </row>
    <row r="737" spans="2:69" x14ac:dyDescent="0.3">
      <c r="B737" s="89"/>
      <c r="C737" s="98">
        <f t="shared" si="539"/>
        <v>146</v>
      </c>
      <c r="D737" s="120">
        <v>727</v>
      </c>
      <c r="E737" s="161" t="str">
        <f t="shared" si="544"/>
        <v/>
      </c>
      <c r="F737" s="90" t="str">
        <f t="shared" si="520"/>
        <v/>
      </c>
      <c r="G737" s="120">
        <v>727</v>
      </c>
      <c r="H737" s="161" t="str">
        <f t="shared" si="545"/>
        <v/>
      </c>
      <c r="I737" s="90" t="str">
        <f t="array" ref="I737">IF(D$2=1,IF(F737="","",ABS(F736-F737)),IF(D$2&lt;10,IF(AND(F737="",F738=""),"",MAX(IF(C$11:C$1510=G737,B$11:B$1510))-MIN(IF(C$11:C$1510=G737,B$11:B$1510))),IF(AND(F737="",F738=""),"",_xlfn.STDEV.S(IF(C$11:C$1510=G737,B$11:B$1510)))))</f>
        <v/>
      </c>
      <c r="J737" s="102"/>
      <c r="K737" s="156"/>
      <c r="L737" s="157"/>
      <c r="M737" s="158"/>
      <c r="N737" s="147"/>
      <c r="O737" s="147"/>
      <c r="AA737" s="99" t="str">
        <f t="shared" si="521"/>
        <v/>
      </c>
      <c r="AB737" s="99" t="str">
        <f t="shared" si="522"/>
        <v/>
      </c>
      <c r="AC737" s="99" t="str">
        <f t="shared" si="550"/>
        <v/>
      </c>
      <c r="AD737" s="99" t="str">
        <f t="shared" si="551"/>
        <v/>
      </c>
      <c r="AE737" s="99" t="str">
        <f t="shared" si="523"/>
        <v/>
      </c>
      <c r="AF737" s="99" t="str">
        <f t="shared" si="524"/>
        <v/>
      </c>
      <c r="AG737" s="99" t="str">
        <f t="shared" si="562"/>
        <v/>
      </c>
      <c r="AH737" s="99" t="str">
        <f t="shared" si="563"/>
        <v/>
      </c>
      <c r="AI737" s="99" t="str">
        <f t="shared" si="540"/>
        <v/>
      </c>
      <c r="AJ737" s="99" t="str">
        <f t="shared" si="546"/>
        <v/>
      </c>
      <c r="AK737" s="99" t="str">
        <f t="shared" si="560"/>
        <v/>
      </c>
      <c r="AL737" s="99" t="str">
        <f t="shared" si="561"/>
        <v/>
      </c>
      <c r="AM737" s="99" t="str">
        <f t="shared" si="541"/>
        <v/>
      </c>
      <c r="AN737" s="99" t="str">
        <f t="shared" si="547"/>
        <v/>
      </c>
      <c r="AO737" s="99" t="str">
        <f t="shared" si="552"/>
        <v/>
      </c>
      <c r="AP737" s="99" t="str">
        <f t="shared" si="553"/>
        <v/>
      </c>
      <c r="AQ737" s="99" t="str">
        <f t="shared" si="548"/>
        <v/>
      </c>
      <c r="AR737" s="99" t="str">
        <f t="shared" si="549"/>
        <v/>
      </c>
      <c r="AS737" s="99" t="str">
        <f t="shared" si="554"/>
        <v/>
      </c>
      <c r="AT737" s="99" t="str">
        <f t="shared" si="555"/>
        <v/>
      </c>
      <c r="AU737" s="99" t="str">
        <f t="shared" si="525"/>
        <v/>
      </c>
      <c r="AV737" s="99" t="str">
        <f t="shared" si="526"/>
        <v/>
      </c>
      <c r="AW737" s="99" t="str">
        <f t="shared" si="556"/>
        <v/>
      </c>
      <c r="AX737" s="99" t="str">
        <f t="shared" si="557"/>
        <v/>
      </c>
      <c r="AY737" s="99" t="str">
        <f t="shared" si="527"/>
        <v/>
      </c>
      <c r="AZ737" s="99" t="str">
        <f t="shared" si="528"/>
        <v/>
      </c>
      <c r="BA737" s="99" t="str">
        <f t="shared" si="558"/>
        <v/>
      </c>
      <c r="BB737" s="99" t="str">
        <f t="shared" si="559"/>
        <v/>
      </c>
      <c r="BD737" s="99" t="str">
        <f t="shared" si="529"/>
        <v/>
      </c>
      <c r="BE737" s="99" t="str">
        <f t="shared" si="530"/>
        <v/>
      </c>
      <c r="BF737" s="99" t="str">
        <f t="shared" si="531"/>
        <v/>
      </c>
      <c r="BG737" s="99" t="str">
        <f t="shared" si="532"/>
        <v/>
      </c>
      <c r="BH737" s="121" t="str">
        <f t="shared" si="533"/>
        <v/>
      </c>
      <c r="BI737" s="121" t="str">
        <f t="shared" si="534"/>
        <v/>
      </c>
      <c r="BJ737" s="122" t="str">
        <f t="shared" si="535"/>
        <v/>
      </c>
      <c r="BK737" s="122"/>
      <c r="BL737" s="99" t="str">
        <f t="shared" si="536"/>
        <v/>
      </c>
      <c r="BM737" s="99" t="str">
        <f t="shared" si="537"/>
        <v/>
      </c>
      <c r="BN737" s="122" t="str">
        <f t="shared" si="542"/>
        <v/>
      </c>
      <c r="BO737" s="121" t="str">
        <f t="shared" si="538"/>
        <v/>
      </c>
      <c r="BP737" s="122" t="str">
        <f t="shared" si="543"/>
        <v/>
      </c>
      <c r="BQ737" s="122"/>
    </row>
    <row r="738" spans="2:69" x14ac:dyDescent="0.3">
      <c r="B738" s="89"/>
      <c r="C738" s="98">
        <f t="shared" si="539"/>
        <v>146</v>
      </c>
      <c r="D738" s="120">
        <v>728</v>
      </c>
      <c r="E738" s="161" t="str">
        <f t="shared" si="544"/>
        <v/>
      </c>
      <c r="F738" s="90" t="str">
        <f t="shared" si="520"/>
        <v/>
      </c>
      <c r="G738" s="120">
        <v>728</v>
      </c>
      <c r="H738" s="161" t="str">
        <f t="shared" si="545"/>
        <v/>
      </c>
      <c r="I738" s="90" t="str">
        <f t="array" ref="I738">IF(D$2=1,IF(F738="","",ABS(F737-F738)),IF(D$2&lt;10,IF(AND(F738="",F739=""),"",MAX(IF(C$11:C$1510=G738,B$11:B$1510))-MIN(IF(C$11:C$1510=G738,B$11:B$1510))),IF(AND(F738="",F739=""),"",_xlfn.STDEV.S(IF(C$11:C$1510=G738,B$11:B$1510)))))</f>
        <v/>
      </c>
      <c r="J738" s="102"/>
      <c r="K738" s="156"/>
      <c r="L738" s="157"/>
      <c r="M738" s="158"/>
      <c r="N738" s="147"/>
      <c r="O738" s="147"/>
      <c r="AA738" s="99" t="str">
        <f t="shared" si="521"/>
        <v/>
      </c>
      <c r="AB738" s="99" t="str">
        <f t="shared" si="522"/>
        <v/>
      </c>
      <c r="AC738" s="99" t="str">
        <f t="shared" si="550"/>
        <v/>
      </c>
      <c r="AD738" s="99" t="str">
        <f t="shared" si="551"/>
        <v/>
      </c>
      <c r="AE738" s="99" t="str">
        <f t="shared" si="523"/>
        <v/>
      </c>
      <c r="AF738" s="99" t="str">
        <f t="shared" si="524"/>
        <v/>
      </c>
      <c r="AG738" s="99" t="str">
        <f t="shared" si="562"/>
        <v/>
      </c>
      <c r="AH738" s="99" t="str">
        <f t="shared" si="563"/>
        <v/>
      </c>
      <c r="AI738" s="99" t="str">
        <f t="shared" si="540"/>
        <v/>
      </c>
      <c r="AJ738" s="99" t="str">
        <f t="shared" si="546"/>
        <v/>
      </c>
      <c r="AK738" s="99" t="str">
        <f t="shared" si="560"/>
        <v/>
      </c>
      <c r="AL738" s="99" t="str">
        <f t="shared" si="561"/>
        <v/>
      </c>
      <c r="AM738" s="99" t="str">
        <f t="shared" si="541"/>
        <v/>
      </c>
      <c r="AN738" s="99" t="str">
        <f t="shared" si="547"/>
        <v/>
      </c>
      <c r="AO738" s="99" t="str">
        <f t="shared" si="552"/>
        <v/>
      </c>
      <c r="AP738" s="99" t="str">
        <f t="shared" si="553"/>
        <v/>
      </c>
      <c r="AQ738" s="99" t="str">
        <f t="shared" si="548"/>
        <v/>
      </c>
      <c r="AR738" s="99" t="str">
        <f t="shared" si="549"/>
        <v/>
      </c>
      <c r="AS738" s="99" t="str">
        <f t="shared" si="554"/>
        <v/>
      </c>
      <c r="AT738" s="99" t="str">
        <f t="shared" si="555"/>
        <v/>
      </c>
      <c r="AU738" s="99" t="str">
        <f t="shared" si="525"/>
        <v/>
      </c>
      <c r="AV738" s="99" t="str">
        <f t="shared" si="526"/>
        <v/>
      </c>
      <c r="AW738" s="99" t="str">
        <f t="shared" si="556"/>
        <v/>
      </c>
      <c r="AX738" s="99" t="str">
        <f t="shared" si="557"/>
        <v/>
      </c>
      <c r="AY738" s="99" t="str">
        <f t="shared" si="527"/>
        <v/>
      </c>
      <c r="AZ738" s="99" t="str">
        <f t="shared" si="528"/>
        <v/>
      </c>
      <c r="BA738" s="99" t="str">
        <f t="shared" si="558"/>
        <v/>
      </c>
      <c r="BB738" s="99" t="str">
        <f t="shared" si="559"/>
        <v/>
      </c>
      <c r="BD738" s="99" t="str">
        <f t="shared" si="529"/>
        <v/>
      </c>
      <c r="BE738" s="99" t="str">
        <f t="shared" si="530"/>
        <v/>
      </c>
      <c r="BF738" s="99" t="str">
        <f t="shared" si="531"/>
        <v/>
      </c>
      <c r="BG738" s="99" t="str">
        <f t="shared" si="532"/>
        <v/>
      </c>
      <c r="BH738" s="121" t="str">
        <f t="shared" si="533"/>
        <v/>
      </c>
      <c r="BI738" s="121" t="str">
        <f t="shared" si="534"/>
        <v/>
      </c>
      <c r="BJ738" s="122" t="str">
        <f t="shared" si="535"/>
        <v/>
      </c>
      <c r="BK738" s="122"/>
      <c r="BL738" s="99" t="str">
        <f t="shared" si="536"/>
        <v/>
      </c>
      <c r="BM738" s="99" t="str">
        <f t="shared" si="537"/>
        <v/>
      </c>
      <c r="BN738" s="122" t="str">
        <f t="shared" si="542"/>
        <v/>
      </c>
      <c r="BO738" s="121" t="str">
        <f t="shared" si="538"/>
        <v/>
      </c>
      <c r="BP738" s="122" t="str">
        <f t="shared" si="543"/>
        <v/>
      </c>
      <c r="BQ738" s="122"/>
    </row>
    <row r="739" spans="2:69" x14ac:dyDescent="0.3">
      <c r="B739" s="89"/>
      <c r="C739" s="98">
        <f t="shared" si="539"/>
        <v>146</v>
      </c>
      <c r="D739" s="120">
        <v>729</v>
      </c>
      <c r="E739" s="161" t="str">
        <f t="shared" si="544"/>
        <v/>
      </c>
      <c r="F739" s="90" t="str">
        <f t="shared" si="520"/>
        <v/>
      </c>
      <c r="G739" s="120">
        <v>729</v>
      </c>
      <c r="H739" s="161" t="str">
        <f t="shared" si="545"/>
        <v/>
      </c>
      <c r="I739" s="90" t="str">
        <f t="array" ref="I739">IF(D$2=1,IF(F739="","",ABS(F738-F739)),IF(D$2&lt;10,IF(AND(F739="",F740=""),"",MAX(IF(C$11:C$1510=G739,B$11:B$1510))-MIN(IF(C$11:C$1510=G739,B$11:B$1510))),IF(AND(F739="",F740=""),"",_xlfn.STDEV.S(IF(C$11:C$1510=G739,B$11:B$1510)))))</f>
        <v/>
      </c>
      <c r="J739" s="102"/>
      <c r="K739" s="156"/>
      <c r="L739" s="157"/>
      <c r="M739" s="158"/>
      <c r="N739" s="147"/>
      <c r="O739" s="147"/>
      <c r="AA739" s="99" t="str">
        <f t="shared" si="521"/>
        <v/>
      </c>
      <c r="AB739" s="99" t="str">
        <f t="shared" si="522"/>
        <v/>
      </c>
      <c r="AC739" s="99" t="str">
        <f t="shared" si="550"/>
        <v/>
      </c>
      <c r="AD739" s="99" t="str">
        <f t="shared" si="551"/>
        <v/>
      </c>
      <c r="AE739" s="99" t="str">
        <f t="shared" si="523"/>
        <v/>
      </c>
      <c r="AF739" s="99" t="str">
        <f t="shared" si="524"/>
        <v/>
      </c>
      <c r="AG739" s="99" t="str">
        <f t="shared" si="562"/>
        <v/>
      </c>
      <c r="AH739" s="99" t="str">
        <f t="shared" si="563"/>
        <v/>
      </c>
      <c r="AI739" s="99" t="str">
        <f t="shared" si="540"/>
        <v/>
      </c>
      <c r="AJ739" s="99" t="str">
        <f t="shared" si="546"/>
        <v/>
      </c>
      <c r="AK739" s="99" t="str">
        <f t="shared" si="560"/>
        <v/>
      </c>
      <c r="AL739" s="99" t="str">
        <f t="shared" si="561"/>
        <v/>
      </c>
      <c r="AM739" s="99" t="str">
        <f t="shared" si="541"/>
        <v/>
      </c>
      <c r="AN739" s="99" t="str">
        <f t="shared" si="547"/>
        <v/>
      </c>
      <c r="AO739" s="99" t="str">
        <f t="shared" si="552"/>
        <v/>
      </c>
      <c r="AP739" s="99" t="str">
        <f t="shared" si="553"/>
        <v/>
      </c>
      <c r="AQ739" s="99" t="str">
        <f t="shared" si="548"/>
        <v/>
      </c>
      <c r="AR739" s="99" t="str">
        <f t="shared" si="549"/>
        <v/>
      </c>
      <c r="AS739" s="99" t="str">
        <f t="shared" si="554"/>
        <v/>
      </c>
      <c r="AT739" s="99" t="str">
        <f t="shared" si="555"/>
        <v/>
      </c>
      <c r="AU739" s="99" t="str">
        <f t="shared" si="525"/>
        <v/>
      </c>
      <c r="AV739" s="99" t="str">
        <f t="shared" si="526"/>
        <v/>
      </c>
      <c r="AW739" s="99" t="str">
        <f t="shared" si="556"/>
        <v/>
      </c>
      <c r="AX739" s="99" t="str">
        <f t="shared" si="557"/>
        <v/>
      </c>
      <c r="AY739" s="99" t="str">
        <f t="shared" si="527"/>
        <v/>
      </c>
      <c r="AZ739" s="99" t="str">
        <f t="shared" si="528"/>
        <v/>
      </c>
      <c r="BA739" s="99" t="str">
        <f t="shared" si="558"/>
        <v/>
      </c>
      <c r="BB739" s="99" t="str">
        <f t="shared" si="559"/>
        <v/>
      </c>
      <c r="BD739" s="99" t="str">
        <f t="shared" si="529"/>
        <v/>
      </c>
      <c r="BE739" s="99" t="str">
        <f t="shared" si="530"/>
        <v/>
      </c>
      <c r="BF739" s="99" t="str">
        <f t="shared" si="531"/>
        <v/>
      </c>
      <c r="BG739" s="99" t="str">
        <f t="shared" si="532"/>
        <v/>
      </c>
      <c r="BH739" s="121" t="str">
        <f t="shared" si="533"/>
        <v/>
      </c>
      <c r="BI739" s="121" t="str">
        <f t="shared" si="534"/>
        <v/>
      </c>
      <c r="BJ739" s="122" t="str">
        <f t="shared" si="535"/>
        <v/>
      </c>
      <c r="BK739" s="122"/>
      <c r="BL739" s="99" t="str">
        <f t="shared" si="536"/>
        <v/>
      </c>
      <c r="BM739" s="99" t="str">
        <f t="shared" si="537"/>
        <v/>
      </c>
      <c r="BN739" s="122" t="str">
        <f t="shared" si="542"/>
        <v/>
      </c>
      <c r="BO739" s="121" t="str">
        <f t="shared" si="538"/>
        <v/>
      </c>
      <c r="BP739" s="122" t="str">
        <f t="shared" si="543"/>
        <v/>
      </c>
      <c r="BQ739" s="122"/>
    </row>
    <row r="740" spans="2:69" x14ac:dyDescent="0.3">
      <c r="B740" s="89"/>
      <c r="C740" s="98">
        <f t="shared" si="539"/>
        <v>146</v>
      </c>
      <c r="D740" s="120">
        <v>730</v>
      </c>
      <c r="E740" s="161" t="str">
        <f t="shared" si="544"/>
        <v/>
      </c>
      <c r="F740" s="90" t="str">
        <f t="shared" si="520"/>
        <v/>
      </c>
      <c r="G740" s="120">
        <v>730</v>
      </c>
      <c r="H740" s="161" t="str">
        <f t="shared" si="545"/>
        <v/>
      </c>
      <c r="I740" s="90" t="str">
        <f t="array" ref="I740">IF(D$2=1,IF(F740="","",ABS(F739-F740)),IF(D$2&lt;10,IF(AND(F740="",F741=""),"",MAX(IF(C$11:C$1510=G740,B$11:B$1510))-MIN(IF(C$11:C$1510=G740,B$11:B$1510))),IF(AND(F740="",F741=""),"",_xlfn.STDEV.S(IF(C$11:C$1510=G740,B$11:B$1510)))))</f>
        <v/>
      </c>
      <c r="J740" s="102"/>
      <c r="K740" s="156"/>
      <c r="L740" s="157"/>
      <c r="M740" s="158"/>
      <c r="N740" s="147"/>
      <c r="O740" s="147"/>
      <c r="AA740" s="99" t="str">
        <f t="shared" si="521"/>
        <v/>
      </c>
      <c r="AB740" s="99" t="str">
        <f t="shared" si="522"/>
        <v/>
      </c>
      <c r="AC740" s="99" t="str">
        <f t="shared" si="550"/>
        <v/>
      </c>
      <c r="AD740" s="99" t="str">
        <f t="shared" si="551"/>
        <v/>
      </c>
      <c r="AE740" s="99" t="str">
        <f t="shared" si="523"/>
        <v/>
      </c>
      <c r="AF740" s="99" t="str">
        <f t="shared" si="524"/>
        <v/>
      </c>
      <c r="AG740" s="99" t="str">
        <f t="shared" si="562"/>
        <v/>
      </c>
      <c r="AH740" s="99" t="str">
        <f t="shared" si="563"/>
        <v/>
      </c>
      <c r="AI740" s="99" t="str">
        <f t="shared" si="540"/>
        <v/>
      </c>
      <c r="AJ740" s="99" t="str">
        <f t="shared" si="546"/>
        <v/>
      </c>
      <c r="AK740" s="99" t="str">
        <f t="shared" si="560"/>
        <v/>
      </c>
      <c r="AL740" s="99" t="str">
        <f t="shared" si="561"/>
        <v/>
      </c>
      <c r="AM740" s="99" t="str">
        <f t="shared" si="541"/>
        <v/>
      </c>
      <c r="AN740" s="99" t="str">
        <f t="shared" si="547"/>
        <v/>
      </c>
      <c r="AO740" s="99" t="str">
        <f t="shared" si="552"/>
        <v/>
      </c>
      <c r="AP740" s="99" t="str">
        <f t="shared" si="553"/>
        <v/>
      </c>
      <c r="AQ740" s="99" t="str">
        <f t="shared" si="548"/>
        <v/>
      </c>
      <c r="AR740" s="99" t="str">
        <f t="shared" si="549"/>
        <v/>
      </c>
      <c r="AS740" s="99" t="str">
        <f t="shared" si="554"/>
        <v/>
      </c>
      <c r="AT740" s="99" t="str">
        <f t="shared" si="555"/>
        <v/>
      </c>
      <c r="AU740" s="99" t="str">
        <f t="shared" si="525"/>
        <v/>
      </c>
      <c r="AV740" s="99" t="str">
        <f t="shared" si="526"/>
        <v/>
      </c>
      <c r="AW740" s="99" t="str">
        <f t="shared" si="556"/>
        <v/>
      </c>
      <c r="AX740" s="99" t="str">
        <f t="shared" si="557"/>
        <v/>
      </c>
      <c r="AY740" s="99" t="str">
        <f t="shared" si="527"/>
        <v/>
      </c>
      <c r="AZ740" s="99" t="str">
        <f t="shared" si="528"/>
        <v/>
      </c>
      <c r="BA740" s="99" t="str">
        <f t="shared" si="558"/>
        <v/>
      </c>
      <c r="BB740" s="99" t="str">
        <f t="shared" si="559"/>
        <v/>
      </c>
      <c r="BD740" s="99" t="str">
        <f t="shared" si="529"/>
        <v/>
      </c>
      <c r="BE740" s="99" t="str">
        <f t="shared" si="530"/>
        <v/>
      </c>
      <c r="BF740" s="99" t="str">
        <f t="shared" si="531"/>
        <v/>
      </c>
      <c r="BG740" s="99" t="str">
        <f t="shared" si="532"/>
        <v/>
      </c>
      <c r="BH740" s="121" t="str">
        <f t="shared" si="533"/>
        <v/>
      </c>
      <c r="BI740" s="121" t="str">
        <f t="shared" si="534"/>
        <v/>
      </c>
      <c r="BJ740" s="122" t="str">
        <f t="shared" si="535"/>
        <v/>
      </c>
      <c r="BK740" s="122"/>
      <c r="BL740" s="99" t="str">
        <f t="shared" si="536"/>
        <v/>
      </c>
      <c r="BM740" s="99" t="str">
        <f t="shared" si="537"/>
        <v/>
      </c>
      <c r="BN740" s="122" t="str">
        <f t="shared" si="542"/>
        <v/>
      </c>
      <c r="BO740" s="121" t="str">
        <f t="shared" si="538"/>
        <v/>
      </c>
      <c r="BP740" s="122" t="str">
        <f t="shared" si="543"/>
        <v/>
      </c>
      <c r="BQ740" s="122"/>
    </row>
    <row r="741" spans="2:69" x14ac:dyDescent="0.3">
      <c r="B741" s="89"/>
      <c r="C741" s="98">
        <f t="shared" si="539"/>
        <v>147</v>
      </c>
      <c r="D741" s="120">
        <v>731</v>
      </c>
      <c r="E741" s="161" t="str">
        <f t="shared" si="544"/>
        <v/>
      </c>
      <c r="F741" s="90" t="str">
        <f t="shared" si="520"/>
        <v/>
      </c>
      <c r="G741" s="120">
        <v>731</v>
      </c>
      <c r="H741" s="161" t="str">
        <f t="shared" si="545"/>
        <v/>
      </c>
      <c r="I741" s="90" t="str">
        <f t="array" ref="I741">IF(D$2=1,IF(F741="","",ABS(F740-F741)),IF(D$2&lt;10,IF(AND(F741="",F742=""),"",MAX(IF(C$11:C$1510=G741,B$11:B$1510))-MIN(IF(C$11:C$1510=G741,B$11:B$1510))),IF(AND(F741="",F742=""),"",_xlfn.STDEV.S(IF(C$11:C$1510=G741,B$11:B$1510)))))</f>
        <v/>
      </c>
      <c r="J741" s="102"/>
      <c r="K741" s="156"/>
      <c r="L741" s="157"/>
      <c r="M741" s="158"/>
      <c r="N741" s="147"/>
      <c r="O741" s="147"/>
      <c r="AA741" s="99" t="str">
        <f t="shared" si="521"/>
        <v/>
      </c>
      <c r="AB741" s="99" t="str">
        <f t="shared" si="522"/>
        <v/>
      </c>
      <c r="AC741" s="99" t="str">
        <f t="shared" si="550"/>
        <v/>
      </c>
      <c r="AD741" s="99" t="str">
        <f t="shared" si="551"/>
        <v/>
      </c>
      <c r="AE741" s="99" t="str">
        <f t="shared" si="523"/>
        <v/>
      </c>
      <c r="AF741" s="99" t="str">
        <f t="shared" si="524"/>
        <v/>
      </c>
      <c r="AG741" s="99" t="str">
        <f t="shared" si="562"/>
        <v/>
      </c>
      <c r="AH741" s="99" t="str">
        <f t="shared" si="563"/>
        <v/>
      </c>
      <c r="AI741" s="99" t="str">
        <f t="shared" si="540"/>
        <v/>
      </c>
      <c r="AJ741" s="99" t="str">
        <f t="shared" si="546"/>
        <v/>
      </c>
      <c r="AK741" s="99" t="str">
        <f t="shared" si="560"/>
        <v/>
      </c>
      <c r="AL741" s="99" t="str">
        <f t="shared" si="561"/>
        <v/>
      </c>
      <c r="AM741" s="99" t="str">
        <f t="shared" si="541"/>
        <v/>
      </c>
      <c r="AN741" s="99" t="str">
        <f t="shared" si="547"/>
        <v/>
      </c>
      <c r="AO741" s="99" t="str">
        <f t="shared" si="552"/>
        <v/>
      </c>
      <c r="AP741" s="99" t="str">
        <f t="shared" si="553"/>
        <v/>
      </c>
      <c r="AQ741" s="99" t="str">
        <f t="shared" si="548"/>
        <v/>
      </c>
      <c r="AR741" s="99" t="str">
        <f t="shared" si="549"/>
        <v/>
      </c>
      <c r="AS741" s="99" t="str">
        <f t="shared" si="554"/>
        <v/>
      </c>
      <c r="AT741" s="99" t="str">
        <f t="shared" si="555"/>
        <v/>
      </c>
      <c r="AU741" s="99" t="str">
        <f t="shared" si="525"/>
        <v/>
      </c>
      <c r="AV741" s="99" t="str">
        <f t="shared" si="526"/>
        <v/>
      </c>
      <c r="AW741" s="99" t="str">
        <f t="shared" si="556"/>
        <v/>
      </c>
      <c r="AX741" s="99" t="str">
        <f t="shared" si="557"/>
        <v/>
      </c>
      <c r="AY741" s="99" t="str">
        <f t="shared" si="527"/>
        <v/>
      </c>
      <c r="AZ741" s="99" t="str">
        <f t="shared" si="528"/>
        <v/>
      </c>
      <c r="BA741" s="99" t="str">
        <f t="shared" si="558"/>
        <v/>
      </c>
      <c r="BB741" s="99" t="str">
        <f t="shared" si="559"/>
        <v/>
      </c>
      <c r="BD741" s="99" t="str">
        <f t="shared" si="529"/>
        <v/>
      </c>
      <c r="BE741" s="99" t="str">
        <f t="shared" si="530"/>
        <v/>
      </c>
      <c r="BF741" s="99" t="str">
        <f t="shared" si="531"/>
        <v/>
      </c>
      <c r="BG741" s="99" t="str">
        <f t="shared" si="532"/>
        <v/>
      </c>
      <c r="BH741" s="121" t="str">
        <f t="shared" si="533"/>
        <v/>
      </c>
      <c r="BI741" s="121" t="str">
        <f t="shared" si="534"/>
        <v/>
      </c>
      <c r="BJ741" s="122" t="str">
        <f t="shared" si="535"/>
        <v/>
      </c>
      <c r="BK741" s="122"/>
      <c r="BL741" s="99" t="str">
        <f t="shared" si="536"/>
        <v/>
      </c>
      <c r="BM741" s="99" t="str">
        <f t="shared" si="537"/>
        <v/>
      </c>
      <c r="BN741" s="122" t="str">
        <f t="shared" si="542"/>
        <v/>
      </c>
      <c r="BO741" s="121" t="str">
        <f t="shared" si="538"/>
        <v/>
      </c>
      <c r="BP741" s="122" t="str">
        <f t="shared" si="543"/>
        <v/>
      </c>
      <c r="BQ741" s="122"/>
    </row>
    <row r="742" spans="2:69" x14ac:dyDescent="0.3">
      <c r="B742" s="89"/>
      <c r="C742" s="98">
        <f t="shared" si="539"/>
        <v>147</v>
      </c>
      <c r="D742" s="120">
        <v>732</v>
      </c>
      <c r="E742" s="161" t="str">
        <f t="shared" si="544"/>
        <v/>
      </c>
      <c r="F742" s="90" t="str">
        <f t="shared" si="520"/>
        <v/>
      </c>
      <c r="G742" s="120">
        <v>732</v>
      </c>
      <c r="H742" s="161" t="str">
        <f t="shared" si="545"/>
        <v/>
      </c>
      <c r="I742" s="90" t="str">
        <f t="array" ref="I742">IF(D$2=1,IF(F742="","",ABS(F741-F742)),IF(D$2&lt;10,IF(AND(F742="",F743=""),"",MAX(IF(C$11:C$1510=G742,B$11:B$1510))-MIN(IF(C$11:C$1510=G742,B$11:B$1510))),IF(AND(F742="",F743=""),"",_xlfn.STDEV.S(IF(C$11:C$1510=G742,B$11:B$1510)))))</f>
        <v/>
      </c>
      <c r="J742" s="102"/>
      <c r="K742" s="156"/>
      <c r="L742" s="157"/>
      <c r="M742" s="158"/>
      <c r="N742" s="147"/>
      <c r="O742" s="147"/>
      <c r="AA742" s="99" t="str">
        <f t="shared" si="521"/>
        <v/>
      </c>
      <c r="AB742" s="99" t="str">
        <f t="shared" si="522"/>
        <v/>
      </c>
      <c r="AC742" s="99" t="str">
        <f t="shared" si="550"/>
        <v/>
      </c>
      <c r="AD742" s="99" t="str">
        <f t="shared" si="551"/>
        <v/>
      </c>
      <c r="AE742" s="99" t="str">
        <f t="shared" si="523"/>
        <v/>
      </c>
      <c r="AF742" s="99" t="str">
        <f t="shared" si="524"/>
        <v/>
      </c>
      <c r="AG742" s="99" t="str">
        <f t="shared" si="562"/>
        <v/>
      </c>
      <c r="AH742" s="99" t="str">
        <f t="shared" si="563"/>
        <v/>
      </c>
      <c r="AI742" s="99" t="str">
        <f t="shared" si="540"/>
        <v/>
      </c>
      <c r="AJ742" s="99" t="str">
        <f t="shared" si="546"/>
        <v/>
      </c>
      <c r="AK742" s="99" t="str">
        <f t="shared" si="560"/>
        <v/>
      </c>
      <c r="AL742" s="99" t="str">
        <f t="shared" si="561"/>
        <v/>
      </c>
      <c r="AM742" s="99" t="str">
        <f t="shared" si="541"/>
        <v/>
      </c>
      <c r="AN742" s="99" t="str">
        <f t="shared" si="547"/>
        <v/>
      </c>
      <c r="AO742" s="99" t="str">
        <f t="shared" si="552"/>
        <v/>
      </c>
      <c r="AP742" s="99" t="str">
        <f t="shared" si="553"/>
        <v/>
      </c>
      <c r="AQ742" s="99" t="str">
        <f t="shared" si="548"/>
        <v/>
      </c>
      <c r="AR742" s="99" t="str">
        <f t="shared" si="549"/>
        <v/>
      </c>
      <c r="AS742" s="99" t="str">
        <f t="shared" si="554"/>
        <v/>
      </c>
      <c r="AT742" s="99" t="str">
        <f t="shared" si="555"/>
        <v/>
      </c>
      <c r="AU742" s="99" t="str">
        <f t="shared" si="525"/>
        <v/>
      </c>
      <c r="AV742" s="99" t="str">
        <f t="shared" si="526"/>
        <v/>
      </c>
      <c r="AW742" s="99" t="str">
        <f t="shared" si="556"/>
        <v/>
      </c>
      <c r="AX742" s="99" t="str">
        <f t="shared" si="557"/>
        <v/>
      </c>
      <c r="AY742" s="99" t="str">
        <f t="shared" si="527"/>
        <v/>
      </c>
      <c r="AZ742" s="99" t="str">
        <f t="shared" si="528"/>
        <v/>
      </c>
      <c r="BA742" s="99" t="str">
        <f t="shared" si="558"/>
        <v/>
      </c>
      <c r="BB742" s="99" t="str">
        <f t="shared" si="559"/>
        <v/>
      </c>
      <c r="BD742" s="99" t="str">
        <f t="shared" si="529"/>
        <v/>
      </c>
      <c r="BE742" s="99" t="str">
        <f t="shared" si="530"/>
        <v/>
      </c>
      <c r="BF742" s="99" t="str">
        <f t="shared" si="531"/>
        <v/>
      </c>
      <c r="BG742" s="99" t="str">
        <f t="shared" si="532"/>
        <v/>
      </c>
      <c r="BH742" s="121" t="str">
        <f t="shared" si="533"/>
        <v/>
      </c>
      <c r="BI742" s="121" t="str">
        <f t="shared" si="534"/>
        <v/>
      </c>
      <c r="BJ742" s="122" t="str">
        <f t="shared" si="535"/>
        <v/>
      </c>
      <c r="BK742" s="122"/>
      <c r="BL742" s="99" t="str">
        <f t="shared" si="536"/>
        <v/>
      </c>
      <c r="BM742" s="99" t="str">
        <f t="shared" si="537"/>
        <v/>
      </c>
      <c r="BN742" s="122" t="str">
        <f t="shared" si="542"/>
        <v/>
      </c>
      <c r="BO742" s="121" t="str">
        <f t="shared" si="538"/>
        <v/>
      </c>
      <c r="BP742" s="122" t="str">
        <f t="shared" si="543"/>
        <v/>
      </c>
      <c r="BQ742" s="122"/>
    </row>
    <row r="743" spans="2:69" x14ac:dyDescent="0.3">
      <c r="B743" s="89"/>
      <c r="C743" s="98">
        <f t="shared" si="539"/>
        <v>147</v>
      </c>
      <c r="D743" s="120">
        <v>733</v>
      </c>
      <c r="E743" s="161" t="str">
        <f t="shared" si="544"/>
        <v/>
      </c>
      <c r="F743" s="90" t="str">
        <f t="shared" si="520"/>
        <v/>
      </c>
      <c r="G743" s="120">
        <v>733</v>
      </c>
      <c r="H743" s="161" t="str">
        <f t="shared" si="545"/>
        <v/>
      </c>
      <c r="I743" s="90" t="str">
        <f t="array" ref="I743">IF(D$2=1,IF(F743="","",ABS(F742-F743)),IF(D$2&lt;10,IF(AND(F743="",F744=""),"",MAX(IF(C$11:C$1510=G743,B$11:B$1510))-MIN(IF(C$11:C$1510=G743,B$11:B$1510))),IF(AND(F743="",F744=""),"",_xlfn.STDEV.S(IF(C$11:C$1510=G743,B$11:B$1510)))))</f>
        <v/>
      </c>
      <c r="J743" s="102"/>
      <c r="K743" s="156"/>
      <c r="L743" s="157"/>
      <c r="M743" s="158"/>
      <c r="N743" s="147"/>
      <c r="O743" s="147"/>
      <c r="AA743" s="99" t="str">
        <f t="shared" si="521"/>
        <v/>
      </c>
      <c r="AB743" s="99" t="str">
        <f t="shared" si="522"/>
        <v/>
      </c>
      <c r="AC743" s="99" t="str">
        <f t="shared" si="550"/>
        <v/>
      </c>
      <c r="AD743" s="99" t="str">
        <f t="shared" si="551"/>
        <v/>
      </c>
      <c r="AE743" s="99" t="str">
        <f t="shared" si="523"/>
        <v/>
      </c>
      <c r="AF743" s="99" t="str">
        <f t="shared" si="524"/>
        <v/>
      </c>
      <c r="AG743" s="99" t="str">
        <f t="shared" si="562"/>
        <v/>
      </c>
      <c r="AH743" s="99" t="str">
        <f t="shared" si="563"/>
        <v/>
      </c>
      <c r="AI743" s="99" t="str">
        <f t="shared" si="540"/>
        <v/>
      </c>
      <c r="AJ743" s="99" t="str">
        <f t="shared" si="546"/>
        <v/>
      </c>
      <c r="AK743" s="99" t="str">
        <f t="shared" si="560"/>
        <v/>
      </c>
      <c r="AL743" s="99" t="str">
        <f t="shared" si="561"/>
        <v/>
      </c>
      <c r="AM743" s="99" t="str">
        <f t="shared" si="541"/>
        <v/>
      </c>
      <c r="AN743" s="99" t="str">
        <f t="shared" si="547"/>
        <v/>
      </c>
      <c r="AO743" s="99" t="str">
        <f t="shared" si="552"/>
        <v/>
      </c>
      <c r="AP743" s="99" t="str">
        <f t="shared" si="553"/>
        <v/>
      </c>
      <c r="AQ743" s="99" t="str">
        <f t="shared" si="548"/>
        <v/>
      </c>
      <c r="AR743" s="99" t="str">
        <f t="shared" si="549"/>
        <v/>
      </c>
      <c r="AS743" s="99" t="str">
        <f t="shared" si="554"/>
        <v/>
      </c>
      <c r="AT743" s="99" t="str">
        <f t="shared" si="555"/>
        <v/>
      </c>
      <c r="AU743" s="99" t="str">
        <f t="shared" si="525"/>
        <v/>
      </c>
      <c r="AV743" s="99" t="str">
        <f t="shared" si="526"/>
        <v/>
      </c>
      <c r="AW743" s="99" t="str">
        <f t="shared" si="556"/>
        <v/>
      </c>
      <c r="AX743" s="99" t="str">
        <f t="shared" si="557"/>
        <v/>
      </c>
      <c r="AY743" s="99" t="str">
        <f t="shared" si="527"/>
        <v/>
      </c>
      <c r="AZ743" s="99" t="str">
        <f t="shared" si="528"/>
        <v/>
      </c>
      <c r="BA743" s="99" t="str">
        <f t="shared" si="558"/>
        <v/>
      </c>
      <c r="BB743" s="99" t="str">
        <f t="shared" si="559"/>
        <v/>
      </c>
      <c r="BD743" s="99" t="str">
        <f t="shared" si="529"/>
        <v/>
      </c>
      <c r="BE743" s="99" t="str">
        <f t="shared" si="530"/>
        <v/>
      </c>
      <c r="BF743" s="99" t="str">
        <f t="shared" si="531"/>
        <v/>
      </c>
      <c r="BG743" s="99" t="str">
        <f t="shared" si="532"/>
        <v/>
      </c>
      <c r="BH743" s="121" t="str">
        <f t="shared" si="533"/>
        <v/>
      </c>
      <c r="BI743" s="121" t="str">
        <f t="shared" si="534"/>
        <v/>
      </c>
      <c r="BJ743" s="122" t="str">
        <f t="shared" si="535"/>
        <v/>
      </c>
      <c r="BK743" s="122"/>
      <c r="BL743" s="99" t="str">
        <f t="shared" si="536"/>
        <v/>
      </c>
      <c r="BM743" s="99" t="str">
        <f t="shared" si="537"/>
        <v/>
      </c>
      <c r="BN743" s="122" t="str">
        <f t="shared" si="542"/>
        <v/>
      </c>
      <c r="BO743" s="121" t="str">
        <f t="shared" si="538"/>
        <v/>
      </c>
      <c r="BP743" s="122" t="str">
        <f t="shared" si="543"/>
        <v/>
      </c>
      <c r="BQ743" s="122"/>
    </row>
    <row r="744" spans="2:69" x14ac:dyDescent="0.3">
      <c r="B744" s="89"/>
      <c r="C744" s="98">
        <f t="shared" si="539"/>
        <v>147</v>
      </c>
      <c r="D744" s="120">
        <v>734</v>
      </c>
      <c r="E744" s="161" t="str">
        <f t="shared" si="544"/>
        <v/>
      </c>
      <c r="F744" s="90" t="str">
        <f t="shared" si="520"/>
        <v/>
      </c>
      <c r="G744" s="120">
        <v>734</v>
      </c>
      <c r="H744" s="161" t="str">
        <f t="shared" si="545"/>
        <v/>
      </c>
      <c r="I744" s="90" t="str">
        <f t="array" ref="I744">IF(D$2=1,IF(F744="","",ABS(F743-F744)),IF(D$2&lt;10,IF(AND(F744="",F745=""),"",MAX(IF(C$11:C$1510=G744,B$11:B$1510))-MIN(IF(C$11:C$1510=G744,B$11:B$1510))),IF(AND(F744="",F745=""),"",_xlfn.STDEV.S(IF(C$11:C$1510=G744,B$11:B$1510)))))</f>
        <v/>
      </c>
      <c r="J744" s="102"/>
      <c r="K744" s="156"/>
      <c r="L744" s="157"/>
      <c r="M744" s="158"/>
      <c r="N744" s="147"/>
      <c r="O744" s="147"/>
      <c r="AA744" s="99" t="str">
        <f t="shared" si="521"/>
        <v/>
      </c>
      <c r="AB744" s="99" t="str">
        <f t="shared" si="522"/>
        <v/>
      </c>
      <c r="AC744" s="99" t="str">
        <f t="shared" si="550"/>
        <v/>
      </c>
      <c r="AD744" s="99" t="str">
        <f t="shared" si="551"/>
        <v/>
      </c>
      <c r="AE744" s="99" t="str">
        <f t="shared" si="523"/>
        <v/>
      </c>
      <c r="AF744" s="99" t="str">
        <f t="shared" si="524"/>
        <v/>
      </c>
      <c r="AG744" s="99" t="str">
        <f t="shared" si="562"/>
        <v/>
      </c>
      <c r="AH744" s="99" t="str">
        <f t="shared" si="563"/>
        <v/>
      </c>
      <c r="AI744" s="99" t="str">
        <f t="shared" si="540"/>
        <v/>
      </c>
      <c r="AJ744" s="99" t="str">
        <f t="shared" si="546"/>
        <v/>
      </c>
      <c r="AK744" s="99" t="str">
        <f t="shared" si="560"/>
        <v/>
      </c>
      <c r="AL744" s="99" t="str">
        <f t="shared" si="561"/>
        <v/>
      </c>
      <c r="AM744" s="99" t="str">
        <f t="shared" si="541"/>
        <v/>
      </c>
      <c r="AN744" s="99" t="str">
        <f t="shared" si="547"/>
        <v/>
      </c>
      <c r="AO744" s="99" t="str">
        <f t="shared" si="552"/>
        <v/>
      </c>
      <c r="AP744" s="99" t="str">
        <f t="shared" si="553"/>
        <v/>
      </c>
      <c r="AQ744" s="99" t="str">
        <f t="shared" si="548"/>
        <v/>
      </c>
      <c r="AR744" s="99" t="str">
        <f t="shared" si="549"/>
        <v/>
      </c>
      <c r="AS744" s="99" t="str">
        <f t="shared" si="554"/>
        <v/>
      </c>
      <c r="AT744" s="99" t="str">
        <f t="shared" si="555"/>
        <v/>
      </c>
      <c r="AU744" s="99" t="str">
        <f t="shared" si="525"/>
        <v/>
      </c>
      <c r="AV744" s="99" t="str">
        <f t="shared" si="526"/>
        <v/>
      </c>
      <c r="AW744" s="99" t="str">
        <f t="shared" si="556"/>
        <v/>
      </c>
      <c r="AX744" s="99" t="str">
        <f t="shared" si="557"/>
        <v/>
      </c>
      <c r="AY744" s="99" t="str">
        <f t="shared" si="527"/>
        <v/>
      </c>
      <c r="AZ744" s="99" t="str">
        <f t="shared" si="528"/>
        <v/>
      </c>
      <c r="BA744" s="99" t="str">
        <f t="shared" si="558"/>
        <v/>
      </c>
      <c r="BB744" s="99" t="str">
        <f t="shared" si="559"/>
        <v/>
      </c>
      <c r="BD744" s="99" t="str">
        <f t="shared" si="529"/>
        <v/>
      </c>
      <c r="BE744" s="99" t="str">
        <f t="shared" si="530"/>
        <v/>
      </c>
      <c r="BF744" s="99" t="str">
        <f t="shared" si="531"/>
        <v/>
      </c>
      <c r="BG744" s="99" t="str">
        <f t="shared" si="532"/>
        <v/>
      </c>
      <c r="BH744" s="121" t="str">
        <f t="shared" si="533"/>
        <v/>
      </c>
      <c r="BI744" s="121" t="str">
        <f t="shared" si="534"/>
        <v/>
      </c>
      <c r="BJ744" s="122" t="str">
        <f t="shared" si="535"/>
        <v/>
      </c>
      <c r="BK744" s="122"/>
      <c r="BL744" s="99" t="str">
        <f t="shared" si="536"/>
        <v/>
      </c>
      <c r="BM744" s="99" t="str">
        <f t="shared" si="537"/>
        <v/>
      </c>
      <c r="BN744" s="122" t="str">
        <f t="shared" si="542"/>
        <v/>
      </c>
      <c r="BO744" s="121" t="str">
        <f t="shared" si="538"/>
        <v/>
      </c>
      <c r="BP744" s="122" t="str">
        <f t="shared" si="543"/>
        <v/>
      </c>
      <c r="BQ744" s="122"/>
    </row>
    <row r="745" spans="2:69" x14ac:dyDescent="0.3">
      <c r="B745" s="89"/>
      <c r="C745" s="98">
        <f t="shared" si="539"/>
        <v>147</v>
      </c>
      <c r="D745" s="120">
        <v>735</v>
      </c>
      <c r="E745" s="161" t="str">
        <f t="shared" si="544"/>
        <v/>
      </c>
      <c r="F745" s="90" t="str">
        <f t="shared" si="520"/>
        <v/>
      </c>
      <c r="G745" s="120">
        <v>735</v>
      </c>
      <c r="H745" s="161" t="str">
        <f t="shared" si="545"/>
        <v/>
      </c>
      <c r="I745" s="90" t="str">
        <f t="array" ref="I745">IF(D$2=1,IF(F745="","",ABS(F744-F745)),IF(D$2&lt;10,IF(AND(F745="",F746=""),"",MAX(IF(C$11:C$1510=G745,B$11:B$1510))-MIN(IF(C$11:C$1510=G745,B$11:B$1510))),IF(AND(F745="",F746=""),"",_xlfn.STDEV.S(IF(C$11:C$1510=G745,B$11:B$1510)))))</f>
        <v/>
      </c>
      <c r="J745" s="102"/>
      <c r="K745" s="156"/>
      <c r="L745" s="157"/>
      <c r="M745" s="158"/>
      <c r="N745" s="147"/>
      <c r="O745" s="147"/>
      <c r="AA745" s="99" t="str">
        <f t="shared" si="521"/>
        <v/>
      </c>
      <c r="AB745" s="99" t="str">
        <f t="shared" si="522"/>
        <v/>
      </c>
      <c r="AC745" s="99" t="str">
        <f t="shared" si="550"/>
        <v/>
      </c>
      <c r="AD745" s="99" t="str">
        <f t="shared" si="551"/>
        <v/>
      </c>
      <c r="AE745" s="99" t="str">
        <f t="shared" si="523"/>
        <v/>
      </c>
      <c r="AF745" s="99" t="str">
        <f t="shared" si="524"/>
        <v/>
      </c>
      <c r="AG745" s="99" t="str">
        <f t="shared" si="562"/>
        <v/>
      </c>
      <c r="AH745" s="99" t="str">
        <f t="shared" si="563"/>
        <v/>
      </c>
      <c r="AI745" s="99" t="str">
        <f t="shared" si="540"/>
        <v/>
      </c>
      <c r="AJ745" s="99" t="str">
        <f t="shared" si="546"/>
        <v/>
      </c>
      <c r="AK745" s="99" t="str">
        <f t="shared" si="560"/>
        <v/>
      </c>
      <c r="AL745" s="99" t="str">
        <f t="shared" si="561"/>
        <v/>
      </c>
      <c r="AM745" s="99" t="str">
        <f t="shared" si="541"/>
        <v/>
      </c>
      <c r="AN745" s="99" t="str">
        <f t="shared" si="547"/>
        <v/>
      </c>
      <c r="AO745" s="99" t="str">
        <f t="shared" si="552"/>
        <v/>
      </c>
      <c r="AP745" s="99" t="str">
        <f t="shared" si="553"/>
        <v/>
      </c>
      <c r="AQ745" s="99" t="str">
        <f t="shared" si="548"/>
        <v/>
      </c>
      <c r="AR745" s="99" t="str">
        <f t="shared" si="549"/>
        <v/>
      </c>
      <c r="AS745" s="99" t="str">
        <f t="shared" si="554"/>
        <v/>
      </c>
      <c r="AT745" s="99" t="str">
        <f t="shared" si="555"/>
        <v/>
      </c>
      <c r="AU745" s="99" t="str">
        <f t="shared" si="525"/>
        <v/>
      </c>
      <c r="AV745" s="99" t="str">
        <f t="shared" si="526"/>
        <v/>
      </c>
      <c r="AW745" s="99" t="str">
        <f t="shared" si="556"/>
        <v/>
      </c>
      <c r="AX745" s="99" t="str">
        <f t="shared" si="557"/>
        <v/>
      </c>
      <c r="AY745" s="99" t="str">
        <f t="shared" si="527"/>
        <v/>
      </c>
      <c r="AZ745" s="99" t="str">
        <f t="shared" si="528"/>
        <v/>
      </c>
      <c r="BA745" s="99" t="str">
        <f t="shared" si="558"/>
        <v/>
      </c>
      <c r="BB745" s="99" t="str">
        <f t="shared" si="559"/>
        <v/>
      </c>
      <c r="BD745" s="99" t="str">
        <f t="shared" si="529"/>
        <v/>
      </c>
      <c r="BE745" s="99" t="str">
        <f t="shared" si="530"/>
        <v/>
      </c>
      <c r="BF745" s="99" t="str">
        <f t="shared" si="531"/>
        <v/>
      </c>
      <c r="BG745" s="99" t="str">
        <f t="shared" si="532"/>
        <v/>
      </c>
      <c r="BH745" s="121" t="str">
        <f t="shared" si="533"/>
        <v/>
      </c>
      <c r="BI745" s="121" t="str">
        <f t="shared" si="534"/>
        <v/>
      </c>
      <c r="BJ745" s="122" t="str">
        <f t="shared" si="535"/>
        <v/>
      </c>
      <c r="BK745" s="122"/>
      <c r="BL745" s="99" t="str">
        <f t="shared" si="536"/>
        <v/>
      </c>
      <c r="BM745" s="99" t="str">
        <f t="shared" si="537"/>
        <v/>
      </c>
      <c r="BN745" s="122" t="str">
        <f t="shared" si="542"/>
        <v/>
      </c>
      <c r="BO745" s="121" t="str">
        <f t="shared" si="538"/>
        <v/>
      </c>
      <c r="BP745" s="122" t="str">
        <f t="shared" si="543"/>
        <v/>
      </c>
      <c r="BQ745" s="122"/>
    </row>
    <row r="746" spans="2:69" x14ac:dyDescent="0.3">
      <c r="B746" s="89"/>
      <c r="C746" s="98">
        <f t="shared" si="539"/>
        <v>148</v>
      </c>
      <c r="D746" s="120">
        <v>736</v>
      </c>
      <c r="E746" s="161" t="str">
        <f t="shared" si="544"/>
        <v/>
      </c>
      <c r="F746" s="90" t="str">
        <f t="shared" si="520"/>
        <v/>
      </c>
      <c r="G746" s="120">
        <v>736</v>
      </c>
      <c r="H746" s="161" t="str">
        <f t="shared" si="545"/>
        <v/>
      </c>
      <c r="I746" s="90" t="str">
        <f t="array" ref="I746">IF(D$2=1,IF(F746="","",ABS(F745-F746)),IF(D$2&lt;10,IF(AND(F746="",F747=""),"",MAX(IF(C$11:C$1510=G746,B$11:B$1510))-MIN(IF(C$11:C$1510=G746,B$11:B$1510))),IF(AND(F746="",F747=""),"",_xlfn.STDEV.S(IF(C$11:C$1510=G746,B$11:B$1510)))))</f>
        <v/>
      </c>
      <c r="J746" s="102"/>
      <c r="K746" s="156"/>
      <c r="L746" s="157"/>
      <c r="M746" s="158"/>
      <c r="N746" s="147"/>
      <c r="O746" s="147"/>
      <c r="AA746" s="99" t="str">
        <f t="shared" si="521"/>
        <v/>
      </c>
      <c r="AB746" s="99" t="str">
        <f t="shared" si="522"/>
        <v/>
      </c>
      <c r="AC746" s="99" t="str">
        <f t="shared" si="550"/>
        <v/>
      </c>
      <c r="AD746" s="99" t="str">
        <f t="shared" si="551"/>
        <v/>
      </c>
      <c r="AE746" s="99" t="str">
        <f t="shared" si="523"/>
        <v/>
      </c>
      <c r="AF746" s="99" t="str">
        <f t="shared" si="524"/>
        <v/>
      </c>
      <c r="AG746" s="99" t="str">
        <f t="shared" si="562"/>
        <v/>
      </c>
      <c r="AH746" s="99" t="str">
        <f t="shared" si="563"/>
        <v/>
      </c>
      <c r="AI746" s="99" t="str">
        <f t="shared" si="540"/>
        <v/>
      </c>
      <c r="AJ746" s="99" t="str">
        <f t="shared" si="546"/>
        <v/>
      </c>
      <c r="AK746" s="99" t="str">
        <f t="shared" si="560"/>
        <v/>
      </c>
      <c r="AL746" s="99" t="str">
        <f t="shared" si="561"/>
        <v/>
      </c>
      <c r="AM746" s="99" t="str">
        <f t="shared" si="541"/>
        <v/>
      </c>
      <c r="AN746" s="99" t="str">
        <f t="shared" si="547"/>
        <v/>
      </c>
      <c r="AO746" s="99" t="str">
        <f t="shared" si="552"/>
        <v/>
      </c>
      <c r="AP746" s="99" t="str">
        <f t="shared" si="553"/>
        <v/>
      </c>
      <c r="AQ746" s="99" t="str">
        <f t="shared" si="548"/>
        <v/>
      </c>
      <c r="AR746" s="99" t="str">
        <f t="shared" si="549"/>
        <v/>
      </c>
      <c r="AS746" s="99" t="str">
        <f t="shared" si="554"/>
        <v/>
      </c>
      <c r="AT746" s="99" t="str">
        <f t="shared" si="555"/>
        <v/>
      </c>
      <c r="AU746" s="99" t="str">
        <f t="shared" si="525"/>
        <v/>
      </c>
      <c r="AV746" s="99" t="str">
        <f t="shared" si="526"/>
        <v/>
      </c>
      <c r="AW746" s="99" t="str">
        <f t="shared" si="556"/>
        <v/>
      </c>
      <c r="AX746" s="99" t="str">
        <f t="shared" si="557"/>
        <v/>
      </c>
      <c r="AY746" s="99" t="str">
        <f t="shared" si="527"/>
        <v/>
      </c>
      <c r="AZ746" s="99" t="str">
        <f t="shared" si="528"/>
        <v/>
      </c>
      <c r="BA746" s="99" t="str">
        <f t="shared" si="558"/>
        <v/>
      </c>
      <c r="BB746" s="99" t="str">
        <f t="shared" si="559"/>
        <v/>
      </c>
      <c r="BD746" s="99" t="str">
        <f t="shared" si="529"/>
        <v/>
      </c>
      <c r="BE746" s="99" t="str">
        <f t="shared" si="530"/>
        <v/>
      </c>
      <c r="BF746" s="99" t="str">
        <f t="shared" si="531"/>
        <v/>
      </c>
      <c r="BG746" s="99" t="str">
        <f t="shared" si="532"/>
        <v/>
      </c>
      <c r="BH746" s="121" t="str">
        <f t="shared" si="533"/>
        <v/>
      </c>
      <c r="BI746" s="121" t="str">
        <f t="shared" si="534"/>
        <v/>
      </c>
      <c r="BJ746" s="122" t="str">
        <f t="shared" si="535"/>
        <v/>
      </c>
      <c r="BK746" s="122"/>
      <c r="BL746" s="99" t="str">
        <f t="shared" si="536"/>
        <v/>
      </c>
      <c r="BM746" s="99" t="str">
        <f t="shared" si="537"/>
        <v/>
      </c>
      <c r="BN746" s="122" t="str">
        <f t="shared" si="542"/>
        <v/>
      </c>
      <c r="BO746" s="121" t="str">
        <f t="shared" si="538"/>
        <v/>
      </c>
      <c r="BP746" s="122" t="str">
        <f t="shared" si="543"/>
        <v/>
      </c>
      <c r="BQ746" s="122"/>
    </row>
    <row r="747" spans="2:69" x14ac:dyDescent="0.3">
      <c r="B747" s="89"/>
      <c r="C747" s="98">
        <f t="shared" si="539"/>
        <v>148</v>
      </c>
      <c r="D747" s="120">
        <v>737</v>
      </c>
      <c r="E747" s="161" t="str">
        <f t="shared" si="544"/>
        <v/>
      </c>
      <c r="F747" s="90" t="str">
        <f t="shared" si="520"/>
        <v/>
      </c>
      <c r="G747" s="120">
        <v>737</v>
      </c>
      <c r="H747" s="161" t="str">
        <f t="shared" si="545"/>
        <v/>
      </c>
      <c r="I747" s="90" t="str">
        <f t="array" ref="I747">IF(D$2=1,IF(F747="","",ABS(F746-F747)),IF(D$2&lt;10,IF(AND(F747="",F748=""),"",MAX(IF(C$11:C$1510=G747,B$11:B$1510))-MIN(IF(C$11:C$1510=G747,B$11:B$1510))),IF(AND(F747="",F748=""),"",_xlfn.STDEV.S(IF(C$11:C$1510=G747,B$11:B$1510)))))</f>
        <v/>
      </c>
      <c r="J747" s="102"/>
      <c r="K747" s="156"/>
      <c r="L747" s="157"/>
      <c r="M747" s="158"/>
      <c r="N747" s="147"/>
      <c r="O747" s="147"/>
      <c r="AA747" s="99" t="str">
        <f t="shared" si="521"/>
        <v/>
      </c>
      <c r="AB747" s="99" t="str">
        <f t="shared" si="522"/>
        <v/>
      </c>
      <c r="AC747" s="99" t="str">
        <f t="shared" si="550"/>
        <v/>
      </c>
      <c r="AD747" s="99" t="str">
        <f t="shared" si="551"/>
        <v/>
      </c>
      <c r="AE747" s="99" t="str">
        <f t="shared" si="523"/>
        <v/>
      </c>
      <c r="AF747" s="99" t="str">
        <f t="shared" si="524"/>
        <v/>
      </c>
      <c r="AG747" s="99" t="str">
        <f t="shared" si="562"/>
        <v/>
      </c>
      <c r="AH747" s="99" t="str">
        <f t="shared" si="563"/>
        <v/>
      </c>
      <c r="AI747" s="99" t="str">
        <f t="shared" si="540"/>
        <v/>
      </c>
      <c r="AJ747" s="99" t="str">
        <f t="shared" si="546"/>
        <v/>
      </c>
      <c r="AK747" s="99" t="str">
        <f t="shared" si="560"/>
        <v/>
      </c>
      <c r="AL747" s="99" t="str">
        <f t="shared" si="561"/>
        <v/>
      </c>
      <c r="AM747" s="99" t="str">
        <f t="shared" si="541"/>
        <v/>
      </c>
      <c r="AN747" s="99" t="str">
        <f t="shared" si="547"/>
        <v/>
      </c>
      <c r="AO747" s="99" t="str">
        <f t="shared" si="552"/>
        <v/>
      </c>
      <c r="AP747" s="99" t="str">
        <f t="shared" si="553"/>
        <v/>
      </c>
      <c r="AQ747" s="99" t="str">
        <f t="shared" si="548"/>
        <v/>
      </c>
      <c r="AR747" s="99" t="str">
        <f t="shared" si="549"/>
        <v/>
      </c>
      <c r="AS747" s="99" t="str">
        <f t="shared" si="554"/>
        <v/>
      </c>
      <c r="AT747" s="99" t="str">
        <f t="shared" si="555"/>
        <v/>
      </c>
      <c r="AU747" s="99" t="str">
        <f t="shared" si="525"/>
        <v/>
      </c>
      <c r="AV747" s="99" t="str">
        <f t="shared" si="526"/>
        <v/>
      </c>
      <c r="AW747" s="99" t="str">
        <f t="shared" si="556"/>
        <v/>
      </c>
      <c r="AX747" s="99" t="str">
        <f t="shared" si="557"/>
        <v/>
      </c>
      <c r="AY747" s="99" t="str">
        <f t="shared" si="527"/>
        <v/>
      </c>
      <c r="AZ747" s="99" t="str">
        <f t="shared" si="528"/>
        <v/>
      </c>
      <c r="BA747" s="99" t="str">
        <f t="shared" si="558"/>
        <v/>
      </c>
      <c r="BB747" s="99" t="str">
        <f t="shared" si="559"/>
        <v/>
      </c>
      <c r="BD747" s="99" t="str">
        <f t="shared" si="529"/>
        <v/>
      </c>
      <c r="BE747" s="99" t="str">
        <f t="shared" si="530"/>
        <v/>
      </c>
      <c r="BF747" s="99" t="str">
        <f t="shared" si="531"/>
        <v/>
      </c>
      <c r="BG747" s="99" t="str">
        <f t="shared" si="532"/>
        <v/>
      </c>
      <c r="BH747" s="121" t="str">
        <f t="shared" si="533"/>
        <v/>
      </c>
      <c r="BI747" s="121" t="str">
        <f t="shared" si="534"/>
        <v/>
      </c>
      <c r="BJ747" s="122" t="str">
        <f t="shared" si="535"/>
        <v/>
      </c>
      <c r="BK747" s="122"/>
      <c r="BL747" s="99" t="str">
        <f t="shared" si="536"/>
        <v/>
      </c>
      <c r="BM747" s="99" t="str">
        <f t="shared" si="537"/>
        <v/>
      </c>
      <c r="BN747" s="122" t="str">
        <f t="shared" si="542"/>
        <v/>
      </c>
      <c r="BO747" s="121" t="str">
        <f t="shared" si="538"/>
        <v/>
      </c>
      <c r="BP747" s="122" t="str">
        <f t="shared" si="543"/>
        <v/>
      </c>
      <c r="BQ747" s="122"/>
    </row>
    <row r="748" spans="2:69" x14ac:dyDescent="0.3">
      <c r="B748" s="89"/>
      <c r="C748" s="98">
        <f t="shared" si="539"/>
        <v>148</v>
      </c>
      <c r="D748" s="120">
        <v>738</v>
      </c>
      <c r="E748" s="161" t="str">
        <f t="shared" si="544"/>
        <v/>
      </c>
      <c r="F748" s="90" t="str">
        <f t="shared" si="520"/>
        <v/>
      </c>
      <c r="G748" s="120">
        <v>738</v>
      </c>
      <c r="H748" s="161" t="str">
        <f t="shared" si="545"/>
        <v/>
      </c>
      <c r="I748" s="90" t="str">
        <f t="array" ref="I748">IF(D$2=1,IF(F748="","",ABS(F747-F748)),IF(D$2&lt;10,IF(AND(F748="",F749=""),"",MAX(IF(C$11:C$1510=G748,B$11:B$1510))-MIN(IF(C$11:C$1510=G748,B$11:B$1510))),IF(AND(F748="",F749=""),"",_xlfn.STDEV.S(IF(C$11:C$1510=G748,B$11:B$1510)))))</f>
        <v/>
      </c>
      <c r="J748" s="102"/>
      <c r="K748" s="156"/>
      <c r="L748" s="157"/>
      <c r="M748" s="158"/>
      <c r="N748" s="147"/>
      <c r="O748" s="147"/>
      <c r="AA748" s="99" t="str">
        <f t="shared" si="521"/>
        <v/>
      </c>
      <c r="AB748" s="99" t="str">
        <f t="shared" si="522"/>
        <v/>
      </c>
      <c r="AC748" s="99" t="str">
        <f t="shared" si="550"/>
        <v/>
      </c>
      <c r="AD748" s="99" t="str">
        <f t="shared" si="551"/>
        <v/>
      </c>
      <c r="AE748" s="99" t="str">
        <f t="shared" si="523"/>
        <v/>
      </c>
      <c r="AF748" s="99" t="str">
        <f t="shared" si="524"/>
        <v/>
      </c>
      <c r="AG748" s="99" t="str">
        <f t="shared" si="562"/>
        <v/>
      </c>
      <c r="AH748" s="99" t="str">
        <f t="shared" si="563"/>
        <v/>
      </c>
      <c r="AI748" s="99" t="str">
        <f t="shared" si="540"/>
        <v/>
      </c>
      <c r="AJ748" s="99" t="str">
        <f t="shared" si="546"/>
        <v/>
      </c>
      <c r="AK748" s="99" t="str">
        <f t="shared" si="560"/>
        <v/>
      </c>
      <c r="AL748" s="99" t="str">
        <f t="shared" si="561"/>
        <v/>
      </c>
      <c r="AM748" s="99" t="str">
        <f t="shared" si="541"/>
        <v/>
      </c>
      <c r="AN748" s="99" t="str">
        <f t="shared" si="547"/>
        <v/>
      </c>
      <c r="AO748" s="99" t="str">
        <f t="shared" si="552"/>
        <v/>
      </c>
      <c r="AP748" s="99" t="str">
        <f t="shared" si="553"/>
        <v/>
      </c>
      <c r="AQ748" s="99" t="str">
        <f t="shared" si="548"/>
        <v/>
      </c>
      <c r="AR748" s="99" t="str">
        <f t="shared" si="549"/>
        <v/>
      </c>
      <c r="AS748" s="99" t="str">
        <f t="shared" si="554"/>
        <v/>
      </c>
      <c r="AT748" s="99" t="str">
        <f t="shared" si="555"/>
        <v/>
      </c>
      <c r="AU748" s="99" t="str">
        <f t="shared" si="525"/>
        <v/>
      </c>
      <c r="AV748" s="99" t="str">
        <f t="shared" si="526"/>
        <v/>
      </c>
      <c r="AW748" s="99" t="str">
        <f t="shared" si="556"/>
        <v/>
      </c>
      <c r="AX748" s="99" t="str">
        <f t="shared" si="557"/>
        <v/>
      </c>
      <c r="AY748" s="99" t="str">
        <f t="shared" si="527"/>
        <v/>
      </c>
      <c r="AZ748" s="99" t="str">
        <f t="shared" si="528"/>
        <v/>
      </c>
      <c r="BA748" s="99" t="str">
        <f t="shared" si="558"/>
        <v/>
      </c>
      <c r="BB748" s="99" t="str">
        <f t="shared" si="559"/>
        <v/>
      </c>
      <c r="BD748" s="99" t="str">
        <f t="shared" si="529"/>
        <v/>
      </c>
      <c r="BE748" s="99" t="str">
        <f t="shared" si="530"/>
        <v/>
      </c>
      <c r="BF748" s="99" t="str">
        <f t="shared" si="531"/>
        <v/>
      </c>
      <c r="BG748" s="99" t="str">
        <f t="shared" si="532"/>
        <v/>
      </c>
      <c r="BH748" s="121" t="str">
        <f t="shared" si="533"/>
        <v/>
      </c>
      <c r="BI748" s="121" t="str">
        <f t="shared" si="534"/>
        <v/>
      </c>
      <c r="BJ748" s="122" t="str">
        <f t="shared" si="535"/>
        <v/>
      </c>
      <c r="BK748" s="122"/>
      <c r="BL748" s="99" t="str">
        <f t="shared" si="536"/>
        <v/>
      </c>
      <c r="BM748" s="99" t="str">
        <f t="shared" si="537"/>
        <v/>
      </c>
      <c r="BN748" s="122" t="str">
        <f t="shared" si="542"/>
        <v/>
      </c>
      <c r="BO748" s="121" t="str">
        <f t="shared" si="538"/>
        <v/>
      </c>
      <c r="BP748" s="122" t="str">
        <f t="shared" si="543"/>
        <v/>
      </c>
      <c r="BQ748" s="122"/>
    </row>
    <row r="749" spans="2:69" x14ac:dyDescent="0.3">
      <c r="B749" s="89"/>
      <c r="C749" s="98">
        <f t="shared" si="539"/>
        <v>148</v>
      </c>
      <c r="D749" s="120">
        <v>739</v>
      </c>
      <c r="E749" s="161" t="str">
        <f t="shared" si="544"/>
        <v/>
      </c>
      <c r="F749" s="90" t="str">
        <f t="shared" si="520"/>
        <v/>
      </c>
      <c r="G749" s="120">
        <v>739</v>
      </c>
      <c r="H749" s="161" t="str">
        <f t="shared" si="545"/>
        <v/>
      </c>
      <c r="I749" s="90" t="str">
        <f t="array" ref="I749">IF(D$2=1,IF(F749="","",ABS(F748-F749)),IF(D$2&lt;10,IF(AND(F749="",F750=""),"",MAX(IF(C$11:C$1510=G749,B$11:B$1510))-MIN(IF(C$11:C$1510=G749,B$11:B$1510))),IF(AND(F749="",F750=""),"",_xlfn.STDEV.S(IF(C$11:C$1510=G749,B$11:B$1510)))))</f>
        <v/>
      </c>
      <c r="J749" s="102"/>
      <c r="K749" s="156"/>
      <c r="L749" s="157"/>
      <c r="M749" s="158"/>
      <c r="N749" s="147"/>
      <c r="O749" s="147"/>
      <c r="AA749" s="99" t="str">
        <f t="shared" si="521"/>
        <v/>
      </c>
      <c r="AB749" s="99" t="str">
        <f t="shared" si="522"/>
        <v/>
      </c>
      <c r="AC749" s="99" t="str">
        <f t="shared" si="550"/>
        <v/>
      </c>
      <c r="AD749" s="99" t="str">
        <f t="shared" si="551"/>
        <v/>
      </c>
      <c r="AE749" s="99" t="str">
        <f t="shared" si="523"/>
        <v/>
      </c>
      <c r="AF749" s="99" t="str">
        <f t="shared" si="524"/>
        <v/>
      </c>
      <c r="AG749" s="99" t="str">
        <f t="shared" si="562"/>
        <v/>
      </c>
      <c r="AH749" s="99" t="str">
        <f t="shared" si="563"/>
        <v/>
      </c>
      <c r="AI749" s="99" t="str">
        <f t="shared" si="540"/>
        <v/>
      </c>
      <c r="AJ749" s="99" t="str">
        <f t="shared" si="546"/>
        <v/>
      </c>
      <c r="AK749" s="99" t="str">
        <f t="shared" si="560"/>
        <v/>
      </c>
      <c r="AL749" s="99" t="str">
        <f t="shared" si="561"/>
        <v/>
      </c>
      <c r="AM749" s="99" t="str">
        <f t="shared" si="541"/>
        <v/>
      </c>
      <c r="AN749" s="99" t="str">
        <f t="shared" si="547"/>
        <v/>
      </c>
      <c r="AO749" s="99" t="str">
        <f t="shared" si="552"/>
        <v/>
      </c>
      <c r="AP749" s="99" t="str">
        <f t="shared" si="553"/>
        <v/>
      </c>
      <c r="AQ749" s="99" t="str">
        <f t="shared" si="548"/>
        <v/>
      </c>
      <c r="AR749" s="99" t="str">
        <f t="shared" si="549"/>
        <v/>
      </c>
      <c r="AS749" s="99" t="str">
        <f t="shared" si="554"/>
        <v/>
      </c>
      <c r="AT749" s="99" t="str">
        <f t="shared" si="555"/>
        <v/>
      </c>
      <c r="AU749" s="99" t="str">
        <f t="shared" si="525"/>
        <v/>
      </c>
      <c r="AV749" s="99" t="str">
        <f t="shared" si="526"/>
        <v/>
      </c>
      <c r="AW749" s="99" t="str">
        <f t="shared" si="556"/>
        <v/>
      </c>
      <c r="AX749" s="99" t="str">
        <f t="shared" si="557"/>
        <v/>
      </c>
      <c r="AY749" s="99" t="str">
        <f t="shared" si="527"/>
        <v/>
      </c>
      <c r="AZ749" s="99" t="str">
        <f t="shared" si="528"/>
        <v/>
      </c>
      <c r="BA749" s="99" t="str">
        <f t="shared" si="558"/>
        <v/>
      </c>
      <c r="BB749" s="99" t="str">
        <f t="shared" si="559"/>
        <v/>
      </c>
      <c r="BD749" s="99" t="str">
        <f t="shared" si="529"/>
        <v/>
      </c>
      <c r="BE749" s="99" t="str">
        <f t="shared" si="530"/>
        <v/>
      </c>
      <c r="BF749" s="99" t="str">
        <f t="shared" si="531"/>
        <v/>
      </c>
      <c r="BG749" s="99" t="str">
        <f t="shared" si="532"/>
        <v/>
      </c>
      <c r="BH749" s="121" t="str">
        <f t="shared" si="533"/>
        <v/>
      </c>
      <c r="BI749" s="121" t="str">
        <f t="shared" si="534"/>
        <v/>
      </c>
      <c r="BJ749" s="122" t="str">
        <f t="shared" si="535"/>
        <v/>
      </c>
      <c r="BK749" s="122"/>
      <c r="BL749" s="99" t="str">
        <f t="shared" si="536"/>
        <v/>
      </c>
      <c r="BM749" s="99" t="str">
        <f t="shared" si="537"/>
        <v/>
      </c>
      <c r="BN749" s="122" t="str">
        <f t="shared" si="542"/>
        <v/>
      </c>
      <c r="BO749" s="121" t="str">
        <f t="shared" si="538"/>
        <v/>
      </c>
      <c r="BP749" s="122" t="str">
        <f t="shared" si="543"/>
        <v/>
      </c>
      <c r="BQ749" s="122"/>
    </row>
    <row r="750" spans="2:69" x14ac:dyDescent="0.3">
      <c r="B750" s="89"/>
      <c r="C750" s="98">
        <f t="shared" si="539"/>
        <v>148</v>
      </c>
      <c r="D750" s="120">
        <v>740</v>
      </c>
      <c r="E750" s="161" t="str">
        <f t="shared" si="544"/>
        <v/>
      </c>
      <c r="F750" s="90" t="str">
        <f t="shared" si="520"/>
        <v/>
      </c>
      <c r="G750" s="120">
        <v>740</v>
      </c>
      <c r="H750" s="161" t="str">
        <f t="shared" si="545"/>
        <v/>
      </c>
      <c r="I750" s="90" t="str">
        <f t="array" ref="I750">IF(D$2=1,IF(F750="","",ABS(F749-F750)),IF(D$2&lt;10,IF(AND(F750="",F751=""),"",MAX(IF(C$11:C$1510=G750,B$11:B$1510))-MIN(IF(C$11:C$1510=G750,B$11:B$1510))),IF(AND(F750="",F751=""),"",_xlfn.STDEV.S(IF(C$11:C$1510=G750,B$11:B$1510)))))</f>
        <v/>
      </c>
      <c r="J750" s="102"/>
      <c r="K750" s="156"/>
      <c r="L750" s="157"/>
      <c r="M750" s="158"/>
      <c r="N750" s="147"/>
      <c r="O750" s="147"/>
      <c r="AA750" s="99" t="str">
        <f t="shared" si="521"/>
        <v/>
      </c>
      <c r="AB750" s="99" t="str">
        <f t="shared" si="522"/>
        <v/>
      </c>
      <c r="AC750" s="99" t="str">
        <f t="shared" si="550"/>
        <v/>
      </c>
      <c r="AD750" s="99" t="str">
        <f t="shared" si="551"/>
        <v/>
      </c>
      <c r="AE750" s="99" t="str">
        <f t="shared" si="523"/>
        <v/>
      </c>
      <c r="AF750" s="99" t="str">
        <f t="shared" si="524"/>
        <v/>
      </c>
      <c r="AG750" s="99" t="str">
        <f t="shared" si="562"/>
        <v/>
      </c>
      <c r="AH750" s="99" t="str">
        <f t="shared" si="563"/>
        <v/>
      </c>
      <c r="AI750" s="99" t="str">
        <f t="shared" si="540"/>
        <v/>
      </c>
      <c r="AJ750" s="99" t="str">
        <f t="shared" si="546"/>
        <v/>
      </c>
      <c r="AK750" s="99" t="str">
        <f t="shared" si="560"/>
        <v/>
      </c>
      <c r="AL750" s="99" t="str">
        <f t="shared" si="561"/>
        <v/>
      </c>
      <c r="AM750" s="99" t="str">
        <f t="shared" si="541"/>
        <v/>
      </c>
      <c r="AN750" s="99" t="str">
        <f t="shared" si="547"/>
        <v/>
      </c>
      <c r="AO750" s="99" t="str">
        <f t="shared" si="552"/>
        <v/>
      </c>
      <c r="AP750" s="99" t="str">
        <f t="shared" si="553"/>
        <v/>
      </c>
      <c r="AQ750" s="99" t="str">
        <f t="shared" si="548"/>
        <v/>
      </c>
      <c r="AR750" s="99" t="str">
        <f t="shared" si="549"/>
        <v/>
      </c>
      <c r="AS750" s="99" t="str">
        <f t="shared" si="554"/>
        <v/>
      </c>
      <c r="AT750" s="99" t="str">
        <f t="shared" si="555"/>
        <v/>
      </c>
      <c r="AU750" s="99" t="str">
        <f t="shared" si="525"/>
        <v/>
      </c>
      <c r="AV750" s="99" t="str">
        <f t="shared" si="526"/>
        <v/>
      </c>
      <c r="AW750" s="99" t="str">
        <f t="shared" si="556"/>
        <v/>
      </c>
      <c r="AX750" s="99" t="str">
        <f t="shared" si="557"/>
        <v/>
      </c>
      <c r="AY750" s="99" t="str">
        <f t="shared" si="527"/>
        <v/>
      </c>
      <c r="AZ750" s="99" t="str">
        <f t="shared" si="528"/>
        <v/>
      </c>
      <c r="BA750" s="99" t="str">
        <f t="shared" si="558"/>
        <v/>
      </c>
      <c r="BB750" s="99" t="str">
        <f t="shared" si="559"/>
        <v/>
      </c>
      <c r="BD750" s="99" t="str">
        <f t="shared" si="529"/>
        <v/>
      </c>
      <c r="BE750" s="99" t="str">
        <f t="shared" si="530"/>
        <v/>
      </c>
      <c r="BF750" s="99" t="str">
        <f t="shared" si="531"/>
        <v/>
      </c>
      <c r="BG750" s="99" t="str">
        <f t="shared" si="532"/>
        <v/>
      </c>
      <c r="BH750" s="121" t="str">
        <f t="shared" si="533"/>
        <v/>
      </c>
      <c r="BI750" s="121" t="str">
        <f t="shared" si="534"/>
        <v/>
      </c>
      <c r="BJ750" s="122" t="str">
        <f t="shared" si="535"/>
        <v/>
      </c>
      <c r="BK750" s="122"/>
      <c r="BL750" s="99" t="str">
        <f t="shared" si="536"/>
        <v/>
      </c>
      <c r="BM750" s="99" t="str">
        <f t="shared" si="537"/>
        <v/>
      </c>
      <c r="BN750" s="122" t="str">
        <f t="shared" si="542"/>
        <v/>
      </c>
      <c r="BO750" s="121" t="str">
        <f t="shared" si="538"/>
        <v/>
      </c>
      <c r="BP750" s="122" t="str">
        <f t="shared" si="543"/>
        <v/>
      </c>
      <c r="BQ750" s="122"/>
    </row>
    <row r="751" spans="2:69" x14ac:dyDescent="0.3">
      <c r="B751" s="89"/>
      <c r="C751" s="98">
        <f t="shared" si="539"/>
        <v>149</v>
      </c>
      <c r="D751" s="120">
        <v>741</v>
      </c>
      <c r="E751" s="161" t="str">
        <f t="shared" si="544"/>
        <v/>
      </c>
      <c r="F751" s="90" t="str">
        <f t="shared" si="520"/>
        <v/>
      </c>
      <c r="G751" s="120">
        <v>741</v>
      </c>
      <c r="H751" s="161" t="str">
        <f t="shared" si="545"/>
        <v/>
      </c>
      <c r="I751" s="90" t="str">
        <f t="array" ref="I751">IF(D$2=1,IF(F751="","",ABS(F750-F751)),IF(D$2&lt;10,IF(AND(F751="",F752=""),"",MAX(IF(C$11:C$1510=G751,B$11:B$1510))-MIN(IF(C$11:C$1510=G751,B$11:B$1510))),IF(AND(F751="",F752=""),"",_xlfn.STDEV.S(IF(C$11:C$1510=G751,B$11:B$1510)))))</f>
        <v/>
      </c>
      <c r="J751" s="102"/>
      <c r="K751" s="156"/>
      <c r="L751" s="157"/>
      <c r="M751" s="158"/>
      <c r="N751" s="147"/>
      <c r="O751" s="147"/>
      <c r="AA751" s="99" t="str">
        <f t="shared" si="521"/>
        <v/>
      </c>
      <c r="AB751" s="99" t="str">
        <f t="shared" si="522"/>
        <v/>
      </c>
      <c r="AC751" s="99" t="str">
        <f t="shared" si="550"/>
        <v/>
      </c>
      <c r="AD751" s="99" t="str">
        <f t="shared" si="551"/>
        <v/>
      </c>
      <c r="AE751" s="99" t="str">
        <f t="shared" si="523"/>
        <v/>
      </c>
      <c r="AF751" s="99" t="str">
        <f t="shared" si="524"/>
        <v/>
      </c>
      <c r="AG751" s="99" t="str">
        <f t="shared" si="562"/>
        <v/>
      </c>
      <c r="AH751" s="99" t="str">
        <f t="shared" si="563"/>
        <v/>
      </c>
      <c r="AI751" s="99" t="str">
        <f t="shared" si="540"/>
        <v/>
      </c>
      <c r="AJ751" s="99" t="str">
        <f t="shared" si="546"/>
        <v/>
      </c>
      <c r="AK751" s="99" t="str">
        <f t="shared" si="560"/>
        <v/>
      </c>
      <c r="AL751" s="99" t="str">
        <f t="shared" si="561"/>
        <v/>
      </c>
      <c r="AM751" s="99" t="str">
        <f t="shared" si="541"/>
        <v/>
      </c>
      <c r="AN751" s="99" t="str">
        <f t="shared" si="547"/>
        <v/>
      </c>
      <c r="AO751" s="99" t="str">
        <f t="shared" si="552"/>
        <v/>
      </c>
      <c r="AP751" s="99" t="str">
        <f t="shared" si="553"/>
        <v/>
      </c>
      <c r="AQ751" s="99" t="str">
        <f t="shared" si="548"/>
        <v/>
      </c>
      <c r="AR751" s="99" t="str">
        <f t="shared" si="549"/>
        <v/>
      </c>
      <c r="AS751" s="99" t="str">
        <f t="shared" si="554"/>
        <v/>
      </c>
      <c r="AT751" s="99" t="str">
        <f t="shared" si="555"/>
        <v/>
      </c>
      <c r="AU751" s="99" t="str">
        <f t="shared" si="525"/>
        <v/>
      </c>
      <c r="AV751" s="99" t="str">
        <f t="shared" si="526"/>
        <v/>
      </c>
      <c r="AW751" s="99" t="str">
        <f t="shared" si="556"/>
        <v/>
      </c>
      <c r="AX751" s="99" t="str">
        <f t="shared" si="557"/>
        <v/>
      </c>
      <c r="AY751" s="99" t="str">
        <f t="shared" si="527"/>
        <v/>
      </c>
      <c r="AZ751" s="99" t="str">
        <f t="shared" si="528"/>
        <v/>
      </c>
      <c r="BA751" s="99" t="str">
        <f t="shared" si="558"/>
        <v/>
      </c>
      <c r="BB751" s="99" t="str">
        <f t="shared" si="559"/>
        <v/>
      </c>
      <c r="BD751" s="99" t="str">
        <f t="shared" si="529"/>
        <v/>
      </c>
      <c r="BE751" s="99" t="str">
        <f t="shared" si="530"/>
        <v/>
      </c>
      <c r="BF751" s="99" t="str">
        <f t="shared" si="531"/>
        <v/>
      </c>
      <c r="BG751" s="99" t="str">
        <f t="shared" si="532"/>
        <v/>
      </c>
      <c r="BH751" s="121" t="str">
        <f t="shared" si="533"/>
        <v/>
      </c>
      <c r="BI751" s="121" t="str">
        <f t="shared" si="534"/>
        <v/>
      </c>
      <c r="BJ751" s="122" t="str">
        <f t="shared" si="535"/>
        <v/>
      </c>
      <c r="BK751" s="122"/>
      <c r="BL751" s="99" t="str">
        <f t="shared" si="536"/>
        <v/>
      </c>
      <c r="BM751" s="99" t="str">
        <f t="shared" si="537"/>
        <v/>
      </c>
      <c r="BN751" s="122" t="str">
        <f t="shared" si="542"/>
        <v/>
      </c>
      <c r="BO751" s="121" t="str">
        <f t="shared" si="538"/>
        <v/>
      </c>
      <c r="BP751" s="122" t="str">
        <f t="shared" si="543"/>
        <v/>
      </c>
      <c r="BQ751" s="122"/>
    </row>
    <row r="752" spans="2:69" x14ac:dyDescent="0.3">
      <c r="B752" s="89"/>
      <c r="C752" s="98">
        <f t="shared" si="539"/>
        <v>149</v>
      </c>
      <c r="D752" s="120">
        <v>742</v>
      </c>
      <c r="E752" s="161" t="str">
        <f t="shared" si="544"/>
        <v/>
      </c>
      <c r="F752" s="90" t="str">
        <f t="shared" si="520"/>
        <v/>
      </c>
      <c r="G752" s="120">
        <v>742</v>
      </c>
      <c r="H752" s="161" t="str">
        <f t="shared" si="545"/>
        <v/>
      </c>
      <c r="I752" s="90" t="str">
        <f t="array" ref="I752">IF(D$2=1,IF(F752="","",ABS(F751-F752)),IF(D$2&lt;10,IF(AND(F752="",F753=""),"",MAX(IF(C$11:C$1510=G752,B$11:B$1510))-MIN(IF(C$11:C$1510=G752,B$11:B$1510))),IF(AND(F752="",F753=""),"",_xlfn.STDEV.S(IF(C$11:C$1510=G752,B$11:B$1510)))))</f>
        <v/>
      </c>
      <c r="J752" s="102"/>
      <c r="K752" s="156"/>
      <c r="L752" s="157"/>
      <c r="M752" s="158"/>
      <c r="N752" s="147"/>
      <c r="O752" s="147"/>
      <c r="AA752" s="99" t="str">
        <f t="shared" si="521"/>
        <v/>
      </c>
      <c r="AB752" s="99" t="str">
        <f t="shared" si="522"/>
        <v/>
      </c>
      <c r="AC752" s="99" t="str">
        <f t="shared" si="550"/>
        <v/>
      </c>
      <c r="AD752" s="99" t="str">
        <f t="shared" si="551"/>
        <v/>
      </c>
      <c r="AE752" s="99" t="str">
        <f t="shared" si="523"/>
        <v/>
      </c>
      <c r="AF752" s="99" t="str">
        <f t="shared" si="524"/>
        <v/>
      </c>
      <c r="AG752" s="99" t="str">
        <f t="shared" si="562"/>
        <v/>
      </c>
      <c r="AH752" s="99" t="str">
        <f t="shared" si="563"/>
        <v/>
      </c>
      <c r="AI752" s="99" t="str">
        <f t="shared" si="540"/>
        <v/>
      </c>
      <c r="AJ752" s="99" t="str">
        <f t="shared" si="546"/>
        <v/>
      </c>
      <c r="AK752" s="99" t="str">
        <f t="shared" si="560"/>
        <v/>
      </c>
      <c r="AL752" s="99" t="str">
        <f t="shared" si="561"/>
        <v/>
      </c>
      <c r="AM752" s="99" t="str">
        <f t="shared" si="541"/>
        <v/>
      </c>
      <c r="AN752" s="99" t="str">
        <f t="shared" si="547"/>
        <v/>
      </c>
      <c r="AO752" s="99" t="str">
        <f t="shared" si="552"/>
        <v/>
      </c>
      <c r="AP752" s="99" t="str">
        <f t="shared" si="553"/>
        <v/>
      </c>
      <c r="AQ752" s="99" t="str">
        <f t="shared" si="548"/>
        <v/>
      </c>
      <c r="AR752" s="99" t="str">
        <f t="shared" si="549"/>
        <v/>
      </c>
      <c r="AS752" s="99" t="str">
        <f t="shared" si="554"/>
        <v/>
      </c>
      <c r="AT752" s="99" t="str">
        <f t="shared" si="555"/>
        <v/>
      </c>
      <c r="AU752" s="99" t="str">
        <f t="shared" si="525"/>
        <v/>
      </c>
      <c r="AV752" s="99" t="str">
        <f t="shared" si="526"/>
        <v/>
      </c>
      <c r="AW752" s="99" t="str">
        <f t="shared" si="556"/>
        <v/>
      </c>
      <c r="AX752" s="99" t="str">
        <f t="shared" si="557"/>
        <v/>
      </c>
      <c r="AY752" s="99" t="str">
        <f t="shared" si="527"/>
        <v/>
      </c>
      <c r="AZ752" s="99" t="str">
        <f t="shared" si="528"/>
        <v/>
      </c>
      <c r="BA752" s="99" t="str">
        <f t="shared" si="558"/>
        <v/>
      </c>
      <c r="BB752" s="99" t="str">
        <f t="shared" si="559"/>
        <v/>
      </c>
      <c r="BD752" s="99" t="str">
        <f t="shared" si="529"/>
        <v/>
      </c>
      <c r="BE752" s="99" t="str">
        <f t="shared" si="530"/>
        <v/>
      </c>
      <c r="BF752" s="99" t="str">
        <f t="shared" si="531"/>
        <v/>
      </c>
      <c r="BG752" s="99" t="str">
        <f t="shared" si="532"/>
        <v/>
      </c>
      <c r="BH752" s="121" t="str">
        <f t="shared" si="533"/>
        <v/>
      </c>
      <c r="BI752" s="121" t="str">
        <f t="shared" si="534"/>
        <v/>
      </c>
      <c r="BJ752" s="122" t="str">
        <f t="shared" si="535"/>
        <v/>
      </c>
      <c r="BK752" s="122"/>
      <c r="BL752" s="99" t="str">
        <f t="shared" si="536"/>
        <v/>
      </c>
      <c r="BM752" s="99" t="str">
        <f t="shared" si="537"/>
        <v/>
      </c>
      <c r="BN752" s="122" t="str">
        <f t="shared" si="542"/>
        <v/>
      </c>
      <c r="BO752" s="121" t="str">
        <f t="shared" si="538"/>
        <v/>
      </c>
      <c r="BP752" s="122" t="str">
        <f t="shared" si="543"/>
        <v/>
      </c>
      <c r="BQ752" s="122"/>
    </row>
    <row r="753" spans="2:69" x14ac:dyDescent="0.3">
      <c r="B753" s="89"/>
      <c r="C753" s="98">
        <f t="shared" si="539"/>
        <v>149</v>
      </c>
      <c r="D753" s="120">
        <v>743</v>
      </c>
      <c r="E753" s="161" t="str">
        <f t="shared" si="544"/>
        <v/>
      </c>
      <c r="F753" s="90" t="str">
        <f t="shared" si="520"/>
        <v/>
      </c>
      <c r="G753" s="120">
        <v>743</v>
      </c>
      <c r="H753" s="161" t="str">
        <f t="shared" si="545"/>
        <v/>
      </c>
      <c r="I753" s="90" t="str">
        <f t="array" ref="I753">IF(D$2=1,IF(F753="","",ABS(F752-F753)),IF(D$2&lt;10,IF(AND(F753="",F754=""),"",MAX(IF(C$11:C$1510=G753,B$11:B$1510))-MIN(IF(C$11:C$1510=G753,B$11:B$1510))),IF(AND(F753="",F754=""),"",_xlfn.STDEV.S(IF(C$11:C$1510=G753,B$11:B$1510)))))</f>
        <v/>
      </c>
      <c r="J753" s="102"/>
      <c r="K753" s="156"/>
      <c r="L753" s="157"/>
      <c r="M753" s="158"/>
      <c r="N753" s="147"/>
      <c r="O753" s="147"/>
      <c r="AA753" s="99" t="str">
        <f t="shared" si="521"/>
        <v/>
      </c>
      <c r="AB753" s="99" t="str">
        <f t="shared" si="522"/>
        <v/>
      </c>
      <c r="AC753" s="99" t="str">
        <f t="shared" si="550"/>
        <v/>
      </c>
      <c r="AD753" s="99" t="str">
        <f t="shared" si="551"/>
        <v/>
      </c>
      <c r="AE753" s="99" t="str">
        <f t="shared" si="523"/>
        <v/>
      </c>
      <c r="AF753" s="99" t="str">
        <f t="shared" si="524"/>
        <v/>
      </c>
      <c r="AG753" s="99" t="str">
        <f t="shared" si="562"/>
        <v/>
      </c>
      <c r="AH753" s="99" t="str">
        <f t="shared" si="563"/>
        <v/>
      </c>
      <c r="AI753" s="99" t="str">
        <f t="shared" si="540"/>
        <v/>
      </c>
      <c r="AJ753" s="99" t="str">
        <f t="shared" si="546"/>
        <v/>
      </c>
      <c r="AK753" s="99" t="str">
        <f t="shared" si="560"/>
        <v/>
      </c>
      <c r="AL753" s="99" t="str">
        <f t="shared" si="561"/>
        <v/>
      </c>
      <c r="AM753" s="99" t="str">
        <f t="shared" si="541"/>
        <v/>
      </c>
      <c r="AN753" s="99" t="str">
        <f t="shared" si="547"/>
        <v/>
      </c>
      <c r="AO753" s="99" t="str">
        <f t="shared" si="552"/>
        <v/>
      </c>
      <c r="AP753" s="99" t="str">
        <f t="shared" si="553"/>
        <v/>
      </c>
      <c r="AQ753" s="99" t="str">
        <f t="shared" si="548"/>
        <v/>
      </c>
      <c r="AR753" s="99" t="str">
        <f t="shared" si="549"/>
        <v/>
      </c>
      <c r="AS753" s="99" t="str">
        <f t="shared" si="554"/>
        <v/>
      </c>
      <c r="AT753" s="99" t="str">
        <f t="shared" si="555"/>
        <v/>
      </c>
      <c r="AU753" s="99" t="str">
        <f t="shared" si="525"/>
        <v/>
      </c>
      <c r="AV753" s="99" t="str">
        <f t="shared" si="526"/>
        <v/>
      </c>
      <c r="AW753" s="99" t="str">
        <f t="shared" si="556"/>
        <v/>
      </c>
      <c r="AX753" s="99" t="str">
        <f t="shared" si="557"/>
        <v/>
      </c>
      <c r="AY753" s="99" t="str">
        <f t="shared" si="527"/>
        <v/>
      </c>
      <c r="AZ753" s="99" t="str">
        <f t="shared" si="528"/>
        <v/>
      </c>
      <c r="BA753" s="99" t="str">
        <f t="shared" si="558"/>
        <v/>
      </c>
      <c r="BB753" s="99" t="str">
        <f t="shared" si="559"/>
        <v/>
      </c>
      <c r="BD753" s="99" t="str">
        <f t="shared" si="529"/>
        <v/>
      </c>
      <c r="BE753" s="99" t="str">
        <f t="shared" si="530"/>
        <v/>
      </c>
      <c r="BF753" s="99" t="str">
        <f t="shared" si="531"/>
        <v/>
      </c>
      <c r="BG753" s="99" t="str">
        <f t="shared" si="532"/>
        <v/>
      </c>
      <c r="BH753" s="121" t="str">
        <f t="shared" si="533"/>
        <v/>
      </c>
      <c r="BI753" s="121" t="str">
        <f t="shared" si="534"/>
        <v/>
      </c>
      <c r="BJ753" s="122" t="str">
        <f t="shared" si="535"/>
        <v/>
      </c>
      <c r="BK753" s="122"/>
      <c r="BL753" s="99" t="str">
        <f t="shared" si="536"/>
        <v/>
      </c>
      <c r="BM753" s="99" t="str">
        <f t="shared" si="537"/>
        <v/>
      </c>
      <c r="BN753" s="122" t="str">
        <f t="shared" si="542"/>
        <v/>
      </c>
      <c r="BO753" s="121" t="str">
        <f t="shared" si="538"/>
        <v/>
      </c>
      <c r="BP753" s="122" t="str">
        <f t="shared" si="543"/>
        <v/>
      </c>
      <c r="BQ753" s="122"/>
    </row>
    <row r="754" spans="2:69" x14ac:dyDescent="0.3">
      <c r="B754" s="89"/>
      <c r="C754" s="98">
        <f t="shared" si="539"/>
        <v>149</v>
      </c>
      <c r="D754" s="120">
        <v>744</v>
      </c>
      <c r="E754" s="161" t="str">
        <f t="shared" si="544"/>
        <v/>
      </c>
      <c r="F754" s="90" t="str">
        <f t="shared" si="520"/>
        <v/>
      </c>
      <c r="G754" s="120">
        <v>744</v>
      </c>
      <c r="H754" s="161" t="str">
        <f t="shared" si="545"/>
        <v/>
      </c>
      <c r="I754" s="90" t="str">
        <f t="array" ref="I754">IF(D$2=1,IF(F754="","",ABS(F753-F754)),IF(D$2&lt;10,IF(AND(F754="",F755=""),"",MAX(IF(C$11:C$1510=G754,B$11:B$1510))-MIN(IF(C$11:C$1510=G754,B$11:B$1510))),IF(AND(F754="",F755=""),"",_xlfn.STDEV.S(IF(C$11:C$1510=G754,B$11:B$1510)))))</f>
        <v/>
      </c>
      <c r="J754" s="102"/>
      <c r="K754" s="156"/>
      <c r="L754" s="157"/>
      <c r="M754" s="158"/>
      <c r="N754" s="147"/>
      <c r="O754" s="147"/>
      <c r="AA754" s="99" t="str">
        <f t="shared" si="521"/>
        <v/>
      </c>
      <c r="AB754" s="99" t="str">
        <f t="shared" si="522"/>
        <v/>
      </c>
      <c r="AC754" s="99" t="str">
        <f t="shared" si="550"/>
        <v/>
      </c>
      <c r="AD754" s="99" t="str">
        <f t="shared" si="551"/>
        <v/>
      </c>
      <c r="AE754" s="99" t="str">
        <f t="shared" si="523"/>
        <v/>
      </c>
      <c r="AF754" s="99" t="str">
        <f t="shared" si="524"/>
        <v/>
      </c>
      <c r="AG754" s="99" t="str">
        <f t="shared" si="562"/>
        <v/>
      </c>
      <c r="AH754" s="99" t="str">
        <f t="shared" si="563"/>
        <v/>
      </c>
      <c r="AI754" s="99" t="str">
        <f t="shared" si="540"/>
        <v/>
      </c>
      <c r="AJ754" s="99" t="str">
        <f t="shared" si="546"/>
        <v/>
      </c>
      <c r="AK754" s="99" t="str">
        <f t="shared" si="560"/>
        <v/>
      </c>
      <c r="AL754" s="99" t="str">
        <f t="shared" si="561"/>
        <v/>
      </c>
      <c r="AM754" s="99" t="str">
        <f t="shared" si="541"/>
        <v/>
      </c>
      <c r="AN754" s="99" t="str">
        <f t="shared" si="547"/>
        <v/>
      </c>
      <c r="AO754" s="99" t="str">
        <f t="shared" si="552"/>
        <v/>
      </c>
      <c r="AP754" s="99" t="str">
        <f t="shared" si="553"/>
        <v/>
      </c>
      <c r="AQ754" s="99" t="str">
        <f t="shared" si="548"/>
        <v/>
      </c>
      <c r="AR754" s="99" t="str">
        <f t="shared" si="549"/>
        <v/>
      </c>
      <c r="AS754" s="99" t="str">
        <f t="shared" si="554"/>
        <v/>
      </c>
      <c r="AT754" s="99" t="str">
        <f t="shared" si="555"/>
        <v/>
      </c>
      <c r="AU754" s="99" t="str">
        <f t="shared" si="525"/>
        <v/>
      </c>
      <c r="AV754" s="99" t="str">
        <f t="shared" si="526"/>
        <v/>
      </c>
      <c r="AW754" s="99" t="str">
        <f t="shared" si="556"/>
        <v/>
      </c>
      <c r="AX754" s="99" t="str">
        <f t="shared" si="557"/>
        <v/>
      </c>
      <c r="AY754" s="99" t="str">
        <f t="shared" si="527"/>
        <v/>
      </c>
      <c r="AZ754" s="99" t="str">
        <f t="shared" si="528"/>
        <v/>
      </c>
      <c r="BA754" s="99" t="str">
        <f t="shared" si="558"/>
        <v/>
      </c>
      <c r="BB754" s="99" t="str">
        <f t="shared" si="559"/>
        <v/>
      </c>
      <c r="BD754" s="99" t="str">
        <f t="shared" si="529"/>
        <v/>
      </c>
      <c r="BE754" s="99" t="str">
        <f t="shared" si="530"/>
        <v/>
      </c>
      <c r="BF754" s="99" t="str">
        <f t="shared" si="531"/>
        <v/>
      </c>
      <c r="BG754" s="99" t="str">
        <f t="shared" si="532"/>
        <v/>
      </c>
      <c r="BH754" s="121" t="str">
        <f t="shared" si="533"/>
        <v/>
      </c>
      <c r="BI754" s="121" t="str">
        <f t="shared" si="534"/>
        <v/>
      </c>
      <c r="BJ754" s="122" t="str">
        <f t="shared" si="535"/>
        <v/>
      </c>
      <c r="BK754" s="122"/>
      <c r="BL754" s="99" t="str">
        <f t="shared" si="536"/>
        <v/>
      </c>
      <c r="BM754" s="99" t="str">
        <f t="shared" si="537"/>
        <v/>
      </c>
      <c r="BN754" s="122" t="str">
        <f t="shared" si="542"/>
        <v/>
      </c>
      <c r="BO754" s="121" t="str">
        <f t="shared" si="538"/>
        <v/>
      </c>
      <c r="BP754" s="122" t="str">
        <f t="shared" si="543"/>
        <v/>
      </c>
      <c r="BQ754" s="122"/>
    </row>
    <row r="755" spans="2:69" x14ac:dyDescent="0.3">
      <c r="B755" s="89"/>
      <c r="C755" s="98">
        <f t="shared" si="539"/>
        <v>149</v>
      </c>
      <c r="D755" s="120">
        <v>745</v>
      </c>
      <c r="E755" s="161" t="str">
        <f t="shared" si="544"/>
        <v/>
      </c>
      <c r="F755" s="90" t="str">
        <f t="shared" si="520"/>
        <v/>
      </c>
      <c r="G755" s="120">
        <v>745</v>
      </c>
      <c r="H755" s="161" t="str">
        <f t="shared" si="545"/>
        <v/>
      </c>
      <c r="I755" s="90" t="str">
        <f t="array" ref="I755">IF(D$2=1,IF(F755="","",ABS(F754-F755)),IF(D$2&lt;10,IF(AND(F755="",F756=""),"",MAX(IF(C$11:C$1510=G755,B$11:B$1510))-MIN(IF(C$11:C$1510=G755,B$11:B$1510))),IF(AND(F755="",F756=""),"",_xlfn.STDEV.S(IF(C$11:C$1510=G755,B$11:B$1510)))))</f>
        <v/>
      </c>
      <c r="J755" s="102"/>
      <c r="K755" s="156"/>
      <c r="L755" s="157"/>
      <c r="M755" s="158"/>
      <c r="N755" s="147"/>
      <c r="O755" s="147"/>
      <c r="AA755" s="99" t="str">
        <f t="shared" si="521"/>
        <v/>
      </c>
      <c r="AB755" s="99" t="str">
        <f t="shared" si="522"/>
        <v/>
      </c>
      <c r="AC755" s="99" t="str">
        <f t="shared" si="550"/>
        <v/>
      </c>
      <c r="AD755" s="99" t="str">
        <f t="shared" si="551"/>
        <v/>
      </c>
      <c r="AE755" s="99" t="str">
        <f t="shared" si="523"/>
        <v/>
      </c>
      <c r="AF755" s="99" t="str">
        <f t="shared" si="524"/>
        <v/>
      </c>
      <c r="AG755" s="99" t="str">
        <f t="shared" si="562"/>
        <v/>
      </c>
      <c r="AH755" s="99" t="str">
        <f t="shared" si="563"/>
        <v/>
      </c>
      <c r="AI755" s="99" t="str">
        <f t="shared" si="540"/>
        <v/>
      </c>
      <c r="AJ755" s="99" t="str">
        <f t="shared" si="546"/>
        <v/>
      </c>
      <c r="AK755" s="99" t="str">
        <f t="shared" si="560"/>
        <v/>
      </c>
      <c r="AL755" s="99" t="str">
        <f t="shared" si="561"/>
        <v/>
      </c>
      <c r="AM755" s="99" t="str">
        <f t="shared" si="541"/>
        <v/>
      </c>
      <c r="AN755" s="99" t="str">
        <f t="shared" si="547"/>
        <v/>
      </c>
      <c r="AO755" s="99" t="str">
        <f t="shared" si="552"/>
        <v/>
      </c>
      <c r="AP755" s="99" t="str">
        <f t="shared" si="553"/>
        <v/>
      </c>
      <c r="AQ755" s="99" t="str">
        <f t="shared" si="548"/>
        <v/>
      </c>
      <c r="AR755" s="99" t="str">
        <f t="shared" si="549"/>
        <v/>
      </c>
      <c r="AS755" s="99" t="str">
        <f t="shared" si="554"/>
        <v/>
      </c>
      <c r="AT755" s="99" t="str">
        <f t="shared" si="555"/>
        <v/>
      </c>
      <c r="AU755" s="99" t="str">
        <f t="shared" si="525"/>
        <v/>
      </c>
      <c r="AV755" s="99" t="str">
        <f t="shared" si="526"/>
        <v/>
      </c>
      <c r="AW755" s="99" t="str">
        <f t="shared" si="556"/>
        <v/>
      </c>
      <c r="AX755" s="99" t="str">
        <f t="shared" si="557"/>
        <v/>
      </c>
      <c r="AY755" s="99" t="str">
        <f t="shared" si="527"/>
        <v/>
      </c>
      <c r="AZ755" s="99" t="str">
        <f t="shared" si="528"/>
        <v/>
      </c>
      <c r="BA755" s="99" t="str">
        <f t="shared" si="558"/>
        <v/>
      </c>
      <c r="BB755" s="99" t="str">
        <f t="shared" si="559"/>
        <v/>
      </c>
      <c r="BD755" s="99" t="str">
        <f t="shared" si="529"/>
        <v/>
      </c>
      <c r="BE755" s="99" t="str">
        <f t="shared" si="530"/>
        <v/>
      </c>
      <c r="BF755" s="99" t="str">
        <f t="shared" si="531"/>
        <v/>
      </c>
      <c r="BG755" s="99" t="str">
        <f t="shared" si="532"/>
        <v/>
      </c>
      <c r="BH755" s="121" t="str">
        <f t="shared" si="533"/>
        <v/>
      </c>
      <c r="BI755" s="121" t="str">
        <f t="shared" si="534"/>
        <v/>
      </c>
      <c r="BJ755" s="122" t="str">
        <f t="shared" si="535"/>
        <v/>
      </c>
      <c r="BK755" s="122"/>
      <c r="BL755" s="99" t="str">
        <f t="shared" si="536"/>
        <v/>
      </c>
      <c r="BM755" s="99" t="str">
        <f t="shared" si="537"/>
        <v/>
      </c>
      <c r="BN755" s="122" t="str">
        <f t="shared" si="542"/>
        <v/>
      </c>
      <c r="BO755" s="121" t="str">
        <f t="shared" si="538"/>
        <v/>
      </c>
      <c r="BP755" s="122" t="str">
        <f t="shared" si="543"/>
        <v/>
      </c>
      <c r="BQ755" s="122"/>
    </row>
    <row r="756" spans="2:69" x14ac:dyDescent="0.3">
      <c r="B756" s="89"/>
      <c r="C756" s="98">
        <f t="shared" si="539"/>
        <v>150</v>
      </c>
      <c r="D756" s="120">
        <v>746</v>
      </c>
      <c r="E756" s="161" t="str">
        <f t="shared" si="544"/>
        <v/>
      </c>
      <c r="F756" s="90" t="str">
        <f t="shared" si="520"/>
        <v/>
      </c>
      <c r="G756" s="120">
        <v>746</v>
      </c>
      <c r="H756" s="161" t="str">
        <f t="shared" si="545"/>
        <v/>
      </c>
      <c r="I756" s="90" t="str">
        <f t="array" ref="I756">IF(D$2=1,IF(F756="","",ABS(F755-F756)),IF(D$2&lt;10,IF(AND(F756="",F757=""),"",MAX(IF(C$11:C$1510=G756,B$11:B$1510))-MIN(IF(C$11:C$1510=G756,B$11:B$1510))),IF(AND(F756="",F757=""),"",_xlfn.STDEV.S(IF(C$11:C$1510=G756,B$11:B$1510)))))</f>
        <v/>
      </c>
      <c r="J756" s="102"/>
      <c r="K756" s="156"/>
      <c r="L756" s="157"/>
      <c r="M756" s="158"/>
      <c r="N756" s="147"/>
      <c r="O756" s="147"/>
      <c r="AA756" s="99" t="str">
        <f t="shared" si="521"/>
        <v/>
      </c>
      <c r="AB756" s="99" t="str">
        <f t="shared" si="522"/>
        <v/>
      </c>
      <c r="AC756" s="99" t="str">
        <f t="shared" si="550"/>
        <v/>
      </c>
      <c r="AD756" s="99" t="str">
        <f t="shared" si="551"/>
        <v/>
      </c>
      <c r="AE756" s="99" t="str">
        <f t="shared" si="523"/>
        <v/>
      </c>
      <c r="AF756" s="99" t="str">
        <f t="shared" si="524"/>
        <v/>
      </c>
      <c r="AG756" s="99" t="str">
        <f t="shared" si="562"/>
        <v/>
      </c>
      <c r="AH756" s="99" t="str">
        <f t="shared" si="563"/>
        <v/>
      </c>
      <c r="AI756" s="99" t="str">
        <f t="shared" si="540"/>
        <v/>
      </c>
      <c r="AJ756" s="99" t="str">
        <f t="shared" si="546"/>
        <v/>
      </c>
      <c r="AK756" s="99" t="str">
        <f t="shared" si="560"/>
        <v/>
      </c>
      <c r="AL756" s="99" t="str">
        <f t="shared" si="561"/>
        <v/>
      </c>
      <c r="AM756" s="99" t="str">
        <f t="shared" si="541"/>
        <v/>
      </c>
      <c r="AN756" s="99" t="str">
        <f t="shared" si="547"/>
        <v/>
      </c>
      <c r="AO756" s="99" t="str">
        <f t="shared" si="552"/>
        <v/>
      </c>
      <c r="AP756" s="99" t="str">
        <f t="shared" si="553"/>
        <v/>
      </c>
      <c r="AQ756" s="99" t="str">
        <f t="shared" si="548"/>
        <v/>
      </c>
      <c r="AR756" s="99" t="str">
        <f t="shared" si="549"/>
        <v/>
      </c>
      <c r="AS756" s="99" t="str">
        <f t="shared" si="554"/>
        <v/>
      </c>
      <c r="AT756" s="99" t="str">
        <f t="shared" si="555"/>
        <v/>
      </c>
      <c r="AU756" s="99" t="str">
        <f t="shared" si="525"/>
        <v/>
      </c>
      <c r="AV756" s="99" t="str">
        <f t="shared" si="526"/>
        <v/>
      </c>
      <c r="AW756" s="99" t="str">
        <f t="shared" si="556"/>
        <v/>
      </c>
      <c r="AX756" s="99" t="str">
        <f t="shared" si="557"/>
        <v/>
      </c>
      <c r="AY756" s="99" t="str">
        <f t="shared" si="527"/>
        <v/>
      </c>
      <c r="AZ756" s="99" t="str">
        <f t="shared" si="528"/>
        <v/>
      </c>
      <c r="BA756" s="99" t="str">
        <f t="shared" si="558"/>
        <v/>
      </c>
      <c r="BB756" s="99" t="str">
        <f t="shared" si="559"/>
        <v/>
      </c>
      <c r="BD756" s="99" t="str">
        <f t="shared" si="529"/>
        <v/>
      </c>
      <c r="BE756" s="99" t="str">
        <f t="shared" si="530"/>
        <v/>
      </c>
      <c r="BF756" s="99" t="str">
        <f t="shared" si="531"/>
        <v/>
      </c>
      <c r="BG756" s="99" t="str">
        <f t="shared" si="532"/>
        <v/>
      </c>
      <c r="BH756" s="121" t="str">
        <f t="shared" si="533"/>
        <v/>
      </c>
      <c r="BI756" s="121" t="str">
        <f t="shared" si="534"/>
        <v/>
      </c>
      <c r="BJ756" s="122" t="str">
        <f t="shared" si="535"/>
        <v/>
      </c>
      <c r="BK756" s="122"/>
      <c r="BL756" s="99" t="str">
        <f t="shared" si="536"/>
        <v/>
      </c>
      <c r="BM756" s="99" t="str">
        <f t="shared" si="537"/>
        <v/>
      </c>
      <c r="BN756" s="122" t="str">
        <f t="shared" si="542"/>
        <v/>
      </c>
      <c r="BO756" s="121" t="str">
        <f t="shared" si="538"/>
        <v/>
      </c>
      <c r="BP756" s="122" t="str">
        <f t="shared" si="543"/>
        <v/>
      </c>
      <c r="BQ756" s="122"/>
    </row>
    <row r="757" spans="2:69" x14ac:dyDescent="0.3">
      <c r="B757" s="89"/>
      <c r="C757" s="98">
        <f t="shared" si="539"/>
        <v>150</v>
      </c>
      <c r="D757" s="120">
        <v>747</v>
      </c>
      <c r="E757" s="161" t="str">
        <f t="shared" si="544"/>
        <v/>
      </c>
      <c r="F757" s="90" t="str">
        <f t="shared" si="520"/>
        <v/>
      </c>
      <c r="G757" s="120">
        <v>747</v>
      </c>
      <c r="H757" s="161" t="str">
        <f t="shared" si="545"/>
        <v/>
      </c>
      <c r="I757" s="90" t="str">
        <f t="array" ref="I757">IF(D$2=1,IF(F757="","",ABS(F756-F757)),IF(D$2&lt;10,IF(AND(F757="",F758=""),"",MAX(IF(C$11:C$1510=G757,B$11:B$1510))-MIN(IF(C$11:C$1510=G757,B$11:B$1510))),IF(AND(F757="",F758=""),"",_xlfn.STDEV.S(IF(C$11:C$1510=G757,B$11:B$1510)))))</f>
        <v/>
      </c>
      <c r="J757" s="102"/>
      <c r="K757" s="156"/>
      <c r="L757" s="157"/>
      <c r="M757" s="158"/>
      <c r="N757" s="147"/>
      <c r="O757" s="147"/>
      <c r="AA757" s="99" t="str">
        <f t="shared" si="521"/>
        <v/>
      </c>
      <c r="AB757" s="99" t="str">
        <f t="shared" si="522"/>
        <v/>
      </c>
      <c r="AC757" s="99" t="str">
        <f t="shared" si="550"/>
        <v/>
      </c>
      <c r="AD757" s="99" t="str">
        <f t="shared" si="551"/>
        <v/>
      </c>
      <c r="AE757" s="99" t="str">
        <f t="shared" si="523"/>
        <v/>
      </c>
      <c r="AF757" s="99" t="str">
        <f t="shared" si="524"/>
        <v/>
      </c>
      <c r="AG757" s="99" t="str">
        <f t="shared" si="562"/>
        <v/>
      </c>
      <c r="AH757" s="99" t="str">
        <f t="shared" si="563"/>
        <v/>
      </c>
      <c r="AI757" s="99" t="str">
        <f t="shared" si="540"/>
        <v/>
      </c>
      <c r="AJ757" s="99" t="str">
        <f t="shared" si="546"/>
        <v/>
      </c>
      <c r="AK757" s="99" t="str">
        <f t="shared" si="560"/>
        <v/>
      </c>
      <c r="AL757" s="99" t="str">
        <f t="shared" si="561"/>
        <v/>
      </c>
      <c r="AM757" s="99" t="str">
        <f t="shared" si="541"/>
        <v/>
      </c>
      <c r="AN757" s="99" t="str">
        <f t="shared" si="547"/>
        <v/>
      </c>
      <c r="AO757" s="99" t="str">
        <f t="shared" si="552"/>
        <v/>
      </c>
      <c r="AP757" s="99" t="str">
        <f t="shared" si="553"/>
        <v/>
      </c>
      <c r="AQ757" s="99" t="str">
        <f t="shared" si="548"/>
        <v/>
      </c>
      <c r="AR757" s="99" t="str">
        <f t="shared" si="549"/>
        <v/>
      </c>
      <c r="AS757" s="99" t="str">
        <f t="shared" si="554"/>
        <v/>
      </c>
      <c r="AT757" s="99" t="str">
        <f t="shared" si="555"/>
        <v/>
      </c>
      <c r="AU757" s="99" t="str">
        <f t="shared" si="525"/>
        <v/>
      </c>
      <c r="AV757" s="99" t="str">
        <f t="shared" si="526"/>
        <v/>
      </c>
      <c r="AW757" s="99" t="str">
        <f t="shared" si="556"/>
        <v/>
      </c>
      <c r="AX757" s="99" t="str">
        <f t="shared" si="557"/>
        <v/>
      </c>
      <c r="AY757" s="99" t="str">
        <f t="shared" si="527"/>
        <v/>
      </c>
      <c r="AZ757" s="99" t="str">
        <f t="shared" si="528"/>
        <v/>
      </c>
      <c r="BA757" s="99" t="str">
        <f t="shared" si="558"/>
        <v/>
      </c>
      <c r="BB757" s="99" t="str">
        <f t="shared" si="559"/>
        <v/>
      </c>
      <c r="BD757" s="99" t="str">
        <f t="shared" si="529"/>
        <v/>
      </c>
      <c r="BE757" s="99" t="str">
        <f t="shared" si="530"/>
        <v/>
      </c>
      <c r="BF757" s="99" t="str">
        <f t="shared" si="531"/>
        <v/>
      </c>
      <c r="BG757" s="99" t="str">
        <f t="shared" si="532"/>
        <v/>
      </c>
      <c r="BH757" s="121" t="str">
        <f t="shared" si="533"/>
        <v/>
      </c>
      <c r="BI757" s="121" t="str">
        <f t="shared" si="534"/>
        <v/>
      </c>
      <c r="BJ757" s="122" t="str">
        <f t="shared" si="535"/>
        <v/>
      </c>
      <c r="BK757" s="122"/>
      <c r="BL757" s="99" t="str">
        <f t="shared" si="536"/>
        <v/>
      </c>
      <c r="BM757" s="99" t="str">
        <f t="shared" si="537"/>
        <v/>
      </c>
      <c r="BN757" s="122" t="str">
        <f t="shared" si="542"/>
        <v/>
      </c>
      <c r="BO757" s="121" t="str">
        <f t="shared" si="538"/>
        <v/>
      </c>
      <c r="BP757" s="122" t="str">
        <f t="shared" si="543"/>
        <v/>
      </c>
      <c r="BQ757" s="122"/>
    </row>
    <row r="758" spans="2:69" x14ac:dyDescent="0.3">
      <c r="B758" s="89"/>
      <c r="C758" s="98">
        <f t="shared" si="539"/>
        <v>150</v>
      </c>
      <c r="D758" s="120">
        <v>748</v>
      </c>
      <c r="E758" s="161" t="str">
        <f t="shared" si="544"/>
        <v/>
      </c>
      <c r="F758" s="90" t="str">
        <f t="shared" si="520"/>
        <v/>
      </c>
      <c r="G758" s="120">
        <v>748</v>
      </c>
      <c r="H758" s="161" t="str">
        <f t="shared" si="545"/>
        <v/>
      </c>
      <c r="I758" s="90" t="str">
        <f t="array" ref="I758">IF(D$2=1,IF(F758="","",ABS(F757-F758)),IF(D$2&lt;10,IF(AND(F758="",F759=""),"",MAX(IF(C$11:C$1510=G758,B$11:B$1510))-MIN(IF(C$11:C$1510=G758,B$11:B$1510))),IF(AND(F758="",F759=""),"",_xlfn.STDEV.S(IF(C$11:C$1510=G758,B$11:B$1510)))))</f>
        <v/>
      </c>
      <c r="J758" s="102"/>
      <c r="K758" s="156"/>
      <c r="L758" s="157"/>
      <c r="M758" s="158"/>
      <c r="N758" s="147"/>
      <c r="O758" s="147"/>
      <c r="AA758" s="99" t="str">
        <f t="shared" si="521"/>
        <v/>
      </c>
      <c r="AB758" s="99" t="str">
        <f t="shared" si="522"/>
        <v/>
      </c>
      <c r="AC758" s="99" t="str">
        <f t="shared" si="550"/>
        <v/>
      </c>
      <c r="AD758" s="99" t="str">
        <f t="shared" si="551"/>
        <v/>
      </c>
      <c r="AE758" s="99" t="str">
        <f t="shared" si="523"/>
        <v/>
      </c>
      <c r="AF758" s="99" t="str">
        <f t="shared" si="524"/>
        <v/>
      </c>
      <c r="AG758" s="99" t="str">
        <f t="shared" si="562"/>
        <v/>
      </c>
      <c r="AH758" s="99" t="str">
        <f t="shared" si="563"/>
        <v/>
      </c>
      <c r="AI758" s="99" t="str">
        <f t="shared" si="540"/>
        <v/>
      </c>
      <c r="AJ758" s="99" t="str">
        <f t="shared" si="546"/>
        <v/>
      </c>
      <c r="AK758" s="99" t="str">
        <f t="shared" si="560"/>
        <v/>
      </c>
      <c r="AL758" s="99" t="str">
        <f t="shared" si="561"/>
        <v/>
      </c>
      <c r="AM758" s="99" t="str">
        <f t="shared" si="541"/>
        <v/>
      </c>
      <c r="AN758" s="99" t="str">
        <f t="shared" si="547"/>
        <v/>
      </c>
      <c r="AO758" s="99" t="str">
        <f t="shared" si="552"/>
        <v/>
      </c>
      <c r="AP758" s="99" t="str">
        <f t="shared" si="553"/>
        <v/>
      </c>
      <c r="AQ758" s="99" t="str">
        <f t="shared" si="548"/>
        <v/>
      </c>
      <c r="AR758" s="99" t="str">
        <f t="shared" si="549"/>
        <v/>
      </c>
      <c r="AS758" s="99" t="str">
        <f t="shared" si="554"/>
        <v/>
      </c>
      <c r="AT758" s="99" t="str">
        <f t="shared" si="555"/>
        <v/>
      </c>
      <c r="AU758" s="99" t="str">
        <f t="shared" si="525"/>
        <v/>
      </c>
      <c r="AV758" s="99" t="str">
        <f t="shared" si="526"/>
        <v/>
      </c>
      <c r="AW758" s="99" t="str">
        <f t="shared" si="556"/>
        <v/>
      </c>
      <c r="AX758" s="99" t="str">
        <f t="shared" si="557"/>
        <v/>
      </c>
      <c r="AY758" s="99" t="str">
        <f t="shared" si="527"/>
        <v/>
      </c>
      <c r="AZ758" s="99" t="str">
        <f t="shared" si="528"/>
        <v/>
      </c>
      <c r="BA758" s="99" t="str">
        <f t="shared" si="558"/>
        <v/>
      </c>
      <c r="BB758" s="99" t="str">
        <f t="shared" si="559"/>
        <v/>
      </c>
      <c r="BD758" s="99" t="str">
        <f t="shared" si="529"/>
        <v/>
      </c>
      <c r="BE758" s="99" t="str">
        <f t="shared" si="530"/>
        <v/>
      </c>
      <c r="BF758" s="99" t="str">
        <f t="shared" si="531"/>
        <v/>
      </c>
      <c r="BG758" s="99" t="str">
        <f t="shared" si="532"/>
        <v/>
      </c>
      <c r="BH758" s="121" t="str">
        <f t="shared" si="533"/>
        <v/>
      </c>
      <c r="BI758" s="121" t="str">
        <f t="shared" si="534"/>
        <v/>
      </c>
      <c r="BJ758" s="122" t="str">
        <f t="shared" si="535"/>
        <v/>
      </c>
      <c r="BK758" s="122"/>
      <c r="BL758" s="99" t="str">
        <f t="shared" si="536"/>
        <v/>
      </c>
      <c r="BM758" s="99" t="str">
        <f t="shared" si="537"/>
        <v/>
      </c>
      <c r="BN758" s="122" t="str">
        <f t="shared" si="542"/>
        <v/>
      </c>
      <c r="BO758" s="121" t="str">
        <f t="shared" si="538"/>
        <v/>
      </c>
      <c r="BP758" s="122" t="str">
        <f t="shared" si="543"/>
        <v/>
      </c>
      <c r="BQ758" s="122"/>
    </row>
    <row r="759" spans="2:69" x14ac:dyDescent="0.3">
      <c r="B759" s="89"/>
      <c r="C759" s="98">
        <f t="shared" si="539"/>
        <v>150</v>
      </c>
      <c r="D759" s="120">
        <v>749</v>
      </c>
      <c r="E759" s="161" t="str">
        <f t="shared" si="544"/>
        <v/>
      </c>
      <c r="F759" s="90" t="str">
        <f t="shared" si="520"/>
        <v/>
      </c>
      <c r="G759" s="120">
        <v>749</v>
      </c>
      <c r="H759" s="161" t="str">
        <f t="shared" si="545"/>
        <v/>
      </c>
      <c r="I759" s="90" t="str">
        <f t="array" ref="I759">IF(D$2=1,IF(F759="","",ABS(F758-F759)),IF(D$2&lt;10,IF(AND(F759="",F760=""),"",MAX(IF(C$11:C$1510=G759,B$11:B$1510))-MIN(IF(C$11:C$1510=G759,B$11:B$1510))),IF(AND(F759="",F760=""),"",_xlfn.STDEV.S(IF(C$11:C$1510=G759,B$11:B$1510)))))</f>
        <v/>
      </c>
      <c r="J759" s="102"/>
      <c r="K759" s="156"/>
      <c r="L759" s="157"/>
      <c r="M759" s="158"/>
      <c r="N759" s="147"/>
      <c r="O759" s="147"/>
      <c r="AA759" s="99" t="str">
        <f t="shared" si="521"/>
        <v/>
      </c>
      <c r="AB759" s="99" t="str">
        <f t="shared" si="522"/>
        <v/>
      </c>
      <c r="AC759" s="99" t="str">
        <f t="shared" si="550"/>
        <v/>
      </c>
      <c r="AD759" s="99" t="str">
        <f t="shared" si="551"/>
        <v/>
      </c>
      <c r="AE759" s="99" t="str">
        <f t="shared" si="523"/>
        <v/>
      </c>
      <c r="AF759" s="99" t="str">
        <f t="shared" si="524"/>
        <v/>
      </c>
      <c r="AG759" s="99" t="str">
        <f t="shared" si="562"/>
        <v/>
      </c>
      <c r="AH759" s="99" t="str">
        <f t="shared" si="563"/>
        <v/>
      </c>
      <c r="AI759" s="99" t="str">
        <f t="shared" si="540"/>
        <v/>
      </c>
      <c r="AJ759" s="99" t="str">
        <f t="shared" si="546"/>
        <v/>
      </c>
      <c r="AK759" s="99" t="str">
        <f t="shared" si="560"/>
        <v/>
      </c>
      <c r="AL759" s="99" t="str">
        <f t="shared" si="561"/>
        <v/>
      </c>
      <c r="AM759" s="99" t="str">
        <f t="shared" si="541"/>
        <v/>
      </c>
      <c r="AN759" s="99" t="str">
        <f t="shared" si="547"/>
        <v/>
      </c>
      <c r="AO759" s="99" t="str">
        <f t="shared" si="552"/>
        <v/>
      </c>
      <c r="AP759" s="99" t="str">
        <f t="shared" si="553"/>
        <v/>
      </c>
      <c r="AQ759" s="99" t="str">
        <f t="shared" si="548"/>
        <v/>
      </c>
      <c r="AR759" s="99" t="str">
        <f t="shared" si="549"/>
        <v/>
      </c>
      <c r="AS759" s="99" t="str">
        <f t="shared" si="554"/>
        <v/>
      </c>
      <c r="AT759" s="99" t="str">
        <f t="shared" si="555"/>
        <v/>
      </c>
      <c r="AU759" s="99" t="str">
        <f t="shared" si="525"/>
        <v/>
      </c>
      <c r="AV759" s="99" t="str">
        <f t="shared" si="526"/>
        <v/>
      </c>
      <c r="AW759" s="99" t="str">
        <f t="shared" si="556"/>
        <v/>
      </c>
      <c r="AX759" s="99" t="str">
        <f t="shared" si="557"/>
        <v/>
      </c>
      <c r="AY759" s="99" t="str">
        <f t="shared" si="527"/>
        <v/>
      </c>
      <c r="AZ759" s="99" t="str">
        <f t="shared" si="528"/>
        <v/>
      </c>
      <c r="BA759" s="99" t="str">
        <f t="shared" si="558"/>
        <v/>
      </c>
      <c r="BB759" s="99" t="str">
        <f t="shared" si="559"/>
        <v/>
      </c>
      <c r="BD759" s="99" t="str">
        <f t="shared" si="529"/>
        <v/>
      </c>
      <c r="BE759" s="99" t="str">
        <f t="shared" si="530"/>
        <v/>
      </c>
      <c r="BF759" s="99" t="str">
        <f t="shared" si="531"/>
        <v/>
      </c>
      <c r="BG759" s="99" t="str">
        <f t="shared" si="532"/>
        <v/>
      </c>
      <c r="BH759" s="121" t="str">
        <f t="shared" si="533"/>
        <v/>
      </c>
      <c r="BI759" s="121" t="str">
        <f t="shared" si="534"/>
        <v/>
      </c>
      <c r="BJ759" s="122" t="str">
        <f t="shared" si="535"/>
        <v/>
      </c>
      <c r="BK759" s="122"/>
      <c r="BL759" s="99" t="str">
        <f t="shared" si="536"/>
        <v/>
      </c>
      <c r="BM759" s="99" t="str">
        <f t="shared" si="537"/>
        <v/>
      </c>
      <c r="BN759" s="122" t="str">
        <f t="shared" si="542"/>
        <v/>
      </c>
      <c r="BO759" s="121" t="str">
        <f t="shared" si="538"/>
        <v/>
      </c>
      <c r="BP759" s="122" t="str">
        <f t="shared" si="543"/>
        <v/>
      </c>
      <c r="BQ759" s="122"/>
    </row>
    <row r="760" spans="2:69" x14ac:dyDescent="0.3">
      <c r="B760" s="89"/>
      <c r="C760" s="98">
        <f t="shared" si="539"/>
        <v>150</v>
      </c>
      <c r="D760" s="120">
        <v>750</v>
      </c>
      <c r="E760" s="161" t="str">
        <f t="shared" si="544"/>
        <v/>
      </c>
      <c r="F760" s="90" t="str">
        <f t="shared" si="520"/>
        <v/>
      </c>
      <c r="G760" s="120">
        <v>750</v>
      </c>
      <c r="H760" s="161" t="str">
        <f t="shared" si="545"/>
        <v/>
      </c>
      <c r="I760" s="90" t="str">
        <f t="array" ref="I760">IF(D$2=1,IF(F760="","",ABS(F759-F760)),IF(D$2&lt;10,IF(AND(F760="",F761=""),"",MAX(IF(C$11:C$1510=G760,B$11:B$1510))-MIN(IF(C$11:C$1510=G760,B$11:B$1510))),IF(AND(F760="",F761=""),"",_xlfn.STDEV.S(IF(C$11:C$1510=G760,B$11:B$1510)))))</f>
        <v/>
      </c>
      <c r="J760" s="102"/>
      <c r="K760" s="156"/>
      <c r="L760" s="157"/>
      <c r="M760" s="158"/>
      <c r="N760" s="147"/>
      <c r="O760" s="147"/>
      <c r="AA760" s="99" t="str">
        <f t="shared" si="521"/>
        <v/>
      </c>
      <c r="AB760" s="99" t="str">
        <f t="shared" si="522"/>
        <v/>
      </c>
      <c r="AC760" s="99" t="str">
        <f t="shared" si="550"/>
        <v/>
      </c>
      <c r="AD760" s="99" t="str">
        <f t="shared" si="551"/>
        <v/>
      </c>
      <c r="AE760" s="99" t="str">
        <f t="shared" si="523"/>
        <v/>
      </c>
      <c r="AF760" s="99" t="str">
        <f t="shared" si="524"/>
        <v/>
      </c>
      <c r="AG760" s="99" t="str">
        <f t="shared" si="562"/>
        <v/>
      </c>
      <c r="AH760" s="99" t="str">
        <f t="shared" si="563"/>
        <v/>
      </c>
      <c r="AI760" s="99" t="str">
        <f t="shared" si="540"/>
        <v/>
      </c>
      <c r="AJ760" s="99" t="str">
        <f t="shared" si="546"/>
        <v/>
      </c>
      <c r="AK760" s="99" t="str">
        <f t="shared" si="560"/>
        <v/>
      </c>
      <c r="AL760" s="99" t="str">
        <f t="shared" si="561"/>
        <v/>
      </c>
      <c r="AM760" s="99" t="str">
        <f t="shared" si="541"/>
        <v/>
      </c>
      <c r="AN760" s="99" t="str">
        <f t="shared" si="547"/>
        <v/>
      </c>
      <c r="AO760" s="99" t="str">
        <f t="shared" si="552"/>
        <v/>
      </c>
      <c r="AP760" s="99" t="str">
        <f t="shared" si="553"/>
        <v/>
      </c>
      <c r="AQ760" s="99" t="str">
        <f t="shared" si="548"/>
        <v/>
      </c>
      <c r="AR760" s="99" t="str">
        <f t="shared" si="549"/>
        <v/>
      </c>
      <c r="AS760" s="99" t="str">
        <f t="shared" si="554"/>
        <v/>
      </c>
      <c r="AT760" s="99" t="str">
        <f t="shared" si="555"/>
        <v/>
      </c>
      <c r="AU760" s="99" t="str">
        <f t="shared" si="525"/>
        <v/>
      </c>
      <c r="AV760" s="99" t="str">
        <f t="shared" si="526"/>
        <v/>
      </c>
      <c r="AW760" s="99" t="str">
        <f t="shared" si="556"/>
        <v/>
      </c>
      <c r="AX760" s="99" t="str">
        <f t="shared" si="557"/>
        <v/>
      </c>
      <c r="AY760" s="99" t="str">
        <f t="shared" si="527"/>
        <v/>
      </c>
      <c r="AZ760" s="99" t="str">
        <f t="shared" si="528"/>
        <v/>
      </c>
      <c r="BA760" s="99" t="str">
        <f t="shared" si="558"/>
        <v/>
      </c>
      <c r="BB760" s="99" t="str">
        <f t="shared" si="559"/>
        <v/>
      </c>
      <c r="BD760" s="99" t="str">
        <f t="shared" si="529"/>
        <v/>
      </c>
      <c r="BE760" s="99" t="str">
        <f t="shared" si="530"/>
        <v/>
      </c>
      <c r="BF760" s="99" t="str">
        <f t="shared" si="531"/>
        <v/>
      </c>
      <c r="BG760" s="99" t="str">
        <f t="shared" si="532"/>
        <v/>
      </c>
      <c r="BH760" s="121" t="str">
        <f t="shared" si="533"/>
        <v/>
      </c>
      <c r="BI760" s="121" t="str">
        <f t="shared" si="534"/>
        <v/>
      </c>
      <c r="BJ760" s="122" t="str">
        <f t="shared" si="535"/>
        <v/>
      </c>
      <c r="BK760" s="122"/>
      <c r="BL760" s="99" t="str">
        <f t="shared" si="536"/>
        <v/>
      </c>
      <c r="BM760" s="99" t="str">
        <f t="shared" si="537"/>
        <v/>
      </c>
      <c r="BN760" s="122" t="str">
        <f t="shared" si="542"/>
        <v/>
      </c>
      <c r="BO760" s="121" t="str">
        <f t="shared" si="538"/>
        <v/>
      </c>
      <c r="BP760" s="122" t="str">
        <f t="shared" si="543"/>
        <v/>
      </c>
      <c r="BQ760" s="122"/>
    </row>
    <row r="761" spans="2:69" x14ac:dyDescent="0.3">
      <c r="B761" s="89"/>
      <c r="C761" s="98">
        <f t="shared" si="539"/>
        <v>151</v>
      </c>
      <c r="D761" s="120">
        <v>751</v>
      </c>
      <c r="E761" s="161" t="str">
        <f t="shared" si="544"/>
        <v/>
      </c>
      <c r="F761" s="90" t="str">
        <f t="shared" si="520"/>
        <v/>
      </c>
      <c r="G761" s="120">
        <v>751</v>
      </c>
      <c r="H761" s="161" t="str">
        <f t="shared" si="545"/>
        <v/>
      </c>
      <c r="I761" s="90" t="str">
        <f t="array" ref="I761">IF(D$2=1,IF(F761="","",ABS(F760-F761)),IF(D$2&lt;10,IF(AND(F761="",F762=""),"",MAX(IF(C$11:C$1510=G761,B$11:B$1510))-MIN(IF(C$11:C$1510=G761,B$11:B$1510))),IF(AND(F761="",F762=""),"",_xlfn.STDEV.S(IF(C$11:C$1510=G761,B$11:B$1510)))))</f>
        <v/>
      </c>
      <c r="J761" s="102"/>
      <c r="K761" s="156"/>
      <c r="L761" s="157"/>
      <c r="M761" s="158"/>
      <c r="N761" s="147"/>
      <c r="O761" s="147"/>
      <c r="AA761" s="99" t="str">
        <f t="shared" si="521"/>
        <v/>
      </c>
      <c r="AB761" s="99" t="str">
        <f t="shared" si="522"/>
        <v/>
      </c>
      <c r="AC761" s="99" t="str">
        <f t="shared" si="550"/>
        <v/>
      </c>
      <c r="AD761" s="99" t="str">
        <f t="shared" si="551"/>
        <v/>
      </c>
      <c r="AE761" s="99" t="str">
        <f t="shared" si="523"/>
        <v/>
      </c>
      <c r="AF761" s="99" t="str">
        <f t="shared" si="524"/>
        <v/>
      </c>
      <c r="AG761" s="99" t="str">
        <f t="shared" si="562"/>
        <v/>
      </c>
      <c r="AH761" s="99" t="str">
        <f t="shared" si="563"/>
        <v/>
      </c>
      <c r="AI761" s="99" t="str">
        <f t="shared" si="540"/>
        <v/>
      </c>
      <c r="AJ761" s="99" t="str">
        <f t="shared" si="546"/>
        <v/>
      </c>
      <c r="AK761" s="99" t="str">
        <f t="shared" si="560"/>
        <v/>
      </c>
      <c r="AL761" s="99" t="str">
        <f t="shared" si="561"/>
        <v/>
      </c>
      <c r="AM761" s="99" t="str">
        <f t="shared" si="541"/>
        <v/>
      </c>
      <c r="AN761" s="99" t="str">
        <f t="shared" si="547"/>
        <v/>
      </c>
      <c r="AO761" s="99" t="str">
        <f t="shared" si="552"/>
        <v/>
      </c>
      <c r="AP761" s="99" t="str">
        <f t="shared" si="553"/>
        <v/>
      </c>
      <c r="AQ761" s="99" t="str">
        <f t="shared" si="548"/>
        <v/>
      </c>
      <c r="AR761" s="99" t="str">
        <f t="shared" si="549"/>
        <v/>
      </c>
      <c r="AS761" s="99" t="str">
        <f t="shared" si="554"/>
        <v/>
      </c>
      <c r="AT761" s="99" t="str">
        <f t="shared" si="555"/>
        <v/>
      </c>
      <c r="AU761" s="99" t="str">
        <f t="shared" si="525"/>
        <v/>
      </c>
      <c r="AV761" s="99" t="str">
        <f t="shared" si="526"/>
        <v/>
      </c>
      <c r="AW761" s="99" t="str">
        <f t="shared" si="556"/>
        <v/>
      </c>
      <c r="AX761" s="99" t="str">
        <f t="shared" si="557"/>
        <v/>
      </c>
      <c r="AY761" s="99" t="str">
        <f t="shared" si="527"/>
        <v/>
      </c>
      <c r="AZ761" s="99" t="str">
        <f t="shared" si="528"/>
        <v/>
      </c>
      <c r="BA761" s="99" t="str">
        <f t="shared" si="558"/>
        <v/>
      </c>
      <c r="BB761" s="99" t="str">
        <f t="shared" si="559"/>
        <v/>
      </c>
      <c r="BD761" s="99" t="str">
        <f t="shared" si="529"/>
        <v/>
      </c>
      <c r="BE761" s="99" t="str">
        <f t="shared" si="530"/>
        <v/>
      </c>
      <c r="BF761" s="99" t="str">
        <f t="shared" si="531"/>
        <v/>
      </c>
      <c r="BG761" s="99" t="str">
        <f t="shared" si="532"/>
        <v/>
      </c>
      <c r="BH761" s="121" t="str">
        <f t="shared" si="533"/>
        <v/>
      </c>
      <c r="BI761" s="121" t="str">
        <f t="shared" si="534"/>
        <v/>
      </c>
      <c r="BJ761" s="122" t="str">
        <f t="shared" si="535"/>
        <v/>
      </c>
      <c r="BK761" s="122"/>
      <c r="BL761" s="99" t="str">
        <f t="shared" si="536"/>
        <v/>
      </c>
      <c r="BM761" s="99" t="str">
        <f t="shared" si="537"/>
        <v/>
      </c>
      <c r="BN761" s="122" t="str">
        <f t="shared" si="542"/>
        <v/>
      </c>
      <c r="BO761" s="121" t="str">
        <f t="shared" si="538"/>
        <v/>
      </c>
      <c r="BP761" s="122" t="str">
        <f t="shared" si="543"/>
        <v/>
      </c>
      <c r="BQ761" s="122"/>
    </row>
    <row r="762" spans="2:69" x14ac:dyDescent="0.3">
      <c r="B762" s="89"/>
      <c r="C762" s="98">
        <f t="shared" si="539"/>
        <v>151</v>
      </c>
      <c r="D762" s="120">
        <v>752</v>
      </c>
      <c r="E762" s="161" t="str">
        <f t="shared" si="544"/>
        <v/>
      </c>
      <c r="F762" s="90" t="str">
        <f t="shared" si="520"/>
        <v/>
      </c>
      <c r="G762" s="120">
        <v>752</v>
      </c>
      <c r="H762" s="161" t="str">
        <f t="shared" si="545"/>
        <v/>
      </c>
      <c r="I762" s="90" t="str">
        <f t="array" ref="I762">IF(D$2=1,IF(F762="","",ABS(F761-F762)),IF(D$2&lt;10,IF(AND(F762="",F763=""),"",MAX(IF(C$11:C$1510=G762,B$11:B$1510))-MIN(IF(C$11:C$1510=G762,B$11:B$1510))),IF(AND(F762="",F763=""),"",_xlfn.STDEV.S(IF(C$11:C$1510=G762,B$11:B$1510)))))</f>
        <v/>
      </c>
      <c r="J762" s="102"/>
      <c r="K762" s="156"/>
      <c r="L762" s="157"/>
      <c r="M762" s="158"/>
      <c r="N762" s="147"/>
      <c r="O762" s="147"/>
      <c r="AA762" s="99" t="str">
        <f t="shared" si="521"/>
        <v/>
      </c>
      <c r="AB762" s="99" t="str">
        <f t="shared" si="522"/>
        <v/>
      </c>
      <c r="AC762" s="99" t="str">
        <f t="shared" si="550"/>
        <v/>
      </c>
      <c r="AD762" s="99" t="str">
        <f t="shared" si="551"/>
        <v/>
      </c>
      <c r="AE762" s="99" t="str">
        <f t="shared" si="523"/>
        <v/>
      </c>
      <c r="AF762" s="99" t="str">
        <f t="shared" si="524"/>
        <v/>
      </c>
      <c r="AG762" s="99" t="str">
        <f t="shared" si="562"/>
        <v/>
      </c>
      <c r="AH762" s="99" t="str">
        <f t="shared" si="563"/>
        <v/>
      </c>
      <c r="AI762" s="99" t="str">
        <f t="shared" si="540"/>
        <v/>
      </c>
      <c r="AJ762" s="99" t="str">
        <f t="shared" si="546"/>
        <v/>
      </c>
      <c r="AK762" s="99" t="str">
        <f t="shared" si="560"/>
        <v/>
      </c>
      <c r="AL762" s="99" t="str">
        <f t="shared" si="561"/>
        <v/>
      </c>
      <c r="AM762" s="99" t="str">
        <f t="shared" si="541"/>
        <v/>
      </c>
      <c r="AN762" s="99" t="str">
        <f t="shared" si="547"/>
        <v/>
      </c>
      <c r="AO762" s="99" t="str">
        <f t="shared" si="552"/>
        <v/>
      </c>
      <c r="AP762" s="99" t="str">
        <f t="shared" si="553"/>
        <v/>
      </c>
      <c r="AQ762" s="99" t="str">
        <f t="shared" si="548"/>
        <v/>
      </c>
      <c r="AR762" s="99" t="str">
        <f t="shared" si="549"/>
        <v/>
      </c>
      <c r="AS762" s="99" t="str">
        <f t="shared" si="554"/>
        <v/>
      </c>
      <c r="AT762" s="99" t="str">
        <f t="shared" si="555"/>
        <v/>
      </c>
      <c r="AU762" s="99" t="str">
        <f t="shared" si="525"/>
        <v/>
      </c>
      <c r="AV762" s="99" t="str">
        <f t="shared" si="526"/>
        <v/>
      </c>
      <c r="AW762" s="99" t="str">
        <f t="shared" si="556"/>
        <v/>
      </c>
      <c r="AX762" s="99" t="str">
        <f t="shared" si="557"/>
        <v/>
      </c>
      <c r="AY762" s="99" t="str">
        <f t="shared" si="527"/>
        <v/>
      </c>
      <c r="AZ762" s="99" t="str">
        <f t="shared" si="528"/>
        <v/>
      </c>
      <c r="BA762" s="99" t="str">
        <f t="shared" si="558"/>
        <v/>
      </c>
      <c r="BB762" s="99" t="str">
        <f t="shared" si="559"/>
        <v/>
      </c>
      <c r="BD762" s="99" t="str">
        <f t="shared" si="529"/>
        <v/>
      </c>
      <c r="BE762" s="99" t="str">
        <f t="shared" si="530"/>
        <v/>
      </c>
      <c r="BF762" s="99" t="str">
        <f t="shared" si="531"/>
        <v/>
      </c>
      <c r="BG762" s="99" t="str">
        <f t="shared" si="532"/>
        <v/>
      </c>
      <c r="BH762" s="121" t="str">
        <f t="shared" si="533"/>
        <v/>
      </c>
      <c r="BI762" s="121" t="str">
        <f t="shared" si="534"/>
        <v/>
      </c>
      <c r="BJ762" s="122" t="str">
        <f t="shared" si="535"/>
        <v/>
      </c>
      <c r="BK762" s="122"/>
      <c r="BL762" s="99" t="str">
        <f t="shared" si="536"/>
        <v/>
      </c>
      <c r="BM762" s="99" t="str">
        <f t="shared" si="537"/>
        <v/>
      </c>
      <c r="BN762" s="122" t="str">
        <f t="shared" si="542"/>
        <v/>
      </c>
      <c r="BO762" s="121" t="str">
        <f t="shared" si="538"/>
        <v/>
      </c>
      <c r="BP762" s="122" t="str">
        <f t="shared" si="543"/>
        <v/>
      </c>
      <c r="BQ762" s="122"/>
    </row>
    <row r="763" spans="2:69" x14ac:dyDescent="0.3">
      <c r="B763" s="89"/>
      <c r="C763" s="98">
        <f t="shared" si="539"/>
        <v>151</v>
      </c>
      <c r="D763" s="120">
        <v>753</v>
      </c>
      <c r="E763" s="161" t="str">
        <f t="shared" si="544"/>
        <v/>
      </c>
      <c r="F763" s="90" t="str">
        <f t="shared" si="520"/>
        <v/>
      </c>
      <c r="G763" s="120">
        <v>753</v>
      </c>
      <c r="H763" s="161" t="str">
        <f t="shared" si="545"/>
        <v/>
      </c>
      <c r="I763" s="90" t="str">
        <f t="array" ref="I763">IF(D$2=1,IF(F763="","",ABS(F762-F763)),IF(D$2&lt;10,IF(AND(F763="",F764=""),"",MAX(IF(C$11:C$1510=G763,B$11:B$1510))-MIN(IF(C$11:C$1510=G763,B$11:B$1510))),IF(AND(F763="",F764=""),"",_xlfn.STDEV.S(IF(C$11:C$1510=G763,B$11:B$1510)))))</f>
        <v/>
      </c>
      <c r="J763" s="102"/>
      <c r="K763" s="156"/>
      <c r="L763" s="157"/>
      <c r="M763" s="158"/>
      <c r="N763" s="147"/>
      <c r="O763" s="147"/>
      <c r="AA763" s="99" t="str">
        <f t="shared" si="521"/>
        <v/>
      </c>
      <c r="AB763" s="99" t="str">
        <f t="shared" si="522"/>
        <v/>
      </c>
      <c r="AC763" s="99" t="str">
        <f t="shared" si="550"/>
        <v/>
      </c>
      <c r="AD763" s="99" t="str">
        <f t="shared" si="551"/>
        <v/>
      </c>
      <c r="AE763" s="99" t="str">
        <f t="shared" si="523"/>
        <v/>
      </c>
      <c r="AF763" s="99" t="str">
        <f t="shared" si="524"/>
        <v/>
      </c>
      <c r="AG763" s="99" t="str">
        <f t="shared" si="562"/>
        <v/>
      </c>
      <c r="AH763" s="99" t="str">
        <f t="shared" si="563"/>
        <v/>
      </c>
      <c r="AI763" s="99" t="str">
        <f t="shared" si="540"/>
        <v/>
      </c>
      <c r="AJ763" s="99" t="str">
        <f t="shared" si="546"/>
        <v/>
      </c>
      <c r="AK763" s="99" t="str">
        <f t="shared" si="560"/>
        <v/>
      </c>
      <c r="AL763" s="99" t="str">
        <f t="shared" si="561"/>
        <v/>
      </c>
      <c r="AM763" s="99" t="str">
        <f t="shared" si="541"/>
        <v/>
      </c>
      <c r="AN763" s="99" t="str">
        <f t="shared" si="547"/>
        <v/>
      </c>
      <c r="AO763" s="99" t="str">
        <f t="shared" si="552"/>
        <v/>
      </c>
      <c r="AP763" s="99" t="str">
        <f t="shared" si="553"/>
        <v/>
      </c>
      <c r="AQ763" s="99" t="str">
        <f t="shared" si="548"/>
        <v/>
      </c>
      <c r="AR763" s="99" t="str">
        <f t="shared" si="549"/>
        <v/>
      </c>
      <c r="AS763" s="99" t="str">
        <f t="shared" si="554"/>
        <v/>
      </c>
      <c r="AT763" s="99" t="str">
        <f t="shared" si="555"/>
        <v/>
      </c>
      <c r="AU763" s="99" t="str">
        <f t="shared" si="525"/>
        <v/>
      </c>
      <c r="AV763" s="99" t="str">
        <f t="shared" si="526"/>
        <v/>
      </c>
      <c r="AW763" s="99" t="str">
        <f t="shared" si="556"/>
        <v/>
      </c>
      <c r="AX763" s="99" t="str">
        <f t="shared" si="557"/>
        <v/>
      </c>
      <c r="AY763" s="99" t="str">
        <f t="shared" si="527"/>
        <v/>
      </c>
      <c r="AZ763" s="99" t="str">
        <f t="shared" si="528"/>
        <v/>
      </c>
      <c r="BA763" s="99" t="str">
        <f t="shared" si="558"/>
        <v/>
      </c>
      <c r="BB763" s="99" t="str">
        <f t="shared" si="559"/>
        <v/>
      </c>
      <c r="BD763" s="99" t="str">
        <f t="shared" si="529"/>
        <v/>
      </c>
      <c r="BE763" s="99" t="str">
        <f t="shared" si="530"/>
        <v/>
      </c>
      <c r="BF763" s="99" t="str">
        <f t="shared" si="531"/>
        <v/>
      </c>
      <c r="BG763" s="99" t="str">
        <f t="shared" si="532"/>
        <v/>
      </c>
      <c r="BH763" s="121" t="str">
        <f t="shared" si="533"/>
        <v/>
      </c>
      <c r="BI763" s="121" t="str">
        <f t="shared" si="534"/>
        <v/>
      </c>
      <c r="BJ763" s="122" t="str">
        <f t="shared" si="535"/>
        <v/>
      </c>
      <c r="BK763" s="122"/>
      <c r="BL763" s="99" t="str">
        <f t="shared" si="536"/>
        <v/>
      </c>
      <c r="BM763" s="99" t="str">
        <f t="shared" si="537"/>
        <v/>
      </c>
      <c r="BN763" s="122" t="str">
        <f t="shared" si="542"/>
        <v/>
      </c>
      <c r="BO763" s="121" t="str">
        <f t="shared" si="538"/>
        <v/>
      </c>
      <c r="BP763" s="122" t="str">
        <f t="shared" si="543"/>
        <v/>
      </c>
      <c r="BQ763" s="122"/>
    </row>
    <row r="764" spans="2:69" x14ac:dyDescent="0.3">
      <c r="B764" s="89"/>
      <c r="C764" s="98">
        <f t="shared" si="539"/>
        <v>151</v>
      </c>
      <c r="D764" s="120">
        <v>754</v>
      </c>
      <c r="E764" s="161" t="str">
        <f t="shared" si="544"/>
        <v/>
      </c>
      <c r="F764" s="90" t="str">
        <f t="shared" si="520"/>
        <v/>
      </c>
      <c r="G764" s="120">
        <v>754</v>
      </c>
      <c r="H764" s="161" t="str">
        <f t="shared" si="545"/>
        <v/>
      </c>
      <c r="I764" s="90" t="str">
        <f t="array" ref="I764">IF(D$2=1,IF(F764="","",ABS(F763-F764)),IF(D$2&lt;10,IF(AND(F764="",F765=""),"",MAX(IF(C$11:C$1510=G764,B$11:B$1510))-MIN(IF(C$11:C$1510=G764,B$11:B$1510))),IF(AND(F764="",F765=""),"",_xlfn.STDEV.S(IF(C$11:C$1510=G764,B$11:B$1510)))))</f>
        <v/>
      </c>
      <c r="J764" s="102"/>
      <c r="K764" s="156"/>
      <c r="L764" s="157"/>
      <c r="M764" s="158"/>
      <c r="N764" s="147"/>
      <c r="O764" s="147"/>
      <c r="AA764" s="99" t="str">
        <f t="shared" si="521"/>
        <v/>
      </c>
      <c r="AB764" s="99" t="str">
        <f t="shared" si="522"/>
        <v/>
      </c>
      <c r="AC764" s="99" t="str">
        <f t="shared" si="550"/>
        <v/>
      </c>
      <c r="AD764" s="99" t="str">
        <f t="shared" si="551"/>
        <v/>
      </c>
      <c r="AE764" s="99" t="str">
        <f t="shared" si="523"/>
        <v/>
      </c>
      <c r="AF764" s="99" t="str">
        <f t="shared" si="524"/>
        <v/>
      </c>
      <c r="AG764" s="99" t="str">
        <f t="shared" si="562"/>
        <v/>
      </c>
      <c r="AH764" s="99" t="str">
        <f t="shared" si="563"/>
        <v/>
      </c>
      <c r="AI764" s="99" t="str">
        <f t="shared" si="540"/>
        <v/>
      </c>
      <c r="AJ764" s="99" t="str">
        <f t="shared" si="546"/>
        <v/>
      </c>
      <c r="AK764" s="99" t="str">
        <f t="shared" si="560"/>
        <v/>
      </c>
      <c r="AL764" s="99" t="str">
        <f t="shared" si="561"/>
        <v/>
      </c>
      <c r="AM764" s="99" t="str">
        <f t="shared" si="541"/>
        <v/>
      </c>
      <c r="AN764" s="99" t="str">
        <f t="shared" si="547"/>
        <v/>
      </c>
      <c r="AO764" s="99" t="str">
        <f t="shared" si="552"/>
        <v/>
      </c>
      <c r="AP764" s="99" t="str">
        <f t="shared" si="553"/>
        <v/>
      </c>
      <c r="AQ764" s="99" t="str">
        <f t="shared" si="548"/>
        <v/>
      </c>
      <c r="AR764" s="99" t="str">
        <f t="shared" si="549"/>
        <v/>
      </c>
      <c r="AS764" s="99" t="str">
        <f t="shared" si="554"/>
        <v/>
      </c>
      <c r="AT764" s="99" t="str">
        <f t="shared" si="555"/>
        <v/>
      </c>
      <c r="AU764" s="99" t="str">
        <f t="shared" si="525"/>
        <v/>
      </c>
      <c r="AV764" s="99" t="str">
        <f t="shared" si="526"/>
        <v/>
      </c>
      <c r="AW764" s="99" t="str">
        <f t="shared" si="556"/>
        <v/>
      </c>
      <c r="AX764" s="99" t="str">
        <f t="shared" si="557"/>
        <v/>
      </c>
      <c r="AY764" s="99" t="str">
        <f t="shared" si="527"/>
        <v/>
      </c>
      <c r="AZ764" s="99" t="str">
        <f t="shared" si="528"/>
        <v/>
      </c>
      <c r="BA764" s="99" t="str">
        <f t="shared" si="558"/>
        <v/>
      </c>
      <c r="BB764" s="99" t="str">
        <f t="shared" si="559"/>
        <v/>
      </c>
      <c r="BD764" s="99" t="str">
        <f t="shared" si="529"/>
        <v/>
      </c>
      <c r="BE764" s="99" t="str">
        <f t="shared" si="530"/>
        <v/>
      </c>
      <c r="BF764" s="99" t="str">
        <f t="shared" si="531"/>
        <v/>
      </c>
      <c r="BG764" s="99" t="str">
        <f t="shared" si="532"/>
        <v/>
      </c>
      <c r="BH764" s="121" t="str">
        <f t="shared" si="533"/>
        <v/>
      </c>
      <c r="BI764" s="121" t="str">
        <f t="shared" si="534"/>
        <v/>
      </c>
      <c r="BJ764" s="122" t="str">
        <f t="shared" si="535"/>
        <v/>
      </c>
      <c r="BK764" s="122"/>
      <c r="BL764" s="99" t="str">
        <f t="shared" si="536"/>
        <v/>
      </c>
      <c r="BM764" s="99" t="str">
        <f t="shared" si="537"/>
        <v/>
      </c>
      <c r="BN764" s="122" t="str">
        <f t="shared" si="542"/>
        <v/>
      </c>
      <c r="BO764" s="121" t="str">
        <f t="shared" si="538"/>
        <v/>
      </c>
      <c r="BP764" s="122" t="str">
        <f t="shared" si="543"/>
        <v/>
      </c>
      <c r="BQ764" s="122"/>
    </row>
    <row r="765" spans="2:69" x14ac:dyDescent="0.3">
      <c r="B765" s="89"/>
      <c r="C765" s="98">
        <f t="shared" si="539"/>
        <v>151</v>
      </c>
      <c r="D765" s="120">
        <v>755</v>
      </c>
      <c r="E765" s="161" t="str">
        <f t="shared" si="544"/>
        <v/>
      </c>
      <c r="F765" s="90" t="str">
        <f t="shared" si="520"/>
        <v/>
      </c>
      <c r="G765" s="120">
        <v>755</v>
      </c>
      <c r="H765" s="161" t="str">
        <f t="shared" si="545"/>
        <v/>
      </c>
      <c r="I765" s="90" t="str">
        <f t="array" ref="I765">IF(D$2=1,IF(F765="","",ABS(F764-F765)),IF(D$2&lt;10,IF(AND(F765="",F766=""),"",MAX(IF(C$11:C$1510=G765,B$11:B$1510))-MIN(IF(C$11:C$1510=G765,B$11:B$1510))),IF(AND(F765="",F766=""),"",_xlfn.STDEV.S(IF(C$11:C$1510=G765,B$11:B$1510)))))</f>
        <v/>
      </c>
      <c r="J765" s="102"/>
      <c r="K765" s="156"/>
      <c r="L765" s="157"/>
      <c r="M765" s="158"/>
      <c r="N765" s="147"/>
      <c r="O765" s="147"/>
      <c r="AA765" s="99" t="str">
        <f t="shared" si="521"/>
        <v/>
      </c>
      <c r="AB765" s="99" t="str">
        <f t="shared" si="522"/>
        <v/>
      </c>
      <c r="AC765" s="99" t="str">
        <f t="shared" si="550"/>
        <v/>
      </c>
      <c r="AD765" s="99" t="str">
        <f t="shared" si="551"/>
        <v/>
      </c>
      <c r="AE765" s="99" t="str">
        <f t="shared" si="523"/>
        <v/>
      </c>
      <c r="AF765" s="99" t="str">
        <f t="shared" si="524"/>
        <v/>
      </c>
      <c r="AG765" s="99" t="str">
        <f t="shared" si="562"/>
        <v/>
      </c>
      <c r="AH765" s="99" t="str">
        <f t="shared" si="563"/>
        <v/>
      </c>
      <c r="AI765" s="99" t="str">
        <f t="shared" si="540"/>
        <v/>
      </c>
      <c r="AJ765" s="99" t="str">
        <f t="shared" si="546"/>
        <v/>
      </c>
      <c r="AK765" s="99" t="str">
        <f t="shared" si="560"/>
        <v/>
      </c>
      <c r="AL765" s="99" t="str">
        <f t="shared" si="561"/>
        <v/>
      </c>
      <c r="AM765" s="99" t="str">
        <f t="shared" si="541"/>
        <v/>
      </c>
      <c r="AN765" s="99" t="str">
        <f t="shared" si="547"/>
        <v/>
      </c>
      <c r="AO765" s="99" t="str">
        <f t="shared" si="552"/>
        <v/>
      </c>
      <c r="AP765" s="99" t="str">
        <f t="shared" si="553"/>
        <v/>
      </c>
      <c r="AQ765" s="99" t="str">
        <f t="shared" si="548"/>
        <v/>
      </c>
      <c r="AR765" s="99" t="str">
        <f t="shared" si="549"/>
        <v/>
      </c>
      <c r="AS765" s="99" t="str">
        <f t="shared" si="554"/>
        <v/>
      </c>
      <c r="AT765" s="99" t="str">
        <f t="shared" si="555"/>
        <v/>
      </c>
      <c r="AU765" s="99" t="str">
        <f t="shared" si="525"/>
        <v/>
      </c>
      <c r="AV765" s="99" t="str">
        <f t="shared" si="526"/>
        <v/>
      </c>
      <c r="AW765" s="99" t="str">
        <f t="shared" si="556"/>
        <v/>
      </c>
      <c r="AX765" s="99" t="str">
        <f t="shared" si="557"/>
        <v/>
      </c>
      <c r="AY765" s="99" t="str">
        <f t="shared" si="527"/>
        <v/>
      </c>
      <c r="AZ765" s="99" t="str">
        <f t="shared" si="528"/>
        <v/>
      </c>
      <c r="BA765" s="99" t="str">
        <f t="shared" si="558"/>
        <v/>
      </c>
      <c r="BB765" s="99" t="str">
        <f t="shared" si="559"/>
        <v/>
      </c>
      <c r="BD765" s="99" t="str">
        <f t="shared" si="529"/>
        <v/>
      </c>
      <c r="BE765" s="99" t="str">
        <f t="shared" si="530"/>
        <v/>
      </c>
      <c r="BF765" s="99" t="str">
        <f t="shared" si="531"/>
        <v/>
      </c>
      <c r="BG765" s="99" t="str">
        <f t="shared" si="532"/>
        <v/>
      </c>
      <c r="BH765" s="121" t="str">
        <f t="shared" si="533"/>
        <v/>
      </c>
      <c r="BI765" s="121" t="str">
        <f t="shared" si="534"/>
        <v/>
      </c>
      <c r="BJ765" s="122" t="str">
        <f t="shared" si="535"/>
        <v/>
      </c>
      <c r="BK765" s="122"/>
      <c r="BL765" s="99" t="str">
        <f t="shared" si="536"/>
        <v/>
      </c>
      <c r="BM765" s="99" t="str">
        <f t="shared" si="537"/>
        <v/>
      </c>
      <c r="BN765" s="122" t="str">
        <f t="shared" si="542"/>
        <v/>
      </c>
      <c r="BO765" s="121" t="str">
        <f t="shared" si="538"/>
        <v/>
      </c>
      <c r="BP765" s="122" t="str">
        <f t="shared" si="543"/>
        <v/>
      </c>
      <c r="BQ765" s="122"/>
    </row>
    <row r="766" spans="2:69" x14ac:dyDescent="0.3">
      <c r="B766" s="89"/>
      <c r="C766" s="98">
        <f t="shared" si="539"/>
        <v>152</v>
      </c>
      <c r="D766" s="120">
        <v>756</v>
      </c>
      <c r="E766" s="161" t="str">
        <f t="shared" si="544"/>
        <v/>
      </c>
      <c r="F766" s="90" t="str">
        <f t="shared" si="520"/>
        <v/>
      </c>
      <c r="G766" s="120">
        <v>756</v>
      </c>
      <c r="H766" s="161" t="str">
        <f t="shared" si="545"/>
        <v/>
      </c>
      <c r="I766" s="90" t="str">
        <f t="array" ref="I766">IF(D$2=1,IF(F766="","",ABS(F765-F766)),IF(D$2&lt;10,IF(AND(F766="",F767=""),"",MAX(IF(C$11:C$1510=G766,B$11:B$1510))-MIN(IF(C$11:C$1510=G766,B$11:B$1510))),IF(AND(F766="",F767=""),"",_xlfn.STDEV.S(IF(C$11:C$1510=G766,B$11:B$1510)))))</f>
        <v/>
      </c>
      <c r="J766" s="102"/>
      <c r="K766" s="156"/>
      <c r="L766" s="157"/>
      <c r="M766" s="158"/>
      <c r="N766" s="147"/>
      <c r="O766" s="147"/>
      <c r="AA766" s="99" t="str">
        <f t="shared" si="521"/>
        <v/>
      </c>
      <c r="AB766" s="99" t="str">
        <f t="shared" si="522"/>
        <v/>
      </c>
      <c r="AC766" s="99" t="str">
        <f t="shared" si="550"/>
        <v/>
      </c>
      <c r="AD766" s="99" t="str">
        <f t="shared" si="551"/>
        <v/>
      </c>
      <c r="AE766" s="99" t="str">
        <f t="shared" si="523"/>
        <v/>
      </c>
      <c r="AF766" s="99" t="str">
        <f t="shared" si="524"/>
        <v/>
      </c>
      <c r="AG766" s="99" t="str">
        <f t="shared" si="562"/>
        <v/>
      </c>
      <c r="AH766" s="99" t="str">
        <f t="shared" si="563"/>
        <v/>
      </c>
      <c r="AI766" s="99" t="str">
        <f t="shared" si="540"/>
        <v/>
      </c>
      <c r="AJ766" s="99" t="str">
        <f t="shared" si="546"/>
        <v/>
      </c>
      <c r="AK766" s="99" t="str">
        <f t="shared" si="560"/>
        <v/>
      </c>
      <c r="AL766" s="99" t="str">
        <f t="shared" si="561"/>
        <v/>
      </c>
      <c r="AM766" s="99" t="str">
        <f t="shared" si="541"/>
        <v/>
      </c>
      <c r="AN766" s="99" t="str">
        <f t="shared" si="547"/>
        <v/>
      </c>
      <c r="AO766" s="99" t="str">
        <f t="shared" si="552"/>
        <v/>
      </c>
      <c r="AP766" s="99" t="str">
        <f t="shared" si="553"/>
        <v/>
      </c>
      <c r="AQ766" s="99" t="str">
        <f t="shared" si="548"/>
        <v/>
      </c>
      <c r="AR766" s="99" t="str">
        <f t="shared" si="549"/>
        <v/>
      </c>
      <c r="AS766" s="99" t="str">
        <f t="shared" si="554"/>
        <v/>
      </c>
      <c r="AT766" s="99" t="str">
        <f t="shared" si="555"/>
        <v/>
      </c>
      <c r="AU766" s="99" t="str">
        <f t="shared" si="525"/>
        <v/>
      </c>
      <c r="AV766" s="99" t="str">
        <f t="shared" si="526"/>
        <v/>
      </c>
      <c r="AW766" s="99" t="str">
        <f t="shared" si="556"/>
        <v/>
      </c>
      <c r="AX766" s="99" t="str">
        <f t="shared" si="557"/>
        <v/>
      </c>
      <c r="AY766" s="99" t="str">
        <f t="shared" si="527"/>
        <v/>
      </c>
      <c r="AZ766" s="99" t="str">
        <f t="shared" si="528"/>
        <v/>
      </c>
      <c r="BA766" s="99" t="str">
        <f t="shared" si="558"/>
        <v/>
      </c>
      <c r="BB766" s="99" t="str">
        <f t="shared" si="559"/>
        <v/>
      </c>
      <c r="BD766" s="99" t="str">
        <f t="shared" si="529"/>
        <v/>
      </c>
      <c r="BE766" s="99" t="str">
        <f t="shared" si="530"/>
        <v/>
      </c>
      <c r="BF766" s="99" t="str">
        <f t="shared" si="531"/>
        <v/>
      </c>
      <c r="BG766" s="99" t="str">
        <f t="shared" si="532"/>
        <v/>
      </c>
      <c r="BH766" s="121" t="str">
        <f t="shared" si="533"/>
        <v/>
      </c>
      <c r="BI766" s="121" t="str">
        <f t="shared" si="534"/>
        <v/>
      </c>
      <c r="BJ766" s="122" t="str">
        <f t="shared" si="535"/>
        <v/>
      </c>
      <c r="BK766" s="122"/>
      <c r="BL766" s="99" t="str">
        <f t="shared" si="536"/>
        <v/>
      </c>
      <c r="BM766" s="99" t="str">
        <f t="shared" si="537"/>
        <v/>
      </c>
      <c r="BN766" s="122" t="str">
        <f t="shared" si="542"/>
        <v/>
      </c>
      <c r="BO766" s="121" t="str">
        <f t="shared" si="538"/>
        <v/>
      </c>
      <c r="BP766" s="122" t="str">
        <f t="shared" si="543"/>
        <v/>
      </c>
      <c r="BQ766" s="122"/>
    </row>
    <row r="767" spans="2:69" x14ac:dyDescent="0.3">
      <c r="B767" s="89"/>
      <c r="C767" s="98">
        <f t="shared" si="539"/>
        <v>152</v>
      </c>
      <c r="D767" s="120">
        <v>757</v>
      </c>
      <c r="E767" s="161" t="str">
        <f t="shared" si="544"/>
        <v/>
      </c>
      <c r="F767" s="90" t="str">
        <f t="shared" si="520"/>
        <v/>
      </c>
      <c r="G767" s="120">
        <v>757</v>
      </c>
      <c r="H767" s="161" t="str">
        <f t="shared" si="545"/>
        <v/>
      </c>
      <c r="I767" s="90" t="str">
        <f t="array" ref="I767">IF(D$2=1,IF(F767="","",ABS(F766-F767)),IF(D$2&lt;10,IF(AND(F767="",F768=""),"",MAX(IF(C$11:C$1510=G767,B$11:B$1510))-MIN(IF(C$11:C$1510=G767,B$11:B$1510))),IF(AND(F767="",F768=""),"",_xlfn.STDEV.S(IF(C$11:C$1510=G767,B$11:B$1510)))))</f>
        <v/>
      </c>
      <c r="J767" s="102"/>
      <c r="K767" s="156"/>
      <c r="L767" s="157"/>
      <c r="M767" s="158"/>
      <c r="N767" s="147"/>
      <c r="O767" s="147"/>
      <c r="AA767" s="99" t="str">
        <f t="shared" si="521"/>
        <v/>
      </c>
      <c r="AB767" s="99" t="str">
        <f t="shared" si="522"/>
        <v/>
      </c>
      <c r="AC767" s="99" t="str">
        <f t="shared" si="550"/>
        <v/>
      </c>
      <c r="AD767" s="99" t="str">
        <f t="shared" si="551"/>
        <v/>
      </c>
      <c r="AE767" s="99" t="str">
        <f t="shared" si="523"/>
        <v/>
      </c>
      <c r="AF767" s="99" t="str">
        <f t="shared" si="524"/>
        <v/>
      </c>
      <c r="AG767" s="99" t="str">
        <f t="shared" si="562"/>
        <v/>
      </c>
      <c r="AH767" s="99" t="str">
        <f t="shared" si="563"/>
        <v/>
      </c>
      <c r="AI767" s="99" t="str">
        <f t="shared" si="540"/>
        <v/>
      </c>
      <c r="AJ767" s="99" t="str">
        <f t="shared" si="546"/>
        <v/>
      </c>
      <c r="AK767" s="99" t="str">
        <f t="shared" si="560"/>
        <v/>
      </c>
      <c r="AL767" s="99" t="str">
        <f t="shared" si="561"/>
        <v/>
      </c>
      <c r="AM767" s="99" t="str">
        <f t="shared" si="541"/>
        <v/>
      </c>
      <c r="AN767" s="99" t="str">
        <f t="shared" si="547"/>
        <v/>
      </c>
      <c r="AO767" s="99" t="str">
        <f t="shared" si="552"/>
        <v/>
      </c>
      <c r="AP767" s="99" t="str">
        <f t="shared" si="553"/>
        <v/>
      </c>
      <c r="AQ767" s="99" t="str">
        <f t="shared" si="548"/>
        <v/>
      </c>
      <c r="AR767" s="99" t="str">
        <f t="shared" si="549"/>
        <v/>
      </c>
      <c r="AS767" s="99" t="str">
        <f t="shared" si="554"/>
        <v/>
      </c>
      <c r="AT767" s="99" t="str">
        <f t="shared" si="555"/>
        <v/>
      </c>
      <c r="AU767" s="99" t="str">
        <f t="shared" si="525"/>
        <v/>
      </c>
      <c r="AV767" s="99" t="str">
        <f t="shared" si="526"/>
        <v/>
      </c>
      <c r="AW767" s="99" t="str">
        <f t="shared" si="556"/>
        <v/>
      </c>
      <c r="AX767" s="99" t="str">
        <f t="shared" si="557"/>
        <v/>
      </c>
      <c r="AY767" s="99" t="str">
        <f t="shared" si="527"/>
        <v/>
      </c>
      <c r="AZ767" s="99" t="str">
        <f t="shared" si="528"/>
        <v/>
      </c>
      <c r="BA767" s="99" t="str">
        <f t="shared" si="558"/>
        <v/>
      </c>
      <c r="BB767" s="99" t="str">
        <f t="shared" si="559"/>
        <v/>
      </c>
      <c r="BD767" s="99" t="str">
        <f t="shared" si="529"/>
        <v/>
      </c>
      <c r="BE767" s="99" t="str">
        <f t="shared" si="530"/>
        <v/>
      </c>
      <c r="BF767" s="99" t="str">
        <f t="shared" si="531"/>
        <v/>
      </c>
      <c r="BG767" s="99" t="str">
        <f t="shared" si="532"/>
        <v/>
      </c>
      <c r="BH767" s="121" t="str">
        <f t="shared" si="533"/>
        <v/>
      </c>
      <c r="BI767" s="121" t="str">
        <f t="shared" si="534"/>
        <v/>
      </c>
      <c r="BJ767" s="122" t="str">
        <f t="shared" si="535"/>
        <v/>
      </c>
      <c r="BK767" s="122"/>
      <c r="BL767" s="99" t="str">
        <f t="shared" si="536"/>
        <v/>
      </c>
      <c r="BM767" s="99" t="str">
        <f t="shared" si="537"/>
        <v/>
      </c>
      <c r="BN767" s="122" t="str">
        <f t="shared" si="542"/>
        <v/>
      </c>
      <c r="BO767" s="121" t="str">
        <f t="shared" si="538"/>
        <v/>
      </c>
      <c r="BP767" s="122" t="str">
        <f t="shared" si="543"/>
        <v/>
      </c>
      <c r="BQ767" s="122"/>
    </row>
    <row r="768" spans="2:69" x14ac:dyDescent="0.3">
      <c r="B768" s="89"/>
      <c r="C768" s="98">
        <f t="shared" si="539"/>
        <v>152</v>
      </c>
      <c r="D768" s="120">
        <v>758</v>
      </c>
      <c r="E768" s="161" t="str">
        <f t="shared" si="544"/>
        <v/>
      </c>
      <c r="F768" s="90" t="str">
        <f t="shared" si="520"/>
        <v/>
      </c>
      <c r="G768" s="120">
        <v>758</v>
      </c>
      <c r="H768" s="161" t="str">
        <f t="shared" si="545"/>
        <v/>
      </c>
      <c r="I768" s="90" t="str">
        <f t="array" ref="I768">IF(D$2=1,IF(F768="","",ABS(F767-F768)),IF(D$2&lt;10,IF(AND(F768="",F769=""),"",MAX(IF(C$11:C$1510=G768,B$11:B$1510))-MIN(IF(C$11:C$1510=G768,B$11:B$1510))),IF(AND(F768="",F769=""),"",_xlfn.STDEV.S(IF(C$11:C$1510=G768,B$11:B$1510)))))</f>
        <v/>
      </c>
      <c r="J768" s="102"/>
      <c r="K768" s="156"/>
      <c r="L768" s="157"/>
      <c r="M768" s="158"/>
      <c r="N768" s="147"/>
      <c r="O768" s="147"/>
      <c r="AA768" s="99" t="str">
        <f t="shared" si="521"/>
        <v/>
      </c>
      <c r="AB768" s="99" t="str">
        <f t="shared" si="522"/>
        <v/>
      </c>
      <c r="AC768" s="99" t="str">
        <f t="shared" si="550"/>
        <v/>
      </c>
      <c r="AD768" s="99" t="str">
        <f t="shared" si="551"/>
        <v/>
      </c>
      <c r="AE768" s="99" t="str">
        <f t="shared" si="523"/>
        <v/>
      </c>
      <c r="AF768" s="99" t="str">
        <f t="shared" si="524"/>
        <v/>
      </c>
      <c r="AG768" s="99" t="str">
        <f t="shared" si="562"/>
        <v/>
      </c>
      <c r="AH768" s="99" t="str">
        <f t="shared" si="563"/>
        <v/>
      </c>
      <c r="AI768" s="99" t="str">
        <f t="shared" si="540"/>
        <v/>
      </c>
      <c r="AJ768" s="99" t="str">
        <f t="shared" si="546"/>
        <v/>
      </c>
      <c r="AK768" s="99" t="str">
        <f t="shared" si="560"/>
        <v/>
      </c>
      <c r="AL768" s="99" t="str">
        <f t="shared" si="561"/>
        <v/>
      </c>
      <c r="AM768" s="99" t="str">
        <f t="shared" si="541"/>
        <v/>
      </c>
      <c r="AN768" s="99" t="str">
        <f t="shared" si="547"/>
        <v/>
      </c>
      <c r="AO768" s="99" t="str">
        <f t="shared" si="552"/>
        <v/>
      </c>
      <c r="AP768" s="99" t="str">
        <f t="shared" si="553"/>
        <v/>
      </c>
      <c r="AQ768" s="99" t="str">
        <f t="shared" si="548"/>
        <v/>
      </c>
      <c r="AR768" s="99" t="str">
        <f t="shared" si="549"/>
        <v/>
      </c>
      <c r="AS768" s="99" t="str">
        <f t="shared" si="554"/>
        <v/>
      </c>
      <c r="AT768" s="99" t="str">
        <f t="shared" si="555"/>
        <v/>
      </c>
      <c r="AU768" s="99" t="str">
        <f t="shared" si="525"/>
        <v/>
      </c>
      <c r="AV768" s="99" t="str">
        <f t="shared" si="526"/>
        <v/>
      </c>
      <c r="AW768" s="99" t="str">
        <f t="shared" si="556"/>
        <v/>
      </c>
      <c r="AX768" s="99" t="str">
        <f t="shared" si="557"/>
        <v/>
      </c>
      <c r="AY768" s="99" t="str">
        <f t="shared" si="527"/>
        <v/>
      </c>
      <c r="AZ768" s="99" t="str">
        <f t="shared" si="528"/>
        <v/>
      </c>
      <c r="BA768" s="99" t="str">
        <f t="shared" si="558"/>
        <v/>
      </c>
      <c r="BB768" s="99" t="str">
        <f t="shared" si="559"/>
        <v/>
      </c>
      <c r="BD768" s="99" t="str">
        <f t="shared" si="529"/>
        <v/>
      </c>
      <c r="BE768" s="99" t="str">
        <f t="shared" si="530"/>
        <v/>
      </c>
      <c r="BF768" s="99" t="str">
        <f t="shared" si="531"/>
        <v/>
      </c>
      <c r="BG768" s="99" t="str">
        <f t="shared" si="532"/>
        <v/>
      </c>
      <c r="BH768" s="121" t="str">
        <f t="shared" si="533"/>
        <v/>
      </c>
      <c r="BI768" s="121" t="str">
        <f t="shared" si="534"/>
        <v/>
      </c>
      <c r="BJ768" s="122" t="str">
        <f t="shared" si="535"/>
        <v/>
      </c>
      <c r="BK768" s="122"/>
      <c r="BL768" s="99" t="str">
        <f t="shared" si="536"/>
        <v/>
      </c>
      <c r="BM768" s="99" t="str">
        <f t="shared" si="537"/>
        <v/>
      </c>
      <c r="BN768" s="122" t="str">
        <f t="shared" si="542"/>
        <v/>
      </c>
      <c r="BO768" s="121" t="str">
        <f t="shared" si="538"/>
        <v/>
      </c>
      <c r="BP768" s="122" t="str">
        <f t="shared" si="543"/>
        <v/>
      </c>
      <c r="BQ768" s="122"/>
    </row>
    <row r="769" spans="2:69" x14ac:dyDescent="0.3">
      <c r="B769" s="89"/>
      <c r="C769" s="98">
        <f t="shared" si="539"/>
        <v>152</v>
      </c>
      <c r="D769" s="120">
        <v>759</v>
      </c>
      <c r="E769" s="161" t="str">
        <f t="shared" si="544"/>
        <v/>
      </c>
      <c r="F769" s="90" t="str">
        <f t="shared" si="520"/>
        <v/>
      </c>
      <c r="G769" s="120">
        <v>759</v>
      </c>
      <c r="H769" s="161" t="str">
        <f t="shared" si="545"/>
        <v/>
      </c>
      <c r="I769" s="90" t="str">
        <f t="array" ref="I769">IF(D$2=1,IF(F769="","",ABS(F768-F769)),IF(D$2&lt;10,IF(AND(F769="",F770=""),"",MAX(IF(C$11:C$1510=G769,B$11:B$1510))-MIN(IF(C$11:C$1510=G769,B$11:B$1510))),IF(AND(F769="",F770=""),"",_xlfn.STDEV.S(IF(C$11:C$1510=G769,B$11:B$1510)))))</f>
        <v/>
      </c>
      <c r="J769" s="102"/>
      <c r="K769" s="156"/>
      <c r="L769" s="157"/>
      <c r="M769" s="158"/>
      <c r="N769" s="147"/>
      <c r="O769" s="147"/>
      <c r="AA769" s="99" t="str">
        <f t="shared" si="521"/>
        <v/>
      </c>
      <c r="AB769" s="99" t="str">
        <f t="shared" si="522"/>
        <v/>
      </c>
      <c r="AC769" s="99" t="str">
        <f t="shared" si="550"/>
        <v/>
      </c>
      <c r="AD769" s="99" t="str">
        <f t="shared" si="551"/>
        <v/>
      </c>
      <c r="AE769" s="99" t="str">
        <f t="shared" si="523"/>
        <v/>
      </c>
      <c r="AF769" s="99" t="str">
        <f t="shared" si="524"/>
        <v/>
      </c>
      <c r="AG769" s="99" t="str">
        <f t="shared" si="562"/>
        <v/>
      </c>
      <c r="AH769" s="99" t="str">
        <f t="shared" si="563"/>
        <v/>
      </c>
      <c r="AI769" s="99" t="str">
        <f t="shared" si="540"/>
        <v/>
      </c>
      <c r="AJ769" s="99" t="str">
        <f t="shared" si="546"/>
        <v/>
      </c>
      <c r="AK769" s="99" t="str">
        <f t="shared" si="560"/>
        <v/>
      </c>
      <c r="AL769" s="99" t="str">
        <f t="shared" si="561"/>
        <v/>
      </c>
      <c r="AM769" s="99" t="str">
        <f t="shared" si="541"/>
        <v/>
      </c>
      <c r="AN769" s="99" t="str">
        <f t="shared" si="547"/>
        <v/>
      </c>
      <c r="AO769" s="99" t="str">
        <f t="shared" si="552"/>
        <v/>
      </c>
      <c r="AP769" s="99" t="str">
        <f t="shared" si="553"/>
        <v/>
      </c>
      <c r="AQ769" s="99" t="str">
        <f t="shared" si="548"/>
        <v/>
      </c>
      <c r="AR769" s="99" t="str">
        <f t="shared" si="549"/>
        <v/>
      </c>
      <c r="AS769" s="99" t="str">
        <f t="shared" si="554"/>
        <v/>
      </c>
      <c r="AT769" s="99" t="str">
        <f t="shared" si="555"/>
        <v/>
      </c>
      <c r="AU769" s="99" t="str">
        <f t="shared" si="525"/>
        <v/>
      </c>
      <c r="AV769" s="99" t="str">
        <f t="shared" si="526"/>
        <v/>
      </c>
      <c r="AW769" s="99" t="str">
        <f t="shared" si="556"/>
        <v/>
      </c>
      <c r="AX769" s="99" t="str">
        <f t="shared" si="557"/>
        <v/>
      </c>
      <c r="AY769" s="99" t="str">
        <f t="shared" si="527"/>
        <v/>
      </c>
      <c r="AZ769" s="99" t="str">
        <f t="shared" si="528"/>
        <v/>
      </c>
      <c r="BA769" s="99" t="str">
        <f t="shared" si="558"/>
        <v/>
      </c>
      <c r="BB769" s="99" t="str">
        <f t="shared" si="559"/>
        <v/>
      </c>
      <c r="BD769" s="99" t="str">
        <f t="shared" si="529"/>
        <v/>
      </c>
      <c r="BE769" s="99" t="str">
        <f t="shared" si="530"/>
        <v/>
      </c>
      <c r="BF769" s="99" t="str">
        <f t="shared" si="531"/>
        <v/>
      </c>
      <c r="BG769" s="99" t="str">
        <f t="shared" si="532"/>
        <v/>
      </c>
      <c r="BH769" s="121" t="str">
        <f t="shared" si="533"/>
        <v/>
      </c>
      <c r="BI769" s="121" t="str">
        <f t="shared" si="534"/>
        <v/>
      </c>
      <c r="BJ769" s="122" t="str">
        <f t="shared" si="535"/>
        <v/>
      </c>
      <c r="BK769" s="122"/>
      <c r="BL769" s="99" t="str">
        <f t="shared" si="536"/>
        <v/>
      </c>
      <c r="BM769" s="99" t="str">
        <f t="shared" si="537"/>
        <v/>
      </c>
      <c r="BN769" s="122" t="str">
        <f t="shared" si="542"/>
        <v/>
      </c>
      <c r="BO769" s="121" t="str">
        <f t="shared" si="538"/>
        <v/>
      </c>
      <c r="BP769" s="122" t="str">
        <f t="shared" si="543"/>
        <v/>
      </c>
      <c r="BQ769" s="122"/>
    </row>
    <row r="770" spans="2:69" x14ac:dyDescent="0.3">
      <c r="B770" s="89"/>
      <c r="C770" s="98">
        <f t="shared" si="539"/>
        <v>152</v>
      </c>
      <c r="D770" s="120">
        <v>760</v>
      </c>
      <c r="E770" s="161" t="str">
        <f t="shared" si="544"/>
        <v/>
      </c>
      <c r="F770" s="90" t="str">
        <f t="shared" si="520"/>
        <v/>
      </c>
      <c r="G770" s="120">
        <v>760</v>
      </c>
      <c r="H770" s="161" t="str">
        <f t="shared" si="545"/>
        <v/>
      </c>
      <c r="I770" s="90" t="str">
        <f t="array" ref="I770">IF(D$2=1,IF(F770="","",ABS(F769-F770)),IF(D$2&lt;10,IF(AND(F770="",F771=""),"",MAX(IF(C$11:C$1510=G770,B$11:B$1510))-MIN(IF(C$11:C$1510=G770,B$11:B$1510))),IF(AND(F770="",F771=""),"",_xlfn.STDEV.S(IF(C$11:C$1510=G770,B$11:B$1510)))))</f>
        <v/>
      </c>
      <c r="J770" s="102"/>
      <c r="K770" s="156"/>
      <c r="L770" s="157"/>
      <c r="M770" s="158"/>
      <c r="N770" s="147"/>
      <c r="O770" s="147"/>
      <c r="AA770" s="99" t="str">
        <f t="shared" si="521"/>
        <v/>
      </c>
      <c r="AB770" s="99" t="str">
        <f t="shared" si="522"/>
        <v/>
      </c>
      <c r="AC770" s="99" t="str">
        <f t="shared" si="550"/>
        <v/>
      </c>
      <c r="AD770" s="99" t="str">
        <f t="shared" si="551"/>
        <v/>
      </c>
      <c r="AE770" s="99" t="str">
        <f t="shared" si="523"/>
        <v/>
      </c>
      <c r="AF770" s="99" t="str">
        <f t="shared" si="524"/>
        <v/>
      </c>
      <c r="AG770" s="99" t="str">
        <f t="shared" si="562"/>
        <v/>
      </c>
      <c r="AH770" s="99" t="str">
        <f t="shared" si="563"/>
        <v/>
      </c>
      <c r="AI770" s="99" t="str">
        <f t="shared" si="540"/>
        <v/>
      </c>
      <c r="AJ770" s="99" t="str">
        <f t="shared" si="546"/>
        <v/>
      </c>
      <c r="AK770" s="99" t="str">
        <f t="shared" si="560"/>
        <v/>
      </c>
      <c r="AL770" s="99" t="str">
        <f t="shared" si="561"/>
        <v/>
      </c>
      <c r="AM770" s="99" t="str">
        <f t="shared" si="541"/>
        <v/>
      </c>
      <c r="AN770" s="99" t="str">
        <f t="shared" si="547"/>
        <v/>
      </c>
      <c r="AO770" s="99" t="str">
        <f t="shared" si="552"/>
        <v/>
      </c>
      <c r="AP770" s="99" t="str">
        <f t="shared" si="553"/>
        <v/>
      </c>
      <c r="AQ770" s="99" t="str">
        <f t="shared" si="548"/>
        <v/>
      </c>
      <c r="AR770" s="99" t="str">
        <f t="shared" si="549"/>
        <v/>
      </c>
      <c r="AS770" s="99" t="str">
        <f t="shared" si="554"/>
        <v/>
      </c>
      <c r="AT770" s="99" t="str">
        <f t="shared" si="555"/>
        <v/>
      </c>
      <c r="AU770" s="99" t="str">
        <f t="shared" si="525"/>
        <v/>
      </c>
      <c r="AV770" s="99" t="str">
        <f t="shared" si="526"/>
        <v/>
      </c>
      <c r="AW770" s="99" t="str">
        <f t="shared" si="556"/>
        <v/>
      </c>
      <c r="AX770" s="99" t="str">
        <f t="shared" si="557"/>
        <v/>
      </c>
      <c r="AY770" s="99" t="str">
        <f t="shared" si="527"/>
        <v/>
      </c>
      <c r="AZ770" s="99" t="str">
        <f t="shared" si="528"/>
        <v/>
      </c>
      <c r="BA770" s="99" t="str">
        <f t="shared" si="558"/>
        <v/>
      </c>
      <c r="BB770" s="99" t="str">
        <f t="shared" si="559"/>
        <v/>
      </c>
      <c r="BD770" s="99" t="str">
        <f t="shared" si="529"/>
        <v/>
      </c>
      <c r="BE770" s="99" t="str">
        <f t="shared" si="530"/>
        <v/>
      </c>
      <c r="BF770" s="99" t="str">
        <f t="shared" si="531"/>
        <v/>
      </c>
      <c r="BG770" s="99" t="str">
        <f t="shared" si="532"/>
        <v/>
      </c>
      <c r="BH770" s="121" t="str">
        <f t="shared" si="533"/>
        <v/>
      </c>
      <c r="BI770" s="121" t="str">
        <f t="shared" si="534"/>
        <v/>
      </c>
      <c r="BJ770" s="122" t="str">
        <f t="shared" si="535"/>
        <v/>
      </c>
      <c r="BK770" s="122"/>
      <c r="BL770" s="99" t="str">
        <f t="shared" si="536"/>
        <v/>
      </c>
      <c r="BM770" s="99" t="str">
        <f t="shared" si="537"/>
        <v/>
      </c>
      <c r="BN770" s="122" t="str">
        <f t="shared" si="542"/>
        <v/>
      </c>
      <c r="BO770" s="121" t="str">
        <f t="shared" si="538"/>
        <v/>
      </c>
      <c r="BP770" s="122" t="str">
        <f t="shared" si="543"/>
        <v/>
      </c>
      <c r="BQ770" s="122"/>
    </row>
    <row r="771" spans="2:69" x14ac:dyDescent="0.3">
      <c r="B771" s="89"/>
      <c r="C771" s="98">
        <f t="shared" si="539"/>
        <v>153</v>
      </c>
      <c r="D771" s="120">
        <v>761</v>
      </c>
      <c r="E771" s="161" t="str">
        <f t="shared" si="544"/>
        <v/>
      </c>
      <c r="F771" s="90" t="str">
        <f t="shared" si="520"/>
        <v/>
      </c>
      <c r="G771" s="120">
        <v>761</v>
      </c>
      <c r="H771" s="161" t="str">
        <f t="shared" si="545"/>
        <v/>
      </c>
      <c r="I771" s="90" t="str">
        <f t="array" ref="I771">IF(D$2=1,IF(F771="","",ABS(F770-F771)),IF(D$2&lt;10,IF(AND(F771="",F772=""),"",MAX(IF(C$11:C$1510=G771,B$11:B$1510))-MIN(IF(C$11:C$1510=G771,B$11:B$1510))),IF(AND(F771="",F772=""),"",_xlfn.STDEV.S(IF(C$11:C$1510=G771,B$11:B$1510)))))</f>
        <v/>
      </c>
      <c r="J771" s="102"/>
      <c r="K771" s="156"/>
      <c r="L771" s="157"/>
      <c r="M771" s="158"/>
      <c r="N771" s="147"/>
      <c r="O771" s="147"/>
      <c r="AA771" s="99" t="str">
        <f t="shared" si="521"/>
        <v/>
      </c>
      <c r="AB771" s="99" t="str">
        <f t="shared" si="522"/>
        <v/>
      </c>
      <c r="AC771" s="99" t="str">
        <f t="shared" si="550"/>
        <v/>
      </c>
      <c r="AD771" s="99" t="str">
        <f t="shared" si="551"/>
        <v/>
      </c>
      <c r="AE771" s="99" t="str">
        <f t="shared" si="523"/>
        <v/>
      </c>
      <c r="AF771" s="99" t="str">
        <f t="shared" si="524"/>
        <v/>
      </c>
      <c r="AG771" s="99" t="str">
        <f t="shared" si="562"/>
        <v/>
      </c>
      <c r="AH771" s="99" t="str">
        <f t="shared" si="563"/>
        <v/>
      </c>
      <c r="AI771" s="99" t="str">
        <f t="shared" si="540"/>
        <v/>
      </c>
      <c r="AJ771" s="99" t="str">
        <f t="shared" si="546"/>
        <v/>
      </c>
      <c r="AK771" s="99" t="str">
        <f t="shared" si="560"/>
        <v/>
      </c>
      <c r="AL771" s="99" t="str">
        <f t="shared" si="561"/>
        <v/>
      </c>
      <c r="AM771" s="99" t="str">
        <f t="shared" si="541"/>
        <v/>
      </c>
      <c r="AN771" s="99" t="str">
        <f t="shared" si="547"/>
        <v/>
      </c>
      <c r="AO771" s="99" t="str">
        <f t="shared" si="552"/>
        <v/>
      </c>
      <c r="AP771" s="99" t="str">
        <f t="shared" si="553"/>
        <v/>
      </c>
      <c r="AQ771" s="99" t="str">
        <f t="shared" si="548"/>
        <v/>
      </c>
      <c r="AR771" s="99" t="str">
        <f t="shared" si="549"/>
        <v/>
      </c>
      <c r="AS771" s="99" t="str">
        <f t="shared" si="554"/>
        <v/>
      </c>
      <c r="AT771" s="99" t="str">
        <f t="shared" si="555"/>
        <v/>
      </c>
      <c r="AU771" s="99" t="str">
        <f t="shared" si="525"/>
        <v/>
      </c>
      <c r="AV771" s="99" t="str">
        <f t="shared" si="526"/>
        <v/>
      </c>
      <c r="AW771" s="99" t="str">
        <f t="shared" si="556"/>
        <v/>
      </c>
      <c r="AX771" s="99" t="str">
        <f t="shared" si="557"/>
        <v/>
      </c>
      <c r="AY771" s="99" t="str">
        <f t="shared" si="527"/>
        <v/>
      </c>
      <c r="AZ771" s="99" t="str">
        <f t="shared" si="528"/>
        <v/>
      </c>
      <c r="BA771" s="99" t="str">
        <f t="shared" si="558"/>
        <v/>
      </c>
      <c r="BB771" s="99" t="str">
        <f t="shared" si="559"/>
        <v/>
      </c>
      <c r="BD771" s="99" t="str">
        <f t="shared" si="529"/>
        <v/>
      </c>
      <c r="BE771" s="99" t="str">
        <f t="shared" si="530"/>
        <v/>
      </c>
      <c r="BF771" s="99" t="str">
        <f t="shared" si="531"/>
        <v/>
      </c>
      <c r="BG771" s="99" t="str">
        <f t="shared" si="532"/>
        <v/>
      </c>
      <c r="BH771" s="121" t="str">
        <f t="shared" si="533"/>
        <v/>
      </c>
      <c r="BI771" s="121" t="str">
        <f t="shared" si="534"/>
        <v/>
      </c>
      <c r="BJ771" s="122" t="str">
        <f t="shared" si="535"/>
        <v/>
      </c>
      <c r="BK771" s="122"/>
      <c r="BL771" s="99" t="str">
        <f t="shared" si="536"/>
        <v/>
      </c>
      <c r="BM771" s="99" t="str">
        <f t="shared" si="537"/>
        <v/>
      </c>
      <c r="BN771" s="122" t="str">
        <f t="shared" si="542"/>
        <v/>
      </c>
      <c r="BO771" s="121" t="str">
        <f t="shared" si="538"/>
        <v/>
      </c>
      <c r="BP771" s="122" t="str">
        <f t="shared" si="543"/>
        <v/>
      </c>
      <c r="BQ771" s="122"/>
    </row>
    <row r="772" spans="2:69" x14ac:dyDescent="0.3">
      <c r="B772" s="89"/>
      <c r="C772" s="98">
        <f t="shared" si="539"/>
        <v>153</v>
      </c>
      <c r="D772" s="120">
        <v>762</v>
      </c>
      <c r="E772" s="161" t="str">
        <f t="shared" si="544"/>
        <v/>
      </c>
      <c r="F772" s="90" t="str">
        <f t="shared" si="520"/>
        <v/>
      </c>
      <c r="G772" s="120">
        <v>762</v>
      </c>
      <c r="H772" s="161" t="str">
        <f t="shared" si="545"/>
        <v/>
      </c>
      <c r="I772" s="90" t="str">
        <f t="array" ref="I772">IF(D$2=1,IF(F772="","",ABS(F771-F772)),IF(D$2&lt;10,IF(AND(F772="",F773=""),"",MAX(IF(C$11:C$1510=G772,B$11:B$1510))-MIN(IF(C$11:C$1510=G772,B$11:B$1510))),IF(AND(F772="",F773=""),"",_xlfn.STDEV.S(IF(C$11:C$1510=G772,B$11:B$1510)))))</f>
        <v/>
      </c>
      <c r="J772" s="102"/>
      <c r="K772" s="156"/>
      <c r="L772" s="157"/>
      <c r="M772" s="158"/>
      <c r="N772" s="147"/>
      <c r="O772" s="147"/>
      <c r="AA772" s="99" t="str">
        <f t="shared" si="521"/>
        <v/>
      </c>
      <c r="AB772" s="99" t="str">
        <f t="shared" si="522"/>
        <v/>
      </c>
      <c r="AC772" s="99" t="str">
        <f t="shared" si="550"/>
        <v/>
      </c>
      <c r="AD772" s="99" t="str">
        <f t="shared" si="551"/>
        <v/>
      </c>
      <c r="AE772" s="99" t="str">
        <f t="shared" si="523"/>
        <v/>
      </c>
      <c r="AF772" s="99" t="str">
        <f t="shared" si="524"/>
        <v/>
      </c>
      <c r="AG772" s="99" t="str">
        <f t="shared" si="562"/>
        <v/>
      </c>
      <c r="AH772" s="99" t="str">
        <f t="shared" si="563"/>
        <v/>
      </c>
      <c r="AI772" s="99" t="str">
        <f t="shared" si="540"/>
        <v/>
      </c>
      <c r="AJ772" s="99" t="str">
        <f t="shared" si="546"/>
        <v/>
      </c>
      <c r="AK772" s="99" t="str">
        <f t="shared" si="560"/>
        <v/>
      </c>
      <c r="AL772" s="99" t="str">
        <f t="shared" si="561"/>
        <v/>
      </c>
      <c r="AM772" s="99" t="str">
        <f t="shared" si="541"/>
        <v/>
      </c>
      <c r="AN772" s="99" t="str">
        <f t="shared" si="547"/>
        <v/>
      </c>
      <c r="AO772" s="99" t="str">
        <f t="shared" si="552"/>
        <v/>
      </c>
      <c r="AP772" s="99" t="str">
        <f t="shared" si="553"/>
        <v/>
      </c>
      <c r="AQ772" s="99" t="str">
        <f t="shared" si="548"/>
        <v/>
      </c>
      <c r="AR772" s="99" t="str">
        <f t="shared" si="549"/>
        <v/>
      </c>
      <c r="AS772" s="99" t="str">
        <f t="shared" si="554"/>
        <v/>
      </c>
      <c r="AT772" s="99" t="str">
        <f t="shared" si="555"/>
        <v/>
      </c>
      <c r="AU772" s="99" t="str">
        <f t="shared" si="525"/>
        <v/>
      </c>
      <c r="AV772" s="99" t="str">
        <f t="shared" si="526"/>
        <v/>
      </c>
      <c r="AW772" s="99" t="str">
        <f t="shared" si="556"/>
        <v/>
      </c>
      <c r="AX772" s="99" t="str">
        <f t="shared" si="557"/>
        <v/>
      </c>
      <c r="AY772" s="99" t="str">
        <f t="shared" si="527"/>
        <v/>
      </c>
      <c r="AZ772" s="99" t="str">
        <f t="shared" si="528"/>
        <v/>
      </c>
      <c r="BA772" s="99" t="str">
        <f t="shared" si="558"/>
        <v/>
      </c>
      <c r="BB772" s="99" t="str">
        <f t="shared" si="559"/>
        <v/>
      </c>
      <c r="BD772" s="99" t="str">
        <f t="shared" si="529"/>
        <v/>
      </c>
      <c r="BE772" s="99" t="str">
        <f t="shared" si="530"/>
        <v/>
      </c>
      <c r="BF772" s="99" t="str">
        <f t="shared" si="531"/>
        <v/>
      </c>
      <c r="BG772" s="99" t="str">
        <f t="shared" si="532"/>
        <v/>
      </c>
      <c r="BH772" s="121" t="str">
        <f t="shared" si="533"/>
        <v/>
      </c>
      <c r="BI772" s="121" t="str">
        <f t="shared" si="534"/>
        <v/>
      </c>
      <c r="BJ772" s="122" t="str">
        <f t="shared" si="535"/>
        <v/>
      </c>
      <c r="BK772" s="122"/>
      <c r="BL772" s="99" t="str">
        <f t="shared" si="536"/>
        <v/>
      </c>
      <c r="BM772" s="99" t="str">
        <f t="shared" si="537"/>
        <v/>
      </c>
      <c r="BN772" s="122" t="str">
        <f t="shared" si="542"/>
        <v/>
      </c>
      <c r="BO772" s="121" t="str">
        <f t="shared" si="538"/>
        <v/>
      </c>
      <c r="BP772" s="122" t="str">
        <f t="shared" si="543"/>
        <v/>
      </c>
      <c r="BQ772" s="122"/>
    </row>
    <row r="773" spans="2:69" x14ac:dyDescent="0.3">
      <c r="B773" s="89"/>
      <c r="C773" s="98">
        <f t="shared" si="539"/>
        <v>153</v>
      </c>
      <c r="D773" s="120">
        <v>763</v>
      </c>
      <c r="E773" s="161" t="str">
        <f t="shared" si="544"/>
        <v/>
      </c>
      <c r="F773" s="90" t="str">
        <f t="shared" si="520"/>
        <v/>
      </c>
      <c r="G773" s="120">
        <v>763</v>
      </c>
      <c r="H773" s="161" t="str">
        <f t="shared" si="545"/>
        <v/>
      </c>
      <c r="I773" s="90" t="str">
        <f t="array" ref="I773">IF(D$2=1,IF(F773="","",ABS(F772-F773)),IF(D$2&lt;10,IF(AND(F773="",F774=""),"",MAX(IF(C$11:C$1510=G773,B$11:B$1510))-MIN(IF(C$11:C$1510=G773,B$11:B$1510))),IF(AND(F773="",F774=""),"",_xlfn.STDEV.S(IF(C$11:C$1510=G773,B$11:B$1510)))))</f>
        <v/>
      </c>
      <c r="J773" s="102"/>
      <c r="K773" s="156"/>
      <c r="L773" s="157"/>
      <c r="M773" s="158"/>
      <c r="N773" s="147"/>
      <c r="O773" s="147"/>
      <c r="AA773" s="99" t="str">
        <f t="shared" si="521"/>
        <v/>
      </c>
      <c r="AB773" s="99" t="str">
        <f t="shared" si="522"/>
        <v/>
      </c>
      <c r="AC773" s="99" t="str">
        <f t="shared" si="550"/>
        <v/>
      </c>
      <c r="AD773" s="99" t="str">
        <f t="shared" si="551"/>
        <v/>
      </c>
      <c r="AE773" s="99" t="str">
        <f t="shared" si="523"/>
        <v/>
      </c>
      <c r="AF773" s="99" t="str">
        <f t="shared" si="524"/>
        <v/>
      </c>
      <c r="AG773" s="99" t="str">
        <f t="shared" si="562"/>
        <v/>
      </c>
      <c r="AH773" s="99" t="str">
        <f t="shared" si="563"/>
        <v/>
      </c>
      <c r="AI773" s="99" t="str">
        <f t="shared" si="540"/>
        <v/>
      </c>
      <c r="AJ773" s="99" t="str">
        <f t="shared" si="546"/>
        <v/>
      </c>
      <c r="AK773" s="99" t="str">
        <f t="shared" si="560"/>
        <v/>
      </c>
      <c r="AL773" s="99" t="str">
        <f t="shared" si="561"/>
        <v/>
      </c>
      <c r="AM773" s="99" t="str">
        <f t="shared" si="541"/>
        <v/>
      </c>
      <c r="AN773" s="99" t="str">
        <f t="shared" si="547"/>
        <v/>
      </c>
      <c r="AO773" s="99" t="str">
        <f t="shared" si="552"/>
        <v/>
      </c>
      <c r="AP773" s="99" t="str">
        <f t="shared" si="553"/>
        <v/>
      </c>
      <c r="AQ773" s="99" t="str">
        <f t="shared" si="548"/>
        <v/>
      </c>
      <c r="AR773" s="99" t="str">
        <f t="shared" si="549"/>
        <v/>
      </c>
      <c r="AS773" s="99" t="str">
        <f t="shared" si="554"/>
        <v/>
      </c>
      <c r="AT773" s="99" t="str">
        <f t="shared" si="555"/>
        <v/>
      </c>
      <c r="AU773" s="99" t="str">
        <f t="shared" si="525"/>
        <v/>
      </c>
      <c r="AV773" s="99" t="str">
        <f t="shared" si="526"/>
        <v/>
      </c>
      <c r="AW773" s="99" t="str">
        <f t="shared" si="556"/>
        <v/>
      </c>
      <c r="AX773" s="99" t="str">
        <f t="shared" si="557"/>
        <v/>
      </c>
      <c r="AY773" s="99" t="str">
        <f t="shared" si="527"/>
        <v/>
      </c>
      <c r="AZ773" s="99" t="str">
        <f t="shared" si="528"/>
        <v/>
      </c>
      <c r="BA773" s="99" t="str">
        <f t="shared" si="558"/>
        <v/>
      </c>
      <c r="BB773" s="99" t="str">
        <f t="shared" si="559"/>
        <v/>
      </c>
      <c r="BD773" s="99" t="str">
        <f t="shared" si="529"/>
        <v/>
      </c>
      <c r="BE773" s="99" t="str">
        <f t="shared" si="530"/>
        <v/>
      </c>
      <c r="BF773" s="99" t="str">
        <f t="shared" si="531"/>
        <v/>
      </c>
      <c r="BG773" s="99" t="str">
        <f t="shared" si="532"/>
        <v/>
      </c>
      <c r="BH773" s="121" t="str">
        <f t="shared" si="533"/>
        <v/>
      </c>
      <c r="BI773" s="121" t="str">
        <f t="shared" si="534"/>
        <v/>
      </c>
      <c r="BJ773" s="122" t="str">
        <f t="shared" si="535"/>
        <v/>
      </c>
      <c r="BK773" s="122"/>
      <c r="BL773" s="99" t="str">
        <f t="shared" si="536"/>
        <v/>
      </c>
      <c r="BM773" s="99" t="str">
        <f t="shared" si="537"/>
        <v/>
      </c>
      <c r="BN773" s="122" t="str">
        <f t="shared" si="542"/>
        <v/>
      </c>
      <c r="BO773" s="121" t="str">
        <f t="shared" si="538"/>
        <v/>
      </c>
      <c r="BP773" s="122" t="str">
        <f t="shared" si="543"/>
        <v/>
      </c>
      <c r="BQ773" s="122"/>
    </row>
    <row r="774" spans="2:69" x14ac:dyDescent="0.3">
      <c r="B774" s="89"/>
      <c r="C774" s="98">
        <f t="shared" si="539"/>
        <v>153</v>
      </c>
      <c r="D774" s="120">
        <v>764</v>
      </c>
      <c r="E774" s="161" t="str">
        <f t="shared" si="544"/>
        <v/>
      </c>
      <c r="F774" s="90" t="str">
        <f t="shared" si="520"/>
        <v/>
      </c>
      <c r="G774" s="120">
        <v>764</v>
      </c>
      <c r="H774" s="161" t="str">
        <f t="shared" si="545"/>
        <v/>
      </c>
      <c r="I774" s="90" t="str">
        <f t="array" ref="I774">IF(D$2=1,IF(F774="","",ABS(F773-F774)),IF(D$2&lt;10,IF(AND(F774="",F775=""),"",MAX(IF(C$11:C$1510=G774,B$11:B$1510))-MIN(IF(C$11:C$1510=G774,B$11:B$1510))),IF(AND(F774="",F775=""),"",_xlfn.STDEV.S(IF(C$11:C$1510=G774,B$11:B$1510)))))</f>
        <v/>
      </c>
      <c r="J774" s="102"/>
      <c r="K774" s="156"/>
      <c r="L774" s="157"/>
      <c r="M774" s="158"/>
      <c r="N774" s="147"/>
      <c r="O774" s="147"/>
      <c r="AA774" s="99" t="str">
        <f t="shared" si="521"/>
        <v/>
      </c>
      <c r="AB774" s="99" t="str">
        <f t="shared" si="522"/>
        <v/>
      </c>
      <c r="AC774" s="99" t="str">
        <f t="shared" si="550"/>
        <v/>
      </c>
      <c r="AD774" s="99" t="str">
        <f t="shared" si="551"/>
        <v/>
      </c>
      <c r="AE774" s="99" t="str">
        <f t="shared" si="523"/>
        <v/>
      </c>
      <c r="AF774" s="99" t="str">
        <f t="shared" si="524"/>
        <v/>
      </c>
      <c r="AG774" s="99" t="str">
        <f t="shared" si="562"/>
        <v/>
      </c>
      <c r="AH774" s="99" t="str">
        <f t="shared" si="563"/>
        <v/>
      </c>
      <c r="AI774" s="99" t="str">
        <f t="shared" si="540"/>
        <v/>
      </c>
      <c r="AJ774" s="99" t="str">
        <f t="shared" si="546"/>
        <v/>
      </c>
      <c r="AK774" s="99" t="str">
        <f t="shared" si="560"/>
        <v/>
      </c>
      <c r="AL774" s="99" t="str">
        <f t="shared" si="561"/>
        <v/>
      </c>
      <c r="AM774" s="99" t="str">
        <f t="shared" si="541"/>
        <v/>
      </c>
      <c r="AN774" s="99" t="str">
        <f t="shared" si="547"/>
        <v/>
      </c>
      <c r="AO774" s="99" t="str">
        <f t="shared" si="552"/>
        <v/>
      </c>
      <c r="AP774" s="99" t="str">
        <f t="shared" si="553"/>
        <v/>
      </c>
      <c r="AQ774" s="99" t="str">
        <f t="shared" si="548"/>
        <v/>
      </c>
      <c r="AR774" s="99" t="str">
        <f t="shared" si="549"/>
        <v/>
      </c>
      <c r="AS774" s="99" t="str">
        <f t="shared" si="554"/>
        <v/>
      </c>
      <c r="AT774" s="99" t="str">
        <f t="shared" si="555"/>
        <v/>
      </c>
      <c r="AU774" s="99" t="str">
        <f t="shared" si="525"/>
        <v/>
      </c>
      <c r="AV774" s="99" t="str">
        <f t="shared" si="526"/>
        <v/>
      </c>
      <c r="AW774" s="99" t="str">
        <f t="shared" si="556"/>
        <v/>
      </c>
      <c r="AX774" s="99" t="str">
        <f t="shared" si="557"/>
        <v/>
      </c>
      <c r="AY774" s="99" t="str">
        <f t="shared" si="527"/>
        <v/>
      </c>
      <c r="AZ774" s="99" t="str">
        <f t="shared" si="528"/>
        <v/>
      </c>
      <c r="BA774" s="99" t="str">
        <f t="shared" si="558"/>
        <v/>
      </c>
      <c r="BB774" s="99" t="str">
        <f t="shared" si="559"/>
        <v/>
      </c>
      <c r="BD774" s="99" t="str">
        <f t="shared" si="529"/>
        <v/>
      </c>
      <c r="BE774" s="99" t="str">
        <f t="shared" si="530"/>
        <v/>
      </c>
      <c r="BF774" s="99" t="str">
        <f t="shared" si="531"/>
        <v/>
      </c>
      <c r="BG774" s="99" t="str">
        <f t="shared" si="532"/>
        <v/>
      </c>
      <c r="BH774" s="121" t="str">
        <f t="shared" si="533"/>
        <v/>
      </c>
      <c r="BI774" s="121" t="str">
        <f t="shared" si="534"/>
        <v/>
      </c>
      <c r="BJ774" s="122" t="str">
        <f t="shared" si="535"/>
        <v/>
      </c>
      <c r="BK774" s="122"/>
      <c r="BL774" s="99" t="str">
        <f t="shared" si="536"/>
        <v/>
      </c>
      <c r="BM774" s="99" t="str">
        <f t="shared" si="537"/>
        <v/>
      </c>
      <c r="BN774" s="122" t="str">
        <f t="shared" si="542"/>
        <v/>
      </c>
      <c r="BO774" s="121" t="str">
        <f t="shared" si="538"/>
        <v/>
      </c>
      <c r="BP774" s="122" t="str">
        <f t="shared" si="543"/>
        <v/>
      </c>
      <c r="BQ774" s="122"/>
    </row>
    <row r="775" spans="2:69" x14ac:dyDescent="0.3">
      <c r="B775" s="89"/>
      <c r="C775" s="98">
        <f t="shared" si="539"/>
        <v>153</v>
      </c>
      <c r="D775" s="120">
        <v>765</v>
      </c>
      <c r="E775" s="161" t="str">
        <f t="shared" si="544"/>
        <v/>
      </c>
      <c r="F775" s="90" t="str">
        <f t="shared" si="520"/>
        <v/>
      </c>
      <c r="G775" s="120">
        <v>765</v>
      </c>
      <c r="H775" s="161" t="str">
        <f t="shared" si="545"/>
        <v/>
      </c>
      <c r="I775" s="90" t="str">
        <f t="array" ref="I775">IF(D$2=1,IF(F775="","",ABS(F774-F775)),IF(D$2&lt;10,IF(AND(F775="",F776=""),"",MAX(IF(C$11:C$1510=G775,B$11:B$1510))-MIN(IF(C$11:C$1510=G775,B$11:B$1510))),IF(AND(F775="",F776=""),"",_xlfn.STDEV.S(IF(C$11:C$1510=G775,B$11:B$1510)))))</f>
        <v/>
      </c>
      <c r="J775" s="102"/>
      <c r="K775" s="156"/>
      <c r="L775" s="157"/>
      <c r="M775" s="158"/>
      <c r="N775" s="147"/>
      <c r="O775" s="147"/>
      <c r="AA775" s="99" t="str">
        <f t="shared" si="521"/>
        <v/>
      </c>
      <c r="AB775" s="99" t="str">
        <f t="shared" si="522"/>
        <v/>
      </c>
      <c r="AC775" s="99" t="str">
        <f t="shared" si="550"/>
        <v/>
      </c>
      <c r="AD775" s="99" t="str">
        <f t="shared" si="551"/>
        <v/>
      </c>
      <c r="AE775" s="99" t="str">
        <f t="shared" si="523"/>
        <v/>
      </c>
      <c r="AF775" s="99" t="str">
        <f t="shared" si="524"/>
        <v/>
      </c>
      <c r="AG775" s="99" t="str">
        <f t="shared" si="562"/>
        <v/>
      </c>
      <c r="AH775" s="99" t="str">
        <f t="shared" si="563"/>
        <v/>
      </c>
      <c r="AI775" s="99" t="str">
        <f t="shared" si="540"/>
        <v/>
      </c>
      <c r="AJ775" s="99" t="str">
        <f t="shared" si="546"/>
        <v/>
      </c>
      <c r="AK775" s="99" t="str">
        <f t="shared" si="560"/>
        <v/>
      </c>
      <c r="AL775" s="99" t="str">
        <f t="shared" si="561"/>
        <v/>
      </c>
      <c r="AM775" s="99" t="str">
        <f t="shared" si="541"/>
        <v/>
      </c>
      <c r="AN775" s="99" t="str">
        <f t="shared" si="547"/>
        <v/>
      </c>
      <c r="AO775" s="99" t="str">
        <f t="shared" si="552"/>
        <v/>
      </c>
      <c r="AP775" s="99" t="str">
        <f t="shared" si="553"/>
        <v/>
      </c>
      <c r="AQ775" s="99" t="str">
        <f t="shared" si="548"/>
        <v/>
      </c>
      <c r="AR775" s="99" t="str">
        <f t="shared" si="549"/>
        <v/>
      </c>
      <c r="AS775" s="99" t="str">
        <f t="shared" si="554"/>
        <v/>
      </c>
      <c r="AT775" s="99" t="str">
        <f t="shared" si="555"/>
        <v/>
      </c>
      <c r="AU775" s="99" t="str">
        <f t="shared" si="525"/>
        <v/>
      </c>
      <c r="AV775" s="99" t="str">
        <f t="shared" si="526"/>
        <v/>
      </c>
      <c r="AW775" s="99" t="str">
        <f t="shared" si="556"/>
        <v/>
      </c>
      <c r="AX775" s="99" t="str">
        <f t="shared" si="557"/>
        <v/>
      </c>
      <c r="AY775" s="99" t="str">
        <f t="shared" si="527"/>
        <v/>
      </c>
      <c r="AZ775" s="99" t="str">
        <f t="shared" si="528"/>
        <v/>
      </c>
      <c r="BA775" s="99" t="str">
        <f t="shared" si="558"/>
        <v/>
      </c>
      <c r="BB775" s="99" t="str">
        <f t="shared" si="559"/>
        <v/>
      </c>
      <c r="BD775" s="99" t="str">
        <f t="shared" si="529"/>
        <v/>
      </c>
      <c r="BE775" s="99" t="str">
        <f t="shared" si="530"/>
        <v/>
      </c>
      <c r="BF775" s="99" t="str">
        <f t="shared" si="531"/>
        <v/>
      </c>
      <c r="BG775" s="99" t="str">
        <f t="shared" si="532"/>
        <v/>
      </c>
      <c r="BH775" s="121" t="str">
        <f t="shared" si="533"/>
        <v/>
      </c>
      <c r="BI775" s="121" t="str">
        <f t="shared" si="534"/>
        <v/>
      </c>
      <c r="BJ775" s="122" t="str">
        <f t="shared" si="535"/>
        <v/>
      </c>
      <c r="BK775" s="122"/>
      <c r="BL775" s="99" t="str">
        <f t="shared" si="536"/>
        <v/>
      </c>
      <c r="BM775" s="99" t="str">
        <f t="shared" si="537"/>
        <v/>
      </c>
      <c r="BN775" s="122" t="str">
        <f t="shared" si="542"/>
        <v/>
      </c>
      <c r="BO775" s="121" t="str">
        <f t="shared" si="538"/>
        <v/>
      </c>
      <c r="BP775" s="122" t="str">
        <f t="shared" si="543"/>
        <v/>
      </c>
      <c r="BQ775" s="122"/>
    </row>
    <row r="776" spans="2:69" x14ac:dyDescent="0.3">
      <c r="B776" s="89"/>
      <c r="C776" s="98">
        <f t="shared" si="539"/>
        <v>154</v>
      </c>
      <c r="D776" s="120">
        <v>766</v>
      </c>
      <c r="E776" s="161" t="str">
        <f t="shared" si="544"/>
        <v/>
      </c>
      <c r="F776" s="90" t="str">
        <f t="shared" si="520"/>
        <v/>
      </c>
      <c r="G776" s="120">
        <v>766</v>
      </c>
      <c r="H776" s="161" t="str">
        <f t="shared" si="545"/>
        <v/>
      </c>
      <c r="I776" s="90" t="str">
        <f t="array" ref="I776">IF(D$2=1,IF(F776="","",ABS(F775-F776)),IF(D$2&lt;10,IF(AND(F776="",F777=""),"",MAX(IF(C$11:C$1510=G776,B$11:B$1510))-MIN(IF(C$11:C$1510=G776,B$11:B$1510))),IF(AND(F776="",F777=""),"",_xlfn.STDEV.S(IF(C$11:C$1510=G776,B$11:B$1510)))))</f>
        <v/>
      </c>
      <c r="J776" s="102"/>
      <c r="K776" s="156"/>
      <c r="L776" s="157"/>
      <c r="M776" s="158"/>
      <c r="N776" s="147"/>
      <c r="O776" s="147"/>
      <c r="AA776" s="99" t="str">
        <f t="shared" si="521"/>
        <v/>
      </c>
      <c r="AB776" s="99" t="str">
        <f t="shared" si="522"/>
        <v/>
      </c>
      <c r="AC776" s="99" t="str">
        <f t="shared" si="550"/>
        <v/>
      </c>
      <c r="AD776" s="99" t="str">
        <f t="shared" si="551"/>
        <v/>
      </c>
      <c r="AE776" s="99" t="str">
        <f t="shared" si="523"/>
        <v/>
      </c>
      <c r="AF776" s="99" t="str">
        <f t="shared" si="524"/>
        <v/>
      </c>
      <c r="AG776" s="99" t="str">
        <f t="shared" si="562"/>
        <v/>
      </c>
      <c r="AH776" s="99" t="str">
        <f t="shared" si="563"/>
        <v/>
      </c>
      <c r="AI776" s="99" t="str">
        <f t="shared" si="540"/>
        <v/>
      </c>
      <c r="AJ776" s="99" t="str">
        <f t="shared" si="546"/>
        <v/>
      </c>
      <c r="AK776" s="99" t="str">
        <f t="shared" si="560"/>
        <v/>
      </c>
      <c r="AL776" s="99" t="str">
        <f t="shared" si="561"/>
        <v/>
      </c>
      <c r="AM776" s="99" t="str">
        <f t="shared" si="541"/>
        <v/>
      </c>
      <c r="AN776" s="99" t="str">
        <f t="shared" si="547"/>
        <v/>
      </c>
      <c r="AO776" s="99" t="str">
        <f t="shared" si="552"/>
        <v/>
      </c>
      <c r="AP776" s="99" t="str">
        <f t="shared" si="553"/>
        <v/>
      </c>
      <c r="AQ776" s="99" t="str">
        <f t="shared" si="548"/>
        <v/>
      </c>
      <c r="AR776" s="99" t="str">
        <f t="shared" si="549"/>
        <v/>
      </c>
      <c r="AS776" s="99" t="str">
        <f t="shared" si="554"/>
        <v/>
      </c>
      <c r="AT776" s="99" t="str">
        <f t="shared" si="555"/>
        <v/>
      </c>
      <c r="AU776" s="99" t="str">
        <f t="shared" si="525"/>
        <v/>
      </c>
      <c r="AV776" s="99" t="str">
        <f t="shared" si="526"/>
        <v/>
      </c>
      <c r="AW776" s="99" t="str">
        <f t="shared" si="556"/>
        <v/>
      </c>
      <c r="AX776" s="99" t="str">
        <f t="shared" si="557"/>
        <v/>
      </c>
      <c r="AY776" s="99" t="str">
        <f t="shared" si="527"/>
        <v/>
      </c>
      <c r="AZ776" s="99" t="str">
        <f t="shared" si="528"/>
        <v/>
      </c>
      <c r="BA776" s="99" t="str">
        <f t="shared" si="558"/>
        <v/>
      </c>
      <c r="BB776" s="99" t="str">
        <f t="shared" si="559"/>
        <v/>
      </c>
      <c r="BD776" s="99" t="str">
        <f t="shared" si="529"/>
        <v/>
      </c>
      <c r="BE776" s="99" t="str">
        <f t="shared" si="530"/>
        <v/>
      </c>
      <c r="BF776" s="99" t="str">
        <f t="shared" si="531"/>
        <v/>
      </c>
      <c r="BG776" s="99" t="str">
        <f t="shared" si="532"/>
        <v/>
      </c>
      <c r="BH776" s="121" t="str">
        <f t="shared" si="533"/>
        <v/>
      </c>
      <c r="BI776" s="121" t="str">
        <f t="shared" si="534"/>
        <v/>
      </c>
      <c r="BJ776" s="122" t="str">
        <f t="shared" si="535"/>
        <v/>
      </c>
      <c r="BK776" s="122"/>
      <c r="BL776" s="99" t="str">
        <f t="shared" si="536"/>
        <v/>
      </c>
      <c r="BM776" s="99" t="str">
        <f t="shared" si="537"/>
        <v/>
      </c>
      <c r="BN776" s="122" t="str">
        <f t="shared" si="542"/>
        <v/>
      </c>
      <c r="BO776" s="121" t="str">
        <f t="shared" si="538"/>
        <v/>
      </c>
      <c r="BP776" s="122" t="str">
        <f t="shared" si="543"/>
        <v/>
      </c>
      <c r="BQ776" s="122"/>
    </row>
    <row r="777" spans="2:69" x14ac:dyDescent="0.3">
      <c r="B777" s="89"/>
      <c r="C777" s="98">
        <f t="shared" si="539"/>
        <v>154</v>
      </c>
      <c r="D777" s="120">
        <v>767</v>
      </c>
      <c r="E777" s="161" t="str">
        <f t="shared" si="544"/>
        <v/>
      </c>
      <c r="F777" s="90" t="str">
        <f t="shared" si="520"/>
        <v/>
      </c>
      <c r="G777" s="120">
        <v>767</v>
      </c>
      <c r="H777" s="161" t="str">
        <f t="shared" si="545"/>
        <v/>
      </c>
      <c r="I777" s="90" t="str">
        <f t="array" ref="I777">IF(D$2=1,IF(F777="","",ABS(F776-F777)),IF(D$2&lt;10,IF(AND(F777="",F778=""),"",MAX(IF(C$11:C$1510=G777,B$11:B$1510))-MIN(IF(C$11:C$1510=G777,B$11:B$1510))),IF(AND(F777="",F778=""),"",_xlfn.STDEV.S(IF(C$11:C$1510=G777,B$11:B$1510)))))</f>
        <v/>
      </c>
      <c r="J777" s="102"/>
      <c r="K777" s="156"/>
      <c r="L777" s="157"/>
      <c r="M777" s="158"/>
      <c r="N777" s="147"/>
      <c r="O777" s="147"/>
      <c r="AA777" s="99" t="str">
        <f t="shared" si="521"/>
        <v/>
      </c>
      <c r="AB777" s="99" t="str">
        <f t="shared" si="522"/>
        <v/>
      </c>
      <c r="AC777" s="99" t="str">
        <f t="shared" si="550"/>
        <v/>
      </c>
      <c r="AD777" s="99" t="str">
        <f t="shared" si="551"/>
        <v/>
      </c>
      <c r="AE777" s="99" t="str">
        <f t="shared" si="523"/>
        <v/>
      </c>
      <c r="AF777" s="99" t="str">
        <f t="shared" si="524"/>
        <v/>
      </c>
      <c r="AG777" s="99" t="str">
        <f t="shared" si="562"/>
        <v/>
      </c>
      <c r="AH777" s="99" t="str">
        <f t="shared" si="563"/>
        <v/>
      </c>
      <c r="AI777" s="99" t="str">
        <f t="shared" si="540"/>
        <v/>
      </c>
      <c r="AJ777" s="99" t="str">
        <f t="shared" si="546"/>
        <v/>
      </c>
      <c r="AK777" s="99" t="str">
        <f t="shared" si="560"/>
        <v/>
      </c>
      <c r="AL777" s="99" t="str">
        <f t="shared" si="561"/>
        <v/>
      </c>
      <c r="AM777" s="99" t="str">
        <f t="shared" si="541"/>
        <v/>
      </c>
      <c r="AN777" s="99" t="str">
        <f t="shared" si="547"/>
        <v/>
      </c>
      <c r="AO777" s="99" t="str">
        <f t="shared" si="552"/>
        <v/>
      </c>
      <c r="AP777" s="99" t="str">
        <f t="shared" si="553"/>
        <v/>
      </c>
      <c r="AQ777" s="99" t="str">
        <f t="shared" si="548"/>
        <v/>
      </c>
      <c r="AR777" s="99" t="str">
        <f t="shared" si="549"/>
        <v/>
      </c>
      <c r="AS777" s="99" t="str">
        <f t="shared" si="554"/>
        <v/>
      </c>
      <c r="AT777" s="99" t="str">
        <f t="shared" si="555"/>
        <v/>
      </c>
      <c r="AU777" s="99" t="str">
        <f t="shared" si="525"/>
        <v/>
      </c>
      <c r="AV777" s="99" t="str">
        <f t="shared" si="526"/>
        <v/>
      </c>
      <c r="AW777" s="99" t="str">
        <f t="shared" si="556"/>
        <v/>
      </c>
      <c r="AX777" s="99" t="str">
        <f t="shared" si="557"/>
        <v/>
      </c>
      <c r="AY777" s="99" t="str">
        <f t="shared" si="527"/>
        <v/>
      </c>
      <c r="AZ777" s="99" t="str">
        <f t="shared" si="528"/>
        <v/>
      </c>
      <c r="BA777" s="99" t="str">
        <f t="shared" si="558"/>
        <v/>
      </c>
      <c r="BB777" s="99" t="str">
        <f t="shared" si="559"/>
        <v/>
      </c>
      <c r="BD777" s="99" t="str">
        <f t="shared" si="529"/>
        <v/>
      </c>
      <c r="BE777" s="99" t="str">
        <f t="shared" si="530"/>
        <v/>
      </c>
      <c r="BF777" s="99" t="str">
        <f t="shared" si="531"/>
        <v/>
      </c>
      <c r="BG777" s="99" t="str">
        <f t="shared" si="532"/>
        <v/>
      </c>
      <c r="BH777" s="121" t="str">
        <f t="shared" si="533"/>
        <v/>
      </c>
      <c r="BI777" s="121" t="str">
        <f t="shared" si="534"/>
        <v/>
      </c>
      <c r="BJ777" s="122" t="str">
        <f t="shared" si="535"/>
        <v/>
      </c>
      <c r="BK777" s="122"/>
      <c r="BL777" s="99" t="str">
        <f t="shared" si="536"/>
        <v/>
      </c>
      <c r="BM777" s="99" t="str">
        <f t="shared" si="537"/>
        <v/>
      </c>
      <c r="BN777" s="122" t="str">
        <f t="shared" si="542"/>
        <v/>
      </c>
      <c r="BO777" s="121" t="str">
        <f t="shared" si="538"/>
        <v/>
      </c>
      <c r="BP777" s="122" t="str">
        <f t="shared" si="543"/>
        <v/>
      </c>
      <c r="BQ777" s="122"/>
    </row>
    <row r="778" spans="2:69" x14ac:dyDescent="0.3">
      <c r="B778" s="89"/>
      <c r="C778" s="98">
        <f t="shared" si="539"/>
        <v>154</v>
      </c>
      <c r="D778" s="120">
        <v>768</v>
      </c>
      <c r="E778" s="161" t="str">
        <f t="shared" si="544"/>
        <v/>
      </c>
      <c r="F778" s="90" t="str">
        <f t="shared" si="520"/>
        <v/>
      </c>
      <c r="G778" s="120">
        <v>768</v>
      </c>
      <c r="H778" s="161" t="str">
        <f t="shared" si="545"/>
        <v/>
      </c>
      <c r="I778" s="90" t="str">
        <f t="array" ref="I778">IF(D$2=1,IF(F778="","",ABS(F777-F778)),IF(D$2&lt;10,IF(AND(F778="",F779=""),"",MAX(IF(C$11:C$1510=G778,B$11:B$1510))-MIN(IF(C$11:C$1510=G778,B$11:B$1510))),IF(AND(F778="",F779=""),"",_xlfn.STDEV.S(IF(C$11:C$1510=G778,B$11:B$1510)))))</f>
        <v/>
      </c>
      <c r="J778" s="102"/>
      <c r="K778" s="156"/>
      <c r="L778" s="157"/>
      <c r="M778" s="158"/>
      <c r="N778" s="147"/>
      <c r="O778" s="147"/>
      <c r="AA778" s="99" t="str">
        <f t="shared" si="521"/>
        <v/>
      </c>
      <c r="AB778" s="99" t="str">
        <f t="shared" si="522"/>
        <v/>
      </c>
      <c r="AC778" s="99" t="str">
        <f t="shared" si="550"/>
        <v/>
      </c>
      <c r="AD778" s="99" t="str">
        <f t="shared" si="551"/>
        <v/>
      </c>
      <c r="AE778" s="99" t="str">
        <f t="shared" si="523"/>
        <v/>
      </c>
      <c r="AF778" s="99" t="str">
        <f t="shared" si="524"/>
        <v/>
      </c>
      <c r="AG778" s="99" t="str">
        <f t="shared" si="562"/>
        <v/>
      </c>
      <c r="AH778" s="99" t="str">
        <f t="shared" si="563"/>
        <v/>
      </c>
      <c r="AI778" s="99" t="str">
        <f t="shared" si="540"/>
        <v/>
      </c>
      <c r="AJ778" s="99" t="str">
        <f t="shared" si="546"/>
        <v/>
      </c>
      <c r="AK778" s="99" t="str">
        <f t="shared" si="560"/>
        <v/>
      </c>
      <c r="AL778" s="99" t="str">
        <f t="shared" si="561"/>
        <v/>
      </c>
      <c r="AM778" s="99" t="str">
        <f t="shared" si="541"/>
        <v/>
      </c>
      <c r="AN778" s="99" t="str">
        <f t="shared" si="547"/>
        <v/>
      </c>
      <c r="AO778" s="99" t="str">
        <f t="shared" si="552"/>
        <v/>
      </c>
      <c r="AP778" s="99" t="str">
        <f t="shared" si="553"/>
        <v/>
      </c>
      <c r="AQ778" s="99" t="str">
        <f t="shared" si="548"/>
        <v/>
      </c>
      <c r="AR778" s="99" t="str">
        <f t="shared" si="549"/>
        <v/>
      </c>
      <c r="AS778" s="99" t="str">
        <f t="shared" si="554"/>
        <v/>
      </c>
      <c r="AT778" s="99" t="str">
        <f t="shared" si="555"/>
        <v/>
      </c>
      <c r="AU778" s="99" t="str">
        <f t="shared" si="525"/>
        <v/>
      </c>
      <c r="AV778" s="99" t="str">
        <f t="shared" si="526"/>
        <v/>
      </c>
      <c r="AW778" s="99" t="str">
        <f t="shared" si="556"/>
        <v/>
      </c>
      <c r="AX778" s="99" t="str">
        <f t="shared" si="557"/>
        <v/>
      </c>
      <c r="AY778" s="99" t="str">
        <f t="shared" si="527"/>
        <v/>
      </c>
      <c r="AZ778" s="99" t="str">
        <f t="shared" si="528"/>
        <v/>
      </c>
      <c r="BA778" s="99" t="str">
        <f t="shared" si="558"/>
        <v/>
      </c>
      <c r="BB778" s="99" t="str">
        <f t="shared" si="559"/>
        <v/>
      </c>
      <c r="BD778" s="99" t="str">
        <f t="shared" si="529"/>
        <v/>
      </c>
      <c r="BE778" s="99" t="str">
        <f t="shared" si="530"/>
        <v/>
      </c>
      <c r="BF778" s="99" t="str">
        <f t="shared" si="531"/>
        <v/>
      </c>
      <c r="BG778" s="99" t="str">
        <f t="shared" si="532"/>
        <v/>
      </c>
      <c r="BH778" s="121" t="str">
        <f t="shared" si="533"/>
        <v/>
      </c>
      <c r="BI778" s="121" t="str">
        <f t="shared" si="534"/>
        <v/>
      </c>
      <c r="BJ778" s="122" t="str">
        <f t="shared" si="535"/>
        <v/>
      </c>
      <c r="BK778" s="122"/>
      <c r="BL778" s="99" t="str">
        <f t="shared" si="536"/>
        <v/>
      </c>
      <c r="BM778" s="99" t="str">
        <f t="shared" si="537"/>
        <v/>
      </c>
      <c r="BN778" s="122" t="str">
        <f t="shared" si="542"/>
        <v/>
      </c>
      <c r="BO778" s="121" t="str">
        <f t="shared" si="538"/>
        <v/>
      </c>
      <c r="BP778" s="122" t="str">
        <f t="shared" si="543"/>
        <v/>
      </c>
      <c r="BQ778" s="122"/>
    </row>
    <row r="779" spans="2:69" x14ac:dyDescent="0.3">
      <c r="B779" s="89"/>
      <c r="C779" s="98">
        <f t="shared" si="539"/>
        <v>154</v>
      </c>
      <c r="D779" s="120">
        <v>769</v>
      </c>
      <c r="E779" s="161" t="str">
        <f t="shared" si="544"/>
        <v/>
      </c>
      <c r="F779" s="90" t="str">
        <f t="shared" ref="F779:F842" si="564">IF(ISERROR(AVERAGEIF(C$11:C$1510,D779,B$11:B$1510)),"",AVERAGEIF(C$11:C$1510,D779,B$11:B$1510))</f>
        <v/>
      </c>
      <c r="G779" s="120">
        <v>769</v>
      </c>
      <c r="H779" s="161" t="str">
        <f t="shared" si="545"/>
        <v/>
      </c>
      <c r="I779" s="90" t="str">
        <f t="array" ref="I779">IF(D$2=1,IF(F779="","",ABS(F778-F779)),IF(D$2&lt;10,IF(AND(F779="",F780=""),"",MAX(IF(C$11:C$1510=G779,B$11:B$1510))-MIN(IF(C$11:C$1510=G779,B$11:B$1510))),IF(AND(F779="",F780=""),"",_xlfn.STDEV.S(IF(C$11:C$1510=G779,B$11:B$1510)))))</f>
        <v/>
      </c>
      <c r="J779" s="102"/>
      <c r="K779" s="156"/>
      <c r="L779" s="157"/>
      <c r="M779" s="158"/>
      <c r="N779" s="147"/>
      <c r="O779" s="147"/>
      <c r="AA779" s="99" t="str">
        <f t="shared" ref="AA779:AA842" si="565">IF(F779="","",IF(F779&gt;U$53,1,0))</f>
        <v/>
      </c>
      <c r="AB779" s="99" t="str">
        <f t="shared" ref="AB779:AB842" si="566">IF(I779="","",IF(I779&gt;U$54,1,0))</f>
        <v/>
      </c>
      <c r="AC779" s="99" t="str">
        <f t="shared" si="550"/>
        <v/>
      </c>
      <c r="AD779" s="99" t="str">
        <f t="shared" si="551"/>
        <v/>
      </c>
      <c r="AE779" s="99" t="str">
        <f t="shared" ref="AE779:AE842" si="567">IF(F779="","",IF(F779&lt;U$53,1,0))</f>
        <v/>
      </c>
      <c r="AF779" s="99" t="str">
        <f t="shared" ref="AF779:AF842" si="568">IF(I779="","",IF(I779&lt;U$54,1,0))</f>
        <v/>
      </c>
      <c r="AG779" s="99" t="str">
        <f t="shared" si="562"/>
        <v/>
      </c>
      <c r="AH779" s="99" t="str">
        <f t="shared" si="563"/>
        <v/>
      </c>
      <c r="AI779" s="99" t="str">
        <f t="shared" si="540"/>
        <v/>
      </c>
      <c r="AJ779" s="99" t="str">
        <f t="shared" si="546"/>
        <v/>
      </c>
      <c r="AK779" s="99" t="str">
        <f t="shared" si="560"/>
        <v/>
      </c>
      <c r="AL779" s="99" t="str">
        <f t="shared" si="561"/>
        <v/>
      </c>
      <c r="AM779" s="99" t="str">
        <f t="shared" si="541"/>
        <v/>
      </c>
      <c r="AN779" s="99" t="str">
        <f t="shared" si="547"/>
        <v/>
      </c>
      <c r="AO779" s="99" t="str">
        <f t="shared" si="552"/>
        <v/>
      </c>
      <c r="AP779" s="99" t="str">
        <f t="shared" si="553"/>
        <v/>
      </c>
      <c r="AQ779" s="99" t="str">
        <f t="shared" si="548"/>
        <v/>
      </c>
      <c r="AR779" s="99" t="str">
        <f t="shared" si="549"/>
        <v/>
      </c>
      <c r="AS779" s="99" t="str">
        <f t="shared" si="554"/>
        <v/>
      </c>
      <c r="AT779" s="99" t="str">
        <f t="shared" si="555"/>
        <v/>
      </c>
      <c r="AU779" s="99" t="str">
        <f t="shared" ref="AU779:AU842" si="569">IF(F779="","",IF(AND(F779&lt;(U$53+((1/3)*(U$57-U$53))),F779&gt;(U$53-((1/3)*(U$53-U$58)))),1,0))</f>
        <v/>
      </c>
      <c r="AV779" s="99" t="str">
        <f t="shared" ref="AV779:AV842" si="570">IF(I779="","",IF(AND(I779&lt;(U$54+((1/3)*(Y$62-U$54))),I779&gt;(U$54-((1/3)*(Y$62-U$54)))),1,0))</f>
        <v/>
      </c>
      <c r="AW779" s="99" t="str">
        <f t="shared" si="556"/>
        <v/>
      </c>
      <c r="AX779" s="99" t="str">
        <f t="shared" si="557"/>
        <v/>
      </c>
      <c r="AY779" s="99" t="str">
        <f t="shared" ref="AY779:AY842" si="571">IF(F779="","",IF(OR(F779&gt;(U$53+((1/3)*(U$57-U$53))),F779&lt;(U$53-((1/3)*(U$53-U$58)))),1,0))</f>
        <v/>
      </c>
      <c r="AZ779" s="99" t="str">
        <f t="shared" ref="AZ779:AZ842" si="572">IF(I779="","",IF(OR(I779&gt;(U$54+((1/3)*(Y$62-U$54))),I779&lt;(U$54-((1/3)*(Y$62-U$54)))),1,0))</f>
        <v/>
      </c>
      <c r="BA779" s="99" t="str">
        <f t="shared" si="558"/>
        <v/>
      </c>
      <c r="BB779" s="99" t="str">
        <f t="shared" si="559"/>
        <v/>
      </c>
      <c r="BD779" s="99" t="str">
        <f t="shared" ref="BD779:BD842" si="573">IF(E779="","",E779)</f>
        <v/>
      </c>
      <c r="BE779" s="99" t="str">
        <f t="shared" ref="BE779:BE842" si="574">IF(F779="","",F779)</f>
        <v/>
      </c>
      <c r="BF779" s="99" t="str">
        <f t="shared" ref="BF779:BF842" si="575">IF(D$2=1,IF(F779="","",U$45),"")</f>
        <v/>
      </c>
      <c r="BG779" s="99" t="str">
        <f t="shared" ref="BG779:BG842" si="576">IF(D$2=1,IF(F779="","",U$46),"")</f>
        <v/>
      </c>
      <c r="BH779" s="121" t="str">
        <f t="shared" ref="BH779:BH842" si="577">IF(F779="","",U$58)</f>
        <v/>
      </c>
      <c r="BI779" s="121" t="str">
        <f t="shared" ref="BI779:BI842" si="578">IF(F779="","",U$57)</f>
        <v/>
      </c>
      <c r="BJ779" s="122" t="str">
        <f t="shared" ref="BJ779:BJ842" si="579">IF(F779="","",U$53)</f>
        <v/>
      </c>
      <c r="BK779" s="122"/>
      <c r="BL779" s="99" t="str">
        <f t="shared" ref="BL779:BL842" si="580">IF(H779="","",H779)</f>
        <v/>
      </c>
      <c r="BM779" s="99" t="str">
        <f t="shared" ref="BM779:BM842" si="581">IF(I779="","",I779)</f>
        <v/>
      </c>
      <c r="BN779" s="122" t="str">
        <f t="shared" si="542"/>
        <v/>
      </c>
      <c r="BO779" s="121" t="str">
        <f t="shared" ref="BO779:BO842" si="582">IF(I779="","",Y$63)</f>
        <v/>
      </c>
      <c r="BP779" s="122" t="str">
        <f t="shared" si="543"/>
        <v/>
      </c>
      <c r="BQ779" s="122"/>
    </row>
    <row r="780" spans="2:69" x14ac:dyDescent="0.3">
      <c r="B780" s="89"/>
      <c r="C780" s="98">
        <f t="shared" ref="C780:C843" si="583">IF(D$2=0,"",IF(D779/D$2=C779,C779+1,C779))</f>
        <v>154</v>
      </c>
      <c r="D780" s="120">
        <v>770</v>
      </c>
      <c r="E780" s="161" t="str">
        <f t="shared" si="544"/>
        <v/>
      </c>
      <c r="F780" s="90" t="str">
        <f t="shared" si="564"/>
        <v/>
      </c>
      <c r="G780" s="120">
        <v>770</v>
      </c>
      <c r="H780" s="161" t="str">
        <f t="shared" si="545"/>
        <v/>
      </c>
      <c r="I780" s="90" t="str">
        <f t="array" ref="I780">IF(D$2=1,IF(F780="","",ABS(F779-F780)),IF(D$2&lt;10,IF(AND(F780="",F781=""),"",MAX(IF(C$11:C$1510=G780,B$11:B$1510))-MIN(IF(C$11:C$1510=G780,B$11:B$1510))),IF(AND(F780="",F781=""),"",_xlfn.STDEV.S(IF(C$11:C$1510=G780,B$11:B$1510)))))</f>
        <v/>
      </c>
      <c r="J780" s="102"/>
      <c r="K780" s="156"/>
      <c r="L780" s="157"/>
      <c r="M780" s="158"/>
      <c r="N780" s="147"/>
      <c r="O780" s="147"/>
      <c r="AA780" s="99" t="str">
        <f t="shared" si="565"/>
        <v/>
      </c>
      <c r="AB780" s="99" t="str">
        <f t="shared" si="566"/>
        <v/>
      </c>
      <c r="AC780" s="99" t="str">
        <f t="shared" si="550"/>
        <v/>
      </c>
      <c r="AD780" s="99" t="str">
        <f t="shared" si="551"/>
        <v/>
      </c>
      <c r="AE780" s="99" t="str">
        <f t="shared" si="567"/>
        <v/>
      </c>
      <c r="AF780" s="99" t="str">
        <f t="shared" si="568"/>
        <v/>
      </c>
      <c r="AG780" s="99" t="str">
        <f t="shared" si="562"/>
        <v/>
      </c>
      <c r="AH780" s="99" t="str">
        <f t="shared" si="563"/>
        <v/>
      </c>
      <c r="AI780" s="99" t="str">
        <f t="shared" ref="AI780:AI843" si="584">IF(F780="","",IF(F780&gt;F779,1,0))</f>
        <v/>
      </c>
      <c r="AJ780" s="99" t="str">
        <f t="shared" si="546"/>
        <v/>
      </c>
      <c r="AK780" s="99" t="str">
        <f t="shared" si="560"/>
        <v/>
      </c>
      <c r="AL780" s="99" t="str">
        <f t="shared" si="561"/>
        <v/>
      </c>
      <c r="AM780" s="99" t="str">
        <f t="shared" ref="AM780:AM843" si="585">IF(F780="","",IF(F780&lt;F779,1,0))</f>
        <v/>
      </c>
      <c r="AN780" s="99" t="str">
        <f t="shared" si="547"/>
        <v/>
      </c>
      <c r="AO780" s="99" t="str">
        <f t="shared" si="552"/>
        <v/>
      </c>
      <c r="AP780" s="99" t="str">
        <f t="shared" si="553"/>
        <v/>
      </c>
      <c r="AQ780" s="99" t="str">
        <f t="shared" si="548"/>
        <v/>
      </c>
      <c r="AR780" s="99" t="str">
        <f t="shared" si="549"/>
        <v/>
      </c>
      <c r="AS780" s="99" t="str">
        <f t="shared" si="554"/>
        <v/>
      </c>
      <c r="AT780" s="99" t="str">
        <f t="shared" si="555"/>
        <v/>
      </c>
      <c r="AU780" s="99" t="str">
        <f t="shared" si="569"/>
        <v/>
      </c>
      <c r="AV780" s="99" t="str">
        <f t="shared" si="570"/>
        <v/>
      </c>
      <c r="AW780" s="99" t="str">
        <f t="shared" si="556"/>
        <v/>
      </c>
      <c r="AX780" s="99" t="str">
        <f t="shared" si="557"/>
        <v/>
      </c>
      <c r="AY780" s="99" t="str">
        <f t="shared" si="571"/>
        <v/>
      </c>
      <c r="AZ780" s="99" t="str">
        <f t="shared" si="572"/>
        <v/>
      </c>
      <c r="BA780" s="99" t="str">
        <f t="shared" si="558"/>
        <v/>
      </c>
      <c r="BB780" s="99" t="str">
        <f t="shared" si="559"/>
        <v/>
      </c>
      <c r="BD780" s="99" t="str">
        <f t="shared" si="573"/>
        <v/>
      </c>
      <c r="BE780" s="99" t="str">
        <f t="shared" si="574"/>
        <v/>
      </c>
      <c r="BF780" s="99" t="str">
        <f t="shared" si="575"/>
        <v/>
      </c>
      <c r="BG780" s="99" t="str">
        <f t="shared" si="576"/>
        <v/>
      </c>
      <c r="BH780" s="121" t="str">
        <f t="shared" si="577"/>
        <v/>
      </c>
      <c r="BI780" s="121" t="str">
        <f t="shared" si="578"/>
        <v/>
      </c>
      <c r="BJ780" s="122" t="str">
        <f t="shared" si="579"/>
        <v/>
      </c>
      <c r="BK780" s="122"/>
      <c r="BL780" s="99" t="str">
        <f t="shared" si="580"/>
        <v/>
      </c>
      <c r="BM780" s="99" t="str">
        <f t="shared" si="581"/>
        <v/>
      </c>
      <c r="BN780" s="122" t="str">
        <f t="shared" ref="BN780:BN843" si="586">IF(F780="","",Y$62)</f>
        <v/>
      </c>
      <c r="BO780" s="121" t="str">
        <f t="shared" si="582"/>
        <v/>
      </c>
      <c r="BP780" s="122" t="str">
        <f t="shared" ref="BP780:BP843" si="587">IF(F780="","",U$54)</f>
        <v/>
      </c>
      <c r="BQ780" s="122"/>
    </row>
    <row r="781" spans="2:69" x14ac:dyDescent="0.3">
      <c r="B781" s="89"/>
      <c r="C781" s="98">
        <f t="shared" si="583"/>
        <v>155</v>
      </c>
      <c r="D781" s="120">
        <v>771</v>
      </c>
      <c r="E781" s="161" t="str">
        <f t="shared" ref="E781:E844" si="588">IF(F781="","",E780+1)</f>
        <v/>
      </c>
      <c r="F781" s="90" t="str">
        <f t="shared" si="564"/>
        <v/>
      </c>
      <c r="G781" s="120">
        <v>771</v>
      </c>
      <c r="H781" s="161" t="str">
        <f t="shared" ref="H781:H844" si="589">IF(I781="","",H780+1)</f>
        <v/>
      </c>
      <c r="I781" s="90" t="str">
        <f t="array" ref="I781">IF(D$2=1,IF(F781="","",ABS(F780-F781)),IF(D$2&lt;10,IF(AND(F781="",F782=""),"",MAX(IF(C$11:C$1510=G781,B$11:B$1510))-MIN(IF(C$11:C$1510=G781,B$11:B$1510))),IF(AND(F781="",F782=""),"",_xlfn.STDEV.S(IF(C$11:C$1510=G781,B$11:B$1510)))))</f>
        <v/>
      </c>
      <c r="J781" s="102"/>
      <c r="K781" s="156"/>
      <c r="L781" s="157"/>
      <c r="M781" s="158"/>
      <c r="N781" s="147"/>
      <c r="O781" s="147"/>
      <c r="AA781" s="99" t="str">
        <f t="shared" si="565"/>
        <v/>
      </c>
      <c r="AB781" s="99" t="str">
        <f t="shared" si="566"/>
        <v/>
      </c>
      <c r="AC781" s="99" t="str">
        <f t="shared" si="550"/>
        <v/>
      </c>
      <c r="AD781" s="99" t="str">
        <f t="shared" si="551"/>
        <v/>
      </c>
      <c r="AE781" s="99" t="str">
        <f t="shared" si="567"/>
        <v/>
      </c>
      <c r="AF781" s="99" t="str">
        <f t="shared" si="568"/>
        <v/>
      </c>
      <c r="AG781" s="99" t="str">
        <f t="shared" si="562"/>
        <v/>
      </c>
      <c r="AH781" s="99" t="str">
        <f t="shared" si="563"/>
        <v/>
      </c>
      <c r="AI781" s="99" t="str">
        <f t="shared" si="584"/>
        <v/>
      </c>
      <c r="AJ781" s="99" t="str">
        <f t="shared" ref="AJ781:AJ844" si="590">IF(I781="","",IF(I781&gt;I780,1,0))</f>
        <v/>
      </c>
      <c r="AK781" s="99" t="str">
        <f t="shared" si="560"/>
        <v/>
      </c>
      <c r="AL781" s="99" t="str">
        <f t="shared" si="561"/>
        <v/>
      </c>
      <c r="AM781" s="99" t="str">
        <f t="shared" si="585"/>
        <v/>
      </c>
      <c r="AN781" s="99" t="str">
        <f t="shared" ref="AN781:AN844" si="591">IF(I781="","",IF(I781&lt;I780,1,0))</f>
        <v/>
      </c>
      <c r="AO781" s="99" t="str">
        <f t="shared" si="552"/>
        <v/>
      </c>
      <c r="AP781" s="99" t="str">
        <f t="shared" si="553"/>
        <v/>
      </c>
      <c r="AQ781" s="99" t="str">
        <f t="shared" ref="AQ781:AQ844" si="592">IF(F781="","",IF(OR(AND(F780&gt;F779,F781&lt;F780),AND(F780&lt;F779,F781&gt;F780)),1,0))</f>
        <v/>
      </c>
      <c r="AR781" s="99" t="str">
        <f t="shared" ref="AR781:AR844" si="593">IF(I781="","",IF(I779="",IF(OR(I781&lt;I780,I781&gt;I780),1,0),IF(OR(AND(I780&gt;I779,I781&lt;I780),AND(I780&lt;I779,I781&gt;I780)),1,0)))</f>
        <v/>
      </c>
      <c r="AS781" s="99" t="str">
        <f t="shared" si="554"/>
        <v/>
      </c>
      <c r="AT781" s="99" t="str">
        <f t="shared" si="555"/>
        <v/>
      </c>
      <c r="AU781" s="99" t="str">
        <f t="shared" si="569"/>
        <v/>
      </c>
      <c r="AV781" s="99" t="str">
        <f t="shared" si="570"/>
        <v/>
      </c>
      <c r="AW781" s="99" t="str">
        <f t="shared" si="556"/>
        <v/>
      </c>
      <c r="AX781" s="99" t="str">
        <f t="shared" si="557"/>
        <v/>
      </c>
      <c r="AY781" s="99" t="str">
        <f t="shared" si="571"/>
        <v/>
      </c>
      <c r="AZ781" s="99" t="str">
        <f t="shared" si="572"/>
        <v/>
      </c>
      <c r="BA781" s="99" t="str">
        <f t="shared" si="558"/>
        <v/>
      </c>
      <c r="BB781" s="99" t="str">
        <f t="shared" si="559"/>
        <v/>
      </c>
      <c r="BD781" s="99" t="str">
        <f t="shared" si="573"/>
        <v/>
      </c>
      <c r="BE781" s="99" t="str">
        <f t="shared" si="574"/>
        <v/>
      </c>
      <c r="BF781" s="99" t="str">
        <f t="shared" si="575"/>
        <v/>
      </c>
      <c r="BG781" s="99" t="str">
        <f t="shared" si="576"/>
        <v/>
      </c>
      <c r="BH781" s="121" t="str">
        <f t="shared" si="577"/>
        <v/>
      </c>
      <c r="BI781" s="121" t="str">
        <f t="shared" si="578"/>
        <v/>
      </c>
      <c r="BJ781" s="122" t="str">
        <f t="shared" si="579"/>
        <v/>
      </c>
      <c r="BK781" s="122"/>
      <c r="BL781" s="99" t="str">
        <f t="shared" si="580"/>
        <v/>
      </c>
      <c r="BM781" s="99" t="str">
        <f t="shared" si="581"/>
        <v/>
      </c>
      <c r="BN781" s="122" t="str">
        <f t="shared" si="586"/>
        <v/>
      </c>
      <c r="BO781" s="121" t="str">
        <f t="shared" si="582"/>
        <v/>
      </c>
      <c r="BP781" s="122" t="str">
        <f t="shared" si="587"/>
        <v/>
      </c>
      <c r="BQ781" s="122"/>
    </row>
    <row r="782" spans="2:69" x14ac:dyDescent="0.3">
      <c r="B782" s="89"/>
      <c r="C782" s="98">
        <f t="shared" si="583"/>
        <v>155</v>
      </c>
      <c r="D782" s="120">
        <v>772</v>
      </c>
      <c r="E782" s="161" t="str">
        <f t="shared" si="588"/>
        <v/>
      </c>
      <c r="F782" s="90" t="str">
        <f t="shared" si="564"/>
        <v/>
      </c>
      <c r="G782" s="120">
        <v>772</v>
      </c>
      <c r="H782" s="161" t="str">
        <f t="shared" si="589"/>
        <v/>
      </c>
      <c r="I782" s="90" t="str">
        <f t="array" ref="I782">IF(D$2=1,IF(F782="","",ABS(F781-F782)),IF(D$2&lt;10,IF(AND(F782="",F783=""),"",MAX(IF(C$11:C$1510=G782,B$11:B$1510))-MIN(IF(C$11:C$1510=G782,B$11:B$1510))),IF(AND(F782="",F783=""),"",_xlfn.STDEV.S(IF(C$11:C$1510=G782,B$11:B$1510)))))</f>
        <v/>
      </c>
      <c r="J782" s="102"/>
      <c r="K782" s="156"/>
      <c r="L782" s="157"/>
      <c r="M782" s="158"/>
      <c r="N782" s="147"/>
      <c r="O782" s="147"/>
      <c r="AA782" s="99" t="str">
        <f t="shared" si="565"/>
        <v/>
      </c>
      <c r="AB782" s="99" t="str">
        <f t="shared" si="566"/>
        <v/>
      </c>
      <c r="AC782" s="99" t="str">
        <f t="shared" si="550"/>
        <v/>
      </c>
      <c r="AD782" s="99" t="str">
        <f t="shared" si="551"/>
        <v/>
      </c>
      <c r="AE782" s="99" t="str">
        <f t="shared" si="567"/>
        <v/>
      </c>
      <c r="AF782" s="99" t="str">
        <f t="shared" si="568"/>
        <v/>
      </c>
      <c r="AG782" s="99" t="str">
        <f t="shared" si="562"/>
        <v/>
      </c>
      <c r="AH782" s="99" t="str">
        <f t="shared" si="563"/>
        <v/>
      </c>
      <c r="AI782" s="99" t="str">
        <f t="shared" si="584"/>
        <v/>
      </c>
      <c r="AJ782" s="99" t="str">
        <f t="shared" si="590"/>
        <v/>
      </c>
      <c r="AK782" s="99" t="str">
        <f t="shared" si="560"/>
        <v/>
      </c>
      <c r="AL782" s="99" t="str">
        <f t="shared" si="561"/>
        <v/>
      </c>
      <c r="AM782" s="99" t="str">
        <f t="shared" si="585"/>
        <v/>
      </c>
      <c r="AN782" s="99" t="str">
        <f t="shared" si="591"/>
        <v/>
      </c>
      <c r="AO782" s="99" t="str">
        <f t="shared" si="552"/>
        <v/>
      </c>
      <c r="AP782" s="99" t="str">
        <f t="shared" si="553"/>
        <v/>
      </c>
      <c r="AQ782" s="99" t="str">
        <f t="shared" si="592"/>
        <v/>
      </c>
      <c r="AR782" s="99" t="str">
        <f t="shared" si="593"/>
        <v/>
      </c>
      <c r="AS782" s="99" t="str">
        <f t="shared" si="554"/>
        <v/>
      </c>
      <c r="AT782" s="99" t="str">
        <f t="shared" si="555"/>
        <v/>
      </c>
      <c r="AU782" s="99" t="str">
        <f t="shared" si="569"/>
        <v/>
      </c>
      <c r="AV782" s="99" t="str">
        <f t="shared" si="570"/>
        <v/>
      </c>
      <c r="AW782" s="99" t="str">
        <f t="shared" si="556"/>
        <v/>
      </c>
      <c r="AX782" s="99" t="str">
        <f t="shared" si="557"/>
        <v/>
      </c>
      <c r="AY782" s="99" t="str">
        <f t="shared" si="571"/>
        <v/>
      </c>
      <c r="AZ782" s="99" t="str">
        <f t="shared" si="572"/>
        <v/>
      </c>
      <c r="BA782" s="99" t="str">
        <f t="shared" si="558"/>
        <v/>
      </c>
      <c r="BB782" s="99" t="str">
        <f t="shared" si="559"/>
        <v/>
      </c>
      <c r="BD782" s="99" t="str">
        <f t="shared" si="573"/>
        <v/>
      </c>
      <c r="BE782" s="99" t="str">
        <f t="shared" si="574"/>
        <v/>
      </c>
      <c r="BF782" s="99" t="str">
        <f t="shared" si="575"/>
        <v/>
      </c>
      <c r="BG782" s="99" t="str">
        <f t="shared" si="576"/>
        <v/>
      </c>
      <c r="BH782" s="121" t="str">
        <f t="shared" si="577"/>
        <v/>
      </c>
      <c r="BI782" s="121" t="str">
        <f t="shared" si="578"/>
        <v/>
      </c>
      <c r="BJ782" s="122" t="str">
        <f t="shared" si="579"/>
        <v/>
      </c>
      <c r="BK782" s="122"/>
      <c r="BL782" s="99" t="str">
        <f t="shared" si="580"/>
        <v/>
      </c>
      <c r="BM782" s="99" t="str">
        <f t="shared" si="581"/>
        <v/>
      </c>
      <c r="BN782" s="122" t="str">
        <f t="shared" si="586"/>
        <v/>
      </c>
      <c r="BO782" s="121" t="str">
        <f t="shared" si="582"/>
        <v/>
      </c>
      <c r="BP782" s="122" t="str">
        <f t="shared" si="587"/>
        <v/>
      </c>
      <c r="BQ782" s="122"/>
    </row>
    <row r="783" spans="2:69" x14ac:dyDescent="0.3">
      <c r="B783" s="89"/>
      <c r="C783" s="98">
        <f t="shared" si="583"/>
        <v>155</v>
      </c>
      <c r="D783" s="120">
        <v>773</v>
      </c>
      <c r="E783" s="161" t="str">
        <f t="shared" si="588"/>
        <v/>
      </c>
      <c r="F783" s="90" t="str">
        <f t="shared" si="564"/>
        <v/>
      </c>
      <c r="G783" s="120">
        <v>773</v>
      </c>
      <c r="H783" s="161" t="str">
        <f t="shared" si="589"/>
        <v/>
      </c>
      <c r="I783" s="90" t="str">
        <f t="array" ref="I783">IF(D$2=1,IF(F783="","",ABS(F782-F783)),IF(D$2&lt;10,IF(AND(F783="",F784=""),"",MAX(IF(C$11:C$1510=G783,B$11:B$1510))-MIN(IF(C$11:C$1510=G783,B$11:B$1510))),IF(AND(F783="",F784=""),"",_xlfn.STDEV.S(IF(C$11:C$1510=G783,B$11:B$1510)))))</f>
        <v/>
      </c>
      <c r="J783" s="102"/>
      <c r="K783" s="156"/>
      <c r="L783" s="157"/>
      <c r="M783" s="158"/>
      <c r="N783" s="147"/>
      <c r="O783" s="147"/>
      <c r="AA783" s="99" t="str">
        <f t="shared" si="565"/>
        <v/>
      </c>
      <c r="AB783" s="99" t="str">
        <f t="shared" si="566"/>
        <v/>
      </c>
      <c r="AC783" s="99" t="str">
        <f t="shared" si="550"/>
        <v/>
      </c>
      <c r="AD783" s="99" t="str">
        <f t="shared" si="551"/>
        <v/>
      </c>
      <c r="AE783" s="99" t="str">
        <f t="shared" si="567"/>
        <v/>
      </c>
      <c r="AF783" s="99" t="str">
        <f t="shared" si="568"/>
        <v/>
      </c>
      <c r="AG783" s="99" t="str">
        <f t="shared" si="562"/>
        <v/>
      </c>
      <c r="AH783" s="99" t="str">
        <f t="shared" si="563"/>
        <v/>
      </c>
      <c r="AI783" s="99" t="str">
        <f t="shared" si="584"/>
        <v/>
      </c>
      <c r="AJ783" s="99" t="str">
        <f t="shared" si="590"/>
        <v/>
      </c>
      <c r="AK783" s="99" t="str">
        <f t="shared" si="560"/>
        <v/>
      </c>
      <c r="AL783" s="99" t="str">
        <f t="shared" si="561"/>
        <v/>
      </c>
      <c r="AM783" s="99" t="str">
        <f t="shared" si="585"/>
        <v/>
      </c>
      <c r="AN783" s="99" t="str">
        <f t="shared" si="591"/>
        <v/>
      </c>
      <c r="AO783" s="99" t="str">
        <f t="shared" si="552"/>
        <v/>
      </c>
      <c r="AP783" s="99" t="str">
        <f t="shared" si="553"/>
        <v/>
      </c>
      <c r="AQ783" s="99" t="str">
        <f t="shared" si="592"/>
        <v/>
      </c>
      <c r="AR783" s="99" t="str">
        <f t="shared" si="593"/>
        <v/>
      </c>
      <c r="AS783" s="99" t="str">
        <f t="shared" si="554"/>
        <v/>
      </c>
      <c r="AT783" s="99" t="str">
        <f t="shared" si="555"/>
        <v/>
      </c>
      <c r="AU783" s="99" t="str">
        <f t="shared" si="569"/>
        <v/>
      </c>
      <c r="AV783" s="99" t="str">
        <f t="shared" si="570"/>
        <v/>
      </c>
      <c r="AW783" s="99" t="str">
        <f t="shared" si="556"/>
        <v/>
      </c>
      <c r="AX783" s="99" t="str">
        <f t="shared" si="557"/>
        <v/>
      </c>
      <c r="AY783" s="99" t="str">
        <f t="shared" si="571"/>
        <v/>
      </c>
      <c r="AZ783" s="99" t="str">
        <f t="shared" si="572"/>
        <v/>
      </c>
      <c r="BA783" s="99" t="str">
        <f t="shared" si="558"/>
        <v/>
      </c>
      <c r="BB783" s="99" t="str">
        <f t="shared" si="559"/>
        <v/>
      </c>
      <c r="BD783" s="99" t="str">
        <f t="shared" si="573"/>
        <v/>
      </c>
      <c r="BE783" s="99" t="str">
        <f t="shared" si="574"/>
        <v/>
      </c>
      <c r="BF783" s="99" t="str">
        <f t="shared" si="575"/>
        <v/>
      </c>
      <c r="BG783" s="99" t="str">
        <f t="shared" si="576"/>
        <v/>
      </c>
      <c r="BH783" s="121" t="str">
        <f t="shared" si="577"/>
        <v/>
      </c>
      <c r="BI783" s="121" t="str">
        <f t="shared" si="578"/>
        <v/>
      </c>
      <c r="BJ783" s="122" t="str">
        <f t="shared" si="579"/>
        <v/>
      </c>
      <c r="BK783" s="122"/>
      <c r="BL783" s="99" t="str">
        <f t="shared" si="580"/>
        <v/>
      </c>
      <c r="BM783" s="99" t="str">
        <f t="shared" si="581"/>
        <v/>
      </c>
      <c r="BN783" s="122" t="str">
        <f t="shared" si="586"/>
        <v/>
      </c>
      <c r="BO783" s="121" t="str">
        <f t="shared" si="582"/>
        <v/>
      </c>
      <c r="BP783" s="122" t="str">
        <f t="shared" si="587"/>
        <v/>
      </c>
      <c r="BQ783" s="122"/>
    </row>
    <row r="784" spans="2:69" x14ac:dyDescent="0.3">
      <c r="B784" s="89"/>
      <c r="C784" s="98">
        <f t="shared" si="583"/>
        <v>155</v>
      </c>
      <c r="D784" s="120">
        <v>774</v>
      </c>
      <c r="E784" s="161" t="str">
        <f t="shared" si="588"/>
        <v/>
      </c>
      <c r="F784" s="90" t="str">
        <f t="shared" si="564"/>
        <v/>
      </c>
      <c r="G784" s="120">
        <v>774</v>
      </c>
      <c r="H784" s="161" t="str">
        <f t="shared" si="589"/>
        <v/>
      </c>
      <c r="I784" s="90" t="str">
        <f t="array" ref="I784">IF(D$2=1,IF(F784="","",ABS(F783-F784)),IF(D$2&lt;10,IF(AND(F784="",F785=""),"",MAX(IF(C$11:C$1510=G784,B$11:B$1510))-MIN(IF(C$11:C$1510=G784,B$11:B$1510))),IF(AND(F784="",F785=""),"",_xlfn.STDEV.S(IF(C$11:C$1510=G784,B$11:B$1510)))))</f>
        <v/>
      </c>
      <c r="J784" s="102"/>
      <c r="K784" s="156"/>
      <c r="L784" s="157"/>
      <c r="M784" s="158"/>
      <c r="N784" s="147"/>
      <c r="O784" s="147"/>
      <c r="AA784" s="99" t="str">
        <f t="shared" si="565"/>
        <v/>
      </c>
      <c r="AB784" s="99" t="str">
        <f t="shared" si="566"/>
        <v/>
      </c>
      <c r="AC784" s="99" t="str">
        <f t="shared" si="550"/>
        <v/>
      </c>
      <c r="AD784" s="99" t="str">
        <f t="shared" si="551"/>
        <v/>
      </c>
      <c r="AE784" s="99" t="str">
        <f t="shared" si="567"/>
        <v/>
      </c>
      <c r="AF784" s="99" t="str">
        <f t="shared" si="568"/>
        <v/>
      </c>
      <c r="AG784" s="99" t="str">
        <f t="shared" si="562"/>
        <v/>
      </c>
      <c r="AH784" s="99" t="str">
        <f t="shared" si="563"/>
        <v/>
      </c>
      <c r="AI784" s="99" t="str">
        <f t="shared" si="584"/>
        <v/>
      </c>
      <c r="AJ784" s="99" t="str">
        <f t="shared" si="590"/>
        <v/>
      </c>
      <c r="AK784" s="99" t="str">
        <f t="shared" si="560"/>
        <v/>
      </c>
      <c r="AL784" s="99" t="str">
        <f t="shared" si="561"/>
        <v/>
      </c>
      <c r="AM784" s="99" t="str">
        <f t="shared" si="585"/>
        <v/>
      </c>
      <c r="AN784" s="99" t="str">
        <f t="shared" si="591"/>
        <v/>
      </c>
      <c r="AO784" s="99" t="str">
        <f t="shared" si="552"/>
        <v/>
      </c>
      <c r="AP784" s="99" t="str">
        <f t="shared" si="553"/>
        <v/>
      </c>
      <c r="AQ784" s="99" t="str">
        <f t="shared" si="592"/>
        <v/>
      </c>
      <c r="AR784" s="99" t="str">
        <f t="shared" si="593"/>
        <v/>
      </c>
      <c r="AS784" s="99" t="str">
        <f t="shared" si="554"/>
        <v/>
      </c>
      <c r="AT784" s="99" t="str">
        <f t="shared" si="555"/>
        <v/>
      </c>
      <c r="AU784" s="99" t="str">
        <f t="shared" si="569"/>
        <v/>
      </c>
      <c r="AV784" s="99" t="str">
        <f t="shared" si="570"/>
        <v/>
      </c>
      <c r="AW784" s="99" t="str">
        <f t="shared" si="556"/>
        <v/>
      </c>
      <c r="AX784" s="99" t="str">
        <f t="shared" si="557"/>
        <v/>
      </c>
      <c r="AY784" s="99" t="str">
        <f t="shared" si="571"/>
        <v/>
      </c>
      <c r="AZ784" s="99" t="str">
        <f t="shared" si="572"/>
        <v/>
      </c>
      <c r="BA784" s="99" t="str">
        <f t="shared" si="558"/>
        <v/>
      </c>
      <c r="BB784" s="99" t="str">
        <f t="shared" si="559"/>
        <v/>
      </c>
      <c r="BD784" s="99" t="str">
        <f t="shared" si="573"/>
        <v/>
      </c>
      <c r="BE784" s="99" t="str">
        <f t="shared" si="574"/>
        <v/>
      </c>
      <c r="BF784" s="99" t="str">
        <f t="shared" si="575"/>
        <v/>
      </c>
      <c r="BG784" s="99" t="str">
        <f t="shared" si="576"/>
        <v/>
      </c>
      <c r="BH784" s="121" t="str">
        <f t="shared" si="577"/>
        <v/>
      </c>
      <c r="BI784" s="121" t="str">
        <f t="shared" si="578"/>
        <v/>
      </c>
      <c r="BJ784" s="122" t="str">
        <f t="shared" si="579"/>
        <v/>
      </c>
      <c r="BK784" s="122"/>
      <c r="BL784" s="99" t="str">
        <f t="shared" si="580"/>
        <v/>
      </c>
      <c r="BM784" s="99" t="str">
        <f t="shared" si="581"/>
        <v/>
      </c>
      <c r="BN784" s="122" t="str">
        <f t="shared" si="586"/>
        <v/>
      </c>
      <c r="BO784" s="121" t="str">
        <f t="shared" si="582"/>
        <v/>
      </c>
      <c r="BP784" s="122" t="str">
        <f t="shared" si="587"/>
        <v/>
      </c>
      <c r="BQ784" s="122"/>
    </row>
    <row r="785" spans="2:69" x14ac:dyDescent="0.3">
      <c r="B785" s="89"/>
      <c r="C785" s="98">
        <f t="shared" si="583"/>
        <v>155</v>
      </c>
      <c r="D785" s="120">
        <v>775</v>
      </c>
      <c r="E785" s="161" t="str">
        <f t="shared" si="588"/>
        <v/>
      </c>
      <c r="F785" s="90" t="str">
        <f t="shared" si="564"/>
        <v/>
      </c>
      <c r="G785" s="120">
        <v>775</v>
      </c>
      <c r="H785" s="161" t="str">
        <f t="shared" si="589"/>
        <v/>
      </c>
      <c r="I785" s="90" t="str">
        <f t="array" ref="I785">IF(D$2=1,IF(F785="","",ABS(F784-F785)),IF(D$2&lt;10,IF(AND(F785="",F786=""),"",MAX(IF(C$11:C$1510=G785,B$11:B$1510))-MIN(IF(C$11:C$1510=G785,B$11:B$1510))),IF(AND(F785="",F786=""),"",_xlfn.STDEV.S(IF(C$11:C$1510=G785,B$11:B$1510)))))</f>
        <v/>
      </c>
      <c r="J785" s="102"/>
      <c r="K785" s="156"/>
      <c r="L785" s="157"/>
      <c r="M785" s="158"/>
      <c r="N785" s="147"/>
      <c r="O785" s="147"/>
      <c r="AA785" s="99" t="str">
        <f t="shared" si="565"/>
        <v/>
      </c>
      <c r="AB785" s="99" t="str">
        <f t="shared" si="566"/>
        <v/>
      </c>
      <c r="AC785" s="99" t="str">
        <f t="shared" si="550"/>
        <v/>
      </c>
      <c r="AD785" s="99" t="str">
        <f t="shared" si="551"/>
        <v/>
      </c>
      <c r="AE785" s="99" t="str">
        <f t="shared" si="567"/>
        <v/>
      </c>
      <c r="AF785" s="99" t="str">
        <f t="shared" si="568"/>
        <v/>
      </c>
      <c r="AG785" s="99" t="str">
        <f t="shared" si="562"/>
        <v/>
      </c>
      <c r="AH785" s="99" t="str">
        <f t="shared" si="563"/>
        <v/>
      </c>
      <c r="AI785" s="99" t="str">
        <f t="shared" si="584"/>
        <v/>
      </c>
      <c r="AJ785" s="99" t="str">
        <f t="shared" si="590"/>
        <v/>
      </c>
      <c r="AK785" s="99" t="str">
        <f t="shared" si="560"/>
        <v/>
      </c>
      <c r="AL785" s="99" t="str">
        <f t="shared" si="561"/>
        <v/>
      </c>
      <c r="AM785" s="99" t="str">
        <f t="shared" si="585"/>
        <v/>
      </c>
      <c r="AN785" s="99" t="str">
        <f t="shared" si="591"/>
        <v/>
      </c>
      <c r="AO785" s="99" t="str">
        <f t="shared" si="552"/>
        <v/>
      </c>
      <c r="AP785" s="99" t="str">
        <f t="shared" si="553"/>
        <v/>
      </c>
      <c r="AQ785" s="99" t="str">
        <f t="shared" si="592"/>
        <v/>
      </c>
      <c r="AR785" s="99" t="str">
        <f t="shared" si="593"/>
        <v/>
      </c>
      <c r="AS785" s="99" t="str">
        <f t="shared" si="554"/>
        <v/>
      </c>
      <c r="AT785" s="99" t="str">
        <f t="shared" si="555"/>
        <v/>
      </c>
      <c r="AU785" s="99" t="str">
        <f t="shared" si="569"/>
        <v/>
      </c>
      <c r="AV785" s="99" t="str">
        <f t="shared" si="570"/>
        <v/>
      </c>
      <c r="AW785" s="99" t="str">
        <f t="shared" si="556"/>
        <v/>
      </c>
      <c r="AX785" s="99" t="str">
        <f t="shared" si="557"/>
        <v/>
      </c>
      <c r="AY785" s="99" t="str">
        <f t="shared" si="571"/>
        <v/>
      </c>
      <c r="AZ785" s="99" t="str">
        <f t="shared" si="572"/>
        <v/>
      </c>
      <c r="BA785" s="99" t="str">
        <f t="shared" si="558"/>
        <v/>
      </c>
      <c r="BB785" s="99" t="str">
        <f t="shared" si="559"/>
        <v/>
      </c>
      <c r="BD785" s="99" t="str">
        <f t="shared" si="573"/>
        <v/>
      </c>
      <c r="BE785" s="99" t="str">
        <f t="shared" si="574"/>
        <v/>
      </c>
      <c r="BF785" s="99" t="str">
        <f t="shared" si="575"/>
        <v/>
      </c>
      <c r="BG785" s="99" t="str">
        <f t="shared" si="576"/>
        <v/>
      </c>
      <c r="BH785" s="121" t="str">
        <f t="shared" si="577"/>
        <v/>
      </c>
      <c r="BI785" s="121" t="str">
        <f t="shared" si="578"/>
        <v/>
      </c>
      <c r="BJ785" s="122" t="str">
        <f t="shared" si="579"/>
        <v/>
      </c>
      <c r="BK785" s="122"/>
      <c r="BL785" s="99" t="str">
        <f t="shared" si="580"/>
        <v/>
      </c>
      <c r="BM785" s="99" t="str">
        <f t="shared" si="581"/>
        <v/>
      </c>
      <c r="BN785" s="122" t="str">
        <f t="shared" si="586"/>
        <v/>
      </c>
      <c r="BO785" s="121" t="str">
        <f t="shared" si="582"/>
        <v/>
      </c>
      <c r="BP785" s="122" t="str">
        <f t="shared" si="587"/>
        <v/>
      </c>
      <c r="BQ785" s="122"/>
    </row>
    <row r="786" spans="2:69" x14ac:dyDescent="0.3">
      <c r="B786" s="89"/>
      <c r="C786" s="98">
        <f t="shared" si="583"/>
        <v>156</v>
      </c>
      <c r="D786" s="120">
        <v>776</v>
      </c>
      <c r="E786" s="161" t="str">
        <f t="shared" si="588"/>
        <v/>
      </c>
      <c r="F786" s="90" t="str">
        <f t="shared" si="564"/>
        <v/>
      </c>
      <c r="G786" s="120">
        <v>776</v>
      </c>
      <c r="H786" s="161" t="str">
        <f t="shared" si="589"/>
        <v/>
      </c>
      <c r="I786" s="90" t="str">
        <f t="array" ref="I786">IF(D$2=1,IF(F786="","",ABS(F785-F786)),IF(D$2&lt;10,IF(AND(F786="",F787=""),"",MAX(IF(C$11:C$1510=G786,B$11:B$1510))-MIN(IF(C$11:C$1510=G786,B$11:B$1510))),IF(AND(F786="",F787=""),"",_xlfn.STDEV.S(IF(C$11:C$1510=G786,B$11:B$1510)))))</f>
        <v/>
      </c>
      <c r="J786" s="102"/>
      <c r="K786" s="156"/>
      <c r="L786" s="157"/>
      <c r="M786" s="158"/>
      <c r="N786" s="147"/>
      <c r="O786" s="147"/>
      <c r="AA786" s="99" t="str">
        <f t="shared" si="565"/>
        <v/>
      </c>
      <c r="AB786" s="99" t="str">
        <f t="shared" si="566"/>
        <v/>
      </c>
      <c r="AC786" s="99" t="str">
        <f t="shared" si="550"/>
        <v/>
      </c>
      <c r="AD786" s="99" t="str">
        <f t="shared" si="551"/>
        <v/>
      </c>
      <c r="AE786" s="99" t="str">
        <f t="shared" si="567"/>
        <v/>
      </c>
      <c r="AF786" s="99" t="str">
        <f t="shared" si="568"/>
        <v/>
      </c>
      <c r="AG786" s="99" t="str">
        <f t="shared" si="562"/>
        <v/>
      </c>
      <c r="AH786" s="99" t="str">
        <f t="shared" si="563"/>
        <v/>
      </c>
      <c r="AI786" s="99" t="str">
        <f t="shared" si="584"/>
        <v/>
      </c>
      <c r="AJ786" s="99" t="str">
        <f t="shared" si="590"/>
        <v/>
      </c>
      <c r="AK786" s="99" t="str">
        <f t="shared" si="560"/>
        <v/>
      </c>
      <c r="AL786" s="99" t="str">
        <f t="shared" si="561"/>
        <v/>
      </c>
      <c r="AM786" s="99" t="str">
        <f t="shared" si="585"/>
        <v/>
      </c>
      <c r="AN786" s="99" t="str">
        <f t="shared" si="591"/>
        <v/>
      </c>
      <c r="AO786" s="99" t="str">
        <f t="shared" si="552"/>
        <v/>
      </c>
      <c r="AP786" s="99" t="str">
        <f t="shared" si="553"/>
        <v/>
      </c>
      <c r="AQ786" s="99" t="str">
        <f t="shared" si="592"/>
        <v/>
      </c>
      <c r="AR786" s="99" t="str">
        <f t="shared" si="593"/>
        <v/>
      </c>
      <c r="AS786" s="99" t="str">
        <f t="shared" si="554"/>
        <v/>
      </c>
      <c r="AT786" s="99" t="str">
        <f t="shared" si="555"/>
        <v/>
      </c>
      <c r="AU786" s="99" t="str">
        <f t="shared" si="569"/>
        <v/>
      </c>
      <c r="AV786" s="99" t="str">
        <f t="shared" si="570"/>
        <v/>
      </c>
      <c r="AW786" s="99" t="str">
        <f t="shared" si="556"/>
        <v/>
      </c>
      <c r="AX786" s="99" t="str">
        <f t="shared" si="557"/>
        <v/>
      </c>
      <c r="AY786" s="99" t="str">
        <f t="shared" si="571"/>
        <v/>
      </c>
      <c r="AZ786" s="99" t="str">
        <f t="shared" si="572"/>
        <v/>
      </c>
      <c r="BA786" s="99" t="str">
        <f t="shared" si="558"/>
        <v/>
      </c>
      <c r="BB786" s="99" t="str">
        <f t="shared" si="559"/>
        <v/>
      </c>
      <c r="BD786" s="99" t="str">
        <f t="shared" si="573"/>
        <v/>
      </c>
      <c r="BE786" s="99" t="str">
        <f t="shared" si="574"/>
        <v/>
      </c>
      <c r="BF786" s="99" t="str">
        <f t="shared" si="575"/>
        <v/>
      </c>
      <c r="BG786" s="99" t="str">
        <f t="shared" si="576"/>
        <v/>
      </c>
      <c r="BH786" s="121" t="str">
        <f t="shared" si="577"/>
        <v/>
      </c>
      <c r="BI786" s="121" t="str">
        <f t="shared" si="578"/>
        <v/>
      </c>
      <c r="BJ786" s="122" t="str">
        <f t="shared" si="579"/>
        <v/>
      </c>
      <c r="BK786" s="122"/>
      <c r="BL786" s="99" t="str">
        <f t="shared" si="580"/>
        <v/>
      </c>
      <c r="BM786" s="99" t="str">
        <f t="shared" si="581"/>
        <v/>
      </c>
      <c r="BN786" s="122" t="str">
        <f t="shared" si="586"/>
        <v/>
      </c>
      <c r="BO786" s="121" t="str">
        <f t="shared" si="582"/>
        <v/>
      </c>
      <c r="BP786" s="122" t="str">
        <f t="shared" si="587"/>
        <v/>
      </c>
      <c r="BQ786" s="122"/>
    </row>
    <row r="787" spans="2:69" x14ac:dyDescent="0.3">
      <c r="B787" s="89"/>
      <c r="C787" s="98">
        <f t="shared" si="583"/>
        <v>156</v>
      </c>
      <c r="D787" s="120">
        <v>777</v>
      </c>
      <c r="E787" s="161" t="str">
        <f t="shared" si="588"/>
        <v/>
      </c>
      <c r="F787" s="90" t="str">
        <f t="shared" si="564"/>
        <v/>
      </c>
      <c r="G787" s="120">
        <v>777</v>
      </c>
      <c r="H787" s="161" t="str">
        <f t="shared" si="589"/>
        <v/>
      </c>
      <c r="I787" s="90" t="str">
        <f t="array" ref="I787">IF(D$2=1,IF(F787="","",ABS(F786-F787)),IF(D$2&lt;10,IF(AND(F787="",F788=""),"",MAX(IF(C$11:C$1510=G787,B$11:B$1510))-MIN(IF(C$11:C$1510=G787,B$11:B$1510))),IF(AND(F787="",F788=""),"",_xlfn.STDEV.S(IF(C$11:C$1510=G787,B$11:B$1510)))))</f>
        <v/>
      </c>
      <c r="J787" s="102"/>
      <c r="K787" s="156"/>
      <c r="L787" s="157"/>
      <c r="M787" s="158"/>
      <c r="N787" s="147"/>
      <c r="O787" s="147"/>
      <c r="AA787" s="99" t="str">
        <f t="shared" si="565"/>
        <v/>
      </c>
      <c r="AB787" s="99" t="str">
        <f t="shared" si="566"/>
        <v/>
      </c>
      <c r="AC787" s="99" t="str">
        <f t="shared" si="550"/>
        <v/>
      </c>
      <c r="AD787" s="99" t="str">
        <f t="shared" si="551"/>
        <v/>
      </c>
      <c r="AE787" s="99" t="str">
        <f t="shared" si="567"/>
        <v/>
      </c>
      <c r="AF787" s="99" t="str">
        <f t="shared" si="568"/>
        <v/>
      </c>
      <c r="AG787" s="99" t="str">
        <f t="shared" si="562"/>
        <v/>
      </c>
      <c r="AH787" s="99" t="str">
        <f t="shared" si="563"/>
        <v/>
      </c>
      <c r="AI787" s="99" t="str">
        <f t="shared" si="584"/>
        <v/>
      </c>
      <c r="AJ787" s="99" t="str">
        <f t="shared" si="590"/>
        <v/>
      </c>
      <c r="AK787" s="99" t="str">
        <f t="shared" si="560"/>
        <v/>
      </c>
      <c r="AL787" s="99" t="str">
        <f t="shared" si="561"/>
        <v/>
      </c>
      <c r="AM787" s="99" t="str">
        <f t="shared" si="585"/>
        <v/>
      </c>
      <c r="AN787" s="99" t="str">
        <f t="shared" si="591"/>
        <v/>
      </c>
      <c r="AO787" s="99" t="str">
        <f t="shared" si="552"/>
        <v/>
      </c>
      <c r="AP787" s="99" t="str">
        <f t="shared" si="553"/>
        <v/>
      </c>
      <c r="AQ787" s="99" t="str">
        <f t="shared" si="592"/>
        <v/>
      </c>
      <c r="AR787" s="99" t="str">
        <f t="shared" si="593"/>
        <v/>
      </c>
      <c r="AS787" s="99" t="str">
        <f t="shared" si="554"/>
        <v/>
      </c>
      <c r="AT787" s="99" t="str">
        <f t="shared" si="555"/>
        <v/>
      </c>
      <c r="AU787" s="99" t="str">
        <f t="shared" si="569"/>
        <v/>
      </c>
      <c r="AV787" s="99" t="str">
        <f t="shared" si="570"/>
        <v/>
      </c>
      <c r="AW787" s="99" t="str">
        <f t="shared" si="556"/>
        <v/>
      </c>
      <c r="AX787" s="99" t="str">
        <f t="shared" si="557"/>
        <v/>
      </c>
      <c r="AY787" s="99" t="str">
        <f t="shared" si="571"/>
        <v/>
      </c>
      <c r="AZ787" s="99" t="str">
        <f t="shared" si="572"/>
        <v/>
      </c>
      <c r="BA787" s="99" t="str">
        <f t="shared" si="558"/>
        <v/>
      </c>
      <c r="BB787" s="99" t="str">
        <f t="shared" si="559"/>
        <v/>
      </c>
      <c r="BD787" s="99" t="str">
        <f t="shared" si="573"/>
        <v/>
      </c>
      <c r="BE787" s="99" t="str">
        <f t="shared" si="574"/>
        <v/>
      </c>
      <c r="BF787" s="99" t="str">
        <f t="shared" si="575"/>
        <v/>
      </c>
      <c r="BG787" s="99" t="str">
        <f t="shared" si="576"/>
        <v/>
      </c>
      <c r="BH787" s="121" t="str">
        <f t="shared" si="577"/>
        <v/>
      </c>
      <c r="BI787" s="121" t="str">
        <f t="shared" si="578"/>
        <v/>
      </c>
      <c r="BJ787" s="122" t="str">
        <f t="shared" si="579"/>
        <v/>
      </c>
      <c r="BK787" s="122"/>
      <c r="BL787" s="99" t="str">
        <f t="shared" si="580"/>
        <v/>
      </c>
      <c r="BM787" s="99" t="str">
        <f t="shared" si="581"/>
        <v/>
      </c>
      <c r="BN787" s="122" t="str">
        <f t="shared" si="586"/>
        <v/>
      </c>
      <c r="BO787" s="121" t="str">
        <f t="shared" si="582"/>
        <v/>
      </c>
      <c r="BP787" s="122" t="str">
        <f t="shared" si="587"/>
        <v/>
      </c>
      <c r="BQ787" s="122"/>
    </row>
    <row r="788" spans="2:69" x14ac:dyDescent="0.3">
      <c r="B788" s="89"/>
      <c r="C788" s="98">
        <f t="shared" si="583"/>
        <v>156</v>
      </c>
      <c r="D788" s="120">
        <v>778</v>
      </c>
      <c r="E788" s="161" t="str">
        <f t="shared" si="588"/>
        <v/>
      </c>
      <c r="F788" s="90" t="str">
        <f t="shared" si="564"/>
        <v/>
      </c>
      <c r="G788" s="120">
        <v>778</v>
      </c>
      <c r="H788" s="161" t="str">
        <f t="shared" si="589"/>
        <v/>
      </c>
      <c r="I788" s="90" t="str">
        <f t="array" ref="I788">IF(D$2=1,IF(F788="","",ABS(F787-F788)),IF(D$2&lt;10,IF(AND(F788="",F789=""),"",MAX(IF(C$11:C$1510=G788,B$11:B$1510))-MIN(IF(C$11:C$1510=G788,B$11:B$1510))),IF(AND(F788="",F789=""),"",_xlfn.STDEV.S(IF(C$11:C$1510=G788,B$11:B$1510)))))</f>
        <v/>
      </c>
      <c r="J788" s="102"/>
      <c r="K788" s="156"/>
      <c r="L788" s="157"/>
      <c r="M788" s="158"/>
      <c r="N788" s="147"/>
      <c r="O788" s="147"/>
      <c r="AA788" s="99" t="str">
        <f t="shared" si="565"/>
        <v/>
      </c>
      <c r="AB788" s="99" t="str">
        <f t="shared" si="566"/>
        <v/>
      </c>
      <c r="AC788" s="99" t="str">
        <f t="shared" si="550"/>
        <v/>
      </c>
      <c r="AD788" s="99" t="str">
        <f t="shared" si="551"/>
        <v/>
      </c>
      <c r="AE788" s="99" t="str">
        <f t="shared" si="567"/>
        <v/>
      </c>
      <c r="AF788" s="99" t="str">
        <f t="shared" si="568"/>
        <v/>
      </c>
      <c r="AG788" s="99" t="str">
        <f t="shared" si="562"/>
        <v/>
      </c>
      <c r="AH788" s="99" t="str">
        <f t="shared" si="563"/>
        <v/>
      </c>
      <c r="AI788" s="99" t="str">
        <f t="shared" si="584"/>
        <v/>
      </c>
      <c r="AJ788" s="99" t="str">
        <f t="shared" si="590"/>
        <v/>
      </c>
      <c r="AK788" s="99" t="str">
        <f t="shared" si="560"/>
        <v/>
      </c>
      <c r="AL788" s="99" t="str">
        <f t="shared" si="561"/>
        <v/>
      </c>
      <c r="AM788" s="99" t="str">
        <f t="shared" si="585"/>
        <v/>
      </c>
      <c r="AN788" s="99" t="str">
        <f t="shared" si="591"/>
        <v/>
      </c>
      <c r="AO788" s="99" t="str">
        <f t="shared" si="552"/>
        <v/>
      </c>
      <c r="AP788" s="99" t="str">
        <f t="shared" si="553"/>
        <v/>
      </c>
      <c r="AQ788" s="99" t="str">
        <f t="shared" si="592"/>
        <v/>
      </c>
      <c r="AR788" s="99" t="str">
        <f t="shared" si="593"/>
        <v/>
      </c>
      <c r="AS788" s="99" t="str">
        <f t="shared" si="554"/>
        <v/>
      </c>
      <c r="AT788" s="99" t="str">
        <f t="shared" si="555"/>
        <v/>
      </c>
      <c r="AU788" s="99" t="str">
        <f t="shared" si="569"/>
        <v/>
      </c>
      <c r="AV788" s="99" t="str">
        <f t="shared" si="570"/>
        <v/>
      </c>
      <c r="AW788" s="99" t="str">
        <f t="shared" si="556"/>
        <v/>
      </c>
      <c r="AX788" s="99" t="str">
        <f t="shared" si="557"/>
        <v/>
      </c>
      <c r="AY788" s="99" t="str">
        <f t="shared" si="571"/>
        <v/>
      </c>
      <c r="AZ788" s="99" t="str">
        <f t="shared" si="572"/>
        <v/>
      </c>
      <c r="BA788" s="99" t="str">
        <f t="shared" si="558"/>
        <v/>
      </c>
      <c r="BB788" s="99" t="str">
        <f t="shared" si="559"/>
        <v/>
      </c>
      <c r="BD788" s="99" t="str">
        <f t="shared" si="573"/>
        <v/>
      </c>
      <c r="BE788" s="99" t="str">
        <f t="shared" si="574"/>
        <v/>
      </c>
      <c r="BF788" s="99" t="str">
        <f t="shared" si="575"/>
        <v/>
      </c>
      <c r="BG788" s="99" t="str">
        <f t="shared" si="576"/>
        <v/>
      </c>
      <c r="BH788" s="121" t="str">
        <f t="shared" si="577"/>
        <v/>
      </c>
      <c r="BI788" s="121" t="str">
        <f t="shared" si="578"/>
        <v/>
      </c>
      <c r="BJ788" s="122" t="str">
        <f t="shared" si="579"/>
        <v/>
      </c>
      <c r="BK788" s="122"/>
      <c r="BL788" s="99" t="str">
        <f t="shared" si="580"/>
        <v/>
      </c>
      <c r="BM788" s="99" t="str">
        <f t="shared" si="581"/>
        <v/>
      </c>
      <c r="BN788" s="122" t="str">
        <f t="shared" si="586"/>
        <v/>
      </c>
      <c r="BO788" s="121" t="str">
        <f t="shared" si="582"/>
        <v/>
      </c>
      <c r="BP788" s="122" t="str">
        <f t="shared" si="587"/>
        <v/>
      </c>
      <c r="BQ788" s="122"/>
    </row>
    <row r="789" spans="2:69" x14ac:dyDescent="0.3">
      <c r="B789" s="89"/>
      <c r="C789" s="98">
        <f t="shared" si="583"/>
        <v>156</v>
      </c>
      <c r="D789" s="120">
        <v>779</v>
      </c>
      <c r="E789" s="161" t="str">
        <f t="shared" si="588"/>
        <v/>
      </c>
      <c r="F789" s="90" t="str">
        <f t="shared" si="564"/>
        <v/>
      </c>
      <c r="G789" s="120">
        <v>779</v>
      </c>
      <c r="H789" s="161" t="str">
        <f t="shared" si="589"/>
        <v/>
      </c>
      <c r="I789" s="90" t="str">
        <f t="array" ref="I789">IF(D$2=1,IF(F789="","",ABS(F788-F789)),IF(D$2&lt;10,IF(AND(F789="",F790=""),"",MAX(IF(C$11:C$1510=G789,B$11:B$1510))-MIN(IF(C$11:C$1510=G789,B$11:B$1510))),IF(AND(F789="",F790=""),"",_xlfn.STDEV.S(IF(C$11:C$1510=G789,B$11:B$1510)))))</f>
        <v/>
      </c>
      <c r="J789" s="102"/>
      <c r="K789" s="156"/>
      <c r="L789" s="157"/>
      <c r="M789" s="158"/>
      <c r="N789" s="147"/>
      <c r="O789" s="147"/>
      <c r="AA789" s="99" t="str">
        <f t="shared" si="565"/>
        <v/>
      </c>
      <c r="AB789" s="99" t="str">
        <f t="shared" si="566"/>
        <v/>
      </c>
      <c r="AC789" s="99" t="str">
        <f t="shared" ref="AC789:AC852" si="594">IF(SUM(AA780:AA789)&gt;9,"x","")</f>
        <v/>
      </c>
      <c r="AD789" s="99" t="str">
        <f t="shared" ref="AD789:AD852" si="595">IF(IF(AB$11="",SUM(AB781:AB790),SUM(AB780:AB789))&gt;9,"x","")</f>
        <v/>
      </c>
      <c r="AE789" s="99" t="str">
        <f t="shared" si="567"/>
        <v/>
      </c>
      <c r="AF789" s="99" t="str">
        <f t="shared" si="568"/>
        <v/>
      </c>
      <c r="AG789" s="99" t="str">
        <f t="shared" si="562"/>
        <v/>
      </c>
      <c r="AH789" s="99" t="str">
        <f t="shared" si="563"/>
        <v/>
      </c>
      <c r="AI789" s="99" t="str">
        <f t="shared" si="584"/>
        <v/>
      </c>
      <c r="AJ789" s="99" t="str">
        <f t="shared" si="590"/>
        <v/>
      </c>
      <c r="AK789" s="99" t="str">
        <f t="shared" si="560"/>
        <v/>
      </c>
      <c r="AL789" s="99" t="str">
        <f t="shared" si="561"/>
        <v/>
      </c>
      <c r="AM789" s="99" t="str">
        <f t="shared" si="585"/>
        <v/>
      </c>
      <c r="AN789" s="99" t="str">
        <f t="shared" si="591"/>
        <v/>
      </c>
      <c r="AO789" s="99" t="str">
        <f t="shared" si="552"/>
        <v/>
      </c>
      <c r="AP789" s="99" t="str">
        <f t="shared" si="553"/>
        <v/>
      </c>
      <c r="AQ789" s="99" t="str">
        <f t="shared" si="592"/>
        <v/>
      </c>
      <c r="AR789" s="99" t="str">
        <f t="shared" si="593"/>
        <v/>
      </c>
      <c r="AS789" s="99" t="str">
        <f t="shared" si="554"/>
        <v/>
      </c>
      <c r="AT789" s="99" t="str">
        <f t="shared" si="555"/>
        <v/>
      </c>
      <c r="AU789" s="99" t="str">
        <f t="shared" si="569"/>
        <v/>
      </c>
      <c r="AV789" s="99" t="str">
        <f t="shared" si="570"/>
        <v/>
      </c>
      <c r="AW789" s="99" t="str">
        <f t="shared" si="556"/>
        <v/>
      </c>
      <c r="AX789" s="99" t="str">
        <f t="shared" si="557"/>
        <v/>
      </c>
      <c r="AY789" s="99" t="str">
        <f t="shared" si="571"/>
        <v/>
      </c>
      <c r="AZ789" s="99" t="str">
        <f t="shared" si="572"/>
        <v/>
      </c>
      <c r="BA789" s="99" t="str">
        <f t="shared" si="558"/>
        <v/>
      </c>
      <c r="BB789" s="99" t="str">
        <f t="shared" si="559"/>
        <v/>
      </c>
      <c r="BD789" s="99" t="str">
        <f t="shared" si="573"/>
        <v/>
      </c>
      <c r="BE789" s="99" t="str">
        <f t="shared" si="574"/>
        <v/>
      </c>
      <c r="BF789" s="99" t="str">
        <f t="shared" si="575"/>
        <v/>
      </c>
      <c r="BG789" s="99" t="str">
        <f t="shared" si="576"/>
        <v/>
      </c>
      <c r="BH789" s="121" t="str">
        <f t="shared" si="577"/>
        <v/>
      </c>
      <c r="BI789" s="121" t="str">
        <f t="shared" si="578"/>
        <v/>
      </c>
      <c r="BJ789" s="122" t="str">
        <f t="shared" si="579"/>
        <v/>
      </c>
      <c r="BK789" s="122"/>
      <c r="BL789" s="99" t="str">
        <f t="shared" si="580"/>
        <v/>
      </c>
      <c r="BM789" s="99" t="str">
        <f t="shared" si="581"/>
        <v/>
      </c>
      <c r="BN789" s="122" t="str">
        <f t="shared" si="586"/>
        <v/>
      </c>
      <c r="BO789" s="121" t="str">
        <f t="shared" si="582"/>
        <v/>
      </c>
      <c r="BP789" s="122" t="str">
        <f t="shared" si="587"/>
        <v/>
      </c>
      <c r="BQ789" s="122"/>
    </row>
    <row r="790" spans="2:69" x14ac:dyDescent="0.3">
      <c r="B790" s="89"/>
      <c r="C790" s="98">
        <f t="shared" si="583"/>
        <v>156</v>
      </c>
      <c r="D790" s="120">
        <v>780</v>
      </c>
      <c r="E790" s="161" t="str">
        <f t="shared" si="588"/>
        <v/>
      </c>
      <c r="F790" s="90" t="str">
        <f t="shared" si="564"/>
        <v/>
      </c>
      <c r="G790" s="120">
        <v>780</v>
      </c>
      <c r="H790" s="161" t="str">
        <f t="shared" si="589"/>
        <v/>
      </c>
      <c r="I790" s="90" t="str">
        <f t="array" ref="I790">IF(D$2=1,IF(F790="","",ABS(F789-F790)),IF(D$2&lt;10,IF(AND(F790="",F791=""),"",MAX(IF(C$11:C$1510=G790,B$11:B$1510))-MIN(IF(C$11:C$1510=G790,B$11:B$1510))),IF(AND(F790="",F791=""),"",_xlfn.STDEV.S(IF(C$11:C$1510=G790,B$11:B$1510)))))</f>
        <v/>
      </c>
      <c r="J790" s="102"/>
      <c r="K790" s="156"/>
      <c r="L790" s="157"/>
      <c r="M790" s="158"/>
      <c r="N790" s="147"/>
      <c r="O790" s="147"/>
      <c r="AA790" s="99" t="str">
        <f t="shared" si="565"/>
        <v/>
      </c>
      <c r="AB790" s="99" t="str">
        <f t="shared" si="566"/>
        <v/>
      </c>
      <c r="AC790" s="99" t="str">
        <f t="shared" si="594"/>
        <v/>
      </c>
      <c r="AD790" s="99" t="str">
        <f t="shared" si="595"/>
        <v/>
      </c>
      <c r="AE790" s="99" t="str">
        <f t="shared" si="567"/>
        <v/>
      </c>
      <c r="AF790" s="99" t="str">
        <f t="shared" si="568"/>
        <v/>
      </c>
      <c r="AG790" s="99" t="str">
        <f t="shared" si="562"/>
        <v/>
      </c>
      <c r="AH790" s="99" t="str">
        <f t="shared" si="563"/>
        <v/>
      </c>
      <c r="AI790" s="99" t="str">
        <f t="shared" si="584"/>
        <v/>
      </c>
      <c r="AJ790" s="99" t="str">
        <f t="shared" si="590"/>
        <v/>
      </c>
      <c r="AK790" s="99" t="str">
        <f t="shared" si="560"/>
        <v/>
      </c>
      <c r="AL790" s="99" t="str">
        <f t="shared" si="561"/>
        <v/>
      </c>
      <c r="AM790" s="99" t="str">
        <f t="shared" si="585"/>
        <v/>
      </c>
      <c r="AN790" s="99" t="str">
        <f t="shared" si="591"/>
        <v/>
      </c>
      <c r="AO790" s="99" t="str">
        <f t="shared" si="552"/>
        <v/>
      </c>
      <c r="AP790" s="99" t="str">
        <f t="shared" si="553"/>
        <v/>
      </c>
      <c r="AQ790" s="99" t="str">
        <f t="shared" si="592"/>
        <v/>
      </c>
      <c r="AR790" s="99" t="str">
        <f t="shared" si="593"/>
        <v/>
      </c>
      <c r="AS790" s="99" t="str">
        <f t="shared" si="554"/>
        <v/>
      </c>
      <c r="AT790" s="99" t="str">
        <f t="shared" si="555"/>
        <v/>
      </c>
      <c r="AU790" s="99" t="str">
        <f t="shared" si="569"/>
        <v/>
      </c>
      <c r="AV790" s="99" t="str">
        <f t="shared" si="570"/>
        <v/>
      </c>
      <c r="AW790" s="99" t="str">
        <f t="shared" si="556"/>
        <v/>
      </c>
      <c r="AX790" s="99" t="str">
        <f t="shared" si="557"/>
        <v/>
      </c>
      <c r="AY790" s="99" t="str">
        <f t="shared" si="571"/>
        <v/>
      </c>
      <c r="AZ790" s="99" t="str">
        <f t="shared" si="572"/>
        <v/>
      </c>
      <c r="BA790" s="99" t="str">
        <f t="shared" si="558"/>
        <v/>
      </c>
      <c r="BB790" s="99" t="str">
        <f t="shared" si="559"/>
        <v/>
      </c>
      <c r="BD790" s="99" t="str">
        <f t="shared" si="573"/>
        <v/>
      </c>
      <c r="BE790" s="99" t="str">
        <f t="shared" si="574"/>
        <v/>
      </c>
      <c r="BF790" s="99" t="str">
        <f t="shared" si="575"/>
        <v/>
      </c>
      <c r="BG790" s="99" t="str">
        <f t="shared" si="576"/>
        <v/>
      </c>
      <c r="BH790" s="121" t="str">
        <f t="shared" si="577"/>
        <v/>
      </c>
      <c r="BI790" s="121" t="str">
        <f t="shared" si="578"/>
        <v/>
      </c>
      <c r="BJ790" s="122" t="str">
        <f t="shared" si="579"/>
        <v/>
      </c>
      <c r="BK790" s="122"/>
      <c r="BL790" s="99" t="str">
        <f t="shared" si="580"/>
        <v/>
      </c>
      <c r="BM790" s="99" t="str">
        <f t="shared" si="581"/>
        <v/>
      </c>
      <c r="BN790" s="122" t="str">
        <f t="shared" si="586"/>
        <v/>
      </c>
      <c r="BO790" s="121" t="str">
        <f t="shared" si="582"/>
        <v/>
      </c>
      <c r="BP790" s="122" t="str">
        <f t="shared" si="587"/>
        <v/>
      </c>
      <c r="BQ790" s="122"/>
    </row>
    <row r="791" spans="2:69" x14ac:dyDescent="0.3">
      <c r="B791" s="89"/>
      <c r="C791" s="98">
        <f t="shared" si="583"/>
        <v>157</v>
      </c>
      <c r="D791" s="120">
        <v>781</v>
      </c>
      <c r="E791" s="161" t="str">
        <f t="shared" si="588"/>
        <v/>
      </c>
      <c r="F791" s="90" t="str">
        <f t="shared" si="564"/>
        <v/>
      </c>
      <c r="G791" s="120">
        <v>781</v>
      </c>
      <c r="H791" s="161" t="str">
        <f t="shared" si="589"/>
        <v/>
      </c>
      <c r="I791" s="90" t="str">
        <f t="array" ref="I791">IF(D$2=1,IF(F791="","",ABS(F790-F791)),IF(D$2&lt;10,IF(AND(F791="",F792=""),"",MAX(IF(C$11:C$1510=G791,B$11:B$1510))-MIN(IF(C$11:C$1510=G791,B$11:B$1510))),IF(AND(F791="",F792=""),"",_xlfn.STDEV.S(IF(C$11:C$1510=G791,B$11:B$1510)))))</f>
        <v/>
      </c>
      <c r="J791" s="102"/>
      <c r="K791" s="156"/>
      <c r="L791" s="157"/>
      <c r="M791" s="158"/>
      <c r="N791" s="147"/>
      <c r="O791" s="147"/>
      <c r="AA791" s="99" t="str">
        <f t="shared" si="565"/>
        <v/>
      </c>
      <c r="AB791" s="99" t="str">
        <f t="shared" si="566"/>
        <v/>
      </c>
      <c r="AC791" s="99" t="str">
        <f t="shared" si="594"/>
        <v/>
      </c>
      <c r="AD791" s="99" t="str">
        <f t="shared" si="595"/>
        <v/>
      </c>
      <c r="AE791" s="99" t="str">
        <f t="shared" si="567"/>
        <v/>
      </c>
      <c r="AF791" s="99" t="str">
        <f t="shared" si="568"/>
        <v/>
      </c>
      <c r="AG791" s="99" t="str">
        <f t="shared" si="562"/>
        <v/>
      </c>
      <c r="AH791" s="99" t="str">
        <f t="shared" si="563"/>
        <v/>
      </c>
      <c r="AI791" s="99" t="str">
        <f t="shared" si="584"/>
        <v/>
      </c>
      <c r="AJ791" s="99" t="str">
        <f t="shared" si="590"/>
        <v/>
      </c>
      <c r="AK791" s="99" t="str">
        <f t="shared" si="560"/>
        <v/>
      </c>
      <c r="AL791" s="99" t="str">
        <f t="shared" si="561"/>
        <v/>
      </c>
      <c r="AM791" s="99" t="str">
        <f t="shared" si="585"/>
        <v/>
      </c>
      <c r="AN791" s="99" t="str">
        <f t="shared" si="591"/>
        <v/>
      </c>
      <c r="AO791" s="99" t="str">
        <f t="shared" si="552"/>
        <v/>
      </c>
      <c r="AP791" s="99" t="str">
        <f t="shared" si="553"/>
        <v/>
      </c>
      <c r="AQ791" s="99" t="str">
        <f t="shared" si="592"/>
        <v/>
      </c>
      <c r="AR791" s="99" t="str">
        <f t="shared" si="593"/>
        <v/>
      </c>
      <c r="AS791" s="99" t="str">
        <f t="shared" si="554"/>
        <v/>
      </c>
      <c r="AT791" s="99" t="str">
        <f t="shared" si="555"/>
        <v/>
      </c>
      <c r="AU791" s="99" t="str">
        <f t="shared" si="569"/>
        <v/>
      </c>
      <c r="AV791" s="99" t="str">
        <f t="shared" si="570"/>
        <v/>
      </c>
      <c r="AW791" s="99" t="str">
        <f t="shared" si="556"/>
        <v/>
      </c>
      <c r="AX791" s="99" t="str">
        <f t="shared" si="557"/>
        <v/>
      </c>
      <c r="AY791" s="99" t="str">
        <f t="shared" si="571"/>
        <v/>
      </c>
      <c r="AZ791" s="99" t="str">
        <f t="shared" si="572"/>
        <v/>
      </c>
      <c r="BA791" s="99" t="str">
        <f t="shared" si="558"/>
        <v/>
      </c>
      <c r="BB791" s="99" t="str">
        <f t="shared" si="559"/>
        <v/>
      </c>
      <c r="BD791" s="99" t="str">
        <f t="shared" si="573"/>
        <v/>
      </c>
      <c r="BE791" s="99" t="str">
        <f t="shared" si="574"/>
        <v/>
      </c>
      <c r="BF791" s="99" t="str">
        <f t="shared" si="575"/>
        <v/>
      </c>
      <c r="BG791" s="99" t="str">
        <f t="shared" si="576"/>
        <v/>
      </c>
      <c r="BH791" s="121" t="str">
        <f t="shared" si="577"/>
        <v/>
      </c>
      <c r="BI791" s="121" t="str">
        <f t="shared" si="578"/>
        <v/>
      </c>
      <c r="BJ791" s="122" t="str">
        <f t="shared" si="579"/>
        <v/>
      </c>
      <c r="BK791" s="122"/>
      <c r="BL791" s="99" t="str">
        <f t="shared" si="580"/>
        <v/>
      </c>
      <c r="BM791" s="99" t="str">
        <f t="shared" si="581"/>
        <v/>
      </c>
      <c r="BN791" s="122" t="str">
        <f t="shared" si="586"/>
        <v/>
      </c>
      <c r="BO791" s="121" t="str">
        <f t="shared" si="582"/>
        <v/>
      </c>
      <c r="BP791" s="122" t="str">
        <f t="shared" si="587"/>
        <v/>
      </c>
      <c r="BQ791" s="122"/>
    </row>
    <row r="792" spans="2:69" x14ac:dyDescent="0.3">
      <c r="B792" s="89"/>
      <c r="C792" s="98">
        <f t="shared" si="583"/>
        <v>157</v>
      </c>
      <c r="D792" s="120">
        <v>782</v>
      </c>
      <c r="E792" s="161" t="str">
        <f t="shared" si="588"/>
        <v/>
      </c>
      <c r="F792" s="90" t="str">
        <f t="shared" si="564"/>
        <v/>
      </c>
      <c r="G792" s="120">
        <v>782</v>
      </c>
      <c r="H792" s="161" t="str">
        <f t="shared" si="589"/>
        <v/>
      </c>
      <c r="I792" s="90" t="str">
        <f t="array" ref="I792">IF(D$2=1,IF(F792="","",ABS(F791-F792)),IF(D$2&lt;10,IF(AND(F792="",F793=""),"",MAX(IF(C$11:C$1510=G792,B$11:B$1510))-MIN(IF(C$11:C$1510=G792,B$11:B$1510))),IF(AND(F792="",F793=""),"",_xlfn.STDEV.S(IF(C$11:C$1510=G792,B$11:B$1510)))))</f>
        <v/>
      </c>
      <c r="J792" s="102"/>
      <c r="K792" s="156"/>
      <c r="L792" s="157"/>
      <c r="M792" s="158"/>
      <c r="N792" s="147"/>
      <c r="O792" s="147"/>
      <c r="AA792" s="99" t="str">
        <f t="shared" si="565"/>
        <v/>
      </c>
      <c r="AB792" s="99" t="str">
        <f t="shared" si="566"/>
        <v/>
      </c>
      <c r="AC792" s="99" t="str">
        <f t="shared" si="594"/>
        <v/>
      </c>
      <c r="AD792" s="99" t="str">
        <f t="shared" si="595"/>
        <v/>
      </c>
      <c r="AE792" s="99" t="str">
        <f t="shared" si="567"/>
        <v/>
      </c>
      <c r="AF792" s="99" t="str">
        <f t="shared" si="568"/>
        <v/>
      </c>
      <c r="AG792" s="99" t="str">
        <f t="shared" si="562"/>
        <v/>
      </c>
      <c r="AH792" s="99" t="str">
        <f t="shared" si="563"/>
        <v/>
      </c>
      <c r="AI792" s="99" t="str">
        <f t="shared" si="584"/>
        <v/>
      </c>
      <c r="AJ792" s="99" t="str">
        <f t="shared" si="590"/>
        <v/>
      </c>
      <c r="AK792" s="99" t="str">
        <f t="shared" si="560"/>
        <v/>
      </c>
      <c r="AL792" s="99" t="str">
        <f t="shared" si="561"/>
        <v/>
      </c>
      <c r="AM792" s="99" t="str">
        <f t="shared" si="585"/>
        <v/>
      </c>
      <c r="AN792" s="99" t="str">
        <f t="shared" si="591"/>
        <v/>
      </c>
      <c r="AO792" s="99" t="str">
        <f t="shared" si="552"/>
        <v/>
      </c>
      <c r="AP792" s="99" t="str">
        <f t="shared" si="553"/>
        <v/>
      </c>
      <c r="AQ792" s="99" t="str">
        <f t="shared" si="592"/>
        <v/>
      </c>
      <c r="AR792" s="99" t="str">
        <f t="shared" si="593"/>
        <v/>
      </c>
      <c r="AS792" s="99" t="str">
        <f t="shared" si="554"/>
        <v/>
      </c>
      <c r="AT792" s="99" t="str">
        <f t="shared" si="555"/>
        <v/>
      </c>
      <c r="AU792" s="99" t="str">
        <f t="shared" si="569"/>
        <v/>
      </c>
      <c r="AV792" s="99" t="str">
        <f t="shared" si="570"/>
        <v/>
      </c>
      <c r="AW792" s="99" t="str">
        <f t="shared" si="556"/>
        <v/>
      </c>
      <c r="AX792" s="99" t="str">
        <f t="shared" si="557"/>
        <v/>
      </c>
      <c r="AY792" s="99" t="str">
        <f t="shared" si="571"/>
        <v/>
      </c>
      <c r="AZ792" s="99" t="str">
        <f t="shared" si="572"/>
        <v/>
      </c>
      <c r="BA792" s="99" t="str">
        <f t="shared" si="558"/>
        <v/>
      </c>
      <c r="BB792" s="99" t="str">
        <f t="shared" si="559"/>
        <v/>
      </c>
      <c r="BD792" s="99" t="str">
        <f t="shared" si="573"/>
        <v/>
      </c>
      <c r="BE792" s="99" t="str">
        <f t="shared" si="574"/>
        <v/>
      </c>
      <c r="BF792" s="99" t="str">
        <f t="shared" si="575"/>
        <v/>
      </c>
      <c r="BG792" s="99" t="str">
        <f t="shared" si="576"/>
        <v/>
      </c>
      <c r="BH792" s="121" t="str">
        <f t="shared" si="577"/>
        <v/>
      </c>
      <c r="BI792" s="121" t="str">
        <f t="shared" si="578"/>
        <v/>
      </c>
      <c r="BJ792" s="122" t="str">
        <f t="shared" si="579"/>
        <v/>
      </c>
      <c r="BK792" s="122"/>
      <c r="BL792" s="99" t="str">
        <f t="shared" si="580"/>
        <v/>
      </c>
      <c r="BM792" s="99" t="str">
        <f t="shared" si="581"/>
        <v/>
      </c>
      <c r="BN792" s="122" t="str">
        <f t="shared" si="586"/>
        <v/>
      </c>
      <c r="BO792" s="121" t="str">
        <f t="shared" si="582"/>
        <v/>
      </c>
      <c r="BP792" s="122" t="str">
        <f t="shared" si="587"/>
        <v/>
      </c>
      <c r="BQ792" s="122"/>
    </row>
    <row r="793" spans="2:69" x14ac:dyDescent="0.3">
      <c r="B793" s="89"/>
      <c r="C793" s="98">
        <f t="shared" si="583"/>
        <v>157</v>
      </c>
      <c r="D793" s="120">
        <v>783</v>
      </c>
      <c r="E793" s="161" t="str">
        <f t="shared" si="588"/>
        <v/>
      </c>
      <c r="F793" s="90" t="str">
        <f t="shared" si="564"/>
        <v/>
      </c>
      <c r="G793" s="120">
        <v>783</v>
      </c>
      <c r="H793" s="161" t="str">
        <f t="shared" si="589"/>
        <v/>
      </c>
      <c r="I793" s="90" t="str">
        <f t="array" ref="I793">IF(D$2=1,IF(F793="","",ABS(F792-F793)),IF(D$2&lt;10,IF(AND(F793="",F794=""),"",MAX(IF(C$11:C$1510=G793,B$11:B$1510))-MIN(IF(C$11:C$1510=G793,B$11:B$1510))),IF(AND(F793="",F794=""),"",_xlfn.STDEV.S(IF(C$11:C$1510=G793,B$11:B$1510)))))</f>
        <v/>
      </c>
      <c r="J793" s="102"/>
      <c r="K793" s="156"/>
      <c r="L793" s="157"/>
      <c r="M793" s="158"/>
      <c r="N793" s="147"/>
      <c r="O793" s="147"/>
      <c r="AA793" s="99" t="str">
        <f t="shared" si="565"/>
        <v/>
      </c>
      <c r="AB793" s="99" t="str">
        <f t="shared" si="566"/>
        <v/>
      </c>
      <c r="AC793" s="99" t="str">
        <f t="shared" si="594"/>
        <v/>
      </c>
      <c r="AD793" s="99" t="str">
        <f t="shared" si="595"/>
        <v/>
      </c>
      <c r="AE793" s="99" t="str">
        <f t="shared" si="567"/>
        <v/>
      </c>
      <c r="AF793" s="99" t="str">
        <f t="shared" si="568"/>
        <v/>
      </c>
      <c r="AG793" s="99" t="str">
        <f t="shared" si="562"/>
        <v/>
      </c>
      <c r="AH793" s="99" t="str">
        <f t="shared" si="563"/>
        <v/>
      </c>
      <c r="AI793" s="99" t="str">
        <f t="shared" si="584"/>
        <v/>
      </c>
      <c r="AJ793" s="99" t="str">
        <f t="shared" si="590"/>
        <v/>
      </c>
      <c r="AK793" s="99" t="str">
        <f t="shared" si="560"/>
        <v/>
      </c>
      <c r="AL793" s="99" t="str">
        <f t="shared" si="561"/>
        <v/>
      </c>
      <c r="AM793" s="99" t="str">
        <f t="shared" si="585"/>
        <v/>
      </c>
      <c r="AN793" s="99" t="str">
        <f t="shared" si="591"/>
        <v/>
      </c>
      <c r="AO793" s="99" t="str">
        <f t="shared" si="552"/>
        <v/>
      </c>
      <c r="AP793" s="99" t="str">
        <f t="shared" si="553"/>
        <v/>
      </c>
      <c r="AQ793" s="99" t="str">
        <f t="shared" si="592"/>
        <v/>
      </c>
      <c r="AR793" s="99" t="str">
        <f t="shared" si="593"/>
        <v/>
      </c>
      <c r="AS793" s="99" t="str">
        <f t="shared" si="554"/>
        <v/>
      </c>
      <c r="AT793" s="99" t="str">
        <f t="shared" si="555"/>
        <v/>
      </c>
      <c r="AU793" s="99" t="str">
        <f t="shared" si="569"/>
        <v/>
      </c>
      <c r="AV793" s="99" t="str">
        <f t="shared" si="570"/>
        <v/>
      </c>
      <c r="AW793" s="99" t="str">
        <f t="shared" si="556"/>
        <v/>
      </c>
      <c r="AX793" s="99" t="str">
        <f t="shared" si="557"/>
        <v/>
      </c>
      <c r="AY793" s="99" t="str">
        <f t="shared" si="571"/>
        <v/>
      </c>
      <c r="AZ793" s="99" t="str">
        <f t="shared" si="572"/>
        <v/>
      </c>
      <c r="BA793" s="99" t="str">
        <f t="shared" si="558"/>
        <v/>
      </c>
      <c r="BB793" s="99" t="str">
        <f t="shared" si="559"/>
        <v/>
      </c>
      <c r="BD793" s="99" t="str">
        <f t="shared" si="573"/>
        <v/>
      </c>
      <c r="BE793" s="99" t="str">
        <f t="shared" si="574"/>
        <v/>
      </c>
      <c r="BF793" s="99" t="str">
        <f t="shared" si="575"/>
        <v/>
      </c>
      <c r="BG793" s="99" t="str">
        <f t="shared" si="576"/>
        <v/>
      </c>
      <c r="BH793" s="121" t="str">
        <f t="shared" si="577"/>
        <v/>
      </c>
      <c r="BI793" s="121" t="str">
        <f t="shared" si="578"/>
        <v/>
      </c>
      <c r="BJ793" s="122" t="str">
        <f t="shared" si="579"/>
        <v/>
      </c>
      <c r="BK793" s="122"/>
      <c r="BL793" s="99" t="str">
        <f t="shared" si="580"/>
        <v/>
      </c>
      <c r="BM793" s="99" t="str">
        <f t="shared" si="581"/>
        <v/>
      </c>
      <c r="BN793" s="122" t="str">
        <f t="shared" si="586"/>
        <v/>
      </c>
      <c r="BO793" s="121" t="str">
        <f t="shared" si="582"/>
        <v/>
      </c>
      <c r="BP793" s="122" t="str">
        <f t="shared" si="587"/>
        <v/>
      </c>
      <c r="BQ793" s="122"/>
    </row>
    <row r="794" spans="2:69" x14ac:dyDescent="0.3">
      <c r="B794" s="89"/>
      <c r="C794" s="98">
        <f t="shared" si="583"/>
        <v>157</v>
      </c>
      <c r="D794" s="120">
        <v>784</v>
      </c>
      <c r="E794" s="161" t="str">
        <f t="shared" si="588"/>
        <v/>
      </c>
      <c r="F794" s="90" t="str">
        <f t="shared" si="564"/>
        <v/>
      </c>
      <c r="G794" s="120">
        <v>784</v>
      </c>
      <c r="H794" s="161" t="str">
        <f t="shared" si="589"/>
        <v/>
      </c>
      <c r="I794" s="90" t="str">
        <f t="array" ref="I794">IF(D$2=1,IF(F794="","",ABS(F793-F794)),IF(D$2&lt;10,IF(AND(F794="",F795=""),"",MAX(IF(C$11:C$1510=G794,B$11:B$1510))-MIN(IF(C$11:C$1510=G794,B$11:B$1510))),IF(AND(F794="",F795=""),"",_xlfn.STDEV.S(IF(C$11:C$1510=G794,B$11:B$1510)))))</f>
        <v/>
      </c>
      <c r="J794" s="102"/>
      <c r="K794" s="156"/>
      <c r="L794" s="157"/>
      <c r="M794" s="158"/>
      <c r="N794" s="147"/>
      <c r="O794" s="147"/>
      <c r="AA794" s="99" t="str">
        <f t="shared" si="565"/>
        <v/>
      </c>
      <c r="AB794" s="99" t="str">
        <f t="shared" si="566"/>
        <v/>
      </c>
      <c r="AC794" s="99" t="str">
        <f t="shared" si="594"/>
        <v/>
      </c>
      <c r="AD794" s="99" t="str">
        <f t="shared" si="595"/>
        <v/>
      </c>
      <c r="AE794" s="99" t="str">
        <f t="shared" si="567"/>
        <v/>
      </c>
      <c r="AF794" s="99" t="str">
        <f t="shared" si="568"/>
        <v/>
      </c>
      <c r="AG794" s="99" t="str">
        <f t="shared" si="562"/>
        <v/>
      </c>
      <c r="AH794" s="99" t="str">
        <f t="shared" si="563"/>
        <v/>
      </c>
      <c r="AI794" s="99" t="str">
        <f t="shared" si="584"/>
        <v/>
      </c>
      <c r="AJ794" s="99" t="str">
        <f t="shared" si="590"/>
        <v/>
      </c>
      <c r="AK794" s="99" t="str">
        <f t="shared" si="560"/>
        <v/>
      </c>
      <c r="AL794" s="99" t="str">
        <f t="shared" si="561"/>
        <v/>
      </c>
      <c r="AM794" s="99" t="str">
        <f t="shared" si="585"/>
        <v/>
      </c>
      <c r="AN794" s="99" t="str">
        <f t="shared" si="591"/>
        <v/>
      </c>
      <c r="AO794" s="99" t="str">
        <f t="shared" ref="AO794:AO857" si="596">IF(SUM(AM789:AM794)&gt;5,"x","")</f>
        <v/>
      </c>
      <c r="AP794" s="99" t="str">
        <f t="shared" ref="AP794:AP857" si="597">IF(IF(AN$12="",SUM(AN790:AN795),SUM(AN789:AN794))&gt;5,"x","")</f>
        <v/>
      </c>
      <c r="AQ794" s="99" t="str">
        <f t="shared" si="592"/>
        <v/>
      </c>
      <c r="AR794" s="99" t="str">
        <f t="shared" si="593"/>
        <v/>
      </c>
      <c r="AS794" s="99" t="str">
        <f t="shared" ref="AS794:AS857" si="598">IF(SUM(AQ781:AQ794)&gt;13,"x","")</f>
        <v/>
      </c>
      <c r="AT794" s="99" t="str">
        <f t="shared" ref="AT794:AT857" si="599">IF(IF(AR$12="",SUM(AR782:AR795),SUM(AR781:AR794))&gt;13,"x","")</f>
        <v/>
      </c>
      <c r="AU794" s="99" t="str">
        <f t="shared" si="569"/>
        <v/>
      </c>
      <c r="AV794" s="99" t="str">
        <f t="shared" si="570"/>
        <v/>
      </c>
      <c r="AW794" s="99" t="str">
        <f t="shared" ref="AW794:AW857" si="600">IF(SUM(AU780:AU794)&gt;14,"x","")</f>
        <v/>
      </c>
      <c r="AX794" s="99" t="str">
        <f t="shared" ref="AX794:AX857" si="601">IF(IF(AV$11="",SUM(AV781:AV795),SUM(AV780:AV794))&gt;14,"x","")</f>
        <v/>
      </c>
      <c r="AY794" s="99" t="str">
        <f t="shared" si="571"/>
        <v/>
      </c>
      <c r="AZ794" s="99" t="str">
        <f t="shared" si="572"/>
        <v/>
      </c>
      <c r="BA794" s="99" t="str">
        <f t="shared" ref="BA794:BA857" si="602">IF(SUM(AY787:AY794)&gt;7,"x","")</f>
        <v/>
      </c>
      <c r="BB794" s="99" t="str">
        <f t="shared" ref="BB794:BB857" si="603">IF(IF(AZ$11="",SUM(AZ788:AZ795),SUM(AZ787:AZ794))&gt;7,"x","")</f>
        <v/>
      </c>
      <c r="BD794" s="99" t="str">
        <f t="shared" si="573"/>
        <v/>
      </c>
      <c r="BE794" s="99" t="str">
        <f t="shared" si="574"/>
        <v/>
      </c>
      <c r="BF794" s="99" t="str">
        <f t="shared" si="575"/>
        <v/>
      </c>
      <c r="BG794" s="99" t="str">
        <f t="shared" si="576"/>
        <v/>
      </c>
      <c r="BH794" s="121" t="str">
        <f t="shared" si="577"/>
        <v/>
      </c>
      <c r="BI794" s="121" t="str">
        <f t="shared" si="578"/>
        <v/>
      </c>
      <c r="BJ794" s="122" t="str">
        <f t="shared" si="579"/>
        <v/>
      </c>
      <c r="BK794" s="122"/>
      <c r="BL794" s="99" t="str">
        <f t="shared" si="580"/>
        <v/>
      </c>
      <c r="BM794" s="99" t="str">
        <f t="shared" si="581"/>
        <v/>
      </c>
      <c r="BN794" s="122" t="str">
        <f t="shared" si="586"/>
        <v/>
      </c>
      <c r="BO794" s="121" t="str">
        <f t="shared" si="582"/>
        <v/>
      </c>
      <c r="BP794" s="122" t="str">
        <f t="shared" si="587"/>
        <v/>
      </c>
      <c r="BQ794" s="122"/>
    </row>
    <row r="795" spans="2:69" x14ac:dyDescent="0.3">
      <c r="B795" s="89"/>
      <c r="C795" s="98">
        <f t="shared" si="583"/>
        <v>157</v>
      </c>
      <c r="D795" s="120">
        <v>785</v>
      </c>
      <c r="E795" s="161" t="str">
        <f t="shared" si="588"/>
        <v/>
      </c>
      <c r="F795" s="90" t="str">
        <f t="shared" si="564"/>
        <v/>
      </c>
      <c r="G795" s="120">
        <v>785</v>
      </c>
      <c r="H795" s="161" t="str">
        <f t="shared" si="589"/>
        <v/>
      </c>
      <c r="I795" s="90" t="str">
        <f t="array" ref="I795">IF(D$2=1,IF(F795="","",ABS(F794-F795)),IF(D$2&lt;10,IF(AND(F795="",F796=""),"",MAX(IF(C$11:C$1510=G795,B$11:B$1510))-MIN(IF(C$11:C$1510=G795,B$11:B$1510))),IF(AND(F795="",F796=""),"",_xlfn.STDEV.S(IF(C$11:C$1510=G795,B$11:B$1510)))))</f>
        <v/>
      </c>
      <c r="J795" s="102"/>
      <c r="K795" s="156"/>
      <c r="L795" s="157"/>
      <c r="M795" s="158"/>
      <c r="N795" s="147"/>
      <c r="O795" s="147"/>
      <c r="AA795" s="99" t="str">
        <f t="shared" si="565"/>
        <v/>
      </c>
      <c r="AB795" s="99" t="str">
        <f t="shared" si="566"/>
        <v/>
      </c>
      <c r="AC795" s="99" t="str">
        <f t="shared" si="594"/>
        <v/>
      </c>
      <c r="AD795" s="99" t="str">
        <f t="shared" si="595"/>
        <v/>
      </c>
      <c r="AE795" s="99" t="str">
        <f t="shared" si="567"/>
        <v/>
      </c>
      <c r="AF795" s="99" t="str">
        <f t="shared" si="568"/>
        <v/>
      </c>
      <c r="AG795" s="99" t="str">
        <f t="shared" si="562"/>
        <v/>
      </c>
      <c r="AH795" s="99" t="str">
        <f t="shared" si="563"/>
        <v/>
      </c>
      <c r="AI795" s="99" t="str">
        <f t="shared" si="584"/>
        <v/>
      </c>
      <c r="AJ795" s="99" t="str">
        <f t="shared" si="590"/>
        <v/>
      </c>
      <c r="AK795" s="99" t="str">
        <f t="shared" ref="AK795:AK858" si="604">IF(SUM(AI790:AI795)&gt;5,"x","")</f>
        <v/>
      </c>
      <c r="AL795" s="99" t="str">
        <f t="shared" ref="AL795:AL858" si="605">IF(IF(AJ$12="",SUM(AJ791:AJ796),SUM(AJ790:AJ795))&gt;5,"x","")</f>
        <v/>
      </c>
      <c r="AM795" s="99" t="str">
        <f t="shared" si="585"/>
        <v/>
      </c>
      <c r="AN795" s="99" t="str">
        <f t="shared" si="591"/>
        <v/>
      </c>
      <c r="AO795" s="99" t="str">
        <f t="shared" si="596"/>
        <v/>
      </c>
      <c r="AP795" s="99" t="str">
        <f t="shared" si="597"/>
        <v/>
      </c>
      <c r="AQ795" s="99" t="str">
        <f t="shared" si="592"/>
        <v/>
      </c>
      <c r="AR795" s="99" t="str">
        <f t="shared" si="593"/>
        <v/>
      </c>
      <c r="AS795" s="99" t="str">
        <f t="shared" si="598"/>
        <v/>
      </c>
      <c r="AT795" s="99" t="str">
        <f t="shared" si="599"/>
        <v/>
      </c>
      <c r="AU795" s="99" t="str">
        <f t="shared" si="569"/>
        <v/>
      </c>
      <c r="AV795" s="99" t="str">
        <f t="shared" si="570"/>
        <v/>
      </c>
      <c r="AW795" s="99" t="str">
        <f t="shared" si="600"/>
        <v/>
      </c>
      <c r="AX795" s="99" t="str">
        <f t="shared" si="601"/>
        <v/>
      </c>
      <c r="AY795" s="99" t="str">
        <f t="shared" si="571"/>
        <v/>
      </c>
      <c r="AZ795" s="99" t="str">
        <f t="shared" si="572"/>
        <v/>
      </c>
      <c r="BA795" s="99" t="str">
        <f t="shared" si="602"/>
        <v/>
      </c>
      <c r="BB795" s="99" t="str">
        <f t="shared" si="603"/>
        <v/>
      </c>
      <c r="BD795" s="99" t="str">
        <f t="shared" si="573"/>
        <v/>
      </c>
      <c r="BE795" s="99" t="str">
        <f t="shared" si="574"/>
        <v/>
      </c>
      <c r="BF795" s="99" t="str">
        <f t="shared" si="575"/>
        <v/>
      </c>
      <c r="BG795" s="99" t="str">
        <f t="shared" si="576"/>
        <v/>
      </c>
      <c r="BH795" s="121" t="str">
        <f t="shared" si="577"/>
        <v/>
      </c>
      <c r="BI795" s="121" t="str">
        <f t="shared" si="578"/>
        <v/>
      </c>
      <c r="BJ795" s="122" t="str">
        <f t="shared" si="579"/>
        <v/>
      </c>
      <c r="BK795" s="122"/>
      <c r="BL795" s="99" t="str">
        <f t="shared" si="580"/>
        <v/>
      </c>
      <c r="BM795" s="99" t="str">
        <f t="shared" si="581"/>
        <v/>
      </c>
      <c r="BN795" s="122" t="str">
        <f t="shared" si="586"/>
        <v/>
      </c>
      <c r="BO795" s="121" t="str">
        <f t="shared" si="582"/>
        <v/>
      </c>
      <c r="BP795" s="122" t="str">
        <f t="shared" si="587"/>
        <v/>
      </c>
      <c r="BQ795" s="122"/>
    </row>
    <row r="796" spans="2:69" x14ac:dyDescent="0.3">
      <c r="B796" s="89"/>
      <c r="C796" s="98">
        <f t="shared" si="583"/>
        <v>158</v>
      </c>
      <c r="D796" s="120">
        <v>786</v>
      </c>
      <c r="E796" s="161" t="str">
        <f t="shared" si="588"/>
        <v/>
      </c>
      <c r="F796" s="90" t="str">
        <f t="shared" si="564"/>
        <v/>
      </c>
      <c r="G796" s="120">
        <v>786</v>
      </c>
      <c r="H796" s="161" t="str">
        <f t="shared" si="589"/>
        <v/>
      </c>
      <c r="I796" s="90" t="str">
        <f t="array" ref="I796">IF(D$2=1,IF(F796="","",ABS(F795-F796)),IF(D$2&lt;10,IF(AND(F796="",F797=""),"",MAX(IF(C$11:C$1510=G796,B$11:B$1510))-MIN(IF(C$11:C$1510=G796,B$11:B$1510))),IF(AND(F796="",F797=""),"",_xlfn.STDEV.S(IF(C$11:C$1510=G796,B$11:B$1510)))))</f>
        <v/>
      </c>
      <c r="J796" s="102"/>
      <c r="K796" s="156"/>
      <c r="L796" s="157"/>
      <c r="M796" s="158"/>
      <c r="N796" s="147"/>
      <c r="O796" s="147"/>
      <c r="AA796" s="99" t="str">
        <f t="shared" si="565"/>
        <v/>
      </c>
      <c r="AB796" s="99" t="str">
        <f t="shared" si="566"/>
        <v/>
      </c>
      <c r="AC796" s="99" t="str">
        <f t="shared" si="594"/>
        <v/>
      </c>
      <c r="AD796" s="99" t="str">
        <f t="shared" si="595"/>
        <v/>
      </c>
      <c r="AE796" s="99" t="str">
        <f t="shared" si="567"/>
        <v/>
      </c>
      <c r="AF796" s="99" t="str">
        <f t="shared" si="568"/>
        <v/>
      </c>
      <c r="AG796" s="99" t="str">
        <f t="shared" si="562"/>
        <v/>
      </c>
      <c r="AH796" s="99" t="str">
        <f t="shared" si="563"/>
        <v/>
      </c>
      <c r="AI796" s="99" t="str">
        <f t="shared" si="584"/>
        <v/>
      </c>
      <c r="AJ796" s="99" t="str">
        <f t="shared" si="590"/>
        <v/>
      </c>
      <c r="AK796" s="99" t="str">
        <f t="shared" si="604"/>
        <v/>
      </c>
      <c r="AL796" s="99" t="str">
        <f t="shared" si="605"/>
        <v/>
      </c>
      <c r="AM796" s="99" t="str">
        <f t="shared" si="585"/>
        <v/>
      </c>
      <c r="AN796" s="99" t="str">
        <f t="shared" si="591"/>
        <v/>
      </c>
      <c r="AO796" s="99" t="str">
        <f t="shared" si="596"/>
        <v/>
      </c>
      <c r="AP796" s="99" t="str">
        <f t="shared" si="597"/>
        <v/>
      </c>
      <c r="AQ796" s="99" t="str">
        <f t="shared" si="592"/>
        <v/>
      </c>
      <c r="AR796" s="99" t="str">
        <f t="shared" si="593"/>
        <v/>
      </c>
      <c r="AS796" s="99" t="str">
        <f t="shared" si="598"/>
        <v/>
      </c>
      <c r="AT796" s="99" t="str">
        <f t="shared" si="599"/>
        <v/>
      </c>
      <c r="AU796" s="99" t="str">
        <f t="shared" si="569"/>
        <v/>
      </c>
      <c r="AV796" s="99" t="str">
        <f t="shared" si="570"/>
        <v/>
      </c>
      <c r="AW796" s="99" t="str">
        <f t="shared" si="600"/>
        <v/>
      </c>
      <c r="AX796" s="99" t="str">
        <f t="shared" si="601"/>
        <v/>
      </c>
      <c r="AY796" s="99" t="str">
        <f t="shared" si="571"/>
        <v/>
      </c>
      <c r="AZ796" s="99" t="str">
        <f t="shared" si="572"/>
        <v/>
      </c>
      <c r="BA796" s="99" t="str">
        <f t="shared" si="602"/>
        <v/>
      </c>
      <c r="BB796" s="99" t="str">
        <f t="shared" si="603"/>
        <v/>
      </c>
      <c r="BD796" s="99" t="str">
        <f t="shared" si="573"/>
        <v/>
      </c>
      <c r="BE796" s="99" t="str">
        <f t="shared" si="574"/>
        <v/>
      </c>
      <c r="BF796" s="99" t="str">
        <f t="shared" si="575"/>
        <v/>
      </c>
      <c r="BG796" s="99" t="str">
        <f t="shared" si="576"/>
        <v/>
      </c>
      <c r="BH796" s="121" t="str">
        <f t="shared" si="577"/>
        <v/>
      </c>
      <c r="BI796" s="121" t="str">
        <f t="shared" si="578"/>
        <v/>
      </c>
      <c r="BJ796" s="122" t="str">
        <f t="shared" si="579"/>
        <v/>
      </c>
      <c r="BK796" s="122"/>
      <c r="BL796" s="99" t="str">
        <f t="shared" si="580"/>
        <v/>
      </c>
      <c r="BM796" s="99" t="str">
        <f t="shared" si="581"/>
        <v/>
      </c>
      <c r="BN796" s="122" t="str">
        <f t="shared" si="586"/>
        <v/>
      </c>
      <c r="BO796" s="121" t="str">
        <f t="shared" si="582"/>
        <v/>
      </c>
      <c r="BP796" s="122" t="str">
        <f t="shared" si="587"/>
        <v/>
      </c>
      <c r="BQ796" s="122"/>
    </row>
    <row r="797" spans="2:69" x14ac:dyDescent="0.3">
      <c r="B797" s="89"/>
      <c r="C797" s="98">
        <f t="shared" si="583"/>
        <v>158</v>
      </c>
      <c r="D797" s="120">
        <v>787</v>
      </c>
      <c r="E797" s="161" t="str">
        <f t="shared" si="588"/>
        <v/>
      </c>
      <c r="F797" s="90" t="str">
        <f t="shared" si="564"/>
        <v/>
      </c>
      <c r="G797" s="120">
        <v>787</v>
      </c>
      <c r="H797" s="161" t="str">
        <f t="shared" si="589"/>
        <v/>
      </c>
      <c r="I797" s="90" t="str">
        <f t="array" ref="I797">IF(D$2=1,IF(F797="","",ABS(F796-F797)),IF(D$2&lt;10,IF(AND(F797="",F798=""),"",MAX(IF(C$11:C$1510=G797,B$11:B$1510))-MIN(IF(C$11:C$1510=G797,B$11:B$1510))),IF(AND(F797="",F798=""),"",_xlfn.STDEV.S(IF(C$11:C$1510=G797,B$11:B$1510)))))</f>
        <v/>
      </c>
      <c r="J797" s="102"/>
      <c r="K797" s="156"/>
      <c r="L797" s="157"/>
      <c r="M797" s="158"/>
      <c r="N797" s="147"/>
      <c r="O797" s="147"/>
      <c r="AA797" s="99" t="str">
        <f t="shared" si="565"/>
        <v/>
      </c>
      <c r="AB797" s="99" t="str">
        <f t="shared" si="566"/>
        <v/>
      </c>
      <c r="AC797" s="99" t="str">
        <f t="shared" si="594"/>
        <v/>
      </c>
      <c r="AD797" s="99" t="str">
        <f t="shared" si="595"/>
        <v/>
      </c>
      <c r="AE797" s="99" t="str">
        <f t="shared" si="567"/>
        <v/>
      </c>
      <c r="AF797" s="99" t="str">
        <f t="shared" si="568"/>
        <v/>
      </c>
      <c r="AG797" s="99" t="str">
        <f t="shared" ref="AG797:AG860" si="606">IF(SUM(AE788:AE797)&gt;9,"x","")</f>
        <v/>
      </c>
      <c r="AH797" s="99" t="str">
        <f t="shared" ref="AH797:AH860" si="607">IF(IF(AF$11="",SUM(AF789:AF798),SUM(AF788:AF797))&gt;9,"x","")</f>
        <v/>
      </c>
      <c r="AI797" s="99" t="str">
        <f t="shared" si="584"/>
        <v/>
      </c>
      <c r="AJ797" s="99" t="str">
        <f t="shared" si="590"/>
        <v/>
      </c>
      <c r="AK797" s="99" t="str">
        <f t="shared" si="604"/>
        <v/>
      </c>
      <c r="AL797" s="99" t="str">
        <f t="shared" si="605"/>
        <v/>
      </c>
      <c r="AM797" s="99" t="str">
        <f t="shared" si="585"/>
        <v/>
      </c>
      <c r="AN797" s="99" t="str">
        <f t="shared" si="591"/>
        <v/>
      </c>
      <c r="AO797" s="99" t="str">
        <f t="shared" si="596"/>
        <v/>
      </c>
      <c r="AP797" s="99" t="str">
        <f t="shared" si="597"/>
        <v/>
      </c>
      <c r="AQ797" s="99" t="str">
        <f t="shared" si="592"/>
        <v/>
      </c>
      <c r="AR797" s="99" t="str">
        <f t="shared" si="593"/>
        <v/>
      </c>
      <c r="AS797" s="99" t="str">
        <f t="shared" si="598"/>
        <v/>
      </c>
      <c r="AT797" s="99" t="str">
        <f t="shared" si="599"/>
        <v/>
      </c>
      <c r="AU797" s="99" t="str">
        <f t="shared" si="569"/>
        <v/>
      </c>
      <c r="AV797" s="99" t="str">
        <f t="shared" si="570"/>
        <v/>
      </c>
      <c r="AW797" s="99" t="str">
        <f t="shared" si="600"/>
        <v/>
      </c>
      <c r="AX797" s="99" t="str">
        <f t="shared" si="601"/>
        <v/>
      </c>
      <c r="AY797" s="99" t="str">
        <f t="shared" si="571"/>
        <v/>
      </c>
      <c r="AZ797" s="99" t="str">
        <f t="shared" si="572"/>
        <v/>
      </c>
      <c r="BA797" s="99" t="str">
        <f t="shared" si="602"/>
        <v/>
      </c>
      <c r="BB797" s="99" t="str">
        <f t="shared" si="603"/>
        <v/>
      </c>
      <c r="BD797" s="99" t="str">
        <f t="shared" si="573"/>
        <v/>
      </c>
      <c r="BE797" s="99" t="str">
        <f t="shared" si="574"/>
        <v/>
      </c>
      <c r="BF797" s="99" t="str">
        <f t="shared" si="575"/>
        <v/>
      </c>
      <c r="BG797" s="99" t="str">
        <f t="shared" si="576"/>
        <v/>
      </c>
      <c r="BH797" s="121" t="str">
        <f t="shared" si="577"/>
        <v/>
      </c>
      <c r="BI797" s="121" t="str">
        <f t="shared" si="578"/>
        <v/>
      </c>
      <c r="BJ797" s="122" t="str">
        <f t="shared" si="579"/>
        <v/>
      </c>
      <c r="BK797" s="122"/>
      <c r="BL797" s="99" t="str">
        <f t="shared" si="580"/>
        <v/>
      </c>
      <c r="BM797" s="99" t="str">
        <f t="shared" si="581"/>
        <v/>
      </c>
      <c r="BN797" s="122" t="str">
        <f t="shared" si="586"/>
        <v/>
      </c>
      <c r="BO797" s="121" t="str">
        <f t="shared" si="582"/>
        <v/>
      </c>
      <c r="BP797" s="122" t="str">
        <f t="shared" si="587"/>
        <v/>
      </c>
      <c r="BQ797" s="122"/>
    </row>
    <row r="798" spans="2:69" x14ac:dyDescent="0.3">
      <c r="B798" s="89"/>
      <c r="C798" s="98">
        <f t="shared" si="583"/>
        <v>158</v>
      </c>
      <c r="D798" s="120">
        <v>788</v>
      </c>
      <c r="E798" s="161" t="str">
        <f t="shared" si="588"/>
        <v/>
      </c>
      <c r="F798" s="90" t="str">
        <f t="shared" si="564"/>
        <v/>
      </c>
      <c r="G798" s="120">
        <v>788</v>
      </c>
      <c r="H798" s="161" t="str">
        <f t="shared" si="589"/>
        <v/>
      </c>
      <c r="I798" s="90" t="str">
        <f t="array" ref="I798">IF(D$2=1,IF(F798="","",ABS(F797-F798)),IF(D$2&lt;10,IF(AND(F798="",F799=""),"",MAX(IF(C$11:C$1510=G798,B$11:B$1510))-MIN(IF(C$11:C$1510=G798,B$11:B$1510))),IF(AND(F798="",F799=""),"",_xlfn.STDEV.S(IF(C$11:C$1510=G798,B$11:B$1510)))))</f>
        <v/>
      </c>
      <c r="J798" s="102"/>
      <c r="K798" s="156"/>
      <c r="L798" s="157"/>
      <c r="M798" s="158"/>
      <c r="N798" s="147"/>
      <c r="O798" s="147"/>
      <c r="AA798" s="99" t="str">
        <f t="shared" si="565"/>
        <v/>
      </c>
      <c r="AB798" s="99" t="str">
        <f t="shared" si="566"/>
        <v/>
      </c>
      <c r="AC798" s="99" t="str">
        <f t="shared" si="594"/>
        <v/>
      </c>
      <c r="AD798" s="99" t="str">
        <f t="shared" si="595"/>
        <v/>
      </c>
      <c r="AE798" s="99" t="str">
        <f t="shared" si="567"/>
        <v/>
      </c>
      <c r="AF798" s="99" t="str">
        <f t="shared" si="568"/>
        <v/>
      </c>
      <c r="AG798" s="99" t="str">
        <f t="shared" si="606"/>
        <v/>
      </c>
      <c r="AH798" s="99" t="str">
        <f t="shared" si="607"/>
        <v/>
      </c>
      <c r="AI798" s="99" t="str">
        <f t="shared" si="584"/>
        <v/>
      </c>
      <c r="AJ798" s="99" t="str">
        <f t="shared" si="590"/>
        <v/>
      </c>
      <c r="AK798" s="99" t="str">
        <f t="shared" si="604"/>
        <v/>
      </c>
      <c r="AL798" s="99" t="str">
        <f t="shared" si="605"/>
        <v/>
      </c>
      <c r="AM798" s="99" t="str">
        <f t="shared" si="585"/>
        <v/>
      </c>
      <c r="AN798" s="99" t="str">
        <f t="shared" si="591"/>
        <v/>
      </c>
      <c r="AO798" s="99" t="str">
        <f t="shared" si="596"/>
        <v/>
      </c>
      <c r="AP798" s="99" t="str">
        <f t="shared" si="597"/>
        <v/>
      </c>
      <c r="AQ798" s="99" t="str">
        <f t="shared" si="592"/>
        <v/>
      </c>
      <c r="AR798" s="99" t="str">
        <f t="shared" si="593"/>
        <v/>
      </c>
      <c r="AS798" s="99" t="str">
        <f t="shared" si="598"/>
        <v/>
      </c>
      <c r="AT798" s="99" t="str">
        <f t="shared" si="599"/>
        <v/>
      </c>
      <c r="AU798" s="99" t="str">
        <f t="shared" si="569"/>
        <v/>
      </c>
      <c r="AV798" s="99" t="str">
        <f t="shared" si="570"/>
        <v/>
      </c>
      <c r="AW798" s="99" t="str">
        <f t="shared" si="600"/>
        <v/>
      </c>
      <c r="AX798" s="99" t="str">
        <f t="shared" si="601"/>
        <v/>
      </c>
      <c r="AY798" s="99" t="str">
        <f t="shared" si="571"/>
        <v/>
      </c>
      <c r="AZ798" s="99" t="str">
        <f t="shared" si="572"/>
        <v/>
      </c>
      <c r="BA798" s="99" t="str">
        <f t="shared" si="602"/>
        <v/>
      </c>
      <c r="BB798" s="99" t="str">
        <f t="shared" si="603"/>
        <v/>
      </c>
      <c r="BD798" s="99" t="str">
        <f t="shared" si="573"/>
        <v/>
      </c>
      <c r="BE798" s="99" t="str">
        <f t="shared" si="574"/>
        <v/>
      </c>
      <c r="BF798" s="99" t="str">
        <f t="shared" si="575"/>
        <v/>
      </c>
      <c r="BG798" s="99" t="str">
        <f t="shared" si="576"/>
        <v/>
      </c>
      <c r="BH798" s="121" t="str">
        <f t="shared" si="577"/>
        <v/>
      </c>
      <c r="BI798" s="121" t="str">
        <f t="shared" si="578"/>
        <v/>
      </c>
      <c r="BJ798" s="122" t="str">
        <f t="shared" si="579"/>
        <v/>
      </c>
      <c r="BK798" s="122"/>
      <c r="BL798" s="99" t="str">
        <f t="shared" si="580"/>
        <v/>
      </c>
      <c r="BM798" s="99" t="str">
        <f t="shared" si="581"/>
        <v/>
      </c>
      <c r="BN798" s="122" t="str">
        <f t="shared" si="586"/>
        <v/>
      </c>
      <c r="BO798" s="121" t="str">
        <f t="shared" si="582"/>
        <v/>
      </c>
      <c r="BP798" s="122" t="str">
        <f t="shared" si="587"/>
        <v/>
      </c>
      <c r="BQ798" s="122"/>
    </row>
    <row r="799" spans="2:69" x14ac:dyDescent="0.3">
      <c r="B799" s="89"/>
      <c r="C799" s="98">
        <f t="shared" si="583"/>
        <v>158</v>
      </c>
      <c r="D799" s="120">
        <v>789</v>
      </c>
      <c r="E799" s="161" t="str">
        <f t="shared" si="588"/>
        <v/>
      </c>
      <c r="F799" s="90" t="str">
        <f t="shared" si="564"/>
        <v/>
      </c>
      <c r="G799" s="120">
        <v>789</v>
      </c>
      <c r="H799" s="161" t="str">
        <f t="shared" si="589"/>
        <v/>
      </c>
      <c r="I799" s="90" t="str">
        <f t="array" ref="I799">IF(D$2=1,IF(F799="","",ABS(F798-F799)),IF(D$2&lt;10,IF(AND(F799="",F800=""),"",MAX(IF(C$11:C$1510=G799,B$11:B$1510))-MIN(IF(C$11:C$1510=G799,B$11:B$1510))),IF(AND(F799="",F800=""),"",_xlfn.STDEV.S(IF(C$11:C$1510=G799,B$11:B$1510)))))</f>
        <v/>
      </c>
      <c r="J799" s="102"/>
      <c r="K799" s="156"/>
      <c r="L799" s="157"/>
      <c r="M799" s="158"/>
      <c r="N799" s="147"/>
      <c r="O799" s="147"/>
      <c r="AA799" s="99" t="str">
        <f t="shared" si="565"/>
        <v/>
      </c>
      <c r="AB799" s="99" t="str">
        <f t="shared" si="566"/>
        <v/>
      </c>
      <c r="AC799" s="99" t="str">
        <f t="shared" si="594"/>
        <v/>
      </c>
      <c r="AD799" s="99" t="str">
        <f t="shared" si="595"/>
        <v/>
      </c>
      <c r="AE799" s="99" t="str">
        <f t="shared" si="567"/>
        <v/>
      </c>
      <c r="AF799" s="99" t="str">
        <f t="shared" si="568"/>
        <v/>
      </c>
      <c r="AG799" s="99" t="str">
        <f t="shared" si="606"/>
        <v/>
      </c>
      <c r="AH799" s="99" t="str">
        <f t="shared" si="607"/>
        <v/>
      </c>
      <c r="AI799" s="99" t="str">
        <f t="shared" si="584"/>
        <v/>
      </c>
      <c r="AJ799" s="99" t="str">
        <f t="shared" si="590"/>
        <v/>
      </c>
      <c r="AK799" s="99" t="str">
        <f t="shared" si="604"/>
        <v/>
      </c>
      <c r="AL799" s="99" t="str">
        <f t="shared" si="605"/>
        <v/>
      </c>
      <c r="AM799" s="99" t="str">
        <f t="shared" si="585"/>
        <v/>
      </c>
      <c r="AN799" s="99" t="str">
        <f t="shared" si="591"/>
        <v/>
      </c>
      <c r="AO799" s="99" t="str">
        <f t="shared" si="596"/>
        <v/>
      </c>
      <c r="AP799" s="99" t="str">
        <f t="shared" si="597"/>
        <v/>
      </c>
      <c r="AQ799" s="99" t="str">
        <f t="shared" si="592"/>
        <v/>
      </c>
      <c r="AR799" s="99" t="str">
        <f t="shared" si="593"/>
        <v/>
      </c>
      <c r="AS799" s="99" t="str">
        <f t="shared" si="598"/>
        <v/>
      </c>
      <c r="AT799" s="99" t="str">
        <f t="shared" si="599"/>
        <v/>
      </c>
      <c r="AU799" s="99" t="str">
        <f t="shared" si="569"/>
        <v/>
      </c>
      <c r="AV799" s="99" t="str">
        <f t="shared" si="570"/>
        <v/>
      </c>
      <c r="AW799" s="99" t="str">
        <f t="shared" si="600"/>
        <v/>
      </c>
      <c r="AX799" s="99" t="str">
        <f t="shared" si="601"/>
        <v/>
      </c>
      <c r="AY799" s="99" t="str">
        <f t="shared" si="571"/>
        <v/>
      </c>
      <c r="AZ799" s="99" t="str">
        <f t="shared" si="572"/>
        <v/>
      </c>
      <c r="BA799" s="99" t="str">
        <f t="shared" si="602"/>
        <v/>
      </c>
      <c r="BB799" s="99" t="str">
        <f t="shared" si="603"/>
        <v/>
      </c>
      <c r="BD799" s="99" t="str">
        <f t="shared" si="573"/>
        <v/>
      </c>
      <c r="BE799" s="99" t="str">
        <f t="shared" si="574"/>
        <v/>
      </c>
      <c r="BF799" s="99" t="str">
        <f t="shared" si="575"/>
        <v/>
      </c>
      <c r="BG799" s="99" t="str">
        <f t="shared" si="576"/>
        <v/>
      </c>
      <c r="BH799" s="121" t="str">
        <f t="shared" si="577"/>
        <v/>
      </c>
      <c r="BI799" s="121" t="str">
        <f t="shared" si="578"/>
        <v/>
      </c>
      <c r="BJ799" s="122" t="str">
        <f t="shared" si="579"/>
        <v/>
      </c>
      <c r="BK799" s="122"/>
      <c r="BL799" s="99" t="str">
        <f t="shared" si="580"/>
        <v/>
      </c>
      <c r="BM799" s="99" t="str">
        <f t="shared" si="581"/>
        <v/>
      </c>
      <c r="BN799" s="122" t="str">
        <f t="shared" si="586"/>
        <v/>
      </c>
      <c r="BO799" s="121" t="str">
        <f t="shared" si="582"/>
        <v/>
      </c>
      <c r="BP799" s="122" t="str">
        <f t="shared" si="587"/>
        <v/>
      </c>
      <c r="BQ799" s="122"/>
    </row>
    <row r="800" spans="2:69" x14ac:dyDescent="0.3">
      <c r="B800" s="89"/>
      <c r="C800" s="98">
        <f t="shared" si="583"/>
        <v>158</v>
      </c>
      <c r="D800" s="120">
        <v>790</v>
      </c>
      <c r="E800" s="161" t="str">
        <f t="shared" si="588"/>
        <v/>
      </c>
      <c r="F800" s="90" t="str">
        <f t="shared" si="564"/>
        <v/>
      </c>
      <c r="G800" s="120">
        <v>790</v>
      </c>
      <c r="H800" s="161" t="str">
        <f t="shared" si="589"/>
        <v/>
      </c>
      <c r="I800" s="90" t="str">
        <f t="array" ref="I800">IF(D$2=1,IF(F800="","",ABS(F799-F800)),IF(D$2&lt;10,IF(AND(F800="",F801=""),"",MAX(IF(C$11:C$1510=G800,B$11:B$1510))-MIN(IF(C$11:C$1510=G800,B$11:B$1510))),IF(AND(F800="",F801=""),"",_xlfn.STDEV.S(IF(C$11:C$1510=G800,B$11:B$1510)))))</f>
        <v/>
      </c>
      <c r="J800" s="102"/>
      <c r="K800" s="156"/>
      <c r="L800" s="157"/>
      <c r="M800" s="158"/>
      <c r="N800" s="147"/>
      <c r="O800" s="147"/>
      <c r="AA800" s="99" t="str">
        <f t="shared" si="565"/>
        <v/>
      </c>
      <c r="AB800" s="99" t="str">
        <f t="shared" si="566"/>
        <v/>
      </c>
      <c r="AC800" s="99" t="str">
        <f t="shared" si="594"/>
        <v/>
      </c>
      <c r="AD800" s="99" t="str">
        <f t="shared" si="595"/>
        <v/>
      </c>
      <c r="AE800" s="99" t="str">
        <f t="shared" si="567"/>
        <v/>
      </c>
      <c r="AF800" s="99" t="str">
        <f t="shared" si="568"/>
        <v/>
      </c>
      <c r="AG800" s="99" t="str">
        <f t="shared" si="606"/>
        <v/>
      </c>
      <c r="AH800" s="99" t="str">
        <f t="shared" si="607"/>
        <v/>
      </c>
      <c r="AI800" s="99" t="str">
        <f t="shared" si="584"/>
        <v/>
      </c>
      <c r="AJ800" s="99" t="str">
        <f t="shared" si="590"/>
        <v/>
      </c>
      <c r="AK800" s="99" t="str">
        <f t="shared" si="604"/>
        <v/>
      </c>
      <c r="AL800" s="99" t="str">
        <f t="shared" si="605"/>
        <v/>
      </c>
      <c r="AM800" s="99" t="str">
        <f t="shared" si="585"/>
        <v/>
      </c>
      <c r="AN800" s="99" t="str">
        <f t="shared" si="591"/>
        <v/>
      </c>
      <c r="AO800" s="99" t="str">
        <f t="shared" si="596"/>
        <v/>
      </c>
      <c r="AP800" s="99" t="str">
        <f t="shared" si="597"/>
        <v/>
      </c>
      <c r="AQ800" s="99" t="str">
        <f t="shared" si="592"/>
        <v/>
      </c>
      <c r="AR800" s="99" t="str">
        <f t="shared" si="593"/>
        <v/>
      </c>
      <c r="AS800" s="99" t="str">
        <f t="shared" si="598"/>
        <v/>
      </c>
      <c r="AT800" s="99" t="str">
        <f t="shared" si="599"/>
        <v/>
      </c>
      <c r="AU800" s="99" t="str">
        <f t="shared" si="569"/>
        <v/>
      </c>
      <c r="AV800" s="99" t="str">
        <f t="shared" si="570"/>
        <v/>
      </c>
      <c r="AW800" s="99" t="str">
        <f t="shared" si="600"/>
        <v/>
      </c>
      <c r="AX800" s="99" t="str">
        <f t="shared" si="601"/>
        <v/>
      </c>
      <c r="AY800" s="99" t="str">
        <f t="shared" si="571"/>
        <v/>
      </c>
      <c r="AZ800" s="99" t="str">
        <f t="shared" si="572"/>
        <v/>
      </c>
      <c r="BA800" s="99" t="str">
        <f t="shared" si="602"/>
        <v/>
      </c>
      <c r="BB800" s="99" t="str">
        <f t="shared" si="603"/>
        <v/>
      </c>
      <c r="BD800" s="99" t="str">
        <f t="shared" si="573"/>
        <v/>
      </c>
      <c r="BE800" s="99" t="str">
        <f t="shared" si="574"/>
        <v/>
      </c>
      <c r="BF800" s="99" t="str">
        <f t="shared" si="575"/>
        <v/>
      </c>
      <c r="BG800" s="99" t="str">
        <f t="shared" si="576"/>
        <v/>
      </c>
      <c r="BH800" s="121" t="str">
        <f t="shared" si="577"/>
        <v/>
      </c>
      <c r="BI800" s="121" t="str">
        <f t="shared" si="578"/>
        <v/>
      </c>
      <c r="BJ800" s="122" t="str">
        <f t="shared" si="579"/>
        <v/>
      </c>
      <c r="BK800" s="122"/>
      <c r="BL800" s="99" t="str">
        <f t="shared" si="580"/>
        <v/>
      </c>
      <c r="BM800" s="99" t="str">
        <f t="shared" si="581"/>
        <v/>
      </c>
      <c r="BN800" s="122" t="str">
        <f t="shared" si="586"/>
        <v/>
      </c>
      <c r="BO800" s="121" t="str">
        <f t="shared" si="582"/>
        <v/>
      </c>
      <c r="BP800" s="122" t="str">
        <f t="shared" si="587"/>
        <v/>
      </c>
      <c r="BQ800" s="122"/>
    </row>
    <row r="801" spans="2:69" x14ac:dyDescent="0.3">
      <c r="B801" s="89"/>
      <c r="C801" s="98">
        <f t="shared" si="583"/>
        <v>159</v>
      </c>
      <c r="D801" s="120">
        <v>791</v>
      </c>
      <c r="E801" s="161" t="str">
        <f t="shared" si="588"/>
        <v/>
      </c>
      <c r="F801" s="90" t="str">
        <f t="shared" si="564"/>
        <v/>
      </c>
      <c r="G801" s="120">
        <v>791</v>
      </c>
      <c r="H801" s="161" t="str">
        <f t="shared" si="589"/>
        <v/>
      </c>
      <c r="I801" s="90" t="str">
        <f t="array" ref="I801">IF(D$2=1,IF(F801="","",ABS(F800-F801)),IF(D$2&lt;10,IF(AND(F801="",F802=""),"",MAX(IF(C$11:C$1510=G801,B$11:B$1510))-MIN(IF(C$11:C$1510=G801,B$11:B$1510))),IF(AND(F801="",F802=""),"",_xlfn.STDEV.S(IF(C$11:C$1510=G801,B$11:B$1510)))))</f>
        <v/>
      </c>
      <c r="J801" s="102"/>
      <c r="K801" s="156"/>
      <c r="L801" s="157"/>
      <c r="M801" s="158"/>
      <c r="N801" s="147"/>
      <c r="O801" s="147"/>
      <c r="AA801" s="99" t="str">
        <f t="shared" si="565"/>
        <v/>
      </c>
      <c r="AB801" s="99" t="str">
        <f t="shared" si="566"/>
        <v/>
      </c>
      <c r="AC801" s="99" t="str">
        <f t="shared" si="594"/>
        <v/>
      </c>
      <c r="AD801" s="99" t="str">
        <f t="shared" si="595"/>
        <v/>
      </c>
      <c r="AE801" s="99" t="str">
        <f t="shared" si="567"/>
        <v/>
      </c>
      <c r="AF801" s="99" t="str">
        <f t="shared" si="568"/>
        <v/>
      </c>
      <c r="AG801" s="99" t="str">
        <f t="shared" si="606"/>
        <v/>
      </c>
      <c r="AH801" s="99" t="str">
        <f t="shared" si="607"/>
        <v/>
      </c>
      <c r="AI801" s="99" t="str">
        <f t="shared" si="584"/>
        <v/>
      </c>
      <c r="AJ801" s="99" t="str">
        <f t="shared" si="590"/>
        <v/>
      </c>
      <c r="AK801" s="99" t="str">
        <f t="shared" si="604"/>
        <v/>
      </c>
      <c r="AL801" s="99" t="str">
        <f t="shared" si="605"/>
        <v/>
      </c>
      <c r="AM801" s="99" t="str">
        <f t="shared" si="585"/>
        <v/>
      </c>
      <c r="AN801" s="99" t="str">
        <f t="shared" si="591"/>
        <v/>
      </c>
      <c r="AO801" s="99" t="str">
        <f t="shared" si="596"/>
        <v/>
      </c>
      <c r="AP801" s="99" t="str">
        <f t="shared" si="597"/>
        <v/>
      </c>
      <c r="AQ801" s="99" t="str">
        <f t="shared" si="592"/>
        <v/>
      </c>
      <c r="AR801" s="99" t="str">
        <f t="shared" si="593"/>
        <v/>
      </c>
      <c r="AS801" s="99" t="str">
        <f t="shared" si="598"/>
        <v/>
      </c>
      <c r="AT801" s="99" t="str">
        <f t="shared" si="599"/>
        <v/>
      </c>
      <c r="AU801" s="99" t="str">
        <f t="shared" si="569"/>
        <v/>
      </c>
      <c r="AV801" s="99" t="str">
        <f t="shared" si="570"/>
        <v/>
      </c>
      <c r="AW801" s="99" t="str">
        <f t="shared" si="600"/>
        <v/>
      </c>
      <c r="AX801" s="99" t="str">
        <f t="shared" si="601"/>
        <v/>
      </c>
      <c r="AY801" s="99" t="str">
        <f t="shared" si="571"/>
        <v/>
      </c>
      <c r="AZ801" s="99" t="str">
        <f t="shared" si="572"/>
        <v/>
      </c>
      <c r="BA801" s="99" t="str">
        <f t="shared" si="602"/>
        <v/>
      </c>
      <c r="BB801" s="99" t="str">
        <f t="shared" si="603"/>
        <v/>
      </c>
      <c r="BD801" s="99" t="str">
        <f t="shared" si="573"/>
        <v/>
      </c>
      <c r="BE801" s="99" t="str">
        <f t="shared" si="574"/>
        <v/>
      </c>
      <c r="BF801" s="99" t="str">
        <f t="shared" si="575"/>
        <v/>
      </c>
      <c r="BG801" s="99" t="str">
        <f t="shared" si="576"/>
        <v/>
      </c>
      <c r="BH801" s="121" t="str">
        <f t="shared" si="577"/>
        <v/>
      </c>
      <c r="BI801" s="121" t="str">
        <f t="shared" si="578"/>
        <v/>
      </c>
      <c r="BJ801" s="122" t="str">
        <f t="shared" si="579"/>
        <v/>
      </c>
      <c r="BK801" s="122"/>
      <c r="BL801" s="99" t="str">
        <f t="shared" si="580"/>
        <v/>
      </c>
      <c r="BM801" s="99" t="str">
        <f t="shared" si="581"/>
        <v/>
      </c>
      <c r="BN801" s="122" t="str">
        <f t="shared" si="586"/>
        <v/>
      </c>
      <c r="BO801" s="121" t="str">
        <f t="shared" si="582"/>
        <v/>
      </c>
      <c r="BP801" s="122" t="str">
        <f t="shared" si="587"/>
        <v/>
      </c>
      <c r="BQ801" s="122"/>
    </row>
    <row r="802" spans="2:69" x14ac:dyDescent="0.3">
      <c r="B802" s="89"/>
      <c r="C802" s="98">
        <f t="shared" si="583"/>
        <v>159</v>
      </c>
      <c r="D802" s="120">
        <v>792</v>
      </c>
      <c r="E802" s="161" t="str">
        <f t="shared" si="588"/>
        <v/>
      </c>
      <c r="F802" s="90" t="str">
        <f t="shared" si="564"/>
        <v/>
      </c>
      <c r="G802" s="120">
        <v>792</v>
      </c>
      <c r="H802" s="161" t="str">
        <f t="shared" si="589"/>
        <v/>
      </c>
      <c r="I802" s="90" t="str">
        <f t="array" ref="I802">IF(D$2=1,IF(F802="","",ABS(F801-F802)),IF(D$2&lt;10,IF(AND(F802="",F803=""),"",MAX(IF(C$11:C$1510=G802,B$11:B$1510))-MIN(IF(C$11:C$1510=G802,B$11:B$1510))),IF(AND(F802="",F803=""),"",_xlfn.STDEV.S(IF(C$11:C$1510=G802,B$11:B$1510)))))</f>
        <v/>
      </c>
      <c r="J802" s="102"/>
      <c r="K802" s="156"/>
      <c r="L802" s="157"/>
      <c r="M802" s="158"/>
      <c r="N802" s="147"/>
      <c r="O802" s="147"/>
      <c r="AA802" s="99" t="str">
        <f t="shared" si="565"/>
        <v/>
      </c>
      <c r="AB802" s="99" t="str">
        <f t="shared" si="566"/>
        <v/>
      </c>
      <c r="AC802" s="99" t="str">
        <f t="shared" si="594"/>
        <v/>
      </c>
      <c r="AD802" s="99" t="str">
        <f t="shared" si="595"/>
        <v/>
      </c>
      <c r="AE802" s="99" t="str">
        <f t="shared" si="567"/>
        <v/>
      </c>
      <c r="AF802" s="99" t="str">
        <f t="shared" si="568"/>
        <v/>
      </c>
      <c r="AG802" s="99" t="str">
        <f t="shared" si="606"/>
        <v/>
      </c>
      <c r="AH802" s="99" t="str">
        <f t="shared" si="607"/>
        <v/>
      </c>
      <c r="AI802" s="99" t="str">
        <f t="shared" si="584"/>
        <v/>
      </c>
      <c r="AJ802" s="99" t="str">
        <f t="shared" si="590"/>
        <v/>
      </c>
      <c r="AK802" s="99" t="str">
        <f t="shared" si="604"/>
        <v/>
      </c>
      <c r="AL802" s="99" t="str">
        <f t="shared" si="605"/>
        <v/>
      </c>
      <c r="AM802" s="99" t="str">
        <f t="shared" si="585"/>
        <v/>
      </c>
      <c r="AN802" s="99" t="str">
        <f t="shared" si="591"/>
        <v/>
      </c>
      <c r="AO802" s="99" t="str">
        <f t="shared" si="596"/>
        <v/>
      </c>
      <c r="AP802" s="99" t="str">
        <f t="shared" si="597"/>
        <v/>
      </c>
      <c r="AQ802" s="99" t="str">
        <f t="shared" si="592"/>
        <v/>
      </c>
      <c r="AR802" s="99" t="str">
        <f t="shared" si="593"/>
        <v/>
      </c>
      <c r="AS802" s="99" t="str">
        <f t="shared" si="598"/>
        <v/>
      </c>
      <c r="AT802" s="99" t="str">
        <f t="shared" si="599"/>
        <v/>
      </c>
      <c r="AU802" s="99" t="str">
        <f t="shared" si="569"/>
        <v/>
      </c>
      <c r="AV802" s="99" t="str">
        <f t="shared" si="570"/>
        <v/>
      </c>
      <c r="AW802" s="99" t="str">
        <f t="shared" si="600"/>
        <v/>
      </c>
      <c r="AX802" s="99" t="str">
        <f t="shared" si="601"/>
        <v/>
      </c>
      <c r="AY802" s="99" t="str">
        <f t="shared" si="571"/>
        <v/>
      </c>
      <c r="AZ802" s="99" t="str">
        <f t="shared" si="572"/>
        <v/>
      </c>
      <c r="BA802" s="99" t="str">
        <f t="shared" si="602"/>
        <v/>
      </c>
      <c r="BB802" s="99" t="str">
        <f t="shared" si="603"/>
        <v/>
      </c>
      <c r="BD802" s="99" t="str">
        <f t="shared" si="573"/>
        <v/>
      </c>
      <c r="BE802" s="99" t="str">
        <f t="shared" si="574"/>
        <v/>
      </c>
      <c r="BF802" s="99" t="str">
        <f t="shared" si="575"/>
        <v/>
      </c>
      <c r="BG802" s="99" t="str">
        <f t="shared" si="576"/>
        <v/>
      </c>
      <c r="BH802" s="121" t="str">
        <f t="shared" si="577"/>
        <v/>
      </c>
      <c r="BI802" s="121" t="str">
        <f t="shared" si="578"/>
        <v/>
      </c>
      <c r="BJ802" s="122" t="str">
        <f t="shared" si="579"/>
        <v/>
      </c>
      <c r="BK802" s="122"/>
      <c r="BL802" s="99" t="str">
        <f t="shared" si="580"/>
        <v/>
      </c>
      <c r="BM802" s="99" t="str">
        <f t="shared" si="581"/>
        <v/>
      </c>
      <c r="BN802" s="122" t="str">
        <f t="shared" si="586"/>
        <v/>
      </c>
      <c r="BO802" s="121" t="str">
        <f t="shared" si="582"/>
        <v/>
      </c>
      <c r="BP802" s="122" t="str">
        <f t="shared" si="587"/>
        <v/>
      </c>
      <c r="BQ802" s="122"/>
    </row>
    <row r="803" spans="2:69" x14ac:dyDescent="0.3">
      <c r="B803" s="89"/>
      <c r="C803" s="98">
        <f t="shared" si="583"/>
        <v>159</v>
      </c>
      <c r="D803" s="120">
        <v>793</v>
      </c>
      <c r="E803" s="161" t="str">
        <f t="shared" si="588"/>
        <v/>
      </c>
      <c r="F803" s="90" t="str">
        <f t="shared" si="564"/>
        <v/>
      </c>
      <c r="G803" s="120">
        <v>793</v>
      </c>
      <c r="H803" s="161" t="str">
        <f t="shared" si="589"/>
        <v/>
      </c>
      <c r="I803" s="90" t="str">
        <f t="array" ref="I803">IF(D$2=1,IF(F803="","",ABS(F802-F803)),IF(D$2&lt;10,IF(AND(F803="",F804=""),"",MAX(IF(C$11:C$1510=G803,B$11:B$1510))-MIN(IF(C$11:C$1510=G803,B$11:B$1510))),IF(AND(F803="",F804=""),"",_xlfn.STDEV.S(IF(C$11:C$1510=G803,B$11:B$1510)))))</f>
        <v/>
      </c>
      <c r="J803" s="102"/>
      <c r="K803" s="156"/>
      <c r="L803" s="157"/>
      <c r="M803" s="158"/>
      <c r="N803" s="147"/>
      <c r="O803" s="147"/>
      <c r="AA803" s="99" t="str">
        <f t="shared" si="565"/>
        <v/>
      </c>
      <c r="AB803" s="99" t="str">
        <f t="shared" si="566"/>
        <v/>
      </c>
      <c r="AC803" s="99" t="str">
        <f t="shared" si="594"/>
        <v/>
      </c>
      <c r="AD803" s="99" t="str">
        <f t="shared" si="595"/>
        <v/>
      </c>
      <c r="AE803" s="99" t="str">
        <f t="shared" si="567"/>
        <v/>
      </c>
      <c r="AF803" s="99" t="str">
        <f t="shared" si="568"/>
        <v/>
      </c>
      <c r="AG803" s="99" t="str">
        <f t="shared" si="606"/>
        <v/>
      </c>
      <c r="AH803" s="99" t="str">
        <f t="shared" si="607"/>
        <v/>
      </c>
      <c r="AI803" s="99" t="str">
        <f t="shared" si="584"/>
        <v/>
      </c>
      <c r="AJ803" s="99" t="str">
        <f t="shared" si="590"/>
        <v/>
      </c>
      <c r="AK803" s="99" t="str">
        <f t="shared" si="604"/>
        <v/>
      </c>
      <c r="AL803" s="99" t="str">
        <f t="shared" si="605"/>
        <v/>
      </c>
      <c r="AM803" s="99" t="str">
        <f t="shared" si="585"/>
        <v/>
      </c>
      <c r="AN803" s="99" t="str">
        <f t="shared" si="591"/>
        <v/>
      </c>
      <c r="AO803" s="99" t="str">
        <f t="shared" si="596"/>
        <v/>
      </c>
      <c r="AP803" s="99" t="str">
        <f t="shared" si="597"/>
        <v/>
      </c>
      <c r="AQ803" s="99" t="str">
        <f t="shared" si="592"/>
        <v/>
      </c>
      <c r="AR803" s="99" t="str">
        <f t="shared" si="593"/>
        <v/>
      </c>
      <c r="AS803" s="99" t="str">
        <f t="shared" si="598"/>
        <v/>
      </c>
      <c r="AT803" s="99" t="str">
        <f t="shared" si="599"/>
        <v/>
      </c>
      <c r="AU803" s="99" t="str">
        <f t="shared" si="569"/>
        <v/>
      </c>
      <c r="AV803" s="99" t="str">
        <f t="shared" si="570"/>
        <v/>
      </c>
      <c r="AW803" s="99" t="str">
        <f t="shared" si="600"/>
        <v/>
      </c>
      <c r="AX803" s="99" t="str">
        <f t="shared" si="601"/>
        <v/>
      </c>
      <c r="AY803" s="99" t="str">
        <f t="shared" si="571"/>
        <v/>
      </c>
      <c r="AZ803" s="99" t="str">
        <f t="shared" si="572"/>
        <v/>
      </c>
      <c r="BA803" s="99" t="str">
        <f t="shared" si="602"/>
        <v/>
      </c>
      <c r="BB803" s="99" t="str">
        <f t="shared" si="603"/>
        <v/>
      </c>
      <c r="BD803" s="99" t="str">
        <f t="shared" si="573"/>
        <v/>
      </c>
      <c r="BE803" s="99" t="str">
        <f t="shared" si="574"/>
        <v/>
      </c>
      <c r="BF803" s="99" t="str">
        <f t="shared" si="575"/>
        <v/>
      </c>
      <c r="BG803" s="99" t="str">
        <f t="shared" si="576"/>
        <v/>
      </c>
      <c r="BH803" s="121" t="str">
        <f t="shared" si="577"/>
        <v/>
      </c>
      <c r="BI803" s="121" t="str">
        <f t="shared" si="578"/>
        <v/>
      </c>
      <c r="BJ803" s="122" t="str">
        <f t="shared" si="579"/>
        <v/>
      </c>
      <c r="BK803" s="122"/>
      <c r="BL803" s="99" t="str">
        <f t="shared" si="580"/>
        <v/>
      </c>
      <c r="BM803" s="99" t="str">
        <f t="shared" si="581"/>
        <v/>
      </c>
      <c r="BN803" s="122" t="str">
        <f t="shared" si="586"/>
        <v/>
      </c>
      <c r="BO803" s="121" t="str">
        <f t="shared" si="582"/>
        <v/>
      </c>
      <c r="BP803" s="122" t="str">
        <f t="shared" si="587"/>
        <v/>
      </c>
      <c r="BQ803" s="122"/>
    </row>
    <row r="804" spans="2:69" x14ac:dyDescent="0.3">
      <c r="B804" s="89"/>
      <c r="C804" s="98">
        <f t="shared" si="583"/>
        <v>159</v>
      </c>
      <c r="D804" s="120">
        <v>794</v>
      </c>
      <c r="E804" s="161" t="str">
        <f t="shared" si="588"/>
        <v/>
      </c>
      <c r="F804" s="90" t="str">
        <f t="shared" si="564"/>
        <v/>
      </c>
      <c r="G804" s="120">
        <v>794</v>
      </c>
      <c r="H804" s="161" t="str">
        <f t="shared" si="589"/>
        <v/>
      </c>
      <c r="I804" s="90" t="str">
        <f t="array" ref="I804">IF(D$2=1,IF(F804="","",ABS(F803-F804)),IF(D$2&lt;10,IF(AND(F804="",F805=""),"",MAX(IF(C$11:C$1510=G804,B$11:B$1510))-MIN(IF(C$11:C$1510=G804,B$11:B$1510))),IF(AND(F804="",F805=""),"",_xlfn.STDEV.S(IF(C$11:C$1510=G804,B$11:B$1510)))))</f>
        <v/>
      </c>
      <c r="J804" s="102"/>
      <c r="K804" s="156"/>
      <c r="L804" s="157"/>
      <c r="M804" s="158"/>
      <c r="N804" s="147"/>
      <c r="O804" s="147"/>
      <c r="AA804" s="99" t="str">
        <f t="shared" si="565"/>
        <v/>
      </c>
      <c r="AB804" s="99" t="str">
        <f t="shared" si="566"/>
        <v/>
      </c>
      <c r="AC804" s="99" t="str">
        <f t="shared" si="594"/>
        <v/>
      </c>
      <c r="AD804" s="99" t="str">
        <f t="shared" si="595"/>
        <v/>
      </c>
      <c r="AE804" s="99" t="str">
        <f t="shared" si="567"/>
        <v/>
      </c>
      <c r="AF804" s="99" t="str">
        <f t="shared" si="568"/>
        <v/>
      </c>
      <c r="AG804" s="99" t="str">
        <f t="shared" si="606"/>
        <v/>
      </c>
      <c r="AH804" s="99" t="str">
        <f t="shared" si="607"/>
        <v/>
      </c>
      <c r="AI804" s="99" t="str">
        <f t="shared" si="584"/>
        <v/>
      </c>
      <c r="AJ804" s="99" t="str">
        <f t="shared" si="590"/>
        <v/>
      </c>
      <c r="AK804" s="99" t="str">
        <f t="shared" si="604"/>
        <v/>
      </c>
      <c r="AL804" s="99" t="str">
        <f t="shared" si="605"/>
        <v/>
      </c>
      <c r="AM804" s="99" t="str">
        <f t="shared" si="585"/>
        <v/>
      </c>
      <c r="AN804" s="99" t="str">
        <f t="shared" si="591"/>
        <v/>
      </c>
      <c r="AO804" s="99" t="str">
        <f t="shared" si="596"/>
        <v/>
      </c>
      <c r="AP804" s="99" t="str">
        <f t="shared" si="597"/>
        <v/>
      </c>
      <c r="AQ804" s="99" t="str">
        <f t="shared" si="592"/>
        <v/>
      </c>
      <c r="AR804" s="99" t="str">
        <f t="shared" si="593"/>
        <v/>
      </c>
      <c r="AS804" s="99" t="str">
        <f t="shared" si="598"/>
        <v/>
      </c>
      <c r="AT804" s="99" t="str">
        <f t="shared" si="599"/>
        <v/>
      </c>
      <c r="AU804" s="99" t="str">
        <f t="shared" si="569"/>
        <v/>
      </c>
      <c r="AV804" s="99" t="str">
        <f t="shared" si="570"/>
        <v/>
      </c>
      <c r="AW804" s="99" t="str">
        <f t="shared" si="600"/>
        <v/>
      </c>
      <c r="AX804" s="99" t="str">
        <f t="shared" si="601"/>
        <v/>
      </c>
      <c r="AY804" s="99" t="str">
        <f t="shared" si="571"/>
        <v/>
      </c>
      <c r="AZ804" s="99" t="str">
        <f t="shared" si="572"/>
        <v/>
      </c>
      <c r="BA804" s="99" t="str">
        <f t="shared" si="602"/>
        <v/>
      </c>
      <c r="BB804" s="99" t="str">
        <f t="shared" si="603"/>
        <v/>
      </c>
      <c r="BD804" s="99" t="str">
        <f t="shared" si="573"/>
        <v/>
      </c>
      <c r="BE804" s="99" t="str">
        <f t="shared" si="574"/>
        <v/>
      </c>
      <c r="BF804" s="99" t="str">
        <f t="shared" si="575"/>
        <v/>
      </c>
      <c r="BG804" s="99" t="str">
        <f t="shared" si="576"/>
        <v/>
      </c>
      <c r="BH804" s="121" t="str">
        <f t="shared" si="577"/>
        <v/>
      </c>
      <c r="BI804" s="121" t="str">
        <f t="shared" si="578"/>
        <v/>
      </c>
      <c r="BJ804" s="122" t="str">
        <f t="shared" si="579"/>
        <v/>
      </c>
      <c r="BK804" s="122"/>
      <c r="BL804" s="99" t="str">
        <f t="shared" si="580"/>
        <v/>
      </c>
      <c r="BM804" s="99" t="str">
        <f t="shared" si="581"/>
        <v/>
      </c>
      <c r="BN804" s="122" t="str">
        <f t="shared" si="586"/>
        <v/>
      </c>
      <c r="BO804" s="121" t="str">
        <f t="shared" si="582"/>
        <v/>
      </c>
      <c r="BP804" s="122" t="str">
        <f t="shared" si="587"/>
        <v/>
      </c>
      <c r="BQ804" s="122"/>
    </row>
    <row r="805" spans="2:69" x14ac:dyDescent="0.3">
      <c r="B805" s="89"/>
      <c r="C805" s="98">
        <f t="shared" si="583"/>
        <v>159</v>
      </c>
      <c r="D805" s="120">
        <v>795</v>
      </c>
      <c r="E805" s="161" t="str">
        <f t="shared" si="588"/>
        <v/>
      </c>
      <c r="F805" s="90" t="str">
        <f t="shared" si="564"/>
        <v/>
      </c>
      <c r="G805" s="120">
        <v>795</v>
      </c>
      <c r="H805" s="161" t="str">
        <f t="shared" si="589"/>
        <v/>
      </c>
      <c r="I805" s="90" t="str">
        <f t="array" ref="I805">IF(D$2=1,IF(F805="","",ABS(F804-F805)),IF(D$2&lt;10,IF(AND(F805="",F806=""),"",MAX(IF(C$11:C$1510=G805,B$11:B$1510))-MIN(IF(C$11:C$1510=G805,B$11:B$1510))),IF(AND(F805="",F806=""),"",_xlfn.STDEV.S(IF(C$11:C$1510=G805,B$11:B$1510)))))</f>
        <v/>
      </c>
      <c r="J805" s="102"/>
      <c r="K805" s="156"/>
      <c r="L805" s="157"/>
      <c r="M805" s="158"/>
      <c r="N805" s="147"/>
      <c r="O805" s="147"/>
      <c r="AA805" s="99" t="str">
        <f t="shared" si="565"/>
        <v/>
      </c>
      <c r="AB805" s="99" t="str">
        <f t="shared" si="566"/>
        <v/>
      </c>
      <c r="AC805" s="99" t="str">
        <f t="shared" si="594"/>
        <v/>
      </c>
      <c r="AD805" s="99" t="str">
        <f t="shared" si="595"/>
        <v/>
      </c>
      <c r="AE805" s="99" t="str">
        <f t="shared" si="567"/>
        <v/>
      </c>
      <c r="AF805" s="99" t="str">
        <f t="shared" si="568"/>
        <v/>
      </c>
      <c r="AG805" s="99" t="str">
        <f t="shared" si="606"/>
        <v/>
      </c>
      <c r="AH805" s="99" t="str">
        <f t="shared" si="607"/>
        <v/>
      </c>
      <c r="AI805" s="99" t="str">
        <f t="shared" si="584"/>
        <v/>
      </c>
      <c r="AJ805" s="99" t="str">
        <f t="shared" si="590"/>
        <v/>
      </c>
      <c r="AK805" s="99" t="str">
        <f t="shared" si="604"/>
        <v/>
      </c>
      <c r="AL805" s="99" t="str">
        <f t="shared" si="605"/>
        <v/>
      </c>
      <c r="AM805" s="99" t="str">
        <f t="shared" si="585"/>
        <v/>
      </c>
      <c r="AN805" s="99" t="str">
        <f t="shared" si="591"/>
        <v/>
      </c>
      <c r="AO805" s="99" t="str">
        <f t="shared" si="596"/>
        <v/>
      </c>
      <c r="AP805" s="99" t="str">
        <f t="shared" si="597"/>
        <v/>
      </c>
      <c r="AQ805" s="99" t="str">
        <f t="shared" si="592"/>
        <v/>
      </c>
      <c r="AR805" s="99" t="str">
        <f t="shared" si="593"/>
        <v/>
      </c>
      <c r="AS805" s="99" t="str">
        <f t="shared" si="598"/>
        <v/>
      </c>
      <c r="AT805" s="99" t="str">
        <f t="shared" si="599"/>
        <v/>
      </c>
      <c r="AU805" s="99" t="str">
        <f t="shared" si="569"/>
        <v/>
      </c>
      <c r="AV805" s="99" t="str">
        <f t="shared" si="570"/>
        <v/>
      </c>
      <c r="AW805" s="99" t="str">
        <f t="shared" si="600"/>
        <v/>
      </c>
      <c r="AX805" s="99" t="str">
        <f t="shared" si="601"/>
        <v/>
      </c>
      <c r="AY805" s="99" t="str">
        <f t="shared" si="571"/>
        <v/>
      </c>
      <c r="AZ805" s="99" t="str">
        <f t="shared" si="572"/>
        <v/>
      </c>
      <c r="BA805" s="99" t="str">
        <f t="shared" si="602"/>
        <v/>
      </c>
      <c r="BB805" s="99" t="str">
        <f t="shared" si="603"/>
        <v/>
      </c>
      <c r="BD805" s="99" t="str">
        <f t="shared" si="573"/>
        <v/>
      </c>
      <c r="BE805" s="99" t="str">
        <f t="shared" si="574"/>
        <v/>
      </c>
      <c r="BF805" s="99" t="str">
        <f t="shared" si="575"/>
        <v/>
      </c>
      <c r="BG805" s="99" t="str">
        <f t="shared" si="576"/>
        <v/>
      </c>
      <c r="BH805" s="121" t="str">
        <f t="shared" si="577"/>
        <v/>
      </c>
      <c r="BI805" s="121" t="str">
        <f t="shared" si="578"/>
        <v/>
      </c>
      <c r="BJ805" s="122" t="str">
        <f t="shared" si="579"/>
        <v/>
      </c>
      <c r="BK805" s="122"/>
      <c r="BL805" s="99" t="str">
        <f t="shared" si="580"/>
        <v/>
      </c>
      <c r="BM805" s="99" t="str">
        <f t="shared" si="581"/>
        <v/>
      </c>
      <c r="BN805" s="122" t="str">
        <f t="shared" si="586"/>
        <v/>
      </c>
      <c r="BO805" s="121" t="str">
        <f t="shared" si="582"/>
        <v/>
      </c>
      <c r="BP805" s="122" t="str">
        <f t="shared" si="587"/>
        <v/>
      </c>
      <c r="BQ805" s="122"/>
    </row>
    <row r="806" spans="2:69" x14ac:dyDescent="0.3">
      <c r="B806" s="89"/>
      <c r="C806" s="98">
        <f t="shared" si="583"/>
        <v>160</v>
      </c>
      <c r="D806" s="120">
        <v>796</v>
      </c>
      <c r="E806" s="161" t="str">
        <f t="shared" si="588"/>
        <v/>
      </c>
      <c r="F806" s="90" t="str">
        <f t="shared" si="564"/>
        <v/>
      </c>
      <c r="G806" s="120">
        <v>796</v>
      </c>
      <c r="H806" s="161" t="str">
        <f t="shared" si="589"/>
        <v/>
      </c>
      <c r="I806" s="90" t="str">
        <f t="array" ref="I806">IF(D$2=1,IF(F806="","",ABS(F805-F806)),IF(D$2&lt;10,IF(AND(F806="",F807=""),"",MAX(IF(C$11:C$1510=G806,B$11:B$1510))-MIN(IF(C$11:C$1510=G806,B$11:B$1510))),IF(AND(F806="",F807=""),"",_xlfn.STDEV.S(IF(C$11:C$1510=G806,B$11:B$1510)))))</f>
        <v/>
      </c>
      <c r="J806" s="102"/>
      <c r="K806" s="156"/>
      <c r="L806" s="157"/>
      <c r="M806" s="158"/>
      <c r="N806" s="147"/>
      <c r="O806" s="147"/>
      <c r="AA806" s="99" t="str">
        <f t="shared" si="565"/>
        <v/>
      </c>
      <c r="AB806" s="99" t="str">
        <f t="shared" si="566"/>
        <v/>
      </c>
      <c r="AC806" s="99" t="str">
        <f t="shared" si="594"/>
        <v/>
      </c>
      <c r="AD806" s="99" t="str">
        <f t="shared" si="595"/>
        <v/>
      </c>
      <c r="AE806" s="99" t="str">
        <f t="shared" si="567"/>
        <v/>
      </c>
      <c r="AF806" s="99" t="str">
        <f t="shared" si="568"/>
        <v/>
      </c>
      <c r="AG806" s="99" t="str">
        <f t="shared" si="606"/>
        <v/>
      </c>
      <c r="AH806" s="99" t="str">
        <f t="shared" si="607"/>
        <v/>
      </c>
      <c r="AI806" s="99" t="str">
        <f t="shared" si="584"/>
        <v/>
      </c>
      <c r="AJ806" s="99" t="str">
        <f t="shared" si="590"/>
        <v/>
      </c>
      <c r="AK806" s="99" t="str">
        <f t="shared" si="604"/>
        <v/>
      </c>
      <c r="AL806" s="99" t="str">
        <f t="shared" si="605"/>
        <v/>
      </c>
      <c r="AM806" s="99" t="str">
        <f t="shared" si="585"/>
        <v/>
      </c>
      <c r="AN806" s="99" t="str">
        <f t="shared" si="591"/>
        <v/>
      </c>
      <c r="AO806" s="99" t="str">
        <f t="shared" si="596"/>
        <v/>
      </c>
      <c r="AP806" s="99" t="str">
        <f t="shared" si="597"/>
        <v/>
      </c>
      <c r="AQ806" s="99" t="str">
        <f t="shared" si="592"/>
        <v/>
      </c>
      <c r="AR806" s="99" t="str">
        <f t="shared" si="593"/>
        <v/>
      </c>
      <c r="AS806" s="99" t="str">
        <f t="shared" si="598"/>
        <v/>
      </c>
      <c r="AT806" s="99" t="str">
        <f t="shared" si="599"/>
        <v/>
      </c>
      <c r="AU806" s="99" t="str">
        <f t="shared" si="569"/>
        <v/>
      </c>
      <c r="AV806" s="99" t="str">
        <f t="shared" si="570"/>
        <v/>
      </c>
      <c r="AW806" s="99" t="str">
        <f t="shared" si="600"/>
        <v/>
      </c>
      <c r="AX806" s="99" t="str">
        <f t="shared" si="601"/>
        <v/>
      </c>
      <c r="AY806" s="99" t="str">
        <f t="shared" si="571"/>
        <v/>
      </c>
      <c r="AZ806" s="99" t="str">
        <f t="shared" si="572"/>
        <v/>
      </c>
      <c r="BA806" s="99" t="str">
        <f t="shared" si="602"/>
        <v/>
      </c>
      <c r="BB806" s="99" t="str">
        <f t="shared" si="603"/>
        <v/>
      </c>
      <c r="BD806" s="99" t="str">
        <f t="shared" si="573"/>
        <v/>
      </c>
      <c r="BE806" s="99" t="str">
        <f t="shared" si="574"/>
        <v/>
      </c>
      <c r="BF806" s="99" t="str">
        <f t="shared" si="575"/>
        <v/>
      </c>
      <c r="BG806" s="99" t="str">
        <f t="shared" si="576"/>
        <v/>
      </c>
      <c r="BH806" s="121" t="str">
        <f t="shared" si="577"/>
        <v/>
      </c>
      <c r="BI806" s="121" t="str">
        <f t="shared" si="578"/>
        <v/>
      </c>
      <c r="BJ806" s="122" t="str">
        <f t="shared" si="579"/>
        <v/>
      </c>
      <c r="BK806" s="122"/>
      <c r="BL806" s="99" t="str">
        <f t="shared" si="580"/>
        <v/>
      </c>
      <c r="BM806" s="99" t="str">
        <f t="shared" si="581"/>
        <v/>
      </c>
      <c r="BN806" s="122" t="str">
        <f t="shared" si="586"/>
        <v/>
      </c>
      <c r="BO806" s="121" t="str">
        <f t="shared" si="582"/>
        <v/>
      </c>
      <c r="BP806" s="122" t="str">
        <f t="shared" si="587"/>
        <v/>
      </c>
      <c r="BQ806" s="122"/>
    </row>
    <row r="807" spans="2:69" x14ac:dyDescent="0.3">
      <c r="B807" s="89"/>
      <c r="C807" s="98">
        <f t="shared" si="583"/>
        <v>160</v>
      </c>
      <c r="D807" s="120">
        <v>797</v>
      </c>
      <c r="E807" s="161" t="str">
        <f t="shared" si="588"/>
        <v/>
      </c>
      <c r="F807" s="90" t="str">
        <f t="shared" si="564"/>
        <v/>
      </c>
      <c r="G807" s="120">
        <v>797</v>
      </c>
      <c r="H807" s="161" t="str">
        <f t="shared" si="589"/>
        <v/>
      </c>
      <c r="I807" s="90" t="str">
        <f t="array" ref="I807">IF(D$2=1,IF(F807="","",ABS(F806-F807)),IF(D$2&lt;10,IF(AND(F807="",F808=""),"",MAX(IF(C$11:C$1510=G807,B$11:B$1510))-MIN(IF(C$11:C$1510=G807,B$11:B$1510))),IF(AND(F807="",F808=""),"",_xlfn.STDEV.S(IF(C$11:C$1510=G807,B$11:B$1510)))))</f>
        <v/>
      </c>
      <c r="J807" s="102"/>
      <c r="K807" s="156"/>
      <c r="L807" s="157"/>
      <c r="M807" s="158"/>
      <c r="N807" s="147"/>
      <c r="O807" s="147"/>
      <c r="AA807" s="99" t="str">
        <f t="shared" si="565"/>
        <v/>
      </c>
      <c r="AB807" s="99" t="str">
        <f t="shared" si="566"/>
        <v/>
      </c>
      <c r="AC807" s="99" t="str">
        <f t="shared" si="594"/>
        <v/>
      </c>
      <c r="AD807" s="99" t="str">
        <f t="shared" si="595"/>
        <v/>
      </c>
      <c r="AE807" s="99" t="str">
        <f t="shared" si="567"/>
        <v/>
      </c>
      <c r="AF807" s="99" t="str">
        <f t="shared" si="568"/>
        <v/>
      </c>
      <c r="AG807" s="99" t="str">
        <f t="shared" si="606"/>
        <v/>
      </c>
      <c r="AH807" s="99" t="str">
        <f t="shared" si="607"/>
        <v/>
      </c>
      <c r="AI807" s="99" t="str">
        <f t="shared" si="584"/>
        <v/>
      </c>
      <c r="AJ807" s="99" t="str">
        <f t="shared" si="590"/>
        <v/>
      </c>
      <c r="AK807" s="99" t="str">
        <f t="shared" si="604"/>
        <v/>
      </c>
      <c r="AL807" s="99" t="str">
        <f t="shared" si="605"/>
        <v/>
      </c>
      <c r="AM807" s="99" t="str">
        <f t="shared" si="585"/>
        <v/>
      </c>
      <c r="AN807" s="99" t="str">
        <f t="shared" si="591"/>
        <v/>
      </c>
      <c r="AO807" s="99" t="str">
        <f t="shared" si="596"/>
        <v/>
      </c>
      <c r="AP807" s="99" t="str">
        <f t="shared" si="597"/>
        <v/>
      </c>
      <c r="AQ807" s="99" t="str">
        <f t="shared" si="592"/>
        <v/>
      </c>
      <c r="AR807" s="99" t="str">
        <f t="shared" si="593"/>
        <v/>
      </c>
      <c r="AS807" s="99" t="str">
        <f t="shared" si="598"/>
        <v/>
      </c>
      <c r="AT807" s="99" t="str">
        <f t="shared" si="599"/>
        <v/>
      </c>
      <c r="AU807" s="99" t="str">
        <f t="shared" si="569"/>
        <v/>
      </c>
      <c r="AV807" s="99" t="str">
        <f t="shared" si="570"/>
        <v/>
      </c>
      <c r="AW807" s="99" t="str">
        <f t="shared" si="600"/>
        <v/>
      </c>
      <c r="AX807" s="99" t="str">
        <f t="shared" si="601"/>
        <v/>
      </c>
      <c r="AY807" s="99" t="str">
        <f t="shared" si="571"/>
        <v/>
      </c>
      <c r="AZ807" s="99" t="str">
        <f t="shared" si="572"/>
        <v/>
      </c>
      <c r="BA807" s="99" t="str">
        <f t="shared" si="602"/>
        <v/>
      </c>
      <c r="BB807" s="99" t="str">
        <f t="shared" si="603"/>
        <v/>
      </c>
      <c r="BD807" s="99" t="str">
        <f t="shared" si="573"/>
        <v/>
      </c>
      <c r="BE807" s="99" t="str">
        <f t="shared" si="574"/>
        <v/>
      </c>
      <c r="BF807" s="99" t="str">
        <f t="shared" si="575"/>
        <v/>
      </c>
      <c r="BG807" s="99" t="str">
        <f t="shared" si="576"/>
        <v/>
      </c>
      <c r="BH807" s="121" t="str">
        <f t="shared" si="577"/>
        <v/>
      </c>
      <c r="BI807" s="121" t="str">
        <f t="shared" si="578"/>
        <v/>
      </c>
      <c r="BJ807" s="122" t="str">
        <f t="shared" si="579"/>
        <v/>
      </c>
      <c r="BK807" s="122"/>
      <c r="BL807" s="99" t="str">
        <f t="shared" si="580"/>
        <v/>
      </c>
      <c r="BM807" s="99" t="str">
        <f t="shared" si="581"/>
        <v/>
      </c>
      <c r="BN807" s="122" t="str">
        <f t="shared" si="586"/>
        <v/>
      </c>
      <c r="BO807" s="121" t="str">
        <f t="shared" si="582"/>
        <v/>
      </c>
      <c r="BP807" s="122" t="str">
        <f t="shared" si="587"/>
        <v/>
      </c>
      <c r="BQ807" s="122"/>
    </row>
    <row r="808" spans="2:69" x14ac:dyDescent="0.3">
      <c r="B808" s="89"/>
      <c r="C808" s="98">
        <f t="shared" si="583"/>
        <v>160</v>
      </c>
      <c r="D808" s="120">
        <v>798</v>
      </c>
      <c r="E808" s="161" t="str">
        <f t="shared" si="588"/>
        <v/>
      </c>
      <c r="F808" s="90" t="str">
        <f t="shared" si="564"/>
        <v/>
      </c>
      <c r="G808" s="120">
        <v>798</v>
      </c>
      <c r="H808" s="161" t="str">
        <f t="shared" si="589"/>
        <v/>
      </c>
      <c r="I808" s="90" t="str">
        <f t="array" ref="I808">IF(D$2=1,IF(F808="","",ABS(F807-F808)),IF(D$2&lt;10,IF(AND(F808="",F809=""),"",MAX(IF(C$11:C$1510=G808,B$11:B$1510))-MIN(IF(C$11:C$1510=G808,B$11:B$1510))),IF(AND(F808="",F809=""),"",_xlfn.STDEV.S(IF(C$11:C$1510=G808,B$11:B$1510)))))</f>
        <v/>
      </c>
      <c r="J808" s="102"/>
      <c r="K808" s="156"/>
      <c r="L808" s="157"/>
      <c r="M808" s="158"/>
      <c r="N808" s="147"/>
      <c r="O808" s="147"/>
      <c r="AA808" s="99" t="str">
        <f t="shared" si="565"/>
        <v/>
      </c>
      <c r="AB808" s="99" t="str">
        <f t="shared" si="566"/>
        <v/>
      </c>
      <c r="AC808" s="99" t="str">
        <f t="shared" si="594"/>
        <v/>
      </c>
      <c r="AD808" s="99" t="str">
        <f t="shared" si="595"/>
        <v/>
      </c>
      <c r="AE808" s="99" t="str">
        <f t="shared" si="567"/>
        <v/>
      </c>
      <c r="AF808" s="99" t="str">
        <f t="shared" si="568"/>
        <v/>
      </c>
      <c r="AG808" s="99" t="str">
        <f t="shared" si="606"/>
        <v/>
      </c>
      <c r="AH808" s="99" t="str">
        <f t="shared" si="607"/>
        <v/>
      </c>
      <c r="AI808" s="99" t="str">
        <f t="shared" si="584"/>
        <v/>
      </c>
      <c r="AJ808" s="99" t="str">
        <f t="shared" si="590"/>
        <v/>
      </c>
      <c r="AK808" s="99" t="str">
        <f t="shared" si="604"/>
        <v/>
      </c>
      <c r="AL808" s="99" t="str">
        <f t="shared" si="605"/>
        <v/>
      </c>
      <c r="AM808" s="99" t="str">
        <f t="shared" si="585"/>
        <v/>
      </c>
      <c r="AN808" s="99" t="str">
        <f t="shared" si="591"/>
        <v/>
      </c>
      <c r="AO808" s="99" t="str">
        <f t="shared" si="596"/>
        <v/>
      </c>
      <c r="AP808" s="99" t="str">
        <f t="shared" si="597"/>
        <v/>
      </c>
      <c r="AQ808" s="99" t="str">
        <f t="shared" si="592"/>
        <v/>
      </c>
      <c r="AR808" s="99" t="str">
        <f t="shared" si="593"/>
        <v/>
      </c>
      <c r="AS808" s="99" t="str">
        <f t="shared" si="598"/>
        <v/>
      </c>
      <c r="AT808" s="99" t="str">
        <f t="shared" si="599"/>
        <v/>
      </c>
      <c r="AU808" s="99" t="str">
        <f t="shared" si="569"/>
        <v/>
      </c>
      <c r="AV808" s="99" t="str">
        <f t="shared" si="570"/>
        <v/>
      </c>
      <c r="AW808" s="99" t="str">
        <f t="shared" si="600"/>
        <v/>
      </c>
      <c r="AX808" s="99" t="str">
        <f t="shared" si="601"/>
        <v/>
      </c>
      <c r="AY808" s="99" t="str">
        <f t="shared" si="571"/>
        <v/>
      </c>
      <c r="AZ808" s="99" t="str">
        <f t="shared" si="572"/>
        <v/>
      </c>
      <c r="BA808" s="99" t="str">
        <f t="shared" si="602"/>
        <v/>
      </c>
      <c r="BB808" s="99" t="str">
        <f t="shared" si="603"/>
        <v/>
      </c>
      <c r="BD808" s="99" t="str">
        <f t="shared" si="573"/>
        <v/>
      </c>
      <c r="BE808" s="99" t="str">
        <f t="shared" si="574"/>
        <v/>
      </c>
      <c r="BF808" s="99" t="str">
        <f t="shared" si="575"/>
        <v/>
      </c>
      <c r="BG808" s="99" t="str">
        <f t="shared" si="576"/>
        <v/>
      </c>
      <c r="BH808" s="121" t="str">
        <f t="shared" si="577"/>
        <v/>
      </c>
      <c r="BI808" s="121" t="str">
        <f t="shared" si="578"/>
        <v/>
      </c>
      <c r="BJ808" s="122" t="str">
        <f t="shared" si="579"/>
        <v/>
      </c>
      <c r="BK808" s="122"/>
      <c r="BL808" s="99" t="str">
        <f t="shared" si="580"/>
        <v/>
      </c>
      <c r="BM808" s="99" t="str">
        <f t="shared" si="581"/>
        <v/>
      </c>
      <c r="BN808" s="122" t="str">
        <f t="shared" si="586"/>
        <v/>
      </c>
      <c r="BO808" s="121" t="str">
        <f t="shared" si="582"/>
        <v/>
      </c>
      <c r="BP808" s="122" t="str">
        <f t="shared" si="587"/>
        <v/>
      </c>
      <c r="BQ808" s="122"/>
    </row>
    <row r="809" spans="2:69" x14ac:dyDescent="0.3">
      <c r="B809" s="89"/>
      <c r="C809" s="98">
        <f t="shared" si="583"/>
        <v>160</v>
      </c>
      <c r="D809" s="120">
        <v>799</v>
      </c>
      <c r="E809" s="161" t="str">
        <f t="shared" si="588"/>
        <v/>
      </c>
      <c r="F809" s="90" t="str">
        <f t="shared" si="564"/>
        <v/>
      </c>
      <c r="G809" s="120">
        <v>799</v>
      </c>
      <c r="H809" s="161" t="str">
        <f t="shared" si="589"/>
        <v/>
      </c>
      <c r="I809" s="90" t="str">
        <f t="array" ref="I809">IF(D$2=1,IF(F809="","",ABS(F808-F809)),IF(D$2&lt;10,IF(AND(F809="",F810=""),"",MAX(IF(C$11:C$1510=G809,B$11:B$1510))-MIN(IF(C$11:C$1510=G809,B$11:B$1510))),IF(AND(F809="",F810=""),"",_xlfn.STDEV.S(IF(C$11:C$1510=G809,B$11:B$1510)))))</f>
        <v/>
      </c>
      <c r="J809" s="102"/>
      <c r="K809" s="156"/>
      <c r="L809" s="157"/>
      <c r="M809" s="158"/>
      <c r="N809" s="147"/>
      <c r="O809" s="147"/>
      <c r="AA809" s="99" t="str">
        <f t="shared" si="565"/>
        <v/>
      </c>
      <c r="AB809" s="99" t="str">
        <f t="shared" si="566"/>
        <v/>
      </c>
      <c r="AC809" s="99" t="str">
        <f t="shared" si="594"/>
        <v/>
      </c>
      <c r="AD809" s="99" t="str">
        <f t="shared" si="595"/>
        <v/>
      </c>
      <c r="AE809" s="99" t="str">
        <f t="shared" si="567"/>
        <v/>
      </c>
      <c r="AF809" s="99" t="str">
        <f t="shared" si="568"/>
        <v/>
      </c>
      <c r="AG809" s="99" t="str">
        <f t="shared" si="606"/>
        <v/>
      </c>
      <c r="AH809" s="99" t="str">
        <f t="shared" si="607"/>
        <v/>
      </c>
      <c r="AI809" s="99" t="str">
        <f t="shared" si="584"/>
        <v/>
      </c>
      <c r="AJ809" s="99" t="str">
        <f t="shared" si="590"/>
        <v/>
      </c>
      <c r="AK809" s="99" t="str">
        <f t="shared" si="604"/>
        <v/>
      </c>
      <c r="AL809" s="99" t="str">
        <f t="shared" si="605"/>
        <v/>
      </c>
      <c r="AM809" s="99" t="str">
        <f t="shared" si="585"/>
        <v/>
      </c>
      <c r="AN809" s="99" t="str">
        <f t="shared" si="591"/>
        <v/>
      </c>
      <c r="AO809" s="99" t="str">
        <f t="shared" si="596"/>
        <v/>
      </c>
      <c r="AP809" s="99" t="str">
        <f t="shared" si="597"/>
        <v/>
      </c>
      <c r="AQ809" s="99" t="str">
        <f t="shared" si="592"/>
        <v/>
      </c>
      <c r="AR809" s="99" t="str">
        <f t="shared" si="593"/>
        <v/>
      </c>
      <c r="AS809" s="99" t="str">
        <f t="shared" si="598"/>
        <v/>
      </c>
      <c r="AT809" s="99" t="str">
        <f t="shared" si="599"/>
        <v/>
      </c>
      <c r="AU809" s="99" t="str">
        <f t="shared" si="569"/>
        <v/>
      </c>
      <c r="AV809" s="99" t="str">
        <f t="shared" si="570"/>
        <v/>
      </c>
      <c r="AW809" s="99" t="str">
        <f t="shared" si="600"/>
        <v/>
      </c>
      <c r="AX809" s="99" t="str">
        <f t="shared" si="601"/>
        <v/>
      </c>
      <c r="AY809" s="99" t="str">
        <f t="shared" si="571"/>
        <v/>
      </c>
      <c r="AZ809" s="99" t="str">
        <f t="shared" si="572"/>
        <v/>
      </c>
      <c r="BA809" s="99" t="str">
        <f t="shared" si="602"/>
        <v/>
      </c>
      <c r="BB809" s="99" t="str">
        <f t="shared" si="603"/>
        <v/>
      </c>
      <c r="BD809" s="99" t="str">
        <f t="shared" si="573"/>
        <v/>
      </c>
      <c r="BE809" s="99" t="str">
        <f t="shared" si="574"/>
        <v/>
      </c>
      <c r="BF809" s="99" t="str">
        <f t="shared" si="575"/>
        <v/>
      </c>
      <c r="BG809" s="99" t="str">
        <f t="shared" si="576"/>
        <v/>
      </c>
      <c r="BH809" s="121" t="str">
        <f t="shared" si="577"/>
        <v/>
      </c>
      <c r="BI809" s="121" t="str">
        <f t="shared" si="578"/>
        <v/>
      </c>
      <c r="BJ809" s="122" t="str">
        <f t="shared" si="579"/>
        <v/>
      </c>
      <c r="BK809" s="122"/>
      <c r="BL809" s="99" t="str">
        <f t="shared" si="580"/>
        <v/>
      </c>
      <c r="BM809" s="99" t="str">
        <f t="shared" si="581"/>
        <v/>
      </c>
      <c r="BN809" s="122" t="str">
        <f t="shared" si="586"/>
        <v/>
      </c>
      <c r="BO809" s="121" t="str">
        <f t="shared" si="582"/>
        <v/>
      </c>
      <c r="BP809" s="122" t="str">
        <f t="shared" si="587"/>
        <v/>
      </c>
      <c r="BQ809" s="122"/>
    </row>
    <row r="810" spans="2:69" x14ac:dyDescent="0.3">
      <c r="B810" s="89"/>
      <c r="C810" s="98">
        <f t="shared" si="583"/>
        <v>160</v>
      </c>
      <c r="D810" s="120">
        <v>800</v>
      </c>
      <c r="E810" s="161" t="str">
        <f t="shared" si="588"/>
        <v/>
      </c>
      <c r="F810" s="90" t="str">
        <f t="shared" si="564"/>
        <v/>
      </c>
      <c r="G810" s="120">
        <v>800</v>
      </c>
      <c r="H810" s="161" t="str">
        <f t="shared" si="589"/>
        <v/>
      </c>
      <c r="I810" s="90" t="str">
        <f t="array" ref="I810">IF(D$2=1,IF(F810="","",ABS(F809-F810)),IF(D$2&lt;10,IF(AND(F810="",F811=""),"",MAX(IF(C$11:C$1510=G810,B$11:B$1510))-MIN(IF(C$11:C$1510=G810,B$11:B$1510))),IF(AND(F810="",F811=""),"",_xlfn.STDEV.S(IF(C$11:C$1510=G810,B$11:B$1510)))))</f>
        <v/>
      </c>
      <c r="J810" s="102"/>
      <c r="K810" s="156"/>
      <c r="L810" s="157"/>
      <c r="M810" s="158"/>
      <c r="N810" s="147"/>
      <c r="O810" s="147"/>
      <c r="AA810" s="99" t="str">
        <f t="shared" si="565"/>
        <v/>
      </c>
      <c r="AB810" s="99" t="str">
        <f t="shared" si="566"/>
        <v/>
      </c>
      <c r="AC810" s="99" t="str">
        <f t="shared" si="594"/>
        <v/>
      </c>
      <c r="AD810" s="99" t="str">
        <f t="shared" si="595"/>
        <v/>
      </c>
      <c r="AE810" s="99" t="str">
        <f t="shared" si="567"/>
        <v/>
      </c>
      <c r="AF810" s="99" t="str">
        <f t="shared" si="568"/>
        <v/>
      </c>
      <c r="AG810" s="99" t="str">
        <f t="shared" si="606"/>
        <v/>
      </c>
      <c r="AH810" s="99" t="str">
        <f t="shared" si="607"/>
        <v/>
      </c>
      <c r="AI810" s="99" t="str">
        <f t="shared" si="584"/>
        <v/>
      </c>
      <c r="AJ810" s="99" t="str">
        <f t="shared" si="590"/>
        <v/>
      </c>
      <c r="AK810" s="99" t="str">
        <f t="shared" si="604"/>
        <v/>
      </c>
      <c r="AL810" s="99" t="str">
        <f t="shared" si="605"/>
        <v/>
      </c>
      <c r="AM810" s="99" t="str">
        <f t="shared" si="585"/>
        <v/>
      </c>
      <c r="AN810" s="99" t="str">
        <f t="shared" si="591"/>
        <v/>
      </c>
      <c r="AO810" s="99" t="str">
        <f t="shared" si="596"/>
        <v/>
      </c>
      <c r="AP810" s="99" t="str">
        <f t="shared" si="597"/>
        <v/>
      </c>
      <c r="AQ810" s="99" t="str">
        <f t="shared" si="592"/>
        <v/>
      </c>
      <c r="AR810" s="99" t="str">
        <f t="shared" si="593"/>
        <v/>
      </c>
      <c r="AS810" s="99" t="str">
        <f t="shared" si="598"/>
        <v/>
      </c>
      <c r="AT810" s="99" t="str">
        <f t="shared" si="599"/>
        <v/>
      </c>
      <c r="AU810" s="99" t="str">
        <f t="shared" si="569"/>
        <v/>
      </c>
      <c r="AV810" s="99" t="str">
        <f t="shared" si="570"/>
        <v/>
      </c>
      <c r="AW810" s="99" t="str">
        <f t="shared" si="600"/>
        <v/>
      </c>
      <c r="AX810" s="99" t="str">
        <f t="shared" si="601"/>
        <v/>
      </c>
      <c r="AY810" s="99" t="str">
        <f t="shared" si="571"/>
        <v/>
      </c>
      <c r="AZ810" s="99" t="str">
        <f t="shared" si="572"/>
        <v/>
      </c>
      <c r="BA810" s="99" t="str">
        <f t="shared" si="602"/>
        <v/>
      </c>
      <c r="BB810" s="99" t="str">
        <f t="shared" si="603"/>
        <v/>
      </c>
      <c r="BD810" s="99" t="str">
        <f t="shared" si="573"/>
        <v/>
      </c>
      <c r="BE810" s="99" t="str">
        <f t="shared" si="574"/>
        <v/>
      </c>
      <c r="BF810" s="99" t="str">
        <f t="shared" si="575"/>
        <v/>
      </c>
      <c r="BG810" s="99" t="str">
        <f t="shared" si="576"/>
        <v/>
      </c>
      <c r="BH810" s="121" t="str">
        <f t="shared" si="577"/>
        <v/>
      </c>
      <c r="BI810" s="121" t="str">
        <f t="shared" si="578"/>
        <v/>
      </c>
      <c r="BJ810" s="122" t="str">
        <f t="shared" si="579"/>
        <v/>
      </c>
      <c r="BK810" s="122"/>
      <c r="BL810" s="99" t="str">
        <f t="shared" si="580"/>
        <v/>
      </c>
      <c r="BM810" s="99" t="str">
        <f t="shared" si="581"/>
        <v/>
      </c>
      <c r="BN810" s="122" t="str">
        <f t="shared" si="586"/>
        <v/>
      </c>
      <c r="BO810" s="121" t="str">
        <f t="shared" si="582"/>
        <v/>
      </c>
      <c r="BP810" s="122" t="str">
        <f t="shared" si="587"/>
        <v/>
      </c>
      <c r="BQ810" s="122"/>
    </row>
    <row r="811" spans="2:69" x14ac:dyDescent="0.3">
      <c r="B811" s="89"/>
      <c r="C811" s="98">
        <f t="shared" si="583"/>
        <v>161</v>
      </c>
      <c r="D811" s="120">
        <v>801</v>
      </c>
      <c r="E811" s="161" t="str">
        <f t="shared" si="588"/>
        <v/>
      </c>
      <c r="F811" s="90" t="str">
        <f t="shared" si="564"/>
        <v/>
      </c>
      <c r="G811" s="120">
        <v>801</v>
      </c>
      <c r="H811" s="161" t="str">
        <f t="shared" si="589"/>
        <v/>
      </c>
      <c r="I811" s="90" t="str">
        <f t="array" ref="I811">IF(D$2=1,IF(F811="","",ABS(F810-F811)),IF(D$2&lt;10,IF(AND(F811="",F812=""),"",MAX(IF(C$11:C$1510=G811,B$11:B$1510))-MIN(IF(C$11:C$1510=G811,B$11:B$1510))),IF(AND(F811="",F812=""),"",_xlfn.STDEV.S(IF(C$11:C$1510=G811,B$11:B$1510)))))</f>
        <v/>
      </c>
      <c r="J811" s="102"/>
      <c r="K811" s="156"/>
      <c r="L811" s="157"/>
      <c r="M811" s="158"/>
      <c r="N811" s="147"/>
      <c r="O811" s="147"/>
      <c r="AA811" s="99" t="str">
        <f t="shared" si="565"/>
        <v/>
      </c>
      <c r="AB811" s="99" t="str">
        <f t="shared" si="566"/>
        <v/>
      </c>
      <c r="AC811" s="99" t="str">
        <f t="shared" si="594"/>
        <v/>
      </c>
      <c r="AD811" s="99" t="str">
        <f t="shared" si="595"/>
        <v/>
      </c>
      <c r="AE811" s="99" t="str">
        <f t="shared" si="567"/>
        <v/>
      </c>
      <c r="AF811" s="99" t="str">
        <f t="shared" si="568"/>
        <v/>
      </c>
      <c r="AG811" s="99" t="str">
        <f t="shared" si="606"/>
        <v/>
      </c>
      <c r="AH811" s="99" t="str">
        <f t="shared" si="607"/>
        <v/>
      </c>
      <c r="AI811" s="99" t="str">
        <f t="shared" si="584"/>
        <v/>
      </c>
      <c r="AJ811" s="99" t="str">
        <f t="shared" si="590"/>
        <v/>
      </c>
      <c r="AK811" s="99" t="str">
        <f t="shared" si="604"/>
        <v/>
      </c>
      <c r="AL811" s="99" t="str">
        <f t="shared" si="605"/>
        <v/>
      </c>
      <c r="AM811" s="99" t="str">
        <f t="shared" si="585"/>
        <v/>
      </c>
      <c r="AN811" s="99" t="str">
        <f t="shared" si="591"/>
        <v/>
      </c>
      <c r="AO811" s="99" t="str">
        <f t="shared" si="596"/>
        <v/>
      </c>
      <c r="AP811" s="99" t="str">
        <f t="shared" si="597"/>
        <v/>
      </c>
      <c r="AQ811" s="99" t="str">
        <f t="shared" si="592"/>
        <v/>
      </c>
      <c r="AR811" s="99" t="str">
        <f t="shared" si="593"/>
        <v/>
      </c>
      <c r="AS811" s="99" t="str">
        <f t="shared" si="598"/>
        <v/>
      </c>
      <c r="AT811" s="99" t="str">
        <f t="shared" si="599"/>
        <v/>
      </c>
      <c r="AU811" s="99" t="str">
        <f t="shared" si="569"/>
        <v/>
      </c>
      <c r="AV811" s="99" t="str">
        <f t="shared" si="570"/>
        <v/>
      </c>
      <c r="AW811" s="99" t="str">
        <f t="shared" si="600"/>
        <v/>
      </c>
      <c r="AX811" s="99" t="str">
        <f t="shared" si="601"/>
        <v/>
      </c>
      <c r="AY811" s="99" t="str">
        <f t="shared" si="571"/>
        <v/>
      </c>
      <c r="AZ811" s="99" t="str">
        <f t="shared" si="572"/>
        <v/>
      </c>
      <c r="BA811" s="99" t="str">
        <f t="shared" si="602"/>
        <v/>
      </c>
      <c r="BB811" s="99" t="str">
        <f t="shared" si="603"/>
        <v/>
      </c>
      <c r="BD811" s="99" t="str">
        <f t="shared" si="573"/>
        <v/>
      </c>
      <c r="BE811" s="99" t="str">
        <f t="shared" si="574"/>
        <v/>
      </c>
      <c r="BF811" s="99" t="str">
        <f t="shared" si="575"/>
        <v/>
      </c>
      <c r="BG811" s="99" t="str">
        <f t="shared" si="576"/>
        <v/>
      </c>
      <c r="BH811" s="121" t="str">
        <f t="shared" si="577"/>
        <v/>
      </c>
      <c r="BI811" s="121" t="str">
        <f t="shared" si="578"/>
        <v/>
      </c>
      <c r="BJ811" s="122" t="str">
        <f t="shared" si="579"/>
        <v/>
      </c>
      <c r="BK811" s="122"/>
      <c r="BL811" s="99" t="str">
        <f t="shared" si="580"/>
        <v/>
      </c>
      <c r="BM811" s="99" t="str">
        <f t="shared" si="581"/>
        <v/>
      </c>
      <c r="BN811" s="122" t="str">
        <f t="shared" si="586"/>
        <v/>
      </c>
      <c r="BO811" s="121" t="str">
        <f t="shared" si="582"/>
        <v/>
      </c>
      <c r="BP811" s="122" t="str">
        <f t="shared" si="587"/>
        <v/>
      </c>
      <c r="BQ811" s="122"/>
    </row>
    <row r="812" spans="2:69" x14ac:dyDescent="0.3">
      <c r="B812" s="89"/>
      <c r="C812" s="98">
        <f t="shared" si="583"/>
        <v>161</v>
      </c>
      <c r="D812" s="120">
        <v>802</v>
      </c>
      <c r="E812" s="161" t="str">
        <f t="shared" si="588"/>
        <v/>
      </c>
      <c r="F812" s="90" t="str">
        <f t="shared" si="564"/>
        <v/>
      </c>
      <c r="G812" s="120">
        <v>802</v>
      </c>
      <c r="H812" s="161" t="str">
        <f t="shared" si="589"/>
        <v/>
      </c>
      <c r="I812" s="90" t="str">
        <f t="array" ref="I812">IF(D$2=1,IF(F812="","",ABS(F811-F812)),IF(D$2&lt;10,IF(AND(F812="",F813=""),"",MAX(IF(C$11:C$1510=G812,B$11:B$1510))-MIN(IF(C$11:C$1510=G812,B$11:B$1510))),IF(AND(F812="",F813=""),"",_xlfn.STDEV.S(IF(C$11:C$1510=G812,B$11:B$1510)))))</f>
        <v/>
      </c>
      <c r="J812" s="102"/>
      <c r="K812" s="156"/>
      <c r="L812" s="157"/>
      <c r="M812" s="158"/>
      <c r="N812" s="147"/>
      <c r="O812" s="147"/>
      <c r="AA812" s="99" t="str">
        <f t="shared" si="565"/>
        <v/>
      </c>
      <c r="AB812" s="99" t="str">
        <f t="shared" si="566"/>
        <v/>
      </c>
      <c r="AC812" s="99" t="str">
        <f t="shared" si="594"/>
        <v/>
      </c>
      <c r="AD812" s="99" t="str">
        <f t="shared" si="595"/>
        <v/>
      </c>
      <c r="AE812" s="99" t="str">
        <f t="shared" si="567"/>
        <v/>
      </c>
      <c r="AF812" s="99" t="str">
        <f t="shared" si="568"/>
        <v/>
      </c>
      <c r="AG812" s="99" t="str">
        <f t="shared" si="606"/>
        <v/>
      </c>
      <c r="AH812" s="99" t="str">
        <f t="shared" si="607"/>
        <v/>
      </c>
      <c r="AI812" s="99" t="str">
        <f t="shared" si="584"/>
        <v/>
      </c>
      <c r="AJ812" s="99" t="str">
        <f t="shared" si="590"/>
        <v/>
      </c>
      <c r="AK812" s="99" t="str">
        <f t="shared" si="604"/>
        <v/>
      </c>
      <c r="AL812" s="99" t="str">
        <f t="shared" si="605"/>
        <v/>
      </c>
      <c r="AM812" s="99" t="str">
        <f t="shared" si="585"/>
        <v/>
      </c>
      <c r="AN812" s="99" t="str">
        <f t="shared" si="591"/>
        <v/>
      </c>
      <c r="AO812" s="99" t="str">
        <f t="shared" si="596"/>
        <v/>
      </c>
      <c r="AP812" s="99" t="str">
        <f t="shared" si="597"/>
        <v/>
      </c>
      <c r="AQ812" s="99" t="str">
        <f t="shared" si="592"/>
        <v/>
      </c>
      <c r="AR812" s="99" t="str">
        <f t="shared" si="593"/>
        <v/>
      </c>
      <c r="AS812" s="99" t="str">
        <f t="shared" si="598"/>
        <v/>
      </c>
      <c r="AT812" s="99" t="str">
        <f t="shared" si="599"/>
        <v/>
      </c>
      <c r="AU812" s="99" t="str">
        <f t="shared" si="569"/>
        <v/>
      </c>
      <c r="AV812" s="99" t="str">
        <f t="shared" si="570"/>
        <v/>
      </c>
      <c r="AW812" s="99" t="str">
        <f t="shared" si="600"/>
        <v/>
      </c>
      <c r="AX812" s="99" t="str">
        <f t="shared" si="601"/>
        <v/>
      </c>
      <c r="AY812" s="99" t="str">
        <f t="shared" si="571"/>
        <v/>
      </c>
      <c r="AZ812" s="99" t="str">
        <f t="shared" si="572"/>
        <v/>
      </c>
      <c r="BA812" s="99" t="str">
        <f t="shared" si="602"/>
        <v/>
      </c>
      <c r="BB812" s="99" t="str">
        <f t="shared" si="603"/>
        <v/>
      </c>
      <c r="BD812" s="99" t="str">
        <f t="shared" si="573"/>
        <v/>
      </c>
      <c r="BE812" s="99" t="str">
        <f t="shared" si="574"/>
        <v/>
      </c>
      <c r="BF812" s="99" t="str">
        <f t="shared" si="575"/>
        <v/>
      </c>
      <c r="BG812" s="99" t="str">
        <f t="shared" si="576"/>
        <v/>
      </c>
      <c r="BH812" s="121" t="str">
        <f t="shared" si="577"/>
        <v/>
      </c>
      <c r="BI812" s="121" t="str">
        <f t="shared" si="578"/>
        <v/>
      </c>
      <c r="BJ812" s="122" t="str">
        <f t="shared" si="579"/>
        <v/>
      </c>
      <c r="BK812" s="122"/>
      <c r="BL812" s="99" t="str">
        <f t="shared" si="580"/>
        <v/>
      </c>
      <c r="BM812" s="99" t="str">
        <f t="shared" si="581"/>
        <v/>
      </c>
      <c r="BN812" s="122" t="str">
        <f t="shared" si="586"/>
        <v/>
      </c>
      <c r="BO812" s="121" t="str">
        <f t="shared" si="582"/>
        <v/>
      </c>
      <c r="BP812" s="122" t="str">
        <f t="shared" si="587"/>
        <v/>
      </c>
      <c r="BQ812" s="122"/>
    </row>
    <row r="813" spans="2:69" x14ac:dyDescent="0.3">
      <c r="B813" s="89"/>
      <c r="C813" s="98">
        <f t="shared" si="583"/>
        <v>161</v>
      </c>
      <c r="D813" s="120">
        <v>803</v>
      </c>
      <c r="E813" s="161" t="str">
        <f t="shared" si="588"/>
        <v/>
      </c>
      <c r="F813" s="90" t="str">
        <f t="shared" si="564"/>
        <v/>
      </c>
      <c r="G813" s="120">
        <v>803</v>
      </c>
      <c r="H813" s="161" t="str">
        <f t="shared" si="589"/>
        <v/>
      </c>
      <c r="I813" s="90" t="str">
        <f t="array" ref="I813">IF(D$2=1,IF(F813="","",ABS(F812-F813)),IF(D$2&lt;10,IF(AND(F813="",F814=""),"",MAX(IF(C$11:C$1510=G813,B$11:B$1510))-MIN(IF(C$11:C$1510=G813,B$11:B$1510))),IF(AND(F813="",F814=""),"",_xlfn.STDEV.S(IF(C$11:C$1510=G813,B$11:B$1510)))))</f>
        <v/>
      </c>
      <c r="J813" s="102"/>
      <c r="K813" s="156"/>
      <c r="L813" s="157"/>
      <c r="M813" s="158"/>
      <c r="N813" s="147"/>
      <c r="O813" s="147"/>
      <c r="AA813" s="99" t="str">
        <f t="shared" si="565"/>
        <v/>
      </c>
      <c r="AB813" s="99" t="str">
        <f t="shared" si="566"/>
        <v/>
      </c>
      <c r="AC813" s="99" t="str">
        <f t="shared" si="594"/>
        <v/>
      </c>
      <c r="AD813" s="99" t="str">
        <f t="shared" si="595"/>
        <v/>
      </c>
      <c r="AE813" s="99" t="str">
        <f t="shared" si="567"/>
        <v/>
      </c>
      <c r="AF813" s="99" t="str">
        <f t="shared" si="568"/>
        <v/>
      </c>
      <c r="AG813" s="99" t="str">
        <f t="shared" si="606"/>
        <v/>
      </c>
      <c r="AH813" s="99" t="str">
        <f t="shared" si="607"/>
        <v/>
      </c>
      <c r="AI813" s="99" t="str">
        <f t="shared" si="584"/>
        <v/>
      </c>
      <c r="AJ813" s="99" t="str">
        <f t="shared" si="590"/>
        <v/>
      </c>
      <c r="AK813" s="99" t="str">
        <f t="shared" si="604"/>
        <v/>
      </c>
      <c r="AL813" s="99" t="str">
        <f t="shared" si="605"/>
        <v/>
      </c>
      <c r="AM813" s="99" t="str">
        <f t="shared" si="585"/>
        <v/>
      </c>
      <c r="AN813" s="99" t="str">
        <f t="shared" si="591"/>
        <v/>
      </c>
      <c r="AO813" s="99" t="str">
        <f t="shared" si="596"/>
        <v/>
      </c>
      <c r="AP813" s="99" t="str">
        <f t="shared" si="597"/>
        <v/>
      </c>
      <c r="AQ813" s="99" t="str">
        <f t="shared" si="592"/>
        <v/>
      </c>
      <c r="AR813" s="99" t="str">
        <f t="shared" si="593"/>
        <v/>
      </c>
      <c r="AS813" s="99" t="str">
        <f t="shared" si="598"/>
        <v/>
      </c>
      <c r="AT813" s="99" t="str">
        <f t="shared" si="599"/>
        <v/>
      </c>
      <c r="AU813" s="99" t="str">
        <f t="shared" si="569"/>
        <v/>
      </c>
      <c r="AV813" s="99" t="str">
        <f t="shared" si="570"/>
        <v/>
      </c>
      <c r="AW813" s="99" t="str">
        <f t="shared" si="600"/>
        <v/>
      </c>
      <c r="AX813" s="99" t="str">
        <f t="shared" si="601"/>
        <v/>
      </c>
      <c r="AY813" s="99" t="str">
        <f t="shared" si="571"/>
        <v/>
      </c>
      <c r="AZ813" s="99" t="str">
        <f t="shared" si="572"/>
        <v/>
      </c>
      <c r="BA813" s="99" t="str">
        <f t="shared" si="602"/>
        <v/>
      </c>
      <c r="BB813" s="99" t="str">
        <f t="shared" si="603"/>
        <v/>
      </c>
      <c r="BD813" s="99" t="str">
        <f t="shared" si="573"/>
        <v/>
      </c>
      <c r="BE813" s="99" t="str">
        <f t="shared" si="574"/>
        <v/>
      </c>
      <c r="BF813" s="99" t="str">
        <f t="shared" si="575"/>
        <v/>
      </c>
      <c r="BG813" s="99" t="str">
        <f t="shared" si="576"/>
        <v/>
      </c>
      <c r="BH813" s="121" t="str">
        <f t="shared" si="577"/>
        <v/>
      </c>
      <c r="BI813" s="121" t="str">
        <f t="shared" si="578"/>
        <v/>
      </c>
      <c r="BJ813" s="122" t="str">
        <f t="shared" si="579"/>
        <v/>
      </c>
      <c r="BK813" s="122"/>
      <c r="BL813" s="99" t="str">
        <f t="shared" si="580"/>
        <v/>
      </c>
      <c r="BM813" s="99" t="str">
        <f t="shared" si="581"/>
        <v/>
      </c>
      <c r="BN813" s="122" t="str">
        <f t="shared" si="586"/>
        <v/>
      </c>
      <c r="BO813" s="121" t="str">
        <f t="shared" si="582"/>
        <v/>
      </c>
      <c r="BP813" s="122" t="str">
        <f t="shared" si="587"/>
        <v/>
      </c>
      <c r="BQ813" s="122"/>
    </row>
    <row r="814" spans="2:69" x14ac:dyDescent="0.3">
      <c r="B814" s="89"/>
      <c r="C814" s="98">
        <f t="shared" si="583"/>
        <v>161</v>
      </c>
      <c r="D814" s="120">
        <v>804</v>
      </c>
      <c r="E814" s="161" t="str">
        <f t="shared" si="588"/>
        <v/>
      </c>
      <c r="F814" s="90" t="str">
        <f t="shared" si="564"/>
        <v/>
      </c>
      <c r="G814" s="120">
        <v>804</v>
      </c>
      <c r="H814" s="161" t="str">
        <f t="shared" si="589"/>
        <v/>
      </c>
      <c r="I814" s="90" t="str">
        <f t="array" ref="I814">IF(D$2=1,IF(F814="","",ABS(F813-F814)),IF(D$2&lt;10,IF(AND(F814="",F815=""),"",MAX(IF(C$11:C$1510=G814,B$11:B$1510))-MIN(IF(C$11:C$1510=G814,B$11:B$1510))),IF(AND(F814="",F815=""),"",_xlfn.STDEV.S(IF(C$11:C$1510=G814,B$11:B$1510)))))</f>
        <v/>
      </c>
      <c r="J814" s="102"/>
      <c r="K814" s="156"/>
      <c r="L814" s="157"/>
      <c r="M814" s="158"/>
      <c r="N814" s="147"/>
      <c r="O814" s="147"/>
      <c r="AA814" s="99" t="str">
        <f t="shared" si="565"/>
        <v/>
      </c>
      <c r="AB814" s="99" t="str">
        <f t="shared" si="566"/>
        <v/>
      </c>
      <c r="AC814" s="99" t="str">
        <f t="shared" si="594"/>
        <v/>
      </c>
      <c r="AD814" s="99" t="str">
        <f t="shared" si="595"/>
        <v/>
      </c>
      <c r="AE814" s="99" t="str">
        <f t="shared" si="567"/>
        <v/>
      </c>
      <c r="AF814" s="99" t="str">
        <f t="shared" si="568"/>
        <v/>
      </c>
      <c r="AG814" s="99" t="str">
        <f t="shared" si="606"/>
        <v/>
      </c>
      <c r="AH814" s="99" t="str">
        <f t="shared" si="607"/>
        <v/>
      </c>
      <c r="AI814" s="99" t="str">
        <f t="shared" si="584"/>
        <v/>
      </c>
      <c r="AJ814" s="99" t="str">
        <f t="shared" si="590"/>
        <v/>
      </c>
      <c r="AK814" s="99" t="str">
        <f t="shared" si="604"/>
        <v/>
      </c>
      <c r="AL814" s="99" t="str">
        <f t="shared" si="605"/>
        <v/>
      </c>
      <c r="AM814" s="99" t="str">
        <f t="shared" si="585"/>
        <v/>
      </c>
      <c r="AN814" s="99" t="str">
        <f t="shared" si="591"/>
        <v/>
      </c>
      <c r="AO814" s="99" t="str">
        <f t="shared" si="596"/>
        <v/>
      </c>
      <c r="AP814" s="99" t="str">
        <f t="shared" si="597"/>
        <v/>
      </c>
      <c r="AQ814" s="99" t="str">
        <f t="shared" si="592"/>
        <v/>
      </c>
      <c r="AR814" s="99" t="str">
        <f t="shared" si="593"/>
        <v/>
      </c>
      <c r="AS814" s="99" t="str">
        <f t="shared" si="598"/>
        <v/>
      </c>
      <c r="AT814" s="99" t="str">
        <f t="shared" si="599"/>
        <v/>
      </c>
      <c r="AU814" s="99" t="str">
        <f t="shared" si="569"/>
        <v/>
      </c>
      <c r="AV814" s="99" t="str">
        <f t="shared" si="570"/>
        <v/>
      </c>
      <c r="AW814" s="99" t="str">
        <f t="shared" si="600"/>
        <v/>
      </c>
      <c r="AX814" s="99" t="str">
        <f t="shared" si="601"/>
        <v/>
      </c>
      <c r="AY814" s="99" t="str">
        <f t="shared" si="571"/>
        <v/>
      </c>
      <c r="AZ814" s="99" t="str">
        <f t="shared" si="572"/>
        <v/>
      </c>
      <c r="BA814" s="99" t="str">
        <f t="shared" si="602"/>
        <v/>
      </c>
      <c r="BB814" s="99" t="str">
        <f t="shared" si="603"/>
        <v/>
      </c>
      <c r="BD814" s="99" t="str">
        <f t="shared" si="573"/>
        <v/>
      </c>
      <c r="BE814" s="99" t="str">
        <f t="shared" si="574"/>
        <v/>
      </c>
      <c r="BF814" s="99" t="str">
        <f t="shared" si="575"/>
        <v/>
      </c>
      <c r="BG814" s="99" t="str">
        <f t="shared" si="576"/>
        <v/>
      </c>
      <c r="BH814" s="121" t="str">
        <f t="shared" si="577"/>
        <v/>
      </c>
      <c r="BI814" s="121" t="str">
        <f t="shared" si="578"/>
        <v/>
      </c>
      <c r="BJ814" s="122" t="str">
        <f t="shared" si="579"/>
        <v/>
      </c>
      <c r="BK814" s="122"/>
      <c r="BL814" s="99" t="str">
        <f t="shared" si="580"/>
        <v/>
      </c>
      <c r="BM814" s="99" t="str">
        <f t="shared" si="581"/>
        <v/>
      </c>
      <c r="BN814" s="122" t="str">
        <f t="shared" si="586"/>
        <v/>
      </c>
      <c r="BO814" s="121" t="str">
        <f t="shared" si="582"/>
        <v/>
      </c>
      <c r="BP814" s="122" t="str">
        <f t="shared" si="587"/>
        <v/>
      </c>
      <c r="BQ814" s="122"/>
    </row>
    <row r="815" spans="2:69" x14ac:dyDescent="0.3">
      <c r="B815" s="89"/>
      <c r="C815" s="98">
        <f t="shared" si="583"/>
        <v>161</v>
      </c>
      <c r="D815" s="120">
        <v>805</v>
      </c>
      <c r="E815" s="161" t="str">
        <f t="shared" si="588"/>
        <v/>
      </c>
      <c r="F815" s="90" t="str">
        <f t="shared" si="564"/>
        <v/>
      </c>
      <c r="G815" s="120">
        <v>805</v>
      </c>
      <c r="H815" s="161" t="str">
        <f t="shared" si="589"/>
        <v/>
      </c>
      <c r="I815" s="90" t="str">
        <f t="array" ref="I815">IF(D$2=1,IF(F815="","",ABS(F814-F815)),IF(D$2&lt;10,IF(AND(F815="",F816=""),"",MAX(IF(C$11:C$1510=G815,B$11:B$1510))-MIN(IF(C$11:C$1510=G815,B$11:B$1510))),IF(AND(F815="",F816=""),"",_xlfn.STDEV.S(IF(C$11:C$1510=G815,B$11:B$1510)))))</f>
        <v/>
      </c>
      <c r="J815" s="102"/>
      <c r="K815" s="156"/>
      <c r="L815" s="157"/>
      <c r="M815" s="158"/>
      <c r="N815" s="147"/>
      <c r="O815" s="147"/>
      <c r="AA815" s="99" t="str">
        <f t="shared" si="565"/>
        <v/>
      </c>
      <c r="AB815" s="99" t="str">
        <f t="shared" si="566"/>
        <v/>
      </c>
      <c r="AC815" s="99" t="str">
        <f t="shared" si="594"/>
        <v/>
      </c>
      <c r="AD815" s="99" t="str">
        <f t="shared" si="595"/>
        <v/>
      </c>
      <c r="AE815" s="99" t="str">
        <f t="shared" si="567"/>
        <v/>
      </c>
      <c r="AF815" s="99" t="str">
        <f t="shared" si="568"/>
        <v/>
      </c>
      <c r="AG815" s="99" t="str">
        <f t="shared" si="606"/>
        <v/>
      </c>
      <c r="AH815" s="99" t="str">
        <f t="shared" si="607"/>
        <v/>
      </c>
      <c r="AI815" s="99" t="str">
        <f t="shared" si="584"/>
        <v/>
      </c>
      <c r="AJ815" s="99" t="str">
        <f t="shared" si="590"/>
        <v/>
      </c>
      <c r="AK815" s="99" t="str">
        <f t="shared" si="604"/>
        <v/>
      </c>
      <c r="AL815" s="99" t="str">
        <f t="shared" si="605"/>
        <v/>
      </c>
      <c r="AM815" s="99" t="str">
        <f t="shared" si="585"/>
        <v/>
      </c>
      <c r="AN815" s="99" t="str">
        <f t="shared" si="591"/>
        <v/>
      </c>
      <c r="AO815" s="99" t="str">
        <f t="shared" si="596"/>
        <v/>
      </c>
      <c r="AP815" s="99" t="str">
        <f t="shared" si="597"/>
        <v/>
      </c>
      <c r="AQ815" s="99" t="str">
        <f t="shared" si="592"/>
        <v/>
      </c>
      <c r="AR815" s="99" t="str">
        <f t="shared" si="593"/>
        <v/>
      </c>
      <c r="AS815" s="99" t="str">
        <f t="shared" si="598"/>
        <v/>
      </c>
      <c r="AT815" s="99" t="str">
        <f t="shared" si="599"/>
        <v/>
      </c>
      <c r="AU815" s="99" t="str">
        <f t="shared" si="569"/>
        <v/>
      </c>
      <c r="AV815" s="99" t="str">
        <f t="shared" si="570"/>
        <v/>
      </c>
      <c r="AW815" s="99" t="str">
        <f t="shared" si="600"/>
        <v/>
      </c>
      <c r="AX815" s="99" t="str">
        <f t="shared" si="601"/>
        <v/>
      </c>
      <c r="AY815" s="99" t="str">
        <f t="shared" si="571"/>
        <v/>
      </c>
      <c r="AZ815" s="99" t="str">
        <f t="shared" si="572"/>
        <v/>
      </c>
      <c r="BA815" s="99" t="str">
        <f t="shared" si="602"/>
        <v/>
      </c>
      <c r="BB815" s="99" t="str">
        <f t="shared" si="603"/>
        <v/>
      </c>
      <c r="BD815" s="99" t="str">
        <f t="shared" si="573"/>
        <v/>
      </c>
      <c r="BE815" s="99" t="str">
        <f t="shared" si="574"/>
        <v/>
      </c>
      <c r="BF815" s="99" t="str">
        <f t="shared" si="575"/>
        <v/>
      </c>
      <c r="BG815" s="99" t="str">
        <f t="shared" si="576"/>
        <v/>
      </c>
      <c r="BH815" s="121" t="str">
        <f t="shared" si="577"/>
        <v/>
      </c>
      <c r="BI815" s="121" t="str">
        <f t="shared" si="578"/>
        <v/>
      </c>
      <c r="BJ815" s="122" t="str">
        <f t="shared" si="579"/>
        <v/>
      </c>
      <c r="BK815" s="122"/>
      <c r="BL815" s="99" t="str">
        <f t="shared" si="580"/>
        <v/>
      </c>
      <c r="BM815" s="99" t="str">
        <f t="shared" si="581"/>
        <v/>
      </c>
      <c r="BN815" s="122" t="str">
        <f t="shared" si="586"/>
        <v/>
      </c>
      <c r="BO815" s="121" t="str">
        <f t="shared" si="582"/>
        <v/>
      </c>
      <c r="BP815" s="122" t="str">
        <f t="shared" si="587"/>
        <v/>
      </c>
      <c r="BQ815" s="122"/>
    </row>
    <row r="816" spans="2:69" x14ac:dyDescent="0.3">
      <c r="B816" s="89"/>
      <c r="C816" s="98">
        <f t="shared" si="583"/>
        <v>162</v>
      </c>
      <c r="D816" s="120">
        <v>806</v>
      </c>
      <c r="E816" s="161" t="str">
        <f t="shared" si="588"/>
        <v/>
      </c>
      <c r="F816" s="90" t="str">
        <f t="shared" si="564"/>
        <v/>
      </c>
      <c r="G816" s="120">
        <v>806</v>
      </c>
      <c r="H816" s="161" t="str">
        <f t="shared" si="589"/>
        <v/>
      </c>
      <c r="I816" s="90" t="str">
        <f t="array" ref="I816">IF(D$2=1,IF(F816="","",ABS(F815-F816)),IF(D$2&lt;10,IF(AND(F816="",F817=""),"",MAX(IF(C$11:C$1510=G816,B$11:B$1510))-MIN(IF(C$11:C$1510=G816,B$11:B$1510))),IF(AND(F816="",F817=""),"",_xlfn.STDEV.S(IF(C$11:C$1510=G816,B$11:B$1510)))))</f>
        <v/>
      </c>
      <c r="J816" s="102"/>
      <c r="K816" s="156"/>
      <c r="L816" s="157"/>
      <c r="M816" s="158"/>
      <c r="N816" s="147"/>
      <c r="O816" s="147"/>
      <c r="AA816" s="99" t="str">
        <f t="shared" si="565"/>
        <v/>
      </c>
      <c r="AB816" s="99" t="str">
        <f t="shared" si="566"/>
        <v/>
      </c>
      <c r="AC816" s="99" t="str">
        <f t="shared" si="594"/>
        <v/>
      </c>
      <c r="AD816" s="99" t="str">
        <f t="shared" si="595"/>
        <v/>
      </c>
      <c r="AE816" s="99" t="str">
        <f t="shared" si="567"/>
        <v/>
      </c>
      <c r="AF816" s="99" t="str">
        <f t="shared" si="568"/>
        <v/>
      </c>
      <c r="AG816" s="99" t="str">
        <f t="shared" si="606"/>
        <v/>
      </c>
      <c r="AH816" s="99" t="str">
        <f t="shared" si="607"/>
        <v/>
      </c>
      <c r="AI816" s="99" t="str">
        <f t="shared" si="584"/>
        <v/>
      </c>
      <c r="AJ816" s="99" t="str">
        <f t="shared" si="590"/>
        <v/>
      </c>
      <c r="AK816" s="99" t="str">
        <f t="shared" si="604"/>
        <v/>
      </c>
      <c r="AL816" s="99" t="str">
        <f t="shared" si="605"/>
        <v/>
      </c>
      <c r="AM816" s="99" t="str">
        <f t="shared" si="585"/>
        <v/>
      </c>
      <c r="AN816" s="99" t="str">
        <f t="shared" si="591"/>
        <v/>
      </c>
      <c r="AO816" s="99" t="str">
        <f t="shared" si="596"/>
        <v/>
      </c>
      <c r="AP816" s="99" t="str">
        <f t="shared" si="597"/>
        <v/>
      </c>
      <c r="AQ816" s="99" t="str">
        <f t="shared" si="592"/>
        <v/>
      </c>
      <c r="AR816" s="99" t="str">
        <f t="shared" si="593"/>
        <v/>
      </c>
      <c r="AS816" s="99" t="str">
        <f t="shared" si="598"/>
        <v/>
      </c>
      <c r="AT816" s="99" t="str">
        <f t="shared" si="599"/>
        <v/>
      </c>
      <c r="AU816" s="99" t="str">
        <f t="shared" si="569"/>
        <v/>
      </c>
      <c r="AV816" s="99" t="str">
        <f t="shared" si="570"/>
        <v/>
      </c>
      <c r="AW816" s="99" t="str">
        <f t="shared" si="600"/>
        <v/>
      </c>
      <c r="AX816" s="99" t="str">
        <f t="shared" si="601"/>
        <v/>
      </c>
      <c r="AY816" s="99" t="str">
        <f t="shared" si="571"/>
        <v/>
      </c>
      <c r="AZ816" s="99" t="str">
        <f t="shared" si="572"/>
        <v/>
      </c>
      <c r="BA816" s="99" t="str">
        <f t="shared" si="602"/>
        <v/>
      </c>
      <c r="BB816" s="99" t="str">
        <f t="shared" si="603"/>
        <v/>
      </c>
      <c r="BD816" s="99" t="str">
        <f t="shared" si="573"/>
        <v/>
      </c>
      <c r="BE816" s="99" t="str">
        <f t="shared" si="574"/>
        <v/>
      </c>
      <c r="BF816" s="99" t="str">
        <f t="shared" si="575"/>
        <v/>
      </c>
      <c r="BG816" s="99" t="str">
        <f t="shared" si="576"/>
        <v/>
      </c>
      <c r="BH816" s="121" t="str">
        <f t="shared" si="577"/>
        <v/>
      </c>
      <c r="BI816" s="121" t="str">
        <f t="shared" si="578"/>
        <v/>
      </c>
      <c r="BJ816" s="122" t="str">
        <f t="shared" si="579"/>
        <v/>
      </c>
      <c r="BK816" s="122"/>
      <c r="BL816" s="99" t="str">
        <f t="shared" si="580"/>
        <v/>
      </c>
      <c r="BM816" s="99" t="str">
        <f t="shared" si="581"/>
        <v/>
      </c>
      <c r="BN816" s="122" t="str">
        <f t="shared" si="586"/>
        <v/>
      </c>
      <c r="BO816" s="121" t="str">
        <f t="shared" si="582"/>
        <v/>
      </c>
      <c r="BP816" s="122" t="str">
        <f t="shared" si="587"/>
        <v/>
      </c>
      <c r="BQ816" s="122"/>
    </row>
    <row r="817" spans="2:69" x14ac:dyDescent="0.3">
      <c r="B817" s="89"/>
      <c r="C817" s="98">
        <f t="shared" si="583"/>
        <v>162</v>
      </c>
      <c r="D817" s="120">
        <v>807</v>
      </c>
      <c r="E817" s="161" t="str">
        <f t="shared" si="588"/>
        <v/>
      </c>
      <c r="F817" s="90" t="str">
        <f t="shared" si="564"/>
        <v/>
      </c>
      <c r="G817" s="120">
        <v>807</v>
      </c>
      <c r="H817" s="161" t="str">
        <f t="shared" si="589"/>
        <v/>
      </c>
      <c r="I817" s="90" t="str">
        <f t="array" ref="I817">IF(D$2=1,IF(F817="","",ABS(F816-F817)),IF(D$2&lt;10,IF(AND(F817="",F818=""),"",MAX(IF(C$11:C$1510=G817,B$11:B$1510))-MIN(IF(C$11:C$1510=G817,B$11:B$1510))),IF(AND(F817="",F818=""),"",_xlfn.STDEV.S(IF(C$11:C$1510=G817,B$11:B$1510)))))</f>
        <v/>
      </c>
      <c r="J817" s="102"/>
      <c r="K817" s="156"/>
      <c r="L817" s="157"/>
      <c r="M817" s="158"/>
      <c r="N817" s="147"/>
      <c r="O817" s="147"/>
      <c r="AA817" s="99" t="str">
        <f t="shared" si="565"/>
        <v/>
      </c>
      <c r="AB817" s="99" t="str">
        <f t="shared" si="566"/>
        <v/>
      </c>
      <c r="AC817" s="99" t="str">
        <f t="shared" si="594"/>
        <v/>
      </c>
      <c r="AD817" s="99" t="str">
        <f t="shared" si="595"/>
        <v/>
      </c>
      <c r="AE817" s="99" t="str">
        <f t="shared" si="567"/>
        <v/>
      </c>
      <c r="AF817" s="99" t="str">
        <f t="shared" si="568"/>
        <v/>
      </c>
      <c r="AG817" s="99" t="str">
        <f t="shared" si="606"/>
        <v/>
      </c>
      <c r="AH817" s="99" t="str">
        <f t="shared" si="607"/>
        <v/>
      </c>
      <c r="AI817" s="99" t="str">
        <f t="shared" si="584"/>
        <v/>
      </c>
      <c r="AJ817" s="99" t="str">
        <f t="shared" si="590"/>
        <v/>
      </c>
      <c r="AK817" s="99" t="str">
        <f t="shared" si="604"/>
        <v/>
      </c>
      <c r="AL817" s="99" t="str">
        <f t="shared" si="605"/>
        <v/>
      </c>
      <c r="AM817" s="99" t="str">
        <f t="shared" si="585"/>
        <v/>
      </c>
      <c r="AN817" s="99" t="str">
        <f t="shared" si="591"/>
        <v/>
      </c>
      <c r="AO817" s="99" t="str">
        <f t="shared" si="596"/>
        <v/>
      </c>
      <c r="AP817" s="99" t="str">
        <f t="shared" si="597"/>
        <v/>
      </c>
      <c r="AQ817" s="99" t="str">
        <f t="shared" si="592"/>
        <v/>
      </c>
      <c r="AR817" s="99" t="str">
        <f t="shared" si="593"/>
        <v/>
      </c>
      <c r="AS817" s="99" t="str">
        <f t="shared" si="598"/>
        <v/>
      </c>
      <c r="AT817" s="99" t="str">
        <f t="shared" si="599"/>
        <v/>
      </c>
      <c r="AU817" s="99" t="str">
        <f t="shared" si="569"/>
        <v/>
      </c>
      <c r="AV817" s="99" t="str">
        <f t="shared" si="570"/>
        <v/>
      </c>
      <c r="AW817" s="99" t="str">
        <f t="shared" si="600"/>
        <v/>
      </c>
      <c r="AX817" s="99" t="str">
        <f t="shared" si="601"/>
        <v/>
      </c>
      <c r="AY817" s="99" t="str">
        <f t="shared" si="571"/>
        <v/>
      </c>
      <c r="AZ817" s="99" t="str">
        <f t="shared" si="572"/>
        <v/>
      </c>
      <c r="BA817" s="99" t="str">
        <f t="shared" si="602"/>
        <v/>
      </c>
      <c r="BB817" s="99" t="str">
        <f t="shared" si="603"/>
        <v/>
      </c>
      <c r="BD817" s="99" t="str">
        <f t="shared" si="573"/>
        <v/>
      </c>
      <c r="BE817" s="99" t="str">
        <f t="shared" si="574"/>
        <v/>
      </c>
      <c r="BF817" s="99" t="str">
        <f t="shared" si="575"/>
        <v/>
      </c>
      <c r="BG817" s="99" t="str">
        <f t="shared" si="576"/>
        <v/>
      </c>
      <c r="BH817" s="121" t="str">
        <f t="shared" si="577"/>
        <v/>
      </c>
      <c r="BI817" s="121" t="str">
        <f t="shared" si="578"/>
        <v/>
      </c>
      <c r="BJ817" s="122" t="str">
        <f t="shared" si="579"/>
        <v/>
      </c>
      <c r="BK817" s="122"/>
      <c r="BL817" s="99" t="str">
        <f t="shared" si="580"/>
        <v/>
      </c>
      <c r="BM817" s="99" t="str">
        <f t="shared" si="581"/>
        <v/>
      </c>
      <c r="BN817" s="122" t="str">
        <f t="shared" si="586"/>
        <v/>
      </c>
      <c r="BO817" s="121" t="str">
        <f t="shared" si="582"/>
        <v/>
      </c>
      <c r="BP817" s="122" t="str">
        <f t="shared" si="587"/>
        <v/>
      </c>
      <c r="BQ817" s="122"/>
    </row>
    <row r="818" spans="2:69" x14ac:dyDescent="0.3">
      <c r="B818" s="89"/>
      <c r="C818" s="98">
        <f t="shared" si="583"/>
        <v>162</v>
      </c>
      <c r="D818" s="120">
        <v>808</v>
      </c>
      <c r="E818" s="161" t="str">
        <f t="shared" si="588"/>
        <v/>
      </c>
      <c r="F818" s="90" t="str">
        <f t="shared" si="564"/>
        <v/>
      </c>
      <c r="G818" s="120">
        <v>808</v>
      </c>
      <c r="H818" s="161" t="str">
        <f t="shared" si="589"/>
        <v/>
      </c>
      <c r="I818" s="90" t="str">
        <f t="array" ref="I818">IF(D$2=1,IF(F818="","",ABS(F817-F818)),IF(D$2&lt;10,IF(AND(F818="",F819=""),"",MAX(IF(C$11:C$1510=G818,B$11:B$1510))-MIN(IF(C$11:C$1510=G818,B$11:B$1510))),IF(AND(F818="",F819=""),"",_xlfn.STDEV.S(IF(C$11:C$1510=G818,B$11:B$1510)))))</f>
        <v/>
      </c>
      <c r="J818" s="102"/>
      <c r="K818" s="156"/>
      <c r="L818" s="157"/>
      <c r="M818" s="158"/>
      <c r="N818" s="147"/>
      <c r="O818" s="147"/>
      <c r="AA818" s="99" t="str">
        <f t="shared" si="565"/>
        <v/>
      </c>
      <c r="AB818" s="99" t="str">
        <f t="shared" si="566"/>
        <v/>
      </c>
      <c r="AC818" s="99" t="str">
        <f t="shared" si="594"/>
        <v/>
      </c>
      <c r="AD818" s="99" t="str">
        <f t="shared" si="595"/>
        <v/>
      </c>
      <c r="AE818" s="99" t="str">
        <f t="shared" si="567"/>
        <v/>
      </c>
      <c r="AF818" s="99" t="str">
        <f t="shared" si="568"/>
        <v/>
      </c>
      <c r="AG818" s="99" t="str">
        <f t="shared" si="606"/>
        <v/>
      </c>
      <c r="AH818" s="99" t="str">
        <f t="shared" si="607"/>
        <v/>
      </c>
      <c r="AI818" s="99" t="str">
        <f t="shared" si="584"/>
        <v/>
      </c>
      <c r="AJ818" s="99" t="str">
        <f t="shared" si="590"/>
        <v/>
      </c>
      <c r="AK818" s="99" t="str">
        <f t="shared" si="604"/>
        <v/>
      </c>
      <c r="AL818" s="99" t="str">
        <f t="shared" si="605"/>
        <v/>
      </c>
      <c r="AM818" s="99" t="str">
        <f t="shared" si="585"/>
        <v/>
      </c>
      <c r="AN818" s="99" t="str">
        <f t="shared" si="591"/>
        <v/>
      </c>
      <c r="AO818" s="99" t="str">
        <f t="shared" si="596"/>
        <v/>
      </c>
      <c r="AP818" s="99" t="str">
        <f t="shared" si="597"/>
        <v/>
      </c>
      <c r="AQ818" s="99" t="str">
        <f t="shared" si="592"/>
        <v/>
      </c>
      <c r="AR818" s="99" t="str">
        <f t="shared" si="593"/>
        <v/>
      </c>
      <c r="AS818" s="99" t="str">
        <f t="shared" si="598"/>
        <v/>
      </c>
      <c r="AT818" s="99" t="str">
        <f t="shared" si="599"/>
        <v/>
      </c>
      <c r="AU818" s="99" t="str">
        <f t="shared" si="569"/>
        <v/>
      </c>
      <c r="AV818" s="99" t="str">
        <f t="shared" si="570"/>
        <v/>
      </c>
      <c r="AW818" s="99" t="str">
        <f t="shared" si="600"/>
        <v/>
      </c>
      <c r="AX818" s="99" t="str">
        <f t="shared" si="601"/>
        <v/>
      </c>
      <c r="AY818" s="99" t="str">
        <f t="shared" si="571"/>
        <v/>
      </c>
      <c r="AZ818" s="99" t="str">
        <f t="shared" si="572"/>
        <v/>
      </c>
      <c r="BA818" s="99" t="str">
        <f t="shared" si="602"/>
        <v/>
      </c>
      <c r="BB818" s="99" t="str">
        <f t="shared" si="603"/>
        <v/>
      </c>
      <c r="BD818" s="99" t="str">
        <f t="shared" si="573"/>
        <v/>
      </c>
      <c r="BE818" s="99" t="str">
        <f t="shared" si="574"/>
        <v/>
      </c>
      <c r="BF818" s="99" t="str">
        <f t="shared" si="575"/>
        <v/>
      </c>
      <c r="BG818" s="99" t="str">
        <f t="shared" si="576"/>
        <v/>
      </c>
      <c r="BH818" s="121" t="str">
        <f t="shared" si="577"/>
        <v/>
      </c>
      <c r="BI818" s="121" t="str">
        <f t="shared" si="578"/>
        <v/>
      </c>
      <c r="BJ818" s="122" t="str">
        <f t="shared" si="579"/>
        <v/>
      </c>
      <c r="BK818" s="122"/>
      <c r="BL818" s="99" t="str">
        <f t="shared" si="580"/>
        <v/>
      </c>
      <c r="BM818" s="99" t="str">
        <f t="shared" si="581"/>
        <v/>
      </c>
      <c r="BN818" s="122" t="str">
        <f t="shared" si="586"/>
        <v/>
      </c>
      <c r="BO818" s="121" t="str">
        <f t="shared" si="582"/>
        <v/>
      </c>
      <c r="BP818" s="122" t="str">
        <f t="shared" si="587"/>
        <v/>
      </c>
      <c r="BQ818" s="122"/>
    </row>
    <row r="819" spans="2:69" x14ac:dyDescent="0.3">
      <c r="B819" s="89"/>
      <c r="C819" s="98">
        <f t="shared" si="583"/>
        <v>162</v>
      </c>
      <c r="D819" s="120">
        <v>809</v>
      </c>
      <c r="E819" s="161" t="str">
        <f t="shared" si="588"/>
        <v/>
      </c>
      <c r="F819" s="90" t="str">
        <f t="shared" si="564"/>
        <v/>
      </c>
      <c r="G819" s="120">
        <v>809</v>
      </c>
      <c r="H819" s="161" t="str">
        <f t="shared" si="589"/>
        <v/>
      </c>
      <c r="I819" s="90" t="str">
        <f t="array" ref="I819">IF(D$2=1,IF(F819="","",ABS(F818-F819)),IF(D$2&lt;10,IF(AND(F819="",F820=""),"",MAX(IF(C$11:C$1510=G819,B$11:B$1510))-MIN(IF(C$11:C$1510=G819,B$11:B$1510))),IF(AND(F819="",F820=""),"",_xlfn.STDEV.S(IF(C$11:C$1510=G819,B$11:B$1510)))))</f>
        <v/>
      </c>
      <c r="J819" s="102"/>
      <c r="K819" s="156"/>
      <c r="L819" s="157"/>
      <c r="M819" s="158"/>
      <c r="N819" s="147"/>
      <c r="O819" s="147"/>
      <c r="AA819" s="99" t="str">
        <f t="shared" si="565"/>
        <v/>
      </c>
      <c r="AB819" s="99" t="str">
        <f t="shared" si="566"/>
        <v/>
      </c>
      <c r="AC819" s="99" t="str">
        <f t="shared" si="594"/>
        <v/>
      </c>
      <c r="AD819" s="99" t="str">
        <f t="shared" si="595"/>
        <v/>
      </c>
      <c r="AE819" s="99" t="str">
        <f t="shared" si="567"/>
        <v/>
      </c>
      <c r="AF819" s="99" t="str">
        <f t="shared" si="568"/>
        <v/>
      </c>
      <c r="AG819" s="99" t="str">
        <f t="shared" si="606"/>
        <v/>
      </c>
      <c r="AH819" s="99" t="str">
        <f t="shared" si="607"/>
        <v/>
      </c>
      <c r="AI819" s="99" t="str">
        <f t="shared" si="584"/>
        <v/>
      </c>
      <c r="AJ819" s="99" t="str">
        <f t="shared" si="590"/>
        <v/>
      </c>
      <c r="AK819" s="99" t="str">
        <f t="shared" si="604"/>
        <v/>
      </c>
      <c r="AL819" s="99" t="str">
        <f t="shared" si="605"/>
        <v/>
      </c>
      <c r="AM819" s="99" t="str">
        <f t="shared" si="585"/>
        <v/>
      </c>
      <c r="AN819" s="99" t="str">
        <f t="shared" si="591"/>
        <v/>
      </c>
      <c r="AO819" s="99" t="str">
        <f t="shared" si="596"/>
        <v/>
      </c>
      <c r="AP819" s="99" t="str">
        <f t="shared" si="597"/>
        <v/>
      </c>
      <c r="AQ819" s="99" t="str">
        <f t="shared" si="592"/>
        <v/>
      </c>
      <c r="AR819" s="99" t="str">
        <f t="shared" si="593"/>
        <v/>
      </c>
      <c r="AS819" s="99" t="str">
        <f t="shared" si="598"/>
        <v/>
      </c>
      <c r="AT819" s="99" t="str">
        <f t="shared" si="599"/>
        <v/>
      </c>
      <c r="AU819" s="99" t="str">
        <f t="shared" si="569"/>
        <v/>
      </c>
      <c r="AV819" s="99" t="str">
        <f t="shared" si="570"/>
        <v/>
      </c>
      <c r="AW819" s="99" t="str">
        <f t="shared" si="600"/>
        <v/>
      </c>
      <c r="AX819" s="99" t="str">
        <f t="shared" si="601"/>
        <v/>
      </c>
      <c r="AY819" s="99" t="str">
        <f t="shared" si="571"/>
        <v/>
      </c>
      <c r="AZ819" s="99" t="str">
        <f t="shared" si="572"/>
        <v/>
      </c>
      <c r="BA819" s="99" t="str">
        <f t="shared" si="602"/>
        <v/>
      </c>
      <c r="BB819" s="99" t="str">
        <f t="shared" si="603"/>
        <v/>
      </c>
      <c r="BD819" s="99" t="str">
        <f t="shared" si="573"/>
        <v/>
      </c>
      <c r="BE819" s="99" t="str">
        <f t="shared" si="574"/>
        <v/>
      </c>
      <c r="BF819" s="99" t="str">
        <f t="shared" si="575"/>
        <v/>
      </c>
      <c r="BG819" s="99" t="str">
        <f t="shared" si="576"/>
        <v/>
      </c>
      <c r="BH819" s="121" t="str">
        <f t="shared" si="577"/>
        <v/>
      </c>
      <c r="BI819" s="121" t="str">
        <f t="shared" si="578"/>
        <v/>
      </c>
      <c r="BJ819" s="122" t="str">
        <f t="shared" si="579"/>
        <v/>
      </c>
      <c r="BK819" s="122"/>
      <c r="BL819" s="99" t="str">
        <f t="shared" si="580"/>
        <v/>
      </c>
      <c r="BM819" s="99" t="str">
        <f t="shared" si="581"/>
        <v/>
      </c>
      <c r="BN819" s="122" t="str">
        <f t="shared" si="586"/>
        <v/>
      </c>
      <c r="BO819" s="121" t="str">
        <f t="shared" si="582"/>
        <v/>
      </c>
      <c r="BP819" s="122" t="str">
        <f t="shared" si="587"/>
        <v/>
      </c>
      <c r="BQ819" s="122"/>
    </row>
    <row r="820" spans="2:69" x14ac:dyDescent="0.3">
      <c r="B820" s="89"/>
      <c r="C820" s="98">
        <f t="shared" si="583"/>
        <v>162</v>
      </c>
      <c r="D820" s="120">
        <v>810</v>
      </c>
      <c r="E820" s="161" t="str">
        <f t="shared" si="588"/>
        <v/>
      </c>
      <c r="F820" s="90" t="str">
        <f t="shared" si="564"/>
        <v/>
      </c>
      <c r="G820" s="120">
        <v>810</v>
      </c>
      <c r="H820" s="161" t="str">
        <f t="shared" si="589"/>
        <v/>
      </c>
      <c r="I820" s="90" t="str">
        <f t="array" ref="I820">IF(D$2=1,IF(F820="","",ABS(F819-F820)),IF(D$2&lt;10,IF(AND(F820="",F821=""),"",MAX(IF(C$11:C$1510=G820,B$11:B$1510))-MIN(IF(C$11:C$1510=G820,B$11:B$1510))),IF(AND(F820="",F821=""),"",_xlfn.STDEV.S(IF(C$11:C$1510=G820,B$11:B$1510)))))</f>
        <v/>
      </c>
      <c r="J820" s="102"/>
      <c r="K820" s="156"/>
      <c r="L820" s="157"/>
      <c r="M820" s="158"/>
      <c r="N820" s="147"/>
      <c r="O820" s="147"/>
      <c r="AA820" s="99" t="str">
        <f t="shared" si="565"/>
        <v/>
      </c>
      <c r="AB820" s="99" t="str">
        <f t="shared" si="566"/>
        <v/>
      </c>
      <c r="AC820" s="99" t="str">
        <f t="shared" si="594"/>
        <v/>
      </c>
      <c r="AD820" s="99" t="str">
        <f t="shared" si="595"/>
        <v/>
      </c>
      <c r="AE820" s="99" t="str">
        <f t="shared" si="567"/>
        <v/>
      </c>
      <c r="AF820" s="99" t="str">
        <f t="shared" si="568"/>
        <v/>
      </c>
      <c r="AG820" s="99" t="str">
        <f t="shared" si="606"/>
        <v/>
      </c>
      <c r="AH820" s="99" t="str">
        <f t="shared" si="607"/>
        <v/>
      </c>
      <c r="AI820" s="99" t="str">
        <f t="shared" si="584"/>
        <v/>
      </c>
      <c r="AJ820" s="99" t="str">
        <f t="shared" si="590"/>
        <v/>
      </c>
      <c r="AK820" s="99" t="str">
        <f t="shared" si="604"/>
        <v/>
      </c>
      <c r="AL820" s="99" t="str">
        <f t="shared" si="605"/>
        <v/>
      </c>
      <c r="AM820" s="99" t="str">
        <f t="shared" si="585"/>
        <v/>
      </c>
      <c r="AN820" s="99" t="str">
        <f t="shared" si="591"/>
        <v/>
      </c>
      <c r="AO820" s="99" t="str">
        <f t="shared" si="596"/>
        <v/>
      </c>
      <c r="AP820" s="99" t="str">
        <f t="shared" si="597"/>
        <v/>
      </c>
      <c r="AQ820" s="99" t="str">
        <f t="shared" si="592"/>
        <v/>
      </c>
      <c r="AR820" s="99" t="str">
        <f t="shared" si="593"/>
        <v/>
      </c>
      <c r="AS820" s="99" t="str">
        <f t="shared" si="598"/>
        <v/>
      </c>
      <c r="AT820" s="99" t="str">
        <f t="shared" si="599"/>
        <v/>
      </c>
      <c r="AU820" s="99" t="str">
        <f t="shared" si="569"/>
        <v/>
      </c>
      <c r="AV820" s="99" t="str">
        <f t="shared" si="570"/>
        <v/>
      </c>
      <c r="AW820" s="99" t="str">
        <f t="shared" si="600"/>
        <v/>
      </c>
      <c r="AX820" s="99" t="str">
        <f t="shared" si="601"/>
        <v/>
      </c>
      <c r="AY820" s="99" t="str">
        <f t="shared" si="571"/>
        <v/>
      </c>
      <c r="AZ820" s="99" t="str">
        <f t="shared" si="572"/>
        <v/>
      </c>
      <c r="BA820" s="99" t="str">
        <f t="shared" si="602"/>
        <v/>
      </c>
      <c r="BB820" s="99" t="str">
        <f t="shared" si="603"/>
        <v/>
      </c>
      <c r="BD820" s="99" t="str">
        <f t="shared" si="573"/>
        <v/>
      </c>
      <c r="BE820" s="99" t="str">
        <f t="shared" si="574"/>
        <v/>
      </c>
      <c r="BF820" s="99" t="str">
        <f t="shared" si="575"/>
        <v/>
      </c>
      <c r="BG820" s="99" t="str">
        <f t="shared" si="576"/>
        <v/>
      </c>
      <c r="BH820" s="121" t="str">
        <f t="shared" si="577"/>
        <v/>
      </c>
      <c r="BI820" s="121" t="str">
        <f t="shared" si="578"/>
        <v/>
      </c>
      <c r="BJ820" s="122" t="str">
        <f t="shared" si="579"/>
        <v/>
      </c>
      <c r="BK820" s="122"/>
      <c r="BL820" s="99" t="str">
        <f t="shared" si="580"/>
        <v/>
      </c>
      <c r="BM820" s="99" t="str">
        <f t="shared" si="581"/>
        <v/>
      </c>
      <c r="BN820" s="122" t="str">
        <f t="shared" si="586"/>
        <v/>
      </c>
      <c r="BO820" s="121" t="str">
        <f t="shared" si="582"/>
        <v/>
      </c>
      <c r="BP820" s="122" t="str">
        <f t="shared" si="587"/>
        <v/>
      </c>
      <c r="BQ820" s="122"/>
    </row>
    <row r="821" spans="2:69" x14ac:dyDescent="0.3">
      <c r="B821" s="89"/>
      <c r="C821" s="98">
        <f t="shared" si="583"/>
        <v>163</v>
      </c>
      <c r="D821" s="120">
        <v>811</v>
      </c>
      <c r="E821" s="161" t="str">
        <f t="shared" si="588"/>
        <v/>
      </c>
      <c r="F821" s="90" t="str">
        <f t="shared" si="564"/>
        <v/>
      </c>
      <c r="G821" s="120">
        <v>811</v>
      </c>
      <c r="H821" s="161" t="str">
        <f t="shared" si="589"/>
        <v/>
      </c>
      <c r="I821" s="90" t="str">
        <f t="array" ref="I821">IF(D$2=1,IF(F821="","",ABS(F820-F821)),IF(D$2&lt;10,IF(AND(F821="",F822=""),"",MAX(IF(C$11:C$1510=G821,B$11:B$1510))-MIN(IF(C$11:C$1510=G821,B$11:B$1510))),IF(AND(F821="",F822=""),"",_xlfn.STDEV.S(IF(C$11:C$1510=G821,B$11:B$1510)))))</f>
        <v/>
      </c>
      <c r="J821" s="102"/>
      <c r="K821" s="156"/>
      <c r="L821" s="157"/>
      <c r="M821" s="158"/>
      <c r="N821" s="147"/>
      <c r="O821" s="147"/>
      <c r="AA821" s="99" t="str">
        <f t="shared" si="565"/>
        <v/>
      </c>
      <c r="AB821" s="99" t="str">
        <f t="shared" si="566"/>
        <v/>
      </c>
      <c r="AC821" s="99" t="str">
        <f t="shared" si="594"/>
        <v/>
      </c>
      <c r="AD821" s="99" t="str">
        <f t="shared" si="595"/>
        <v/>
      </c>
      <c r="AE821" s="99" t="str">
        <f t="shared" si="567"/>
        <v/>
      </c>
      <c r="AF821" s="99" t="str">
        <f t="shared" si="568"/>
        <v/>
      </c>
      <c r="AG821" s="99" t="str">
        <f t="shared" si="606"/>
        <v/>
      </c>
      <c r="AH821" s="99" t="str">
        <f t="shared" si="607"/>
        <v/>
      </c>
      <c r="AI821" s="99" t="str">
        <f t="shared" si="584"/>
        <v/>
      </c>
      <c r="AJ821" s="99" t="str">
        <f t="shared" si="590"/>
        <v/>
      </c>
      <c r="AK821" s="99" t="str">
        <f t="shared" si="604"/>
        <v/>
      </c>
      <c r="AL821" s="99" t="str">
        <f t="shared" si="605"/>
        <v/>
      </c>
      <c r="AM821" s="99" t="str">
        <f t="shared" si="585"/>
        <v/>
      </c>
      <c r="AN821" s="99" t="str">
        <f t="shared" si="591"/>
        <v/>
      </c>
      <c r="AO821" s="99" t="str">
        <f t="shared" si="596"/>
        <v/>
      </c>
      <c r="AP821" s="99" t="str">
        <f t="shared" si="597"/>
        <v/>
      </c>
      <c r="AQ821" s="99" t="str">
        <f t="shared" si="592"/>
        <v/>
      </c>
      <c r="AR821" s="99" t="str">
        <f t="shared" si="593"/>
        <v/>
      </c>
      <c r="AS821" s="99" t="str">
        <f t="shared" si="598"/>
        <v/>
      </c>
      <c r="AT821" s="99" t="str">
        <f t="shared" si="599"/>
        <v/>
      </c>
      <c r="AU821" s="99" t="str">
        <f t="shared" si="569"/>
        <v/>
      </c>
      <c r="AV821" s="99" t="str">
        <f t="shared" si="570"/>
        <v/>
      </c>
      <c r="AW821" s="99" t="str">
        <f t="shared" si="600"/>
        <v/>
      </c>
      <c r="AX821" s="99" t="str">
        <f t="shared" si="601"/>
        <v/>
      </c>
      <c r="AY821" s="99" t="str">
        <f t="shared" si="571"/>
        <v/>
      </c>
      <c r="AZ821" s="99" t="str">
        <f t="shared" si="572"/>
        <v/>
      </c>
      <c r="BA821" s="99" t="str">
        <f t="shared" si="602"/>
        <v/>
      </c>
      <c r="BB821" s="99" t="str">
        <f t="shared" si="603"/>
        <v/>
      </c>
      <c r="BD821" s="99" t="str">
        <f t="shared" si="573"/>
        <v/>
      </c>
      <c r="BE821" s="99" t="str">
        <f t="shared" si="574"/>
        <v/>
      </c>
      <c r="BF821" s="99" t="str">
        <f t="shared" si="575"/>
        <v/>
      </c>
      <c r="BG821" s="99" t="str">
        <f t="shared" si="576"/>
        <v/>
      </c>
      <c r="BH821" s="121" t="str">
        <f t="shared" si="577"/>
        <v/>
      </c>
      <c r="BI821" s="121" t="str">
        <f t="shared" si="578"/>
        <v/>
      </c>
      <c r="BJ821" s="122" t="str">
        <f t="shared" si="579"/>
        <v/>
      </c>
      <c r="BK821" s="122"/>
      <c r="BL821" s="99" t="str">
        <f t="shared" si="580"/>
        <v/>
      </c>
      <c r="BM821" s="99" t="str">
        <f t="shared" si="581"/>
        <v/>
      </c>
      <c r="BN821" s="122" t="str">
        <f t="shared" si="586"/>
        <v/>
      </c>
      <c r="BO821" s="121" t="str">
        <f t="shared" si="582"/>
        <v/>
      </c>
      <c r="BP821" s="122" t="str">
        <f t="shared" si="587"/>
        <v/>
      </c>
      <c r="BQ821" s="122"/>
    </row>
    <row r="822" spans="2:69" x14ac:dyDescent="0.3">
      <c r="B822" s="89"/>
      <c r="C822" s="98">
        <f t="shared" si="583"/>
        <v>163</v>
      </c>
      <c r="D822" s="120">
        <v>812</v>
      </c>
      <c r="E822" s="161" t="str">
        <f t="shared" si="588"/>
        <v/>
      </c>
      <c r="F822" s="90" t="str">
        <f t="shared" si="564"/>
        <v/>
      </c>
      <c r="G822" s="120">
        <v>812</v>
      </c>
      <c r="H822" s="161" t="str">
        <f t="shared" si="589"/>
        <v/>
      </c>
      <c r="I822" s="90" t="str">
        <f t="array" ref="I822">IF(D$2=1,IF(F822="","",ABS(F821-F822)),IF(D$2&lt;10,IF(AND(F822="",F823=""),"",MAX(IF(C$11:C$1510=G822,B$11:B$1510))-MIN(IF(C$11:C$1510=G822,B$11:B$1510))),IF(AND(F822="",F823=""),"",_xlfn.STDEV.S(IF(C$11:C$1510=G822,B$11:B$1510)))))</f>
        <v/>
      </c>
      <c r="J822" s="102"/>
      <c r="K822" s="156"/>
      <c r="L822" s="157"/>
      <c r="M822" s="158"/>
      <c r="N822" s="147"/>
      <c r="O822" s="147"/>
      <c r="AA822" s="99" t="str">
        <f t="shared" si="565"/>
        <v/>
      </c>
      <c r="AB822" s="99" t="str">
        <f t="shared" si="566"/>
        <v/>
      </c>
      <c r="AC822" s="99" t="str">
        <f t="shared" si="594"/>
        <v/>
      </c>
      <c r="AD822" s="99" t="str">
        <f t="shared" si="595"/>
        <v/>
      </c>
      <c r="AE822" s="99" t="str">
        <f t="shared" si="567"/>
        <v/>
      </c>
      <c r="AF822" s="99" t="str">
        <f t="shared" si="568"/>
        <v/>
      </c>
      <c r="AG822" s="99" t="str">
        <f t="shared" si="606"/>
        <v/>
      </c>
      <c r="AH822" s="99" t="str">
        <f t="shared" si="607"/>
        <v/>
      </c>
      <c r="AI822" s="99" t="str">
        <f t="shared" si="584"/>
        <v/>
      </c>
      <c r="AJ822" s="99" t="str">
        <f t="shared" si="590"/>
        <v/>
      </c>
      <c r="AK822" s="99" t="str">
        <f t="shared" si="604"/>
        <v/>
      </c>
      <c r="AL822" s="99" t="str">
        <f t="shared" si="605"/>
        <v/>
      </c>
      <c r="AM822" s="99" t="str">
        <f t="shared" si="585"/>
        <v/>
      </c>
      <c r="AN822" s="99" t="str">
        <f t="shared" si="591"/>
        <v/>
      </c>
      <c r="AO822" s="99" t="str">
        <f t="shared" si="596"/>
        <v/>
      </c>
      <c r="AP822" s="99" t="str">
        <f t="shared" si="597"/>
        <v/>
      </c>
      <c r="AQ822" s="99" t="str">
        <f t="shared" si="592"/>
        <v/>
      </c>
      <c r="AR822" s="99" t="str">
        <f t="shared" si="593"/>
        <v/>
      </c>
      <c r="AS822" s="99" t="str">
        <f t="shared" si="598"/>
        <v/>
      </c>
      <c r="AT822" s="99" t="str">
        <f t="shared" si="599"/>
        <v/>
      </c>
      <c r="AU822" s="99" t="str">
        <f t="shared" si="569"/>
        <v/>
      </c>
      <c r="AV822" s="99" t="str">
        <f t="shared" si="570"/>
        <v/>
      </c>
      <c r="AW822" s="99" t="str">
        <f t="shared" si="600"/>
        <v/>
      </c>
      <c r="AX822" s="99" t="str">
        <f t="shared" si="601"/>
        <v/>
      </c>
      <c r="AY822" s="99" t="str">
        <f t="shared" si="571"/>
        <v/>
      </c>
      <c r="AZ822" s="99" t="str">
        <f t="shared" si="572"/>
        <v/>
      </c>
      <c r="BA822" s="99" t="str">
        <f t="shared" si="602"/>
        <v/>
      </c>
      <c r="BB822" s="99" t="str">
        <f t="shared" si="603"/>
        <v/>
      </c>
      <c r="BD822" s="99" t="str">
        <f t="shared" si="573"/>
        <v/>
      </c>
      <c r="BE822" s="99" t="str">
        <f t="shared" si="574"/>
        <v/>
      </c>
      <c r="BF822" s="99" t="str">
        <f t="shared" si="575"/>
        <v/>
      </c>
      <c r="BG822" s="99" t="str">
        <f t="shared" si="576"/>
        <v/>
      </c>
      <c r="BH822" s="121" t="str">
        <f t="shared" si="577"/>
        <v/>
      </c>
      <c r="BI822" s="121" t="str">
        <f t="shared" si="578"/>
        <v/>
      </c>
      <c r="BJ822" s="122" t="str">
        <f t="shared" si="579"/>
        <v/>
      </c>
      <c r="BK822" s="122"/>
      <c r="BL822" s="99" t="str">
        <f t="shared" si="580"/>
        <v/>
      </c>
      <c r="BM822" s="99" t="str">
        <f t="shared" si="581"/>
        <v/>
      </c>
      <c r="BN822" s="122" t="str">
        <f t="shared" si="586"/>
        <v/>
      </c>
      <c r="BO822" s="121" t="str">
        <f t="shared" si="582"/>
        <v/>
      </c>
      <c r="BP822" s="122" t="str">
        <f t="shared" si="587"/>
        <v/>
      </c>
      <c r="BQ822" s="122"/>
    </row>
    <row r="823" spans="2:69" x14ac:dyDescent="0.3">
      <c r="B823" s="89"/>
      <c r="C823" s="98">
        <f t="shared" si="583"/>
        <v>163</v>
      </c>
      <c r="D823" s="120">
        <v>813</v>
      </c>
      <c r="E823" s="161" t="str">
        <f t="shared" si="588"/>
        <v/>
      </c>
      <c r="F823" s="90" t="str">
        <f t="shared" si="564"/>
        <v/>
      </c>
      <c r="G823" s="120">
        <v>813</v>
      </c>
      <c r="H823" s="161" t="str">
        <f t="shared" si="589"/>
        <v/>
      </c>
      <c r="I823" s="90" t="str">
        <f t="array" ref="I823">IF(D$2=1,IF(F823="","",ABS(F822-F823)),IF(D$2&lt;10,IF(AND(F823="",F824=""),"",MAX(IF(C$11:C$1510=G823,B$11:B$1510))-MIN(IF(C$11:C$1510=G823,B$11:B$1510))),IF(AND(F823="",F824=""),"",_xlfn.STDEV.S(IF(C$11:C$1510=G823,B$11:B$1510)))))</f>
        <v/>
      </c>
      <c r="J823" s="102"/>
      <c r="K823" s="156"/>
      <c r="L823" s="157"/>
      <c r="M823" s="158"/>
      <c r="N823" s="147"/>
      <c r="O823" s="147"/>
      <c r="AA823" s="99" t="str">
        <f t="shared" si="565"/>
        <v/>
      </c>
      <c r="AB823" s="99" t="str">
        <f t="shared" si="566"/>
        <v/>
      </c>
      <c r="AC823" s="99" t="str">
        <f t="shared" si="594"/>
        <v/>
      </c>
      <c r="AD823" s="99" t="str">
        <f t="shared" si="595"/>
        <v/>
      </c>
      <c r="AE823" s="99" t="str">
        <f t="shared" si="567"/>
        <v/>
      </c>
      <c r="AF823" s="99" t="str">
        <f t="shared" si="568"/>
        <v/>
      </c>
      <c r="AG823" s="99" t="str">
        <f t="shared" si="606"/>
        <v/>
      </c>
      <c r="AH823" s="99" t="str">
        <f t="shared" si="607"/>
        <v/>
      </c>
      <c r="AI823" s="99" t="str">
        <f t="shared" si="584"/>
        <v/>
      </c>
      <c r="AJ823" s="99" t="str">
        <f t="shared" si="590"/>
        <v/>
      </c>
      <c r="AK823" s="99" t="str">
        <f t="shared" si="604"/>
        <v/>
      </c>
      <c r="AL823" s="99" t="str">
        <f t="shared" si="605"/>
        <v/>
      </c>
      <c r="AM823" s="99" t="str">
        <f t="shared" si="585"/>
        <v/>
      </c>
      <c r="AN823" s="99" t="str">
        <f t="shared" si="591"/>
        <v/>
      </c>
      <c r="AO823" s="99" t="str">
        <f t="shared" si="596"/>
        <v/>
      </c>
      <c r="AP823" s="99" t="str">
        <f t="shared" si="597"/>
        <v/>
      </c>
      <c r="AQ823" s="99" t="str">
        <f t="shared" si="592"/>
        <v/>
      </c>
      <c r="AR823" s="99" t="str">
        <f t="shared" si="593"/>
        <v/>
      </c>
      <c r="AS823" s="99" t="str">
        <f t="shared" si="598"/>
        <v/>
      </c>
      <c r="AT823" s="99" t="str">
        <f t="shared" si="599"/>
        <v/>
      </c>
      <c r="AU823" s="99" t="str">
        <f t="shared" si="569"/>
        <v/>
      </c>
      <c r="AV823" s="99" t="str">
        <f t="shared" si="570"/>
        <v/>
      </c>
      <c r="AW823" s="99" t="str">
        <f t="shared" si="600"/>
        <v/>
      </c>
      <c r="AX823" s="99" t="str">
        <f t="shared" si="601"/>
        <v/>
      </c>
      <c r="AY823" s="99" t="str">
        <f t="shared" si="571"/>
        <v/>
      </c>
      <c r="AZ823" s="99" t="str">
        <f t="shared" si="572"/>
        <v/>
      </c>
      <c r="BA823" s="99" t="str">
        <f t="shared" si="602"/>
        <v/>
      </c>
      <c r="BB823" s="99" t="str">
        <f t="shared" si="603"/>
        <v/>
      </c>
      <c r="BD823" s="99" t="str">
        <f t="shared" si="573"/>
        <v/>
      </c>
      <c r="BE823" s="99" t="str">
        <f t="shared" si="574"/>
        <v/>
      </c>
      <c r="BF823" s="99" t="str">
        <f t="shared" si="575"/>
        <v/>
      </c>
      <c r="BG823" s="99" t="str">
        <f t="shared" si="576"/>
        <v/>
      </c>
      <c r="BH823" s="121" t="str">
        <f t="shared" si="577"/>
        <v/>
      </c>
      <c r="BI823" s="121" t="str">
        <f t="shared" si="578"/>
        <v/>
      </c>
      <c r="BJ823" s="122" t="str">
        <f t="shared" si="579"/>
        <v/>
      </c>
      <c r="BK823" s="122"/>
      <c r="BL823" s="99" t="str">
        <f t="shared" si="580"/>
        <v/>
      </c>
      <c r="BM823" s="99" t="str">
        <f t="shared" si="581"/>
        <v/>
      </c>
      <c r="BN823" s="122" t="str">
        <f t="shared" si="586"/>
        <v/>
      </c>
      <c r="BO823" s="121" t="str">
        <f t="shared" si="582"/>
        <v/>
      </c>
      <c r="BP823" s="122" t="str">
        <f t="shared" si="587"/>
        <v/>
      </c>
      <c r="BQ823" s="122"/>
    </row>
    <row r="824" spans="2:69" x14ac:dyDescent="0.3">
      <c r="B824" s="89"/>
      <c r="C824" s="98">
        <f t="shared" si="583"/>
        <v>163</v>
      </c>
      <c r="D824" s="120">
        <v>814</v>
      </c>
      <c r="E824" s="161" t="str">
        <f t="shared" si="588"/>
        <v/>
      </c>
      <c r="F824" s="90" t="str">
        <f t="shared" si="564"/>
        <v/>
      </c>
      <c r="G824" s="120">
        <v>814</v>
      </c>
      <c r="H824" s="161" t="str">
        <f t="shared" si="589"/>
        <v/>
      </c>
      <c r="I824" s="90" t="str">
        <f t="array" ref="I824">IF(D$2=1,IF(F824="","",ABS(F823-F824)),IF(D$2&lt;10,IF(AND(F824="",F825=""),"",MAX(IF(C$11:C$1510=G824,B$11:B$1510))-MIN(IF(C$11:C$1510=G824,B$11:B$1510))),IF(AND(F824="",F825=""),"",_xlfn.STDEV.S(IF(C$11:C$1510=G824,B$11:B$1510)))))</f>
        <v/>
      </c>
      <c r="J824" s="102"/>
      <c r="K824" s="156"/>
      <c r="L824" s="157"/>
      <c r="M824" s="158"/>
      <c r="N824" s="147"/>
      <c r="O824" s="147"/>
      <c r="AA824" s="99" t="str">
        <f t="shared" si="565"/>
        <v/>
      </c>
      <c r="AB824" s="99" t="str">
        <f t="shared" si="566"/>
        <v/>
      </c>
      <c r="AC824" s="99" t="str">
        <f t="shared" si="594"/>
        <v/>
      </c>
      <c r="AD824" s="99" t="str">
        <f t="shared" si="595"/>
        <v/>
      </c>
      <c r="AE824" s="99" t="str">
        <f t="shared" si="567"/>
        <v/>
      </c>
      <c r="AF824" s="99" t="str">
        <f t="shared" si="568"/>
        <v/>
      </c>
      <c r="AG824" s="99" t="str">
        <f t="shared" si="606"/>
        <v/>
      </c>
      <c r="AH824" s="99" t="str">
        <f t="shared" si="607"/>
        <v/>
      </c>
      <c r="AI824" s="99" t="str">
        <f t="shared" si="584"/>
        <v/>
      </c>
      <c r="AJ824" s="99" t="str">
        <f t="shared" si="590"/>
        <v/>
      </c>
      <c r="AK824" s="99" t="str">
        <f t="shared" si="604"/>
        <v/>
      </c>
      <c r="AL824" s="99" t="str">
        <f t="shared" si="605"/>
        <v/>
      </c>
      <c r="AM824" s="99" t="str">
        <f t="shared" si="585"/>
        <v/>
      </c>
      <c r="AN824" s="99" t="str">
        <f t="shared" si="591"/>
        <v/>
      </c>
      <c r="AO824" s="99" t="str">
        <f t="shared" si="596"/>
        <v/>
      </c>
      <c r="AP824" s="99" t="str">
        <f t="shared" si="597"/>
        <v/>
      </c>
      <c r="AQ824" s="99" t="str">
        <f t="shared" si="592"/>
        <v/>
      </c>
      <c r="AR824" s="99" t="str">
        <f t="shared" si="593"/>
        <v/>
      </c>
      <c r="AS824" s="99" t="str">
        <f t="shared" si="598"/>
        <v/>
      </c>
      <c r="AT824" s="99" t="str">
        <f t="shared" si="599"/>
        <v/>
      </c>
      <c r="AU824" s="99" t="str">
        <f t="shared" si="569"/>
        <v/>
      </c>
      <c r="AV824" s="99" t="str">
        <f t="shared" si="570"/>
        <v/>
      </c>
      <c r="AW824" s="99" t="str">
        <f t="shared" si="600"/>
        <v/>
      </c>
      <c r="AX824" s="99" t="str">
        <f t="shared" si="601"/>
        <v/>
      </c>
      <c r="AY824" s="99" t="str">
        <f t="shared" si="571"/>
        <v/>
      </c>
      <c r="AZ824" s="99" t="str">
        <f t="shared" si="572"/>
        <v/>
      </c>
      <c r="BA824" s="99" t="str">
        <f t="shared" si="602"/>
        <v/>
      </c>
      <c r="BB824" s="99" t="str">
        <f t="shared" si="603"/>
        <v/>
      </c>
      <c r="BD824" s="99" t="str">
        <f t="shared" si="573"/>
        <v/>
      </c>
      <c r="BE824" s="99" t="str">
        <f t="shared" si="574"/>
        <v/>
      </c>
      <c r="BF824" s="99" t="str">
        <f t="shared" si="575"/>
        <v/>
      </c>
      <c r="BG824" s="99" t="str">
        <f t="shared" si="576"/>
        <v/>
      </c>
      <c r="BH824" s="121" t="str">
        <f t="shared" si="577"/>
        <v/>
      </c>
      <c r="BI824" s="121" t="str">
        <f t="shared" si="578"/>
        <v/>
      </c>
      <c r="BJ824" s="122" t="str">
        <f t="shared" si="579"/>
        <v/>
      </c>
      <c r="BK824" s="122"/>
      <c r="BL824" s="99" t="str">
        <f t="shared" si="580"/>
        <v/>
      </c>
      <c r="BM824" s="99" t="str">
        <f t="shared" si="581"/>
        <v/>
      </c>
      <c r="BN824" s="122" t="str">
        <f t="shared" si="586"/>
        <v/>
      </c>
      <c r="BO824" s="121" t="str">
        <f t="shared" si="582"/>
        <v/>
      </c>
      <c r="BP824" s="122" t="str">
        <f t="shared" si="587"/>
        <v/>
      </c>
      <c r="BQ824" s="122"/>
    </row>
    <row r="825" spans="2:69" x14ac:dyDescent="0.3">
      <c r="B825" s="89"/>
      <c r="C825" s="98">
        <f t="shared" si="583"/>
        <v>163</v>
      </c>
      <c r="D825" s="120">
        <v>815</v>
      </c>
      <c r="E825" s="161" t="str">
        <f t="shared" si="588"/>
        <v/>
      </c>
      <c r="F825" s="90" t="str">
        <f t="shared" si="564"/>
        <v/>
      </c>
      <c r="G825" s="120">
        <v>815</v>
      </c>
      <c r="H825" s="161" t="str">
        <f t="shared" si="589"/>
        <v/>
      </c>
      <c r="I825" s="90" t="str">
        <f t="array" ref="I825">IF(D$2=1,IF(F825="","",ABS(F824-F825)),IF(D$2&lt;10,IF(AND(F825="",F826=""),"",MAX(IF(C$11:C$1510=G825,B$11:B$1510))-MIN(IF(C$11:C$1510=G825,B$11:B$1510))),IF(AND(F825="",F826=""),"",_xlfn.STDEV.S(IF(C$11:C$1510=G825,B$11:B$1510)))))</f>
        <v/>
      </c>
      <c r="J825" s="102"/>
      <c r="K825" s="156"/>
      <c r="L825" s="157"/>
      <c r="M825" s="158"/>
      <c r="N825" s="147"/>
      <c r="O825" s="147"/>
      <c r="AA825" s="99" t="str">
        <f t="shared" si="565"/>
        <v/>
      </c>
      <c r="AB825" s="99" t="str">
        <f t="shared" si="566"/>
        <v/>
      </c>
      <c r="AC825" s="99" t="str">
        <f t="shared" si="594"/>
        <v/>
      </c>
      <c r="AD825" s="99" t="str">
        <f t="shared" si="595"/>
        <v/>
      </c>
      <c r="AE825" s="99" t="str">
        <f t="shared" si="567"/>
        <v/>
      </c>
      <c r="AF825" s="99" t="str">
        <f t="shared" si="568"/>
        <v/>
      </c>
      <c r="AG825" s="99" t="str">
        <f t="shared" si="606"/>
        <v/>
      </c>
      <c r="AH825" s="99" t="str">
        <f t="shared" si="607"/>
        <v/>
      </c>
      <c r="AI825" s="99" t="str">
        <f t="shared" si="584"/>
        <v/>
      </c>
      <c r="AJ825" s="99" t="str">
        <f t="shared" si="590"/>
        <v/>
      </c>
      <c r="AK825" s="99" t="str">
        <f t="shared" si="604"/>
        <v/>
      </c>
      <c r="AL825" s="99" t="str">
        <f t="shared" si="605"/>
        <v/>
      </c>
      <c r="AM825" s="99" t="str">
        <f t="shared" si="585"/>
        <v/>
      </c>
      <c r="AN825" s="99" t="str">
        <f t="shared" si="591"/>
        <v/>
      </c>
      <c r="AO825" s="99" t="str">
        <f t="shared" si="596"/>
        <v/>
      </c>
      <c r="AP825" s="99" t="str">
        <f t="shared" si="597"/>
        <v/>
      </c>
      <c r="AQ825" s="99" t="str">
        <f t="shared" si="592"/>
        <v/>
      </c>
      <c r="AR825" s="99" t="str">
        <f t="shared" si="593"/>
        <v/>
      </c>
      <c r="AS825" s="99" t="str">
        <f t="shared" si="598"/>
        <v/>
      </c>
      <c r="AT825" s="99" t="str">
        <f t="shared" si="599"/>
        <v/>
      </c>
      <c r="AU825" s="99" t="str">
        <f t="shared" si="569"/>
        <v/>
      </c>
      <c r="AV825" s="99" t="str">
        <f t="shared" si="570"/>
        <v/>
      </c>
      <c r="AW825" s="99" t="str">
        <f t="shared" si="600"/>
        <v/>
      </c>
      <c r="AX825" s="99" t="str">
        <f t="shared" si="601"/>
        <v/>
      </c>
      <c r="AY825" s="99" t="str">
        <f t="shared" si="571"/>
        <v/>
      </c>
      <c r="AZ825" s="99" t="str">
        <f t="shared" si="572"/>
        <v/>
      </c>
      <c r="BA825" s="99" t="str">
        <f t="shared" si="602"/>
        <v/>
      </c>
      <c r="BB825" s="99" t="str">
        <f t="shared" si="603"/>
        <v/>
      </c>
      <c r="BD825" s="99" t="str">
        <f t="shared" si="573"/>
        <v/>
      </c>
      <c r="BE825" s="99" t="str">
        <f t="shared" si="574"/>
        <v/>
      </c>
      <c r="BF825" s="99" t="str">
        <f t="shared" si="575"/>
        <v/>
      </c>
      <c r="BG825" s="99" t="str">
        <f t="shared" si="576"/>
        <v/>
      </c>
      <c r="BH825" s="121" t="str">
        <f t="shared" si="577"/>
        <v/>
      </c>
      <c r="BI825" s="121" t="str">
        <f t="shared" si="578"/>
        <v/>
      </c>
      <c r="BJ825" s="122" t="str">
        <f t="shared" si="579"/>
        <v/>
      </c>
      <c r="BK825" s="122"/>
      <c r="BL825" s="99" t="str">
        <f t="shared" si="580"/>
        <v/>
      </c>
      <c r="BM825" s="99" t="str">
        <f t="shared" si="581"/>
        <v/>
      </c>
      <c r="BN825" s="122" t="str">
        <f t="shared" si="586"/>
        <v/>
      </c>
      <c r="BO825" s="121" t="str">
        <f t="shared" si="582"/>
        <v/>
      </c>
      <c r="BP825" s="122" t="str">
        <f t="shared" si="587"/>
        <v/>
      </c>
      <c r="BQ825" s="122"/>
    </row>
    <row r="826" spans="2:69" x14ac:dyDescent="0.3">
      <c r="B826" s="89"/>
      <c r="C826" s="98">
        <f t="shared" si="583"/>
        <v>164</v>
      </c>
      <c r="D826" s="120">
        <v>816</v>
      </c>
      <c r="E826" s="161" t="str">
        <f t="shared" si="588"/>
        <v/>
      </c>
      <c r="F826" s="90" t="str">
        <f t="shared" si="564"/>
        <v/>
      </c>
      <c r="G826" s="120">
        <v>816</v>
      </c>
      <c r="H826" s="161" t="str">
        <f t="shared" si="589"/>
        <v/>
      </c>
      <c r="I826" s="90" t="str">
        <f t="array" ref="I826">IF(D$2=1,IF(F826="","",ABS(F825-F826)),IF(D$2&lt;10,IF(AND(F826="",F827=""),"",MAX(IF(C$11:C$1510=G826,B$11:B$1510))-MIN(IF(C$11:C$1510=G826,B$11:B$1510))),IF(AND(F826="",F827=""),"",_xlfn.STDEV.S(IF(C$11:C$1510=G826,B$11:B$1510)))))</f>
        <v/>
      </c>
      <c r="J826" s="102"/>
      <c r="K826" s="156"/>
      <c r="L826" s="157"/>
      <c r="M826" s="158"/>
      <c r="N826" s="147"/>
      <c r="O826" s="147"/>
      <c r="AA826" s="99" t="str">
        <f t="shared" si="565"/>
        <v/>
      </c>
      <c r="AB826" s="99" t="str">
        <f t="shared" si="566"/>
        <v/>
      </c>
      <c r="AC826" s="99" t="str">
        <f t="shared" si="594"/>
        <v/>
      </c>
      <c r="AD826" s="99" t="str">
        <f t="shared" si="595"/>
        <v/>
      </c>
      <c r="AE826" s="99" t="str">
        <f t="shared" si="567"/>
        <v/>
      </c>
      <c r="AF826" s="99" t="str">
        <f t="shared" si="568"/>
        <v/>
      </c>
      <c r="AG826" s="99" t="str">
        <f t="shared" si="606"/>
        <v/>
      </c>
      <c r="AH826" s="99" t="str">
        <f t="shared" si="607"/>
        <v/>
      </c>
      <c r="AI826" s="99" t="str">
        <f t="shared" si="584"/>
        <v/>
      </c>
      <c r="AJ826" s="99" t="str">
        <f t="shared" si="590"/>
        <v/>
      </c>
      <c r="AK826" s="99" t="str">
        <f t="shared" si="604"/>
        <v/>
      </c>
      <c r="AL826" s="99" t="str">
        <f t="shared" si="605"/>
        <v/>
      </c>
      <c r="AM826" s="99" t="str">
        <f t="shared" si="585"/>
        <v/>
      </c>
      <c r="AN826" s="99" t="str">
        <f t="shared" si="591"/>
        <v/>
      </c>
      <c r="AO826" s="99" t="str">
        <f t="shared" si="596"/>
        <v/>
      </c>
      <c r="AP826" s="99" t="str">
        <f t="shared" si="597"/>
        <v/>
      </c>
      <c r="AQ826" s="99" t="str">
        <f t="shared" si="592"/>
        <v/>
      </c>
      <c r="AR826" s="99" t="str">
        <f t="shared" si="593"/>
        <v/>
      </c>
      <c r="AS826" s="99" t="str">
        <f t="shared" si="598"/>
        <v/>
      </c>
      <c r="AT826" s="99" t="str">
        <f t="shared" si="599"/>
        <v/>
      </c>
      <c r="AU826" s="99" t="str">
        <f t="shared" si="569"/>
        <v/>
      </c>
      <c r="AV826" s="99" t="str">
        <f t="shared" si="570"/>
        <v/>
      </c>
      <c r="AW826" s="99" t="str">
        <f t="shared" si="600"/>
        <v/>
      </c>
      <c r="AX826" s="99" t="str">
        <f t="shared" si="601"/>
        <v/>
      </c>
      <c r="AY826" s="99" t="str">
        <f t="shared" si="571"/>
        <v/>
      </c>
      <c r="AZ826" s="99" t="str">
        <f t="shared" si="572"/>
        <v/>
      </c>
      <c r="BA826" s="99" t="str">
        <f t="shared" si="602"/>
        <v/>
      </c>
      <c r="BB826" s="99" t="str">
        <f t="shared" si="603"/>
        <v/>
      </c>
      <c r="BD826" s="99" t="str">
        <f t="shared" si="573"/>
        <v/>
      </c>
      <c r="BE826" s="99" t="str">
        <f t="shared" si="574"/>
        <v/>
      </c>
      <c r="BF826" s="99" t="str">
        <f t="shared" si="575"/>
        <v/>
      </c>
      <c r="BG826" s="99" t="str">
        <f t="shared" si="576"/>
        <v/>
      </c>
      <c r="BH826" s="121" t="str">
        <f t="shared" si="577"/>
        <v/>
      </c>
      <c r="BI826" s="121" t="str">
        <f t="shared" si="578"/>
        <v/>
      </c>
      <c r="BJ826" s="122" t="str">
        <f t="shared" si="579"/>
        <v/>
      </c>
      <c r="BK826" s="122"/>
      <c r="BL826" s="99" t="str">
        <f t="shared" si="580"/>
        <v/>
      </c>
      <c r="BM826" s="99" t="str">
        <f t="shared" si="581"/>
        <v/>
      </c>
      <c r="BN826" s="122" t="str">
        <f t="shared" si="586"/>
        <v/>
      </c>
      <c r="BO826" s="121" t="str">
        <f t="shared" si="582"/>
        <v/>
      </c>
      <c r="BP826" s="122" t="str">
        <f t="shared" si="587"/>
        <v/>
      </c>
      <c r="BQ826" s="122"/>
    </row>
    <row r="827" spans="2:69" x14ac:dyDescent="0.3">
      <c r="B827" s="89"/>
      <c r="C827" s="98">
        <f t="shared" si="583"/>
        <v>164</v>
      </c>
      <c r="D827" s="120">
        <v>817</v>
      </c>
      <c r="E827" s="161" t="str">
        <f t="shared" si="588"/>
        <v/>
      </c>
      <c r="F827" s="90" t="str">
        <f t="shared" si="564"/>
        <v/>
      </c>
      <c r="G827" s="120">
        <v>817</v>
      </c>
      <c r="H827" s="161" t="str">
        <f t="shared" si="589"/>
        <v/>
      </c>
      <c r="I827" s="90" t="str">
        <f t="array" ref="I827">IF(D$2=1,IF(F827="","",ABS(F826-F827)),IF(D$2&lt;10,IF(AND(F827="",F828=""),"",MAX(IF(C$11:C$1510=G827,B$11:B$1510))-MIN(IF(C$11:C$1510=G827,B$11:B$1510))),IF(AND(F827="",F828=""),"",_xlfn.STDEV.S(IF(C$11:C$1510=G827,B$11:B$1510)))))</f>
        <v/>
      </c>
      <c r="J827" s="102"/>
      <c r="K827" s="156"/>
      <c r="L827" s="157"/>
      <c r="M827" s="158"/>
      <c r="N827" s="147"/>
      <c r="O827" s="147"/>
      <c r="AA827" s="99" t="str">
        <f t="shared" si="565"/>
        <v/>
      </c>
      <c r="AB827" s="99" t="str">
        <f t="shared" si="566"/>
        <v/>
      </c>
      <c r="AC827" s="99" t="str">
        <f t="shared" si="594"/>
        <v/>
      </c>
      <c r="AD827" s="99" t="str">
        <f t="shared" si="595"/>
        <v/>
      </c>
      <c r="AE827" s="99" t="str">
        <f t="shared" si="567"/>
        <v/>
      </c>
      <c r="AF827" s="99" t="str">
        <f t="shared" si="568"/>
        <v/>
      </c>
      <c r="AG827" s="99" t="str">
        <f t="shared" si="606"/>
        <v/>
      </c>
      <c r="AH827" s="99" t="str">
        <f t="shared" si="607"/>
        <v/>
      </c>
      <c r="AI827" s="99" t="str">
        <f t="shared" si="584"/>
        <v/>
      </c>
      <c r="AJ827" s="99" t="str">
        <f t="shared" si="590"/>
        <v/>
      </c>
      <c r="AK827" s="99" t="str">
        <f t="shared" si="604"/>
        <v/>
      </c>
      <c r="AL827" s="99" t="str">
        <f t="shared" si="605"/>
        <v/>
      </c>
      <c r="AM827" s="99" t="str">
        <f t="shared" si="585"/>
        <v/>
      </c>
      <c r="AN827" s="99" t="str">
        <f t="shared" si="591"/>
        <v/>
      </c>
      <c r="AO827" s="99" t="str">
        <f t="shared" si="596"/>
        <v/>
      </c>
      <c r="AP827" s="99" t="str">
        <f t="shared" si="597"/>
        <v/>
      </c>
      <c r="AQ827" s="99" t="str">
        <f t="shared" si="592"/>
        <v/>
      </c>
      <c r="AR827" s="99" t="str">
        <f t="shared" si="593"/>
        <v/>
      </c>
      <c r="AS827" s="99" t="str">
        <f t="shared" si="598"/>
        <v/>
      </c>
      <c r="AT827" s="99" t="str">
        <f t="shared" si="599"/>
        <v/>
      </c>
      <c r="AU827" s="99" t="str">
        <f t="shared" si="569"/>
        <v/>
      </c>
      <c r="AV827" s="99" t="str">
        <f t="shared" si="570"/>
        <v/>
      </c>
      <c r="AW827" s="99" t="str">
        <f t="shared" si="600"/>
        <v/>
      </c>
      <c r="AX827" s="99" t="str">
        <f t="shared" si="601"/>
        <v/>
      </c>
      <c r="AY827" s="99" t="str">
        <f t="shared" si="571"/>
        <v/>
      </c>
      <c r="AZ827" s="99" t="str">
        <f t="shared" si="572"/>
        <v/>
      </c>
      <c r="BA827" s="99" t="str">
        <f t="shared" si="602"/>
        <v/>
      </c>
      <c r="BB827" s="99" t="str">
        <f t="shared" si="603"/>
        <v/>
      </c>
      <c r="BD827" s="99" t="str">
        <f t="shared" si="573"/>
        <v/>
      </c>
      <c r="BE827" s="99" t="str">
        <f t="shared" si="574"/>
        <v/>
      </c>
      <c r="BF827" s="99" t="str">
        <f t="shared" si="575"/>
        <v/>
      </c>
      <c r="BG827" s="99" t="str">
        <f t="shared" si="576"/>
        <v/>
      </c>
      <c r="BH827" s="121" t="str">
        <f t="shared" si="577"/>
        <v/>
      </c>
      <c r="BI827" s="121" t="str">
        <f t="shared" si="578"/>
        <v/>
      </c>
      <c r="BJ827" s="122" t="str">
        <f t="shared" si="579"/>
        <v/>
      </c>
      <c r="BK827" s="122"/>
      <c r="BL827" s="99" t="str">
        <f t="shared" si="580"/>
        <v/>
      </c>
      <c r="BM827" s="99" t="str">
        <f t="shared" si="581"/>
        <v/>
      </c>
      <c r="BN827" s="122" t="str">
        <f t="shared" si="586"/>
        <v/>
      </c>
      <c r="BO827" s="121" t="str">
        <f t="shared" si="582"/>
        <v/>
      </c>
      <c r="BP827" s="122" t="str">
        <f t="shared" si="587"/>
        <v/>
      </c>
      <c r="BQ827" s="122"/>
    </row>
    <row r="828" spans="2:69" x14ac:dyDescent="0.3">
      <c r="B828" s="89"/>
      <c r="C828" s="98">
        <f t="shared" si="583"/>
        <v>164</v>
      </c>
      <c r="D828" s="120">
        <v>818</v>
      </c>
      <c r="E828" s="161" t="str">
        <f t="shared" si="588"/>
        <v/>
      </c>
      <c r="F828" s="90" t="str">
        <f t="shared" si="564"/>
        <v/>
      </c>
      <c r="G828" s="120">
        <v>818</v>
      </c>
      <c r="H828" s="161" t="str">
        <f t="shared" si="589"/>
        <v/>
      </c>
      <c r="I828" s="90" t="str">
        <f t="array" ref="I828">IF(D$2=1,IF(F828="","",ABS(F827-F828)),IF(D$2&lt;10,IF(AND(F828="",F829=""),"",MAX(IF(C$11:C$1510=G828,B$11:B$1510))-MIN(IF(C$11:C$1510=G828,B$11:B$1510))),IF(AND(F828="",F829=""),"",_xlfn.STDEV.S(IF(C$11:C$1510=G828,B$11:B$1510)))))</f>
        <v/>
      </c>
      <c r="J828" s="102"/>
      <c r="K828" s="156"/>
      <c r="L828" s="157"/>
      <c r="M828" s="158"/>
      <c r="N828" s="147"/>
      <c r="O828" s="147"/>
      <c r="AA828" s="99" t="str">
        <f t="shared" si="565"/>
        <v/>
      </c>
      <c r="AB828" s="99" t="str">
        <f t="shared" si="566"/>
        <v/>
      </c>
      <c r="AC828" s="99" t="str">
        <f t="shared" si="594"/>
        <v/>
      </c>
      <c r="AD828" s="99" t="str">
        <f t="shared" si="595"/>
        <v/>
      </c>
      <c r="AE828" s="99" t="str">
        <f t="shared" si="567"/>
        <v/>
      </c>
      <c r="AF828" s="99" t="str">
        <f t="shared" si="568"/>
        <v/>
      </c>
      <c r="AG828" s="99" t="str">
        <f t="shared" si="606"/>
        <v/>
      </c>
      <c r="AH828" s="99" t="str">
        <f t="shared" si="607"/>
        <v/>
      </c>
      <c r="AI828" s="99" t="str">
        <f t="shared" si="584"/>
        <v/>
      </c>
      <c r="AJ828" s="99" t="str">
        <f t="shared" si="590"/>
        <v/>
      </c>
      <c r="AK828" s="99" t="str">
        <f t="shared" si="604"/>
        <v/>
      </c>
      <c r="AL828" s="99" t="str">
        <f t="shared" si="605"/>
        <v/>
      </c>
      <c r="AM828" s="99" t="str">
        <f t="shared" si="585"/>
        <v/>
      </c>
      <c r="AN828" s="99" t="str">
        <f t="shared" si="591"/>
        <v/>
      </c>
      <c r="AO828" s="99" t="str">
        <f t="shared" si="596"/>
        <v/>
      </c>
      <c r="AP828" s="99" t="str">
        <f t="shared" si="597"/>
        <v/>
      </c>
      <c r="AQ828" s="99" t="str">
        <f t="shared" si="592"/>
        <v/>
      </c>
      <c r="AR828" s="99" t="str">
        <f t="shared" si="593"/>
        <v/>
      </c>
      <c r="AS828" s="99" t="str">
        <f t="shared" si="598"/>
        <v/>
      </c>
      <c r="AT828" s="99" t="str">
        <f t="shared" si="599"/>
        <v/>
      </c>
      <c r="AU828" s="99" t="str">
        <f t="shared" si="569"/>
        <v/>
      </c>
      <c r="AV828" s="99" t="str">
        <f t="shared" si="570"/>
        <v/>
      </c>
      <c r="AW828" s="99" t="str">
        <f t="shared" si="600"/>
        <v/>
      </c>
      <c r="AX828" s="99" t="str">
        <f t="shared" si="601"/>
        <v/>
      </c>
      <c r="AY828" s="99" t="str">
        <f t="shared" si="571"/>
        <v/>
      </c>
      <c r="AZ828" s="99" t="str">
        <f t="shared" si="572"/>
        <v/>
      </c>
      <c r="BA828" s="99" t="str">
        <f t="shared" si="602"/>
        <v/>
      </c>
      <c r="BB828" s="99" t="str">
        <f t="shared" si="603"/>
        <v/>
      </c>
      <c r="BD828" s="99" t="str">
        <f t="shared" si="573"/>
        <v/>
      </c>
      <c r="BE828" s="99" t="str">
        <f t="shared" si="574"/>
        <v/>
      </c>
      <c r="BF828" s="99" t="str">
        <f t="shared" si="575"/>
        <v/>
      </c>
      <c r="BG828" s="99" t="str">
        <f t="shared" si="576"/>
        <v/>
      </c>
      <c r="BH828" s="121" t="str">
        <f t="shared" si="577"/>
        <v/>
      </c>
      <c r="BI828" s="121" t="str">
        <f t="shared" si="578"/>
        <v/>
      </c>
      <c r="BJ828" s="122" t="str">
        <f t="shared" si="579"/>
        <v/>
      </c>
      <c r="BK828" s="122"/>
      <c r="BL828" s="99" t="str">
        <f t="shared" si="580"/>
        <v/>
      </c>
      <c r="BM828" s="99" t="str">
        <f t="shared" si="581"/>
        <v/>
      </c>
      <c r="BN828" s="122" t="str">
        <f t="shared" si="586"/>
        <v/>
      </c>
      <c r="BO828" s="121" t="str">
        <f t="shared" si="582"/>
        <v/>
      </c>
      <c r="BP828" s="122" t="str">
        <f t="shared" si="587"/>
        <v/>
      </c>
      <c r="BQ828" s="122"/>
    </row>
    <row r="829" spans="2:69" x14ac:dyDescent="0.3">
      <c r="B829" s="89"/>
      <c r="C829" s="98">
        <f t="shared" si="583"/>
        <v>164</v>
      </c>
      <c r="D829" s="120">
        <v>819</v>
      </c>
      <c r="E829" s="161" t="str">
        <f t="shared" si="588"/>
        <v/>
      </c>
      <c r="F829" s="90" t="str">
        <f t="shared" si="564"/>
        <v/>
      </c>
      <c r="G829" s="120">
        <v>819</v>
      </c>
      <c r="H829" s="161" t="str">
        <f t="shared" si="589"/>
        <v/>
      </c>
      <c r="I829" s="90" t="str">
        <f t="array" ref="I829">IF(D$2=1,IF(F829="","",ABS(F828-F829)),IF(D$2&lt;10,IF(AND(F829="",F830=""),"",MAX(IF(C$11:C$1510=G829,B$11:B$1510))-MIN(IF(C$11:C$1510=G829,B$11:B$1510))),IF(AND(F829="",F830=""),"",_xlfn.STDEV.S(IF(C$11:C$1510=G829,B$11:B$1510)))))</f>
        <v/>
      </c>
      <c r="J829" s="102"/>
      <c r="K829" s="156"/>
      <c r="L829" s="157"/>
      <c r="M829" s="158"/>
      <c r="N829" s="147"/>
      <c r="O829" s="147"/>
      <c r="AA829" s="99" t="str">
        <f t="shared" si="565"/>
        <v/>
      </c>
      <c r="AB829" s="99" t="str">
        <f t="shared" si="566"/>
        <v/>
      </c>
      <c r="AC829" s="99" t="str">
        <f t="shared" si="594"/>
        <v/>
      </c>
      <c r="AD829" s="99" t="str">
        <f t="shared" si="595"/>
        <v/>
      </c>
      <c r="AE829" s="99" t="str">
        <f t="shared" si="567"/>
        <v/>
      </c>
      <c r="AF829" s="99" t="str">
        <f t="shared" si="568"/>
        <v/>
      </c>
      <c r="AG829" s="99" t="str">
        <f t="shared" si="606"/>
        <v/>
      </c>
      <c r="AH829" s="99" t="str">
        <f t="shared" si="607"/>
        <v/>
      </c>
      <c r="AI829" s="99" t="str">
        <f t="shared" si="584"/>
        <v/>
      </c>
      <c r="AJ829" s="99" t="str">
        <f t="shared" si="590"/>
        <v/>
      </c>
      <c r="AK829" s="99" t="str">
        <f t="shared" si="604"/>
        <v/>
      </c>
      <c r="AL829" s="99" t="str">
        <f t="shared" si="605"/>
        <v/>
      </c>
      <c r="AM829" s="99" t="str">
        <f t="shared" si="585"/>
        <v/>
      </c>
      <c r="AN829" s="99" t="str">
        <f t="shared" si="591"/>
        <v/>
      </c>
      <c r="AO829" s="99" t="str">
        <f t="shared" si="596"/>
        <v/>
      </c>
      <c r="AP829" s="99" t="str">
        <f t="shared" si="597"/>
        <v/>
      </c>
      <c r="AQ829" s="99" t="str">
        <f t="shared" si="592"/>
        <v/>
      </c>
      <c r="AR829" s="99" t="str">
        <f t="shared" si="593"/>
        <v/>
      </c>
      <c r="AS829" s="99" t="str">
        <f t="shared" si="598"/>
        <v/>
      </c>
      <c r="AT829" s="99" t="str">
        <f t="shared" si="599"/>
        <v/>
      </c>
      <c r="AU829" s="99" t="str">
        <f t="shared" si="569"/>
        <v/>
      </c>
      <c r="AV829" s="99" t="str">
        <f t="shared" si="570"/>
        <v/>
      </c>
      <c r="AW829" s="99" t="str">
        <f t="shared" si="600"/>
        <v/>
      </c>
      <c r="AX829" s="99" t="str">
        <f t="shared" si="601"/>
        <v/>
      </c>
      <c r="AY829" s="99" t="str">
        <f t="shared" si="571"/>
        <v/>
      </c>
      <c r="AZ829" s="99" t="str">
        <f t="shared" si="572"/>
        <v/>
      </c>
      <c r="BA829" s="99" t="str">
        <f t="shared" si="602"/>
        <v/>
      </c>
      <c r="BB829" s="99" t="str">
        <f t="shared" si="603"/>
        <v/>
      </c>
      <c r="BD829" s="99" t="str">
        <f t="shared" si="573"/>
        <v/>
      </c>
      <c r="BE829" s="99" t="str">
        <f t="shared" si="574"/>
        <v/>
      </c>
      <c r="BF829" s="99" t="str">
        <f t="shared" si="575"/>
        <v/>
      </c>
      <c r="BG829" s="99" t="str">
        <f t="shared" si="576"/>
        <v/>
      </c>
      <c r="BH829" s="121" t="str">
        <f t="shared" si="577"/>
        <v/>
      </c>
      <c r="BI829" s="121" t="str">
        <f t="shared" si="578"/>
        <v/>
      </c>
      <c r="BJ829" s="122" t="str">
        <f t="shared" si="579"/>
        <v/>
      </c>
      <c r="BK829" s="122"/>
      <c r="BL829" s="99" t="str">
        <f t="shared" si="580"/>
        <v/>
      </c>
      <c r="BM829" s="99" t="str">
        <f t="shared" si="581"/>
        <v/>
      </c>
      <c r="BN829" s="122" t="str">
        <f t="shared" si="586"/>
        <v/>
      </c>
      <c r="BO829" s="121" t="str">
        <f t="shared" si="582"/>
        <v/>
      </c>
      <c r="BP829" s="122" t="str">
        <f t="shared" si="587"/>
        <v/>
      </c>
      <c r="BQ829" s="122"/>
    </row>
    <row r="830" spans="2:69" x14ac:dyDescent="0.3">
      <c r="B830" s="89"/>
      <c r="C830" s="98">
        <f t="shared" si="583"/>
        <v>164</v>
      </c>
      <c r="D830" s="120">
        <v>820</v>
      </c>
      <c r="E830" s="161" t="str">
        <f t="shared" si="588"/>
        <v/>
      </c>
      <c r="F830" s="90" t="str">
        <f t="shared" si="564"/>
        <v/>
      </c>
      <c r="G830" s="120">
        <v>820</v>
      </c>
      <c r="H830" s="161" t="str">
        <f t="shared" si="589"/>
        <v/>
      </c>
      <c r="I830" s="90" t="str">
        <f t="array" ref="I830">IF(D$2=1,IF(F830="","",ABS(F829-F830)),IF(D$2&lt;10,IF(AND(F830="",F831=""),"",MAX(IF(C$11:C$1510=G830,B$11:B$1510))-MIN(IF(C$11:C$1510=G830,B$11:B$1510))),IF(AND(F830="",F831=""),"",_xlfn.STDEV.S(IF(C$11:C$1510=G830,B$11:B$1510)))))</f>
        <v/>
      </c>
      <c r="J830" s="102"/>
      <c r="K830" s="156"/>
      <c r="L830" s="157"/>
      <c r="M830" s="158"/>
      <c r="N830" s="147"/>
      <c r="O830" s="147"/>
      <c r="AA830" s="99" t="str">
        <f t="shared" si="565"/>
        <v/>
      </c>
      <c r="AB830" s="99" t="str">
        <f t="shared" si="566"/>
        <v/>
      </c>
      <c r="AC830" s="99" t="str">
        <f t="shared" si="594"/>
        <v/>
      </c>
      <c r="AD830" s="99" t="str">
        <f t="shared" si="595"/>
        <v/>
      </c>
      <c r="AE830" s="99" t="str">
        <f t="shared" si="567"/>
        <v/>
      </c>
      <c r="AF830" s="99" t="str">
        <f t="shared" si="568"/>
        <v/>
      </c>
      <c r="AG830" s="99" t="str">
        <f t="shared" si="606"/>
        <v/>
      </c>
      <c r="AH830" s="99" t="str">
        <f t="shared" si="607"/>
        <v/>
      </c>
      <c r="AI830" s="99" t="str">
        <f t="shared" si="584"/>
        <v/>
      </c>
      <c r="AJ830" s="99" t="str">
        <f t="shared" si="590"/>
        <v/>
      </c>
      <c r="AK830" s="99" t="str">
        <f t="shared" si="604"/>
        <v/>
      </c>
      <c r="AL830" s="99" t="str">
        <f t="shared" si="605"/>
        <v/>
      </c>
      <c r="AM830" s="99" t="str">
        <f t="shared" si="585"/>
        <v/>
      </c>
      <c r="AN830" s="99" t="str">
        <f t="shared" si="591"/>
        <v/>
      </c>
      <c r="AO830" s="99" t="str">
        <f t="shared" si="596"/>
        <v/>
      </c>
      <c r="AP830" s="99" t="str">
        <f t="shared" si="597"/>
        <v/>
      </c>
      <c r="AQ830" s="99" t="str">
        <f t="shared" si="592"/>
        <v/>
      </c>
      <c r="AR830" s="99" t="str">
        <f t="shared" si="593"/>
        <v/>
      </c>
      <c r="AS830" s="99" t="str">
        <f t="shared" si="598"/>
        <v/>
      </c>
      <c r="AT830" s="99" t="str">
        <f t="shared" si="599"/>
        <v/>
      </c>
      <c r="AU830" s="99" t="str">
        <f t="shared" si="569"/>
        <v/>
      </c>
      <c r="AV830" s="99" t="str">
        <f t="shared" si="570"/>
        <v/>
      </c>
      <c r="AW830" s="99" t="str">
        <f t="shared" si="600"/>
        <v/>
      </c>
      <c r="AX830" s="99" t="str">
        <f t="shared" si="601"/>
        <v/>
      </c>
      <c r="AY830" s="99" t="str">
        <f t="shared" si="571"/>
        <v/>
      </c>
      <c r="AZ830" s="99" t="str">
        <f t="shared" si="572"/>
        <v/>
      </c>
      <c r="BA830" s="99" t="str">
        <f t="shared" si="602"/>
        <v/>
      </c>
      <c r="BB830" s="99" t="str">
        <f t="shared" si="603"/>
        <v/>
      </c>
      <c r="BD830" s="99" t="str">
        <f t="shared" si="573"/>
        <v/>
      </c>
      <c r="BE830" s="99" t="str">
        <f t="shared" si="574"/>
        <v/>
      </c>
      <c r="BF830" s="99" t="str">
        <f t="shared" si="575"/>
        <v/>
      </c>
      <c r="BG830" s="99" t="str">
        <f t="shared" si="576"/>
        <v/>
      </c>
      <c r="BH830" s="121" t="str">
        <f t="shared" si="577"/>
        <v/>
      </c>
      <c r="BI830" s="121" t="str">
        <f t="shared" si="578"/>
        <v/>
      </c>
      <c r="BJ830" s="122" t="str">
        <f t="shared" si="579"/>
        <v/>
      </c>
      <c r="BK830" s="122"/>
      <c r="BL830" s="99" t="str">
        <f t="shared" si="580"/>
        <v/>
      </c>
      <c r="BM830" s="99" t="str">
        <f t="shared" si="581"/>
        <v/>
      </c>
      <c r="BN830" s="122" t="str">
        <f t="shared" si="586"/>
        <v/>
      </c>
      <c r="BO830" s="121" t="str">
        <f t="shared" si="582"/>
        <v/>
      </c>
      <c r="BP830" s="122" t="str">
        <f t="shared" si="587"/>
        <v/>
      </c>
      <c r="BQ830" s="122"/>
    </row>
    <row r="831" spans="2:69" x14ac:dyDescent="0.3">
      <c r="B831" s="89"/>
      <c r="C831" s="98">
        <f t="shared" si="583"/>
        <v>165</v>
      </c>
      <c r="D831" s="120">
        <v>821</v>
      </c>
      <c r="E831" s="161" t="str">
        <f t="shared" si="588"/>
        <v/>
      </c>
      <c r="F831" s="90" t="str">
        <f t="shared" si="564"/>
        <v/>
      </c>
      <c r="G831" s="120">
        <v>821</v>
      </c>
      <c r="H831" s="161" t="str">
        <f t="shared" si="589"/>
        <v/>
      </c>
      <c r="I831" s="90" t="str">
        <f t="array" ref="I831">IF(D$2=1,IF(F831="","",ABS(F830-F831)),IF(D$2&lt;10,IF(AND(F831="",F832=""),"",MAX(IF(C$11:C$1510=G831,B$11:B$1510))-MIN(IF(C$11:C$1510=G831,B$11:B$1510))),IF(AND(F831="",F832=""),"",_xlfn.STDEV.S(IF(C$11:C$1510=G831,B$11:B$1510)))))</f>
        <v/>
      </c>
      <c r="J831" s="102"/>
      <c r="K831" s="156"/>
      <c r="L831" s="157"/>
      <c r="M831" s="158"/>
      <c r="N831" s="147"/>
      <c r="O831" s="147"/>
      <c r="AA831" s="99" t="str">
        <f t="shared" si="565"/>
        <v/>
      </c>
      <c r="AB831" s="99" t="str">
        <f t="shared" si="566"/>
        <v/>
      </c>
      <c r="AC831" s="99" t="str">
        <f t="shared" si="594"/>
        <v/>
      </c>
      <c r="AD831" s="99" t="str">
        <f t="shared" si="595"/>
        <v/>
      </c>
      <c r="AE831" s="99" t="str">
        <f t="shared" si="567"/>
        <v/>
      </c>
      <c r="AF831" s="99" t="str">
        <f t="shared" si="568"/>
        <v/>
      </c>
      <c r="AG831" s="99" t="str">
        <f t="shared" si="606"/>
        <v/>
      </c>
      <c r="AH831" s="99" t="str">
        <f t="shared" si="607"/>
        <v/>
      </c>
      <c r="AI831" s="99" t="str">
        <f t="shared" si="584"/>
        <v/>
      </c>
      <c r="AJ831" s="99" t="str">
        <f t="shared" si="590"/>
        <v/>
      </c>
      <c r="AK831" s="99" t="str">
        <f t="shared" si="604"/>
        <v/>
      </c>
      <c r="AL831" s="99" t="str">
        <f t="shared" si="605"/>
        <v/>
      </c>
      <c r="AM831" s="99" t="str">
        <f t="shared" si="585"/>
        <v/>
      </c>
      <c r="AN831" s="99" t="str">
        <f t="shared" si="591"/>
        <v/>
      </c>
      <c r="AO831" s="99" t="str">
        <f t="shared" si="596"/>
        <v/>
      </c>
      <c r="AP831" s="99" t="str">
        <f t="shared" si="597"/>
        <v/>
      </c>
      <c r="AQ831" s="99" t="str">
        <f t="shared" si="592"/>
        <v/>
      </c>
      <c r="AR831" s="99" t="str">
        <f t="shared" si="593"/>
        <v/>
      </c>
      <c r="AS831" s="99" t="str">
        <f t="shared" si="598"/>
        <v/>
      </c>
      <c r="AT831" s="99" t="str">
        <f t="shared" si="599"/>
        <v/>
      </c>
      <c r="AU831" s="99" t="str">
        <f t="shared" si="569"/>
        <v/>
      </c>
      <c r="AV831" s="99" t="str">
        <f t="shared" si="570"/>
        <v/>
      </c>
      <c r="AW831" s="99" t="str">
        <f t="shared" si="600"/>
        <v/>
      </c>
      <c r="AX831" s="99" t="str">
        <f t="shared" si="601"/>
        <v/>
      </c>
      <c r="AY831" s="99" t="str">
        <f t="shared" si="571"/>
        <v/>
      </c>
      <c r="AZ831" s="99" t="str">
        <f t="shared" si="572"/>
        <v/>
      </c>
      <c r="BA831" s="99" t="str">
        <f t="shared" si="602"/>
        <v/>
      </c>
      <c r="BB831" s="99" t="str">
        <f t="shared" si="603"/>
        <v/>
      </c>
      <c r="BD831" s="99" t="str">
        <f t="shared" si="573"/>
        <v/>
      </c>
      <c r="BE831" s="99" t="str">
        <f t="shared" si="574"/>
        <v/>
      </c>
      <c r="BF831" s="99" t="str">
        <f t="shared" si="575"/>
        <v/>
      </c>
      <c r="BG831" s="99" t="str">
        <f t="shared" si="576"/>
        <v/>
      </c>
      <c r="BH831" s="121" t="str">
        <f t="shared" si="577"/>
        <v/>
      </c>
      <c r="BI831" s="121" t="str">
        <f t="shared" si="578"/>
        <v/>
      </c>
      <c r="BJ831" s="122" t="str">
        <f t="shared" si="579"/>
        <v/>
      </c>
      <c r="BK831" s="122"/>
      <c r="BL831" s="99" t="str">
        <f t="shared" si="580"/>
        <v/>
      </c>
      <c r="BM831" s="99" t="str">
        <f t="shared" si="581"/>
        <v/>
      </c>
      <c r="BN831" s="122" t="str">
        <f t="shared" si="586"/>
        <v/>
      </c>
      <c r="BO831" s="121" t="str">
        <f t="shared" si="582"/>
        <v/>
      </c>
      <c r="BP831" s="122" t="str">
        <f t="shared" si="587"/>
        <v/>
      </c>
      <c r="BQ831" s="122"/>
    </row>
    <row r="832" spans="2:69" x14ac:dyDescent="0.3">
      <c r="B832" s="89"/>
      <c r="C832" s="98">
        <f t="shared" si="583"/>
        <v>165</v>
      </c>
      <c r="D832" s="120">
        <v>822</v>
      </c>
      <c r="E832" s="161" t="str">
        <f t="shared" si="588"/>
        <v/>
      </c>
      <c r="F832" s="90" t="str">
        <f t="shared" si="564"/>
        <v/>
      </c>
      <c r="G832" s="120">
        <v>822</v>
      </c>
      <c r="H832" s="161" t="str">
        <f t="shared" si="589"/>
        <v/>
      </c>
      <c r="I832" s="90" t="str">
        <f t="array" ref="I832">IF(D$2=1,IF(F832="","",ABS(F831-F832)),IF(D$2&lt;10,IF(AND(F832="",F833=""),"",MAX(IF(C$11:C$1510=G832,B$11:B$1510))-MIN(IF(C$11:C$1510=G832,B$11:B$1510))),IF(AND(F832="",F833=""),"",_xlfn.STDEV.S(IF(C$11:C$1510=G832,B$11:B$1510)))))</f>
        <v/>
      </c>
      <c r="J832" s="102"/>
      <c r="K832" s="156"/>
      <c r="L832" s="157"/>
      <c r="M832" s="158"/>
      <c r="N832" s="147"/>
      <c r="O832" s="147"/>
      <c r="AA832" s="99" t="str">
        <f t="shared" si="565"/>
        <v/>
      </c>
      <c r="AB832" s="99" t="str">
        <f t="shared" si="566"/>
        <v/>
      </c>
      <c r="AC832" s="99" t="str">
        <f t="shared" si="594"/>
        <v/>
      </c>
      <c r="AD832" s="99" t="str">
        <f t="shared" si="595"/>
        <v/>
      </c>
      <c r="AE832" s="99" t="str">
        <f t="shared" si="567"/>
        <v/>
      </c>
      <c r="AF832" s="99" t="str">
        <f t="shared" si="568"/>
        <v/>
      </c>
      <c r="AG832" s="99" t="str">
        <f t="shared" si="606"/>
        <v/>
      </c>
      <c r="AH832" s="99" t="str">
        <f t="shared" si="607"/>
        <v/>
      </c>
      <c r="AI832" s="99" t="str">
        <f t="shared" si="584"/>
        <v/>
      </c>
      <c r="AJ832" s="99" t="str">
        <f t="shared" si="590"/>
        <v/>
      </c>
      <c r="AK832" s="99" t="str">
        <f t="shared" si="604"/>
        <v/>
      </c>
      <c r="AL832" s="99" t="str">
        <f t="shared" si="605"/>
        <v/>
      </c>
      <c r="AM832" s="99" t="str">
        <f t="shared" si="585"/>
        <v/>
      </c>
      <c r="AN832" s="99" t="str">
        <f t="shared" si="591"/>
        <v/>
      </c>
      <c r="AO832" s="99" t="str">
        <f t="shared" si="596"/>
        <v/>
      </c>
      <c r="AP832" s="99" t="str">
        <f t="shared" si="597"/>
        <v/>
      </c>
      <c r="AQ832" s="99" t="str">
        <f t="shared" si="592"/>
        <v/>
      </c>
      <c r="AR832" s="99" t="str">
        <f t="shared" si="593"/>
        <v/>
      </c>
      <c r="AS832" s="99" t="str">
        <f t="shared" si="598"/>
        <v/>
      </c>
      <c r="AT832" s="99" t="str">
        <f t="shared" si="599"/>
        <v/>
      </c>
      <c r="AU832" s="99" t="str">
        <f t="shared" si="569"/>
        <v/>
      </c>
      <c r="AV832" s="99" t="str">
        <f t="shared" si="570"/>
        <v/>
      </c>
      <c r="AW832" s="99" t="str">
        <f t="shared" si="600"/>
        <v/>
      </c>
      <c r="AX832" s="99" t="str">
        <f t="shared" si="601"/>
        <v/>
      </c>
      <c r="AY832" s="99" t="str">
        <f t="shared" si="571"/>
        <v/>
      </c>
      <c r="AZ832" s="99" t="str">
        <f t="shared" si="572"/>
        <v/>
      </c>
      <c r="BA832" s="99" t="str">
        <f t="shared" si="602"/>
        <v/>
      </c>
      <c r="BB832" s="99" t="str">
        <f t="shared" si="603"/>
        <v/>
      </c>
      <c r="BD832" s="99" t="str">
        <f t="shared" si="573"/>
        <v/>
      </c>
      <c r="BE832" s="99" t="str">
        <f t="shared" si="574"/>
        <v/>
      </c>
      <c r="BF832" s="99" t="str">
        <f t="shared" si="575"/>
        <v/>
      </c>
      <c r="BG832" s="99" t="str">
        <f t="shared" si="576"/>
        <v/>
      </c>
      <c r="BH832" s="121" t="str">
        <f t="shared" si="577"/>
        <v/>
      </c>
      <c r="BI832" s="121" t="str">
        <f t="shared" si="578"/>
        <v/>
      </c>
      <c r="BJ832" s="122" t="str">
        <f t="shared" si="579"/>
        <v/>
      </c>
      <c r="BK832" s="122"/>
      <c r="BL832" s="99" t="str">
        <f t="shared" si="580"/>
        <v/>
      </c>
      <c r="BM832" s="99" t="str">
        <f t="shared" si="581"/>
        <v/>
      </c>
      <c r="BN832" s="122" t="str">
        <f t="shared" si="586"/>
        <v/>
      </c>
      <c r="BO832" s="121" t="str">
        <f t="shared" si="582"/>
        <v/>
      </c>
      <c r="BP832" s="122" t="str">
        <f t="shared" si="587"/>
        <v/>
      </c>
      <c r="BQ832" s="122"/>
    </row>
    <row r="833" spans="2:69" x14ac:dyDescent="0.3">
      <c r="B833" s="89"/>
      <c r="C833" s="98">
        <f t="shared" si="583"/>
        <v>165</v>
      </c>
      <c r="D833" s="120">
        <v>823</v>
      </c>
      <c r="E833" s="161" t="str">
        <f t="shared" si="588"/>
        <v/>
      </c>
      <c r="F833" s="90" t="str">
        <f t="shared" si="564"/>
        <v/>
      </c>
      <c r="G833" s="120">
        <v>823</v>
      </c>
      <c r="H833" s="161" t="str">
        <f t="shared" si="589"/>
        <v/>
      </c>
      <c r="I833" s="90" t="str">
        <f t="array" ref="I833">IF(D$2=1,IF(F833="","",ABS(F832-F833)),IF(D$2&lt;10,IF(AND(F833="",F834=""),"",MAX(IF(C$11:C$1510=G833,B$11:B$1510))-MIN(IF(C$11:C$1510=G833,B$11:B$1510))),IF(AND(F833="",F834=""),"",_xlfn.STDEV.S(IF(C$11:C$1510=G833,B$11:B$1510)))))</f>
        <v/>
      </c>
      <c r="J833" s="102"/>
      <c r="K833" s="156"/>
      <c r="L833" s="157"/>
      <c r="M833" s="158"/>
      <c r="N833" s="147"/>
      <c r="O833" s="147"/>
      <c r="AA833" s="99" t="str">
        <f t="shared" si="565"/>
        <v/>
      </c>
      <c r="AB833" s="99" t="str">
        <f t="shared" si="566"/>
        <v/>
      </c>
      <c r="AC833" s="99" t="str">
        <f t="shared" si="594"/>
        <v/>
      </c>
      <c r="AD833" s="99" t="str">
        <f t="shared" si="595"/>
        <v/>
      </c>
      <c r="AE833" s="99" t="str">
        <f t="shared" si="567"/>
        <v/>
      </c>
      <c r="AF833" s="99" t="str">
        <f t="shared" si="568"/>
        <v/>
      </c>
      <c r="AG833" s="99" t="str">
        <f t="shared" si="606"/>
        <v/>
      </c>
      <c r="AH833" s="99" t="str">
        <f t="shared" si="607"/>
        <v/>
      </c>
      <c r="AI833" s="99" t="str">
        <f t="shared" si="584"/>
        <v/>
      </c>
      <c r="AJ833" s="99" t="str">
        <f t="shared" si="590"/>
        <v/>
      </c>
      <c r="AK833" s="99" t="str">
        <f t="shared" si="604"/>
        <v/>
      </c>
      <c r="AL833" s="99" t="str">
        <f t="shared" si="605"/>
        <v/>
      </c>
      <c r="AM833" s="99" t="str">
        <f t="shared" si="585"/>
        <v/>
      </c>
      <c r="AN833" s="99" t="str">
        <f t="shared" si="591"/>
        <v/>
      </c>
      <c r="AO833" s="99" t="str">
        <f t="shared" si="596"/>
        <v/>
      </c>
      <c r="AP833" s="99" t="str">
        <f t="shared" si="597"/>
        <v/>
      </c>
      <c r="AQ833" s="99" t="str">
        <f t="shared" si="592"/>
        <v/>
      </c>
      <c r="AR833" s="99" t="str">
        <f t="shared" si="593"/>
        <v/>
      </c>
      <c r="AS833" s="99" t="str">
        <f t="shared" si="598"/>
        <v/>
      </c>
      <c r="AT833" s="99" t="str">
        <f t="shared" si="599"/>
        <v/>
      </c>
      <c r="AU833" s="99" t="str">
        <f t="shared" si="569"/>
        <v/>
      </c>
      <c r="AV833" s="99" t="str">
        <f t="shared" si="570"/>
        <v/>
      </c>
      <c r="AW833" s="99" t="str">
        <f t="shared" si="600"/>
        <v/>
      </c>
      <c r="AX833" s="99" t="str">
        <f t="shared" si="601"/>
        <v/>
      </c>
      <c r="AY833" s="99" t="str">
        <f t="shared" si="571"/>
        <v/>
      </c>
      <c r="AZ833" s="99" t="str">
        <f t="shared" si="572"/>
        <v/>
      </c>
      <c r="BA833" s="99" t="str">
        <f t="shared" si="602"/>
        <v/>
      </c>
      <c r="BB833" s="99" t="str">
        <f t="shared" si="603"/>
        <v/>
      </c>
      <c r="BD833" s="99" t="str">
        <f t="shared" si="573"/>
        <v/>
      </c>
      <c r="BE833" s="99" t="str">
        <f t="shared" si="574"/>
        <v/>
      </c>
      <c r="BF833" s="99" t="str">
        <f t="shared" si="575"/>
        <v/>
      </c>
      <c r="BG833" s="99" t="str">
        <f t="shared" si="576"/>
        <v/>
      </c>
      <c r="BH833" s="121" t="str">
        <f t="shared" si="577"/>
        <v/>
      </c>
      <c r="BI833" s="121" t="str">
        <f t="shared" si="578"/>
        <v/>
      </c>
      <c r="BJ833" s="122" t="str">
        <f t="shared" si="579"/>
        <v/>
      </c>
      <c r="BK833" s="122"/>
      <c r="BL833" s="99" t="str">
        <f t="shared" si="580"/>
        <v/>
      </c>
      <c r="BM833" s="99" t="str">
        <f t="shared" si="581"/>
        <v/>
      </c>
      <c r="BN833" s="122" t="str">
        <f t="shared" si="586"/>
        <v/>
      </c>
      <c r="BO833" s="121" t="str">
        <f t="shared" si="582"/>
        <v/>
      </c>
      <c r="BP833" s="122" t="str">
        <f t="shared" si="587"/>
        <v/>
      </c>
      <c r="BQ833" s="122"/>
    </row>
    <row r="834" spans="2:69" x14ac:dyDescent="0.3">
      <c r="B834" s="89"/>
      <c r="C834" s="98">
        <f t="shared" si="583"/>
        <v>165</v>
      </c>
      <c r="D834" s="120">
        <v>824</v>
      </c>
      <c r="E834" s="161" t="str">
        <f t="shared" si="588"/>
        <v/>
      </c>
      <c r="F834" s="90" t="str">
        <f t="shared" si="564"/>
        <v/>
      </c>
      <c r="G834" s="120">
        <v>824</v>
      </c>
      <c r="H834" s="161" t="str">
        <f t="shared" si="589"/>
        <v/>
      </c>
      <c r="I834" s="90" t="str">
        <f t="array" ref="I834">IF(D$2=1,IF(F834="","",ABS(F833-F834)),IF(D$2&lt;10,IF(AND(F834="",F835=""),"",MAX(IF(C$11:C$1510=G834,B$11:B$1510))-MIN(IF(C$11:C$1510=G834,B$11:B$1510))),IF(AND(F834="",F835=""),"",_xlfn.STDEV.S(IF(C$11:C$1510=G834,B$11:B$1510)))))</f>
        <v/>
      </c>
      <c r="J834" s="102"/>
      <c r="K834" s="156"/>
      <c r="L834" s="157"/>
      <c r="M834" s="158"/>
      <c r="N834" s="147"/>
      <c r="O834" s="147"/>
      <c r="AA834" s="99" t="str">
        <f t="shared" si="565"/>
        <v/>
      </c>
      <c r="AB834" s="99" t="str">
        <f t="shared" si="566"/>
        <v/>
      </c>
      <c r="AC834" s="99" t="str">
        <f t="shared" si="594"/>
        <v/>
      </c>
      <c r="AD834" s="99" t="str">
        <f t="shared" si="595"/>
        <v/>
      </c>
      <c r="AE834" s="99" t="str">
        <f t="shared" si="567"/>
        <v/>
      </c>
      <c r="AF834" s="99" t="str">
        <f t="shared" si="568"/>
        <v/>
      </c>
      <c r="AG834" s="99" t="str">
        <f t="shared" si="606"/>
        <v/>
      </c>
      <c r="AH834" s="99" t="str">
        <f t="shared" si="607"/>
        <v/>
      </c>
      <c r="AI834" s="99" t="str">
        <f t="shared" si="584"/>
        <v/>
      </c>
      <c r="AJ834" s="99" t="str">
        <f t="shared" si="590"/>
        <v/>
      </c>
      <c r="AK834" s="99" t="str">
        <f t="shared" si="604"/>
        <v/>
      </c>
      <c r="AL834" s="99" t="str">
        <f t="shared" si="605"/>
        <v/>
      </c>
      <c r="AM834" s="99" t="str">
        <f t="shared" si="585"/>
        <v/>
      </c>
      <c r="AN834" s="99" t="str">
        <f t="shared" si="591"/>
        <v/>
      </c>
      <c r="AO834" s="99" t="str">
        <f t="shared" si="596"/>
        <v/>
      </c>
      <c r="AP834" s="99" t="str">
        <f t="shared" si="597"/>
        <v/>
      </c>
      <c r="AQ834" s="99" t="str">
        <f t="shared" si="592"/>
        <v/>
      </c>
      <c r="AR834" s="99" t="str">
        <f t="shared" si="593"/>
        <v/>
      </c>
      <c r="AS834" s="99" t="str">
        <f t="shared" si="598"/>
        <v/>
      </c>
      <c r="AT834" s="99" t="str">
        <f t="shared" si="599"/>
        <v/>
      </c>
      <c r="AU834" s="99" t="str">
        <f t="shared" si="569"/>
        <v/>
      </c>
      <c r="AV834" s="99" t="str">
        <f t="shared" si="570"/>
        <v/>
      </c>
      <c r="AW834" s="99" t="str">
        <f t="shared" si="600"/>
        <v/>
      </c>
      <c r="AX834" s="99" t="str">
        <f t="shared" si="601"/>
        <v/>
      </c>
      <c r="AY834" s="99" t="str">
        <f t="shared" si="571"/>
        <v/>
      </c>
      <c r="AZ834" s="99" t="str">
        <f t="shared" si="572"/>
        <v/>
      </c>
      <c r="BA834" s="99" t="str">
        <f t="shared" si="602"/>
        <v/>
      </c>
      <c r="BB834" s="99" t="str">
        <f t="shared" si="603"/>
        <v/>
      </c>
      <c r="BD834" s="99" t="str">
        <f t="shared" si="573"/>
        <v/>
      </c>
      <c r="BE834" s="99" t="str">
        <f t="shared" si="574"/>
        <v/>
      </c>
      <c r="BF834" s="99" t="str">
        <f t="shared" si="575"/>
        <v/>
      </c>
      <c r="BG834" s="99" t="str">
        <f t="shared" si="576"/>
        <v/>
      </c>
      <c r="BH834" s="121" t="str">
        <f t="shared" si="577"/>
        <v/>
      </c>
      <c r="BI834" s="121" t="str">
        <f t="shared" si="578"/>
        <v/>
      </c>
      <c r="BJ834" s="122" t="str">
        <f t="shared" si="579"/>
        <v/>
      </c>
      <c r="BK834" s="122"/>
      <c r="BL834" s="99" t="str">
        <f t="shared" si="580"/>
        <v/>
      </c>
      <c r="BM834" s="99" t="str">
        <f t="shared" si="581"/>
        <v/>
      </c>
      <c r="BN834" s="122" t="str">
        <f t="shared" si="586"/>
        <v/>
      </c>
      <c r="BO834" s="121" t="str">
        <f t="shared" si="582"/>
        <v/>
      </c>
      <c r="BP834" s="122" t="str">
        <f t="shared" si="587"/>
        <v/>
      </c>
      <c r="BQ834" s="122"/>
    </row>
    <row r="835" spans="2:69" x14ac:dyDescent="0.3">
      <c r="B835" s="89"/>
      <c r="C835" s="98">
        <f t="shared" si="583"/>
        <v>165</v>
      </c>
      <c r="D835" s="120">
        <v>825</v>
      </c>
      <c r="E835" s="161" t="str">
        <f t="shared" si="588"/>
        <v/>
      </c>
      <c r="F835" s="90" t="str">
        <f t="shared" si="564"/>
        <v/>
      </c>
      <c r="G835" s="120">
        <v>825</v>
      </c>
      <c r="H835" s="161" t="str">
        <f t="shared" si="589"/>
        <v/>
      </c>
      <c r="I835" s="90" t="str">
        <f t="array" ref="I835">IF(D$2=1,IF(F835="","",ABS(F834-F835)),IF(D$2&lt;10,IF(AND(F835="",F836=""),"",MAX(IF(C$11:C$1510=G835,B$11:B$1510))-MIN(IF(C$11:C$1510=G835,B$11:B$1510))),IF(AND(F835="",F836=""),"",_xlfn.STDEV.S(IF(C$11:C$1510=G835,B$11:B$1510)))))</f>
        <v/>
      </c>
      <c r="J835" s="102"/>
      <c r="K835" s="156"/>
      <c r="L835" s="157"/>
      <c r="M835" s="158"/>
      <c r="N835" s="147"/>
      <c r="O835" s="147"/>
      <c r="AA835" s="99" t="str">
        <f t="shared" si="565"/>
        <v/>
      </c>
      <c r="AB835" s="99" t="str">
        <f t="shared" si="566"/>
        <v/>
      </c>
      <c r="AC835" s="99" t="str">
        <f t="shared" si="594"/>
        <v/>
      </c>
      <c r="AD835" s="99" t="str">
        <f t="shared" si="595"/>
        <v/>
      </c>
      <c r="AE835" s="99" t="str">
        <f t="shared" si="567"/>
        <v/>
      </c>
      <c r="AF835" s="99" t="str">
        <f t="shared" si="568"/>
        <v/>
      </c>
      <c r="AG835" s="99" t="str">
        <f t="shared" si="606"/>
        <v/>
      </c>
      <c r="AH835" s="99" t="str">
        <f t="shared" si="607"/>
        <v/>
      </c>
      <c r="AI835" s="99" t="str">
        <f t="shared" si="584"/>
        <v/>
      </c>
      <c r="AJ835" s="99" t="str">
        <f t="shared" si="590"/>
        <v/>
      </c>
      <c r="AK835" s="99" t="str">
        <f t="shared" si="604"/>
        <v/>
      </c>
      <c r="AL835" s="99" t="str">
        <f t="shared" si="605"/>
        <v/>
      </c>
      <c r="AM835" s="99" t="str">
        <f t="shared" si="585"/>
        <v/>
      </c>
      <c r="AN835" s="99" t="str">
        <f t="shared" si="591"/>
        <v/>
      </c>
      <c r="AO835" s="99" t="str">
        <f t="shared" si="596"/>
        <v/>
      </c>
      <c r="AP835" s="99" t="str">
        <f t="shared" si="597"/>
        <v/>
      </c>
      <c r="AQ835" s="99" t="str">
        <f t="shared" si="592"/>
        <v/>
      </c>
      <c r="AR835" s="99" t="str">
        <f t="shared" si="593"/>
        <v/>
      </c>
      <c r="AS835" s="99" t="str">
        <f t="shared" si="598"/>
        <v/>
      </c>
      <c r="AT835" s="99" t="str">
        <f t="shared" si="599"/>
        <v/>
      </c>
      <c r="AU835" s="99" t="str">
        <f t="shared" si="569"/>
        <v/>
      </c>
      <c r="AV835" s="99" t="str">
        <f t="shared" si="570"/>
        <v/>
      </c>
      <c r="AW835" s="99" t="str">
        <f t="shared" si="600"/>
        <v/>
      </c>
      <c r="AX835" s="99" t="str">
        <f t="shared" si="601"/>
        <v/>
      </c>
      <c r="AY835" s="99" t="str">
        <f t="shared" si="571"/>
        <v/>
      </c>
      <c r="AZ835" s="99" t="str">
        <f t="shared" si="572"/>
        <v/>
      </c>
      <c r="BA835" s="99" t="str">
        <f t="shared" si="602"/>
        <v/>
      </c>
      <c r="BB835" s="99" t="str">
        <f t="shared" si="603"/>
        <v/>
      </c>
      <c r="BD835" s="99" t="str">
        <f t="shared" si="573"/>
        <v/>
      </c>
      <c r="BE835" s="99" t="str">
        <f t="shared" si="574"/>
        <v/>
      </c>
      <c r="BF835" s="99" t="str">
        <f t="shared" si="575"/>
        <v/>
      </c>
      <c r="BG835" s="99" t="str">
        <f t="shared" si="576"/>
        <v/>
      </c>
      <c r="BH835" s="121" t="str">
        <f t="shared" si="577"/>
        <v/>
      </c>
      <c r="BI835" s="121" t="str">
        <f t="shared" si="578"/>
        <v/>
      </c>
      <c r="BJ835" s="122" t="str">
        <f t="shared" si="579"/>
        <v/>
      </c>
      <c r="BK835" s="122"/>
      <c r="BL835" s="99" t="str">
        <f t="shared" si="580"/>
        <v/>
      </c>
      <c r="BM835" s="99" t="str">
        <f t="shared" si="581"/>
        <v/>
      </c>
      <c r="BN835" s="122" t="str">
        <f t="shared" si="586"/>
        <v/>
      </c>
      <c r="BO835" s="121" t="str">
        <f t="shared" si="582"/>
        <v/>
      </c>
      <c r="BP835" s="122" t="str">
        <f t="shared" si="587"/>
        <v/>
      </c>
      <c r="BQ835" s="122"/>
    </row>
    <row r="836" spans="2:69" x14ac:dyDescent="0.3">
      <c r="B836" s="89"/>
      <c r="C836" s="98">
        <f t="shared" si="583"/>
        <v>166</v>
      </c>
      <c r="D836" s="120">
        <v>826</v>
      </c>
      <c r="E836" s="161" t="str">
        <f t="shared" si="588"/>
        <v/>
      </c>
      <c r="F836" s="90" t="str">
        <f t="shared" si="564"/>
        <v/>
      </c>
      <c r="G836" s="120">
        <v>826</v>
      </c>
      <c r="H836" s="161" t="str">
        <f t="shared" si="589"/>
        <v/>
      </c>
      <c r="I836" s="90" t="str">
        <f t="array" ref="I836">IF(D$2=1,IF(F836="","",ABS(F835-F836)),IF(D$2&lt;10,IF(AND(F836="",F837=""),"",MAX(IF(C$11:C$1510=G836,B$11:B$1510))-MIN(IF(C$11:C$1510=G836,B$11:B$1510))),IF(AND(F836="",F837=""),"",_xlfn.STDEV.S(IF(C$11:C$1510=G836,B$11:B$1510)))))</f>
        <v/>
      </c>
      <c r="J836" s="102"/>
      <c r="K836" s="156"/>
      <c r="L836" s="157"/>
      <c r="M836" s="158"/>
      <c r="N836" s="147"/>
      <c r="O836" s="147"/>
      <c r="AA836" s="99" t="str">
        <f t="shared" si="565"/>
        <v/>
      </c>
      <c r="AB836" s="99" t="str">
        <f t="shared" si="566"/>
        <v/>
      </c>
      <c r="AC836" s="99" t="str">
        <f t="shared" si="594"/>
        <v/>
      </c>
      <c r="AD836" s="99" t="str">
        <f t="shared" si="595"/>
        <v/>
      </c>
      <c r="AE836" s="99" t="str">
        <f t="shared" si="567"/>
        <v/>
      </c>
      <c r="AF836" s="99" t="str">
        <f t="shared" si="568"/>
        <v/>
      </c>
      <c r="AG836" s="99" t="str">
        <f t="shared" si="606"/>
        <v/>
      </c>
      <c r="AH836" s="99" t="str">
        <f t="shared" si="607"/>
        <v/>
      </c>
      <c r="AI836" s="99" t="str">
        <f t="shared" si="584"/>
        <v/>
      </c>
      <c r="AJ836" s="99" t="str">
        <f t="shared" si="590"/>
        <v/>
      </c>
      <c r="AK836" s="99" t="str">
        <f t="shared" si="604"/>
        <v/>
      </c>
      <c r="AL836" s="99" t="str">
        <f t="shared" si="605"/>
        <v/>
      </c>
      <c r="AM836" s="99" t="str">
        <f t="shared" si="585"/>
        <v/>
      </c>
      <c r="AN836" s="99" t="str">
        <f t="shared" si="591"/>
        <v/>
      </c>
      <c r="AO836" s="99" t="str">
        <f t="shared" si="596"/>
        <v/>
      </c>
      <c r="AP836" s="99" t="str">
        <f t="shared" si="597"/>
        <v/>
      </c>
      <c r="AQ836" s="99" t="str">
        <f t="shared" si="592"/>
        <v/>
      </c>
      <c r="AR836" s="99" t="str">
        <f t="shared" si="593"/>
        <v/>
      </c>
      <c r="AS836" s="99" t="str">
        <f t="shared" si="598"/>
        <v/>
      </c>
      <c r="AT836" s="99" t="str">
        <f t="shared" si="599"/>
        <v/>
      </c>
      <c r="AU836" s="99" t="str">
        <f t="shared" si="569"/>
        <v/>
      </c>
      <c r="AV836" s="99" t="str">
        <f t="shared" si="570"/>
        <v/>
      </c>
      <c r="AW836" s="99" t="str">
        <f t="shared" si="600"/>
        <v/>
      </c>
      <c r="AX836" s="99" t="str">
        <f t="shared" si="601"/>
        <v/>
      </c>
      <c r="AY836" s="99" t="str">
        <f t="shared" si="571"/>
        <v/>
      </c>
      <c r="AZ836" s="99" t="str">
        <f t="shared" si="572"/>
        <v/>
      </c>
      <c r="BA836" s="99" t="str">
        <f t="shared" si="602"/>
        <v/>
      </c>
      <c r="BB836" s="99" t="str">
        <f t="shared" si="603"/>
        <v/>
      </c>
      <c r="BD836" s="99" t="str">
        <f t="shared" si="573"/>
        <v/>
      </c>
      <c r="BE836" s="99" t="str">
        <f t="shared" si="574"/>
        <v/>
      </c>
      <c r="BF836" s="99" t="str">
        <f t="shared" si="575"/>
        <v/>
      </c>
      <c r="BG836" s="99" t="str">
        <f t="shared" si="576"/>
        <v/>
      </c>
      <c r="BH836" s="121" t="str">
        <f t="shared" si="577"/>
        <v/>
      </c>
      <c r="BI836" s="121" t="str">
        <f t="shared" si="578"/>
        <v/>
      </c>
      <c r="BJ836" s="122" t="str">
        <f t="shared" si="579"/>
        <v/>
      </c>
      <c r="BK836" s="122"/>
      <c r="BL836" s="99" t="str">
        <f t="shared" si="580"/>
        <v/>
      </c>
      <c r="BM836" s="99" t="str">
        <f t="shared" si="581"/>
        <v/>
      </c>
      <c r="BN836" s="122" t="str">
        <f t="shared" si="586"/>
        <v/>
      </c>
      <c r="BO836" s="121" t="str">
        <f t="shared" si="582"/>
        <v/>
      </c>
      <c r="BP836" s="122" t="str">
        <f t="shared" si="587"/>
        <v/>
      </c>
      <c r="BQ836" s="122"/>
    </row>
    <row r="837" spans="2:69" x14ac:dyDescent="0.3">
      <c r="B837" s="89"/>
      <c r="C837" s="98">
        <f t="shared" si="583"/>
        <v>166</v>
      </c>
      <c r="D837" s="120">
        <v>827</v>
      </c>
      <c r="E837" s="161" t="str">
        <f t="shared" si="588"/>
        <v/>
      </c>
      <c r="F837" s="90" t="str">
        <f t="shared" si="564"/>
        <v/>
      </c>
      <c r="G837" s="120">
        <v>827</v>
      </c>
      <c r="H837" s="161" t="str">
        <f t="shared" si="589"/>
        <v/>
      </c>
      <c r="I837" s="90" t="str">
        <f t="array" ref="I837">IF(D$2=1,IF(F837="","",ABS(F836-F837)),IF(D$2&lt;10,IF(AND(F837="",F838=""),"",MAX(IF(C$11:C$1510=G837,B$11:B$1510))-MIN(IF(C$11:C$1510=G837,B$11:B$1510))),IF(AND(F837="",F838=""),"",_xlfn.STDEV.S(IF(C$11:C$1510=G837,B$11:B$1510)))))</f>
        <v/>
      </c>
      <c r="J837" s="102"/>
      <c r="K837" s="156"/>
      <c r="L837" s="157"/>
      <c r="M837" s="158"/>
      <c r="N837" s="147"/>
      <c r="O837" s="147"/>
      <c r="AA837" s="99" t="str">
        <f t="shared" si="565"/>
        <v/>
      </c>
      <c r="AB837" s="99" t="str">
        <f t="shared" si="566"/>
        <v/>
      </c>
      <c r="AC837" s="99" t="str">
        <f t="shared" si="594"/>
        <v/>
      </c>
      <c r="AD837" s="99" t="str">
        <f t="shared" si="595"/>
        <v/>
      </c>
      <c r="AE837" s="99" t="str">
        <f t="shared" si="567"/>
        <v/>
      </c>
      <c r="AF837" s="99" t="str">
        <f t="shared" si="568"/>
        <v/>
      </c>
      <c r="AG837" s="99" t="str">
        <f t="shared" si="606"/>
        <v/>
      </c>
      <c r="AH837" s="99" t="str">
        <f t="shared" si="607"/>
        <v/>
      </c>
      <c r="AI837" s="99" t="str">
        <f t="shared" si="584"/>
        <v/>
      </c>
      <c r="AJ837" s="99" t="str">
        <f t="shared" si="590"/>
        <v/>
      </c>
      <c r="AK837" s="99" t="str">
        <f t="shared" si="604"/>
        <v/>
      </c>
      <c r="AL837" s="99" t="str">
        <f t="shared" si="605"/>
        <v/>
      </c>
      <c r="AM837" s="99" t="str">
        <f t="shared" si="585"/>
        <v/>
      </c>
      <c r="AN837" s="99" t="str">
        <f t="shared" si="591"/>
        <v/>
      </c>
      <c r="AO837" s="99" t="str">
        <f t="shared" si="596"/>
        <v/>
      </c>
      <c r="AP837" s="99" t="str">
        <f t="shared" si="597"/>
        <v/>
      </c>
      <c r="AQ837" s="99" t="str">
        <f t="shared" si="592"/>
        <v/>
      </c>
      <c r="AR837" s="99" t="str">
        <f t="shared" si="593"/>
        <v/>
      </c>
      <c r="AS837" s="99" t="str">
        <f t="shared" si="598"/>
        <v/>
      </c>
      <c r="AT837" s="99" t="str">
        <f t="shared" si="599"/>
        <v/>
      </c>
      <c r="AU837" s="99" t="str">
        <f t="shared" si="569"/>
        <v/>
      </c>
      <c r="AV837" s="99" t="str">
        <f t="shared" si="570"/>
        <v/>
      </c>
      <c r="AW837" s="99" t="str">
        <f t="shared" si="600"/>
        <v/>
      </c>
      <c r="AX837" s="99" t="str">
        <f t="shared" si="601"/>
        <v/>
      </c>
      <c r="AY837" s="99" t="str">
        <f t="shared" si="571"/>
        <v/>
      </c>
      <c r="AZ837" s="99" t="str">
        <f t="shared" si="572"/>
        <v/>
      </c>
      <c r="BA837" s="99" t="str">
        <f t="shared" si="602"/>
        <v/>
      </c>
      <c r="BB837" s="99" t="str">
        <f t="shared" si="603"/>
        <v/>
      </c>
      <c r="BD837" s="99" t="str">
        <f t="shared" si="573"/>
        <v/>
      </c>
      <c r="BE837" s="99" t="str">
        <f t="shared" si="574"/>
        <v/>
      </c>
      <c r="BF837" s="99" t="str">
        <f t="shared" si="575"/>
        <v/>
      </c>
      <c r="BG837" s="99" t="str">
        <f t="shared" si="576"/>
        <v/>
      </c>
      <c r="BH837" s="121" t="str">
        <f t="shared" si="577"/>
        <v/>
      </c>
      <c r="BI837" s="121" t="str">
        <f t="shared" si="578"/>
        <v/>
      </c>
      <c r="BJ837" s="122" t="str">
        <f t="shared" si="579"/>
        <v/>
      </c>
      <c r="BK837" s="122"/>
      <c r="BL837" s="99" t="str">
        <f t="shared" si="580"/>
        <v/>
      </c>
      <c r="BM837" s="99" t="str">
        <f t="shared" si="581"/>
        <v/>
      </c>
      <c r="BN837" s="122" t="str">
        <f t="shared" si="586"/>
        <v/>
      </c>
      <c r="BO837" s="121" t="str">
        <f t="shared" si="582"/>
        <v/>
      </c>
      <c r="BP837" s="122" t="str">
        <f t="shared" si="587"/>
        <v/>
      </c>
      <c r="BQ837" s="122"/>
    </row>
    <row r="838" spans="2:69" x14ac:dyDescent="0.3">
      <c r="B838" s="89"/>
      <c r="C838" s="98">
        <f t="shared" si="583"/>
        <v>166</v>
      </c>
      <c r="D838" s="120">
        <v>828</v>
      </c>
      <c r="E838" s="161" t="str">
        <f t="shared" si="588"/>
        <v/>
      </c>
      <c r="F838" s="90" t="str">
        <f t="shared" si="564"/>
        <v/>
      </c>
      <c r="G838" s="120">
        <v>828</v>
      </c>
      <c r="H838" s="161" t="str">
        <f t="shared" si="589"/>
        <v/>
      </c>
      <c r="I838" s="90" t="str">
        <f t="array" ref="I838">IF(D$2=1,IF(F838="","",ABS(F837-F838)),IF(D$2&lt;10,IF(AND(F838="",F839=""),"",MAX(IF(C$11:C$1510=G838,B$11:B$1510))-MIN(IF(C$11:C$1510=G838,B$11:B$1510))),IF(AND(F838="",F839=""),"",_xlfn.STDEV.S(IF(C$11:C$1510=G838,B$11:B$1510)))))</f>
        <v/>
      </c>
      <c r="J838" s="102"/>
      <c r="K838" s="156"/>
      <c r="L838" s="157"/>
      <c r="M838" s="158"/>
      <c r="N838" s="147"/>
      <c r="O838" s="147"/>
      <c r="AA838" s="99" t="str">
        <f t="shared" si="565"/>
        <v/>
      </c>
      <c r="AB838" s="99" t="str">
        <f t="shared" si="566"/>
        <v/>
      </c>
      <c r="AC838" s="99" t="str">
        <f t="shared" si="594"/>
        <v/>
      </c>
      <c r="AD838" s="99" t="str">
        <f t="shared" si="595"/>
        <v/>
      </c>
      <c r="AE838" s="99" t="str">
        <f t="shared" si="567"/>
        <v/>
      </c>
      <c r="AF838" s="99" t="str">
        <f t="shared" si="568"/>
        <v/>
      </c>
      <c r="AG838" s="99" t="str">
        <f t="shared" si="606"/>
        <v/>
      </c>
      <c r="AH838" s="99" t="str">
        <f t="shared" si="607"/>
        <v/>
      </c>
      <c r="AI838" s="99" t="str">
        <f t="shared" si="584"/>
        <v/>
      </c>
      <c r="AJ838" s="99" t="str">
        <f t="shared" si="590"/>
        <v/>
      </c>
      <c r="AK838" s="99" t="str">
        <f t="shared" si="604"/>
        <v/>
      </c>
      <c r="AL838" s="99" t="str">
        <f t="shared" si="605"/>
        <v/>
      </c>
      <c r="AM838" s="99" t="str">
        <f t="shared" si="585"/>
        <v/>
      </c>
      <c r="AN838" s="99" t="str">
        <f t="shared" si="591"/>
        <v/>
      </c>
      <c r="AO838" s="99" t="str">
        <f t="shared" si="596"/>
        <v/>
      </c>
      <c r="AP838" s="99" t="str">
        <f t="shared" si="597"/>
        <v/>
      </c>
      <c r="AQ838" s="99" t="str">
        <f t="shared" si="592"/>
        <v/>
      </c>
      <c r="AR838" s="99" t="str">
        <f t="shared" si="593"/>
        <v/>
      </c>
      <c r="AS838" s="99" t="str">
        <f t="shared" si="598"/>
        <v/>
      </c>
      <c r="AT838" s="99" t="str">
        <f t="shared" si="599"/>
        <v/>
      </c>
      <c r="AU838" s="99" t="str">
        <f t="shared" si="569"/>
        <v/>
      </c>
      <c r="AV838" s="99" t="str">
        <f t="shared" si="570"/>
        <v/>
      </c>
      <c r="AW838" s="99" t="str">
        <f t="shared" si="600"/>
        <v/>
      </c>
      <c r="AX838" s="99" t="str">
        <f t="shared" si="601"/>
        <v/>
      </c>
      <c r="AY838" s="99" t="str">
        <f t="shared" si="571"/>
        <v/>
      </c>
      <c r="AZ838" s="99" t="str">
        <f t="shared" si="572"/>
        <v/>
      </c>
      <c r="BA838" s="99" t="str">
        <f t="shared" si="602"/>
        <v/>
      </c>
      <c r="BB838" s="99" t="str">
        <f t="shared" si="603"/>
        <v/>
      </c>
      <c r="BD838" s="99" t="str">
        <f t="shared" si="573"/>
        <v/>
      </c>
      <c r="BE838" s="99" t="str">
        <f t="shared" si="574"/>
        <v/>
      </c>
      <c r="BF838" s="99" t="str">
        <f t="shared" si="575"/>
        <v/>
      </c>
      <c r="BG838" s="99" t="str">
        <f t="shared" si="576"/>
        <v/>
      </c>
      <c r="BH838" s="121" t="str">
        <f t="shared" si="577"/>
        <v/>
      </c>
      <c r="BI838" s="121" t="str">
        <f t="shared" si="578"/>
        <v/>
      </c>
      <c r="BJ838" s="122" t="str">
        <f t="shared" si="579"/>
        <v/>
      </c>
      <c r="BK838" s="122"/>
      <c r="BL838" s="99" t="str">
        <f t="shared" si="580"/>
        <v/>
      </c>
      <c r="BM838" s="99" t="str">
        <f t="shared" si="581"/>
        <v/>
      </c>
      <c r="BN838" s="122" t="str">
        <f t="shared" si="586"/>
        <v/>
      </c>
      <c r="BO838" s="121" t="str">
        <f t="shared" si="582"/>
        <v/>
      </c>
      <c r="BP838" s="122" t="str">
        <f t="shared" si="587"/>
        <v/>
      </c>
      <c r="BQ838" s="122"/>
    </row>
    <row r="839" spans="2:69" x14ac:dyDescent="0.3">
      <c r="B839" s="89"/>
      <c r="C839" s="98">
        <f t="shared" si="583"/>
        <v>166</v>
      </c>
      <c r="D839" s="120">
        <v>829</v>
      </c>
      <c r="E839" s="161" t="str">
        <f t="shared" si="588"/>
        <v/>
      </c>
      <c r="F839" s="90" t="str">
        <f t="shared" si="564"/>
        <v/>
      </c>
      <c r="G839" s="120">
        <v>829</v>
      </c>
      <c r="H839" s="161" t="str">
        <f t="shared" si="589"/>
        <v/>
      </c>
      <c r="I839" s="90" t="str">
        <f t="array" ref="I839">IF(D$2=1,IF(F839="","",ABS(F838-F839)),IF(D$2&lt;10,IF(AND(F839="",F840=""),"",MAX(IF(C$11:C$1510=G839,B$11:B$1510))-MIN(IF(C$11:C$1510=G839,B$11:B$1510))),IF(AND(F839="",F840=""),"",_xlfn.STDEV.S(IF(C$11:C$1510=G839,B$11:B$1510)))))</f>
        <v/>
      </c>
      <c r="J839" s="102"/>
      <c r="K839" s="156"/>
      <c r="L839" s="157"/>
      <c r="M839" s="158"/>
      <c r="N839" s="147"/>
      <c r="O839" s="147"/>
      <c r="AA839" s="99" t="str">
        <f t="shared" si="565"/>
        <v/>
      </c>
      <c r="AB839" s="99" t="str">
        <f t="shared" si="566"/>
        <v/>
      </c>
      <c r="AC839" s="99" t="str">
        <f t="shared" si="594"/>
        <v/>
      </c>
      <c r="AD839" s="99" t="str">
        <f t="shared" si="595"/>
        <v/>
      </c>
      <c r="AE839" s="99" t="str">
        <f t="shared" si="567"/>
        <v/>
      </c>
      <c r="AF839" s="99" t="str">
        <f t="shared" si="568"/>
        <v/>
      </c>
      <c r="AG839" s="99" t="str">
        <f t="shared" si="606"/>
        <v/>
      </c>
      <c r="AH839" s="99" t="str">
        <f t="shared" si="607"/>
        <v/>
      </c>
      <c r="AI839" s="99" t="str">
        <f t="shared" si="584"/>
        <v/>
      </c>
      <c r="AJ839" s="99" t="str">
        <f t="shared" si="590"/>
        <v/>
      </c>
      <c r="AK839" s="99" t="str">
        <f t="shared" si="604"/>
        <v/>
      </c>
      <c r="AL839" s="99" t="str">
        <f t="shared" si="605"/>
        <v/>
      </c>
      <c r="AM839" s="99" t="str">
        <f t="shared" si="585"/>
        <v/>
      </c>
      <c r="AN839" s="99" t="str">
        <f t="shared" si="591"/>
        <v/>
      </c>
      <c r="AO839" s="99" t="str">
        <f t="shared" si="596"/>
        <v/>
      </c>
      <c r="AP839" s="99" t="str">
        <f t="shared" si="597"/>
        <v/>
      </c>
      <c r="AQ839" s="99" t="str">
        <f t="shared" si="592"/>
        <v/>
      </c>
      <c r="AR839" s="99" t="str">
        <f t="shared" si="593"/>
        <v/>
      </c>
      <c r="AS839" s="99" t="str">
        <f t="shared" si="598"/>
        <v/>
      </c>
      <c r="AT839" s="99" t="str">
        <f t="shared" si="599"/>
        <v/>
      </c>
      <c r="AU839" s="99" t="str">
        <f t="shared" si="569"/>
        <v/>
      </c>
      <c r="AV839" s="99" t="str">
        <f t="shared" si="570"/>
        <v/>
      </c>
      <c r="AW839" s="99" t="str">
        <f t="shared" si="600"/>
        <v/>
      </c>
      <c r="AX839" s="99" t="str">
        <f t="shared" si="601"/>
        <v/>
      </c>
      <c r="AY839" s="99" t="str">
        <f t="shared" si="571"/>
        <v/>
      </c>
      <c r="AZ839" s="99" t="str">
        <f t="shared" si="572"/>
        <v/>
      </c>
      <c r="BA839" s="99" t="str">
        <f t="shared" si="602"/>
        <v/>
      </c>
      <c r="BB839" s="99" t="str">
        <f t="shared" si="603"/>
        <v/>
      </c>
      <c r="BD839" s="99" t="str">
        <f t="shared" si="573"/>
        <v/>
      </c>
      <c r="BE839" s="99" t="str">
        <f t="shared" si="574"/>
        <v/>
      </c>
      <c r="BF839" s="99" t="str">
        <f t="shared" si="575"/>
        <v/>
      </c>
      <c r="BG839" s="99" t="str">
        <f t="shared" si="576"/>
        <v/>
      </c>
      <c r="BH839" s="121" t="str">
        <f t="shared" si="577"/>
        <v/>
      </c>
      <c r="BI839" s="121" t="str">
        <f t="shared" si="578"/>
        <v/>
      </c>
      <c r="BJ839" s="122" t="str">
        <f t="shared" si="579"/>
        <v/>
      </c>
      <c r="BK839" s="122"/>
      <c r="BL839" s="99" t="str">
        <f t="shared" si="580"/>
        <v/>
      </c>
      <c r="BM839" s="99" t="str">
        <f t="shared" si="581"/>
        <v/>
      </c>
      <c r="BN839" s="122" t="str">
        <f t="shared" si="586"/>
        <v/>
      </c>
      <c r="BO839" s="121" t="str">
        <f t="shared" si="582"/>
        <v/>
      </c>
      <c r="BP839" s="122" t="str">
        <f t="shared" si="587"/>
        <v/>
      </c>
      <c r="BQ839" s="122"/>
    </row>
    <row r="840" spans="2:69" x14ac:dyDescent="0.3">
      <c r="B840" s="89"/>
      <c r="C840" s="98">
        <f t="shared" si="583"/>
        <v>166</v>
      </c>
      <c r="D840" s="120">
        <v>830</v>
      </c>
      <c r="E840" s="161" t="str">
        <f t="shared" si="588"/>
        <v/>
      </c>
      <c r="F840" s="90" t="str">
        <f t="shared" si="564"/>
        <v/>
      </c>
      <c r="G840" s="120">
        <v>830</v>
      </c>
      <c r="H840" s="161" t="str">
        <f t="shared" si="589"/>
        <v/>
      </c>
      <c r="I840" s="90" t="str">
        <f t="array" ref="I840">IF(D$2=1,IF(F840="","",ABS(F839-F840)),IF(D$2&lt;10,IF(AND(F840="",F841=""),"",MAX(IF(C$11:C$1510=G840,B$11:B$1510))-MIN(IF(C$11:C$1510=G840,B$11:B$1510))),IF(AND(F840="",F841=""),"",_xlfn.STDEV.S(IF(C$11:C$1510=G840,B$11:B$1510)))))</f>
        <v/>
      </c>
      <c r="J840" s="102"/>
      <c r="K840" s="156"/>
      <c r="L840" s="157"/>
      <c r="M840" s="158"/>
      <c r="N840" s="147"/>
      <c r="O840" s="147"/>
      <c r="AA840" s="99" t="str">
        <f t="shared" si="565"/>
        <v/>
      </c>
      <c r="AB840" s="99" t="str">
        <f t="shared" si="566"/>
        <v/>
      </c>
      <c r="AC840" s="99" t="str">
        <f t="shared" si="594"/>
        <v/>
      </c>
      <c r="AD840" s="99" t="str">
        <f t="shared" si="595"/>
        <v/>
      </c>
      <c r="AE840" s="99" t="str">
        <f t="shared" si="567"/>
        <v/>
      </c>
      <c r="AF840" s="99" t="str">
        <f t="shared" si="568"/>
        <v/>
      </c>
      <c r="AG840" s="99" t="str">
        <f t="shared" si="606"/>
        <v/>
      </c>
      <c r="AH840" s="99" t="str">
        <f t="shared" si="607"/>
        <v/>
      </c>
      <c r="AI840" s="99" t="str">
        <f t="shared" si="584"/>
        <v/>
      </c>
      <c r="AJ840" s="99" t="str">
        <f t="shared" si="590"/>
        <v/>
      </c>
      <c r="AK840" s="99" t="str">
        <f t="shared" si="604"/>
        <v/>
      </c>
      <c r="AL840" s="99" t="str">
        <f t="shared" si="605"/>
        <v/>
      </c>
      <c r="AM840" s="99" t="str">
        <f t="shared" si="585"/>
        <v/>
      </c>
      <c r="AN840" s="99" t="str">
        <f t="shared" si="591"/>
        <v/>
      </c>
      <c r="AO840" s="99" t="str">
        <f t="shared" si="596"/>
        <v/>
      </c>
      <c r="AP840" s="99" t="str">
        <f t="shared" si="597"/>
        <v/>
      </c>
      <c r="AQ840" s="99" t="str">
        <f t="shared" si="592"/>
        <v/>
      </c>
      <c r="AR840" s="99" t="str">
        <f t="shared" si="593"/>
        <v/>
      </c>
      <c r="AS840" s="99" t="str">
        <f t="shared" si="598"/>
        <v/>
      </c>
      <c r="AT840" s="99" t="str">
        <f t="shared" si="599"/>
        <v/>
      </c>
      <c r="AU840" s="99" t="str">
        <f t="shared" si="569"/>
        <v/>
      </c>
      <c r="AV840" s="99" t="str">
        <f t="shared" si="570"/>
        <v/>
      </c>
      <c r="AW840" s="99" t="str">
        <f t="shared" si="600"/>
        <v/>
      </c>
      <c r="AX840" s="99" t="str">
        <f t="shared" si="601"/>
        <v/>
      </c>
      <c r="AY840" s="99" t="str">
        <f t="shared" si="571"/>
        <v/>
      </c>
      <c r="AZ840" s="99" t="str">
        <f t="shared" si="572"/>
        <v/>
      </c>
      <c r="BA840" s="99" t="str">
        <f t="shared" si="602"/>
        <v/>
      </c>
      <c r="BB840" s="99" t="str">
        <f t="shared" si="603"/>
        <v/>
      </c>
      <c r="BD840" s="99" t="str">
        <f t="shared" si="573"/>
        <v/>
      </c>
      <c r="BE840" s="99" t="str">
        <f t="shared" si="574"/>
        <v/>
      </c>
      <c r="BF840" s="99" t="str">
        <f t="shared" si="575"/>
        <v/>
      </c>
      <c r="BG840" s="99" t="str">
        <f t="shared" si="576"/>
        <v/>
      </c>
      <c r="BH840" s="121" t="str">
        <f t="shared" si="577"/>
        <v/>
      </c>
      <c r="BI840" s="121" t="str">
        <f t="shared" si="578"/>
        <v/>
      </c>
      <c r="BJ840" s="122" t="str">
        <f t="shared" si="579"/>
        <v/>
      </c>
      <c r="BK840" s="122"/>
      <c r="BL840" s="99" t="str">
        <f t="shared" si="580"/>
        <v/>
      </c>
      <c r="BM840" s="99" t="str">
        <f t="shared" si="581"/>
        <v/>
      </c>
      <c r="BN840" s="122" t="str">
        <f t="shared" si="586"/>
        <v/>
      </c>
      <c r="BO840" s="121" t="str">
        <f t="shared" si="582"/>
        <v/>
      </c>
      <c r="BP840" s="122" t="str">
        <f t="shared" si="587"/>
        <v/>
      </c>
      <c r="BQ840" s="122"/>
    </row>
    <row r="841" spans="2:69" x14ac:dyDescent="0.3">
      <c r="B841" s="89"/>
      <c r="C841" s="98">
        <f t="shared" si="583"/>
        <v>167</v>
      </c>
      <c r="D841" s="120">
        <v>831</v>
      </c>
      <c r="E841" s="161" t="str">
        <f t="shared" si="588"/>
        <v/>
      </c>
      <c r="F841" s="90" t="str">
        <f t="shared" si="564"/>
        <v/>
      </c>
      <c r="G841" s="120">
        <v>831</v>
      </c>
      <c r="H841" s="161" t="str">
        <f t="shared" si="589"/>
        <v/>
      </c>
      <c r="I841" s="90" t="str">
        <f t="array" ref="I841">IF(D$2=1,IF(F841="","",ABS(F840-F841)),IF(D$2&lt;10,IF(AND(F841="",F842=""),"",MAX(IF(C$11:C$1510=G841,B$11:B$1510))-MIN(IF(C$11:C$1510=G841,B$11:B$1510))),IF(AND(F841="",F842=""),"",_xlfn.STDEV.S(IF(C$11:C$1510=G841,B$11:B$1510)))))</f>
        <v/>
      </c>
      <c r="J841" s="102"/>
      <c r="K841" s="156"/>
      <c r="L841" s="157"/>
      <c r="M841" s="158"/>
      <c r="N841" s="147"/>
      <c r="O841" s="147"/>
      <c r="AA841" s="99" t="str">
        <f t="shared" si="565"/>
        <v/>
      </c>
      <c r="AB841" s="99" t="str">
        <f t="shared" si="566"/>
        <v/>
      </c>
      <c r="AC841" s="99" t="str">
        <f t="shared" si="594"/>
        <v/>
      </c>
      <c r="AD841" s="99" t="str">
        <f t="shared" si="595"/>
        <v/>
      </c>
      <c r="AE841" s="99" t="str">
        <f t="shared" si="567"/>
        <v/>
      </c>
      <c r="AF841" s="99" t="str">
        <f t="shared" si="568"/>
        <v/>
      </c>
      <c r="AG841" s="99" t="str">
        <f t="shared" si="606"/>
        <v/>
      </c>
      <c r="AH841" s="99" t="str">
        <f t="shared" si="607"/>
        <v/>
      </c>
      <c r="AI841" s="99" t="str">
        <f t="shared" si="584"/>
        <v/>
      </c>
      <c r="AJ841" s="99" t="str">
        <f t="shared" si="590"/>
        <v/>
      </c>
      <c r="AK841" s="99" t="str">
        <f t="shared" si="604"/>
        <v/>
      </c>
      <c r="AL841" s="99" t="str">
        <f t="shared" si="605"/>
        <v/>
      </c>
      <c r="AM841" s="99" t="str">
        <f t="shared" si="585"/>
        <v/>
      </c>
      <c r="AN841" s="99" t="str">
        <f t="shared" si="591"/>
        <v/>
      </c>
      <c r="AO841" s="99" t="str">
        <f t="shared" si="596"/>
        <v/>
      </c>
      <c r="AP841" s="99" t="str">
        <f t="shared" si="597"/>
        <v/>
      </c>
      <c r="AQ841" s="99" t="str">
        <f t="shared" si="592"/>
        <v/>
      </c>
      <c r="AR841" s="99" t="str">
        <f t="shared" si="593"/>
        <v/>
      </c>
      <c r="AS841" s="99" t="str">
        <f t="shared" si="598"/>
        <v/>
      </c>
      <c r="AT841" s="99" t="str">
        <f t="shared" si="599"/>
        <v/>
      </c>
      <c r="AU841" s="99" t="str">
        <f t="shared" si="569"/>
        <v/>
      </c>
      <c r="AV841" s="99" t="str">
        <f t="shared" si="570"/>
        <v/>
      </c>
      <c r="AW841" s="99" t="str">
        <f t="shared" si="600"/>
        <v/>
      </c>
      <c r="AX841" s="99" t="str">
        <f t="shared" si="601"/>
        <v/>
      </c>
      <c r="AY841" s="99" t="str">
        <f t="shared" si="571"/>
        <v/>
      </c>
      <c r="AZ841" s="99" t="str">
        <f t="shared" si="572"/>
        <v/>
      </c>
      <c r="BA841" s="99" t="str">
        <f t="shared" si="602"/>
        <v/>
      </c>
      <c r="BB841" s="99" t="str">
        <f t="shared" si="603"/>
        <v/>
      </c>
      <c r="BD841" s="99" t="str">
        <f t="shared" si="573"/>
        <v/>
      </c>
      <c r="BE841" s="99" t="str">
        <f t="shared" si="574"/>
        <v/>
      </c>
      <c r="BF841" s="99" t="str">
        <f t="shared" si="575"/>
        <v/>
      </c>
      <c r="BG841" s="99" t="str">
        <f t="shared" si="576"/>
        <v/>
      </c>
      <c r="BH841" s="121" t="str">
        <f t="shared" si="577"/>
        <v/>
      </c>
      <c r="BI841" s="121" t="str">
        <f t="shared" si="578"/>
        <v/>
      </c>
      <c r="BJ841" s="122" t="str">
        <f t="shared" si="579"/>
        <v/>
      </c>
      <c r="BK841" s="122"/>
      <c r="BL841" s="99" t="str">
        <f t="shared" si="580"/>
        <v/>
      </c>
      <c r="BM841" s="99" t="str">
        <f t="shared" si="581"/>
        <v/>
      </c>
      <c r="BN841" s="122" t="str">
        <f t="shared" si="586"/>
        <v/>
      </c>
      <c r="BO841" s="121" t="str">
        <f t="shared" si="582"/>
        <v/>
      </c>
      <c r="BP841" s="122" t="str">
        <f t="shared" si="587"/>
        <v/>
      </c>
      <c r="BQ841" s="122"/>
    </row>
    <row r="842" spans="2:69" x14ac:dyDescent="0.3">
      <c r="B842" s="89"/>
      <c r="C842" s="98">
        <f t="shared" si="583"/>
        <v>167</v>
      </c>
      <c r="D842" s="120">
        <v>832</v>
      </c>
      <c r="E842" s="161" t="str">
        <f t="shared" si="588"/>
        <v/>
      </c>
      <c r="F842" s="90" t="str">
        <f t="shared" si="564"/>
        <v/>
      </c>
      <c r="G842" s="120">
        <v>832</v>
      </c>
      <c r="H842" s="161" t="str">
        <f t="shared" si="589"/>
        <v/>
      </c>
      <c r="I842" s="90" t="str">
        <f t="array" ref="I842">IF(D$2=1,IF(F842="","",ABS(F841-F842)),IF(D$2&lt;10,IF(AND(F842="",F843=""),"",MAX(IF(C$11:C$1510=G842,B$11:B$1510))-MIN(IF(C$11:C$1510=G842,B$11:B$1510))),IF(AND(F842="",F843=""),"",_xlfn.STDEV.S(IF(C$11:C$1510=G842,B$11:B$1510)))))</f>
        <v/>
      </c>
      <c r="J842" s="102"/>
      <c r="K842" s="156"/>
      <c r="L842" s="157"/>
      <c r="M842" s="158"/>
      <c r="N842" s="147"/>
      <c r="O842" s="147"/>
      <c r="AA842" s="99" t="str">
        <f t="shared" si="565"/>
        <v/>
      </c>
      <c r="AB842" s="99" t="str">
        <f t="shared" si="566"/>
        <v/>
      </c>
      <c r="AC842" s="99" t="str">
        <f t="shared" si="594"/>
        <v/>
      </c>
      <c r="AD842" s="99" t="str">
        <f t="shared" si="595"/>
        <v/>
      </c>
      <c r="AE842" s="99" t="str">
        <f t="shared" si="567"/>
        <v/>
      </c>
      <c r="AF842" s="99" t="str">
        <f t="shared" si="568"/>
        <v/>
      </c>
      <c r="AG842" s="99" t="str">
        <f t="shared" si="606"/>
        <v/>
      </c>
      <c r="AH842" s="99" t="str">
        <f t="shared" si="607"/>
        <v/>
      </c>
      <c r="AI842" s="99" t="str">
        <f t="shared" si="584"/>
        <v/>
      </c>
      <c r="AJ842" s="99" t="str">
        <f t="shared" si="590"/>
        <v/>
      </c>
      <c r="AK842" s="99" t="str">
        <f t="shared" si="604"/>
        <v/>
      </c>
      <c r="AL842" s="99" t="str">
        <f t="shared" si="605"/>
        <v/>
      </c>
      <c r="AM842" s="99" t="str">
        <f t="shared" si="585"/>
        <v/>
      </c>
      <c r="AN842" s="99" t="str">
        <f t="shared" si="591"/>
        <v/>
      </c>
      <c r="AO842" s="99" t="str">
        <f t="shared" si="596"/>
        <v/>
      </c>
      <c r="AP842" s="99" t="str">
        <f t="shared" si="597"/>
        <v/>
      </c>
      <c r="AQ842" s="99" t="str">
        <f t="shared" si="592"/>
        <v/>
      </c>
      <c r="AR842" s="99" t="str">
        <f t="shared" si="593"/>
        <v/>
      </c>
      <c r="AS842" s="99" t="str">
        <f t="shared" si="598"/>
        <v/>
      </c>
      <c r="AT842" s="99" t="str">
        <f t="shared" si="599"/>
        <v/>
      </c>
      <c r="AU842" s="99" t="str">
        <f t="shared" si="569"/>
        <v/>
      </c>
      <c r="AV842" s="99" t="str">
        <f t="shared" si="570"/>
        <v/>
      </c>
      <c r="AW842" s="99" t="str">
        <f t="shared" si="600"/>
        <v/>
      </c>
      <c r="AX842" s="99" t="str">
        <f t="shared" si="601"/>
        <v/>
      </c>
      <c r="AY842" s="99" t="str">
        <f t="shared" si="571"/>
        <v/>
      </c>
      <c r="AZ842" s="99" t="str">
        <f t="shared" si="572"/>
        <v/>
      </c>
      <c r="BA842" s="99" t="str">
        <f t="shared" si="602"/>
        <v/>
      </c>
      <c r="BB842" s="99" t="str">
        <f t="shared" si="603"/>
        <v/>
      </c>
      <c r="BD842" s="99" t="str">
        <f t="shared" si="573"/>
        <v/>
      </c>
      <c r="BE842" s="99" t="str">
        <f t="shared" si="574"/>
        <v/>
      </c>
      <c r="BF842" s="99" t="str">
        <f t="shared" si="575"/>
        <v/>
      </c>
      <c r="BG842" s="99" t="str">
        <f t="shared" si="576"/>
        <v/>
      </c>
      <c r="BH842" s="121" t="str">
        <f t="shared" si="577"/>
        <v/>
      </c>
      <c r="BI842" s="121" t="str">
        <f t="shared" si="578"/>
        <v/>
      </c>
      <c r="BJ842" s="122" t="str">
        <f t="shared" si="579"/>
        <v/>
      </c>
      <c r="BK842" s="122"/>
      <c r="BL842" s="99" t="str">
        <f t="shared" si="580"/>
        <v/>
      </c>
      <c r="BM842" s="99" t="str">
        <f t="shared" si="581"/>
        <v/>
      </c>
      <c r="BN842" s="122" t="str">
        <f t="shared" si="586"/>
        <v/>
      </c>
      <c r="BO842" s="121" t="str">
        <f t="shared" si="582"/>
        <v/>
      </c>
      <c r="BP842" s="122" t="str">
        <f t="shared" si="587"/>
        <v/>
      </c>
      <c r="BQ842" s="122"/>
    </row>
    <row r="843" spans="2:69" x14ac:dyDescent="0.3">
      <c r="B843" s="89"/>
      <c r="C843" s="98">
        <f t="shared" si="583"/>
        <v>167</v>
      </c>
      <c r="D843" s="120">
        <v>833</v>
      </c>
      <c r="E843" s="161" t="str">
        <f t="shared" si="588"/>
        <v/>
      </c>
      <c r="F843" s="90" t="str">
        <f t="shared" ref="F843:F906" si="608">IF(ISERROR(AVERAGEIF(C$11:C$1510,D843,B$11:B$1510)),"",AVERAGEIF(C$11:C$1510,D843,B$11:B$1510))</f>
        <v/>
      </c>
      <c r="G843" s="120">
        <v>833</v>
      </c>
      <c r="H843" s="161" t="str">
        <f t="shared" si="589"/>
        <v/>
      </c>
      <c r="I843" s="90" t="str">
        <f t="array" ref="I843">IF(D$2=1,IF(F843="","",ABS(F842-F843)),IF(D$2&lt;10,IF(AND(F843="",F844=""),"",MAX(IF(C$11:C$1510=G843,B$11:B$1510))-MIN(IF(C$11:C$1510=G843,B$11:B$1510))),IF(AND(F843="",F844=""),"",_xlfn.STDEV.S(IF(C$11:C$1510=G843,B$11:B$1510)))))</f>
        <v/>
      </c>
      <c r="J843" s="102"/>
      <c r="K843" s="156"/>
      <c r="L843" s="157"/>
      <c r="M843" s="158"/>
      <c r="N843" s="147"/>
      <c r="O843" s="147"/>
      <c r="AA843" s="99" t="str">
        <f t="shared" ref="AA843:AA906" si="609">IF(F843="","",IF(F843&gt;U$53,1,0))</f>
        <v/>
      </c>
      <c r="AB843" s="99" t="str">
        <f t="shared" ref="AB843:AB906" si="610">IF(I843="","",IF(I843&gt;U$54,1,0))</f>
        <v/>
      </c>
      <c r="AC843" s="99" t="str">
        <f t="shared" si="594"/>
        <v/>
      </c>
      <c r="AD843" s="99" t="str">
        <f t="shared" si="595"/>
        <v/>
      </c>
      <c r="AE843" s="99" t="str">
        <f t="shared" ref="AE843:AE906" si="611">IF(F843="","",IF(F843&lt;U$53,1,0))</f>
        <v/>
      </c>
      <c r="AF843" s="99" t="str">
        <f t="shared" ref="AF843:AF906" si="612">IF(I843="","",IF(I843&lt;U$54,1,0))</f>
        <v/>
      </c>
      <c r="AG843" s="99" t="str">
        <f t="shared" si="606"/>
        <v/>
      </c>
      <c r="AH843" s="99" t="str">
        <f t="shared" si="607"/>
        <v/>
      </c>
      <c r="AI843" s="99" t="str">
        <f t="shared" si="584"/>
        <v/>
      </c>
      <c r="AJ843" s="99" t="str">
        <f t="shared" si="590"/>
        <v/>
      </c>
      <c r="AK843" s="99" t="str">
        <f t="shared" si="604"/>
        <v/>
      </c>
      <c r="AL843" s="99" t="str">
        <f t="shared" si="605"/>
        <v/>
      </c>
      <c r="AM843" s="99" t="str">
        <f t="shared" si="585"/>
        <v/>
      </c>
      <c r="AN843" s="99" t="str">
        <f t="shared" si="591"/>
        <v/>
      </c>
      <c r="AO843" s="99" t="str">
        <f t="shared" si="596"/>
        <v/>
      </c>
      <c r="AP843" s="99" t="str">
        <f t="shared" si="597"/>
        <v/>
      </c>
      <c r="AQ843" s="99" t="str">
        <f t="shared" si="592"/>
        <v/>
      </c>
      <c r="AR843" s="99" t="str">
        <f t="shared" si="593"/>
        <v/>
      </c>
      <c r="AS843" s="99" t="str">
        <f t="shared" si="598"/>
        <v/>
      </c>
      <c r="AT843" s="99" t="str">
        <f t="shared" si="599"/>
        <v/>
      </c>
      <c r="AU843" s="99" t="str">
        <f t="shared" ref="AU843:AU906" si="613">IF(F843="","",IF(AND(F843&lt;(U$53+((1/3)*(U$57-U$53))),F843&gt;(U$53-((1/3)*(U$53-U$58)))),1,0))</f>
        <v/>
      </c>
      <c r="AV843" s="99" t="str">
        <f t="shared" ref="AV843:AV906" si="614">IF(I843="","",IF(AND(I843&lt;(U$54+((1/3)*(Y$62-U$54))),I843&gt;(U$54-((1/3)*(Y$62-U$54)))),1,0))</f>
        <v/>
      </c>
      <c r="AW843" s="99" t="str">
        <f t="shared" si="600"/>
        <v/>
      </c>
      <c r="AX843" s="99" t="str">
        <f t="shared" si="601"/>
        <v/>
      </c>
      <c r="AY843" s="99" t="str">
        <f t="shared" ref="AY843:AY906" si="615">IF(F843="","",IF(OR(F843&gt;(U$53+((1/3)*(U$57-U$53))),F843&lt;(U$53-((1/3)*(U$53-U$58)))),1,0))</f>
        <v/>
      </c>
      <c r="AZ843" s="99" t="str">
        <f t="shared" ref="AZ843:AZ906" si="616">IF(I843="","",IF(OR(I843&gt;(U$54+((1/3)*(Y$62-U$54))),I843&lt;(U$54-((1/3)*(Y$62-U$54)))),1,0))</f>
        <v/>
      </c>
      <c r="BA843" s="99" t="str">
        <f t="shared" si="602"/>
        <v/>
      </c>
      <c r="BB843" s="99" t="str">
        <f t="shared" si="603"/>
        <v/>
      </c>
      <c r="BD843" s="99" t="str">
        <f t="shared" ref="BD843:BD906" si="617">IF(E843="","",E843)</f>
        <v/>
      </c>
      <c r="BE843" s="99" t="str">
        <f t="shared" ref="BE843:BE906" si="618">IF(F843="","",F843)</f>
        <v/>
      </c>
      <c r="BF843" s="99" t="str">
        <f t="shared" ref="BF843:BF906" si="619">IF(D$2=1,IF(F843="","",U$45),"")</f>
        <v/>
      </c>
      <c r="BG843" s="99" t="str">
        <f t="shared" ref="BG843:BG906" si="620">IF(D$2=1,IF(F843="","",U$46),"")</f>
        <v/>
      </c>
      <c r="BH843" s="121" t="str">
        <f t="shared" ref="BH843:BH906" si="621">IF(F843="","",U$58)</f>
        <v/>
      </c>
      <c r="BI843" s="121" t="str">
        <f t="shared" ref="BI843:BI906" si="622">IF(F843="","",U$57)</f>
        <v/>
      </c>
      <c r="BJ843" s="122" t="str">
        <f t="shared" ref="BJ843:BJ906" si="623">IF(F843="","",U$53)</f>
        <v/>
      </c>
      <c r="BK843" s="122"/>
      <c r="BL843" s="99" t="str">
        <f t="shared" ref="BL843:BL906" si="624">IF(H843="","",H843)</f>
        <v/>
      </c>
      <c r="BM843" s="99" t="str">
        <f t="shared" ref="BM843:BM906" si="625">IF(I843="","",I843)</f>
        <v/>
      </c>
      <c r="BN843" s="122" t="str">
        <f t="shared" si="586"/>
        <v/>
      </c>
      <c r="BO843" s="121" t="str">
        <f t="shared" ref="BO843:BO906" si="626">IF(I843="","",Y$63)</f>
        <v/>
      </c>
      <c r="BP843" s="122" t="str">
        <f t="shared" si="587"/>
        <v/>
      </c>
      <c r="BQ843" s="122"/>
    </row>
    <row r="844" spans="2:69" x14ac:dyDescent="0.3">
      <c r="B844" s="89"/>
      <c r="C844" s="98">
        <f t="shared" ref="C844:C907" si="627">IF(D$2=0,"",IF(D843/D$2=C843,C843+1,C843))</f>
        <v>167</v>
      </c>
      <c r="D844" s="120">
        <v>834</v>
      </c>
      <c r="E844" s="161" t="str">
        <f t="shared" si="588"/>
        <v/>
      </c>
      <c r="F844" s="90" t="str">
        <f t="shared" si="608"/>
        <v/>
      </c>
      <c r="G844" s="120">
        <v>834</v>
      </c>
      <c r="H844" s="161" t="str">
        <f t="shared" si="589"/>
        <v/>
      </c>
      <c r="I844" s="90" t="str">
        <f t="array" ref="I844">IF(D$2=1,IF(F844="","",ABS(F843-F844)),IF(D$2&lt;10,IF(AND(F844="",F845=""),"",MAX(IF(C$11:C$1510=G844,B$11:B$1510))-MIN(IF(C$11:C$1510=G844,B$11:B$1510))),IF(AND(F844="",F845=""),"",_xlfn.STDEV.S(IF(C$11:C$1510=G844,B$11:B$1510)))))</f>
        <v/>
      </c>
      <c r="J844" s="102"/>
      <c r="K844" s="156"/>
      <c r="L844" s="157"/>
      <c r="M844" s="158"/>
      <c r="N844" s="147"/>
      <c r="O844" s="147"/>
      <c r="AA844" s="99" t="str">
        <f t="shared" si="609"/>
        <v/>
      </c>
      <c r="AB844" s="99" t="str">
        <f t="shared" si="610"/>
        <v/>
      </c>
      <c r="AC844" s="99" t="str">
        <f t="shared" si="594"/>
        <v/>
      </c>
      <c r="AD844" s="99" t="str">
        <f t="shared" si="595"/>
        <v/>
      </c>
      <c r="AE844" s="99" t="str">
        <f t="shared" si="611"/>
        <v/>
      </c>
      <c r="AF844" s="99" t="str">
        <f t="shared" si="612"/>
        <v/>
      </c>
      <c r="AG844" s="99" t="str">
        <f t="shared" si="606"/>
        <v/>
      </c>
      <c r="AH844" s="99" t="str">
        <f t="shared" si="607"/>
        <v/>
      </c>
      <c r="AI844" s="99" t="str">
        <f t="shared" ref="AI844:AI907" si="628">IF(F844="","",IF(F844&gt;F843,1,0))</f>
        <v/>
      </c>
      <c r="AJ844" s="99" t="str">
        <f t="shared" si="590"/>
        <v/>
      </c>
      <c r="AK844" s="99" t="str">
        <f t="shared" si="604"/>
        <v/>
      </c>
      <c r="AL844" s="99" t="str">
        <f t="shared" si="605"/>
        <v/>
      </c>
      <c r="AM844" s="99" t="str">
        <f t="shared" ref="AM844:AM907" si="629">IF(F844="","",IF(F844&lt;F843,1,0))</f>
        <v/>
      </c>
      <c r="AN844" s="99" t="str">
        <f t="shared" si="591"/>
        <v/>
      </c>
      <c r="AO844" s="99" t="str">
        <f t="shared" si="596"/>
        <v/>
      </c>
      <c r="AP844" s="99" t="str">
        <f t="shared" si="597"/>
        <v/>
      </c>
      <c r="AQ844" s="99" t="str">
        <f t="shared" si="592"/>
        <v/>
      </c>
      <c r="AR844" s="99" t="str">
        <f t="shared" si="593"/>
        <v/>
      </c>
      <c r="AS844" s="99" t="str">
        <f t="shared" si="598"/>
        <v/>
      </c>
      <c r="AT844" s="99" t="str">
        <f t="shared" si="599"/>
        <v/>
      </c>
      <c r="AU844" s="99" t="str">
        <f t="shared" si="613"/>
        <v/>
      </c>
      <c r="AV844" s="99" t="str">
        <f t="shared" si="614"/>
        <v/>
      </c>
      <c r="AW844" s="99" t="str">
        <f t="shared" si="600"/>
        <v/>
      </c>
      <c r="AX844" s="99" t="str">
        <f t="shared" si="601"/>
        <v/>
      </c>
      <c r="AY844" s="99" t="str">
        <f t="shared" si="615"/>
        <v/>
      </c>
      <c r="AZ844" s="99" t="str">
        <f t="shared" si="616"/>
        <v/>
      </c>
      <c r="BA844" s="99" t="str">
        <f t="shared" si="602"/>
        <v/>
      </c>
      <c r="BB844" s="99" t="str">
        <f t="shared" si="603"/>
        <v/>
      </c>
      <c r="BD844" s="99" t="str">
        <f t="shared" si="617"/>
        <v/>
      </c>
      <c r="BE844" s="99" t="str">
        <f t="shared" si="618"/>
        <v/>
      </c>
      <c r="BF844" s="99" t="str">
        <f t="shared" si="619"/>
        <v/>
      </c>
      <c r="BG844" s="99" t="str">
        <f t="shared" si="620"/>
        <v/>
      </c>
      <c r="BH844" s="121" t="str">
        <f t="shared" si="621"/>
        <v/>
      </c>
      <c r="BI844" s="121" t="str">
        <f t="shared" si="622"/>
        <v/>
      </c>
      <c r="BJ844" s="122" t="str">
        <f t="shared" si="623"/>
        <v/>
      </c>
      <c r="BK844" s="122"/>
      <c r="BL844" s="99" t="str">
        <f t="shared" si="624"/>
        <v/>
      </c>
      <c r="BM844" s="99" t="str">
        <f t="shared" si="625"/>
        <v/>
      </c>
      <c r="BN844" s="122" t="str">
        <f t="shared" ref="BN844:BN907" si="630">IF(F844="","",Y$62)</f>
        <v/>
      </c>
      <c r="BO844" s="121" t="str">
        <f t="shared" si="626"/>
        <v/>
      </c>
      <c r="BP844" s="122" t="str">
        <f t="shared" ref="BP844:BP907" si="631">IF(F844="","",U$54)</f>
        <v/>
      </c>
      <c r="BQ844" s="122"/>
    </row>
    <row r="845" spans="2:69" x14ac:dyDescent="0.3">
      <c r="B845" s="89"/>
      <c r="C845" s="98">
        <f t="shared" si="627"/>
        <v>167</v>
      </c>
      <c r="D845" s="120">
        <v>835</v>
      </c>
      <c r="E845" s="161" t="str">
        <f t="shared" ref="E845:E908" si="632">IF(F845="","",E844+1)</f>
        <v/>
      </c>
      <c r="F845" s="90" t="str">
        <f t="shared" si="608"/>
        <v/>
      </c>
      <c r="G845" s="120">
        <v>835</v>
      </c>
      <c r="H845" s="161" t="str">
        <f t="shared" ref="H845:H908" si="633">IF(I845="","",H844+1)</f>
        <v/>
      </c>
      <c r="I845" s="90" t="str">
        <f t="array" ref="I845">IF(D$2=1,IF(F845="","",ABS(F844-F845)),IF(D$2&lt;10,IF(AND(F845="",F846=""),"",MAX(IF(C$11:C$1510=G845,B$11:B$1510))-MIN(IF(C$11:C$1510=G845,B$11:B$1510))),IF(AND(F845="",F846=""),"",_xlfn.STDEV.S(IF(C$11:C$1510=G845,B$11:B$1510)))))</f>
        <v/>
      </c>
      <c r="J845" s="102"/>
      <c r="K845" s="156"/>
      <c r="L845" s="157"/>
      <c r="M845" s="158"/>
      <c r="N845" s="147"/>
      <c r="O845" s="147"/>
      <c r="AA845" s="99" t="str">
        <f t="shared" si="609"/>
        <v/>
      </c>
      <c r="AB845" s="99" t="str">
        <f t="shared" si="610"/>
        <v/>
      </c>
      <c r="AC845" s="99" t="str">
        <f t="shared" si="594"/>
        <v/>
      </c>
      <c r="AD845" s="99" t="str">
        <f t="shared" si="595"/>
        <v/>
      </c>
      <c r="AE845" s="99" t="str">
        <f t="shared" si="611"/>
        <v/>
      </c>
      <c r="AF845" s="99" t="str">
        <f t="shared" si="612"/>
        <v/>
      </c>
      <c r="AG845" s="99" t="str">
        <f t="shared" si="606"/>
        <v/>
      </c>
      <c r="AH845" s="99" t="str">
        <f t="shared" si="607"/>
        <v/>
      </c>
      <c r="AI845" s="99" t="str">
        <f t="shared" si="628"/>
        <v/>
      </c>
      <c r="AJ845" s="99" t="str">
        <f t="shared" ref="AJ845:AJ908" si="634">IF(I845="","",IF(I845&gt;I844,1,0))</f>
        <v/>
      </c>
      <c r="AK845" s="99" t="str">
        <f t="shared" si="604"/>
        <v/>
      </c>
      <c r="AL845" s="99" t="str">
        <f t="shared" si="605"/>
        <v/>
      </c>
      <c r="AM845" s="99" t="str">
        <f t="shared" si="629"/>
        <v/>
      </c>
      <c r="AN845" s="99" t="str">
        <f t="shared" ref="AN845:AN908" si="635">IF(I845="","",IF(I845&lt;I844,1,0))</f>
        <v/>
      </c>
      <c r="AO845" s="99" t="str">
        <f t="shared" si="596"/>
        <v/>
      </c>
      <c r="AP845" s="99" t="str">
        <f t="shared" si="597"/>
        <v/>
      </c>
      <c r="AQ845" s="99" t="str">
        <f t="shared" ref="AQ845:AQ908" si="636">IF(F845="","",IF(OR(AND(F844&gt;F843,F845&lt;F844),AND(F844&lt;F843,F845&gt;F844)),1,0))</f>
        <v/>
      </c>
      <c r="AR845" s="99" t="str">
        <f t="shared" ref="AR845:AR908" si="637">IF(I845="","",IF(I843="",IF(OR(I845&lt;I844,I845&gt;I844),1,0),IF(OR(AND(I844&gt;I843,I845&lt;I844),AND(I844&lt;I843,I845&gt;I844)),1,0)))</f>
        <v/>
      </c>
      <c r="AS845" s="99" t="str">
        <f t="shared" si="598"/>
        <v/>
      </c>
      <c r="AT845" s="99" t="str">
        <f t="shared" si="599"/>
        <v/>
      </c>
      <c r="AU845" s="99" t="str">
        <f t="shared" si="613"/>
        <v/>
      </c>
      <c r="AV845" s="99" t="str">
        <f t="shared" si="614"/>
        <v/>
      </c>
      <c r="AW845" s="99" t="str">
        <f t="shared" si="600"/>
        <v/>
      </c>
      <c r="AX845" s="99" t="str">
        <f t="shared" si="601"/>
        <v/>
      </c>
      <c r="AY845" s="99" t="str">
        <f t="shared" si="615"/>
        <v/>
      </c>
      <c r="AZ845" s="99" t="str">
        <f t="shared" si="616"/>
        <v/>
      </c>
      <c r="BA845" s="99" t="str">
        <f t="shared" si="602"/>
        <v/>
      </c>
      <c r="BB845" s="99" t="str">
        <f t="shared" si="603"/>
        <v/>
      </c>
      <c r="BD845" s="99" t="str">
        <f t="shared" si="617"/>
        <v/>
      </c>
      <c r="BE845" s="99" t="str">
        <f t="shared" si="618"/>
        <v/>
      </c>
      <c r="BF845" s="99" t="str">
        <f t="shared" si="619"/>
        <v/>
      </c>
      <c r="BG845" s="99" t="str">
        <f t="shared" si="620"/>
        <v/>
      </c>
      <c r="BH845" s="121" t="str">
        <f t="shared" si="621"/>
        <v/>
      </c>
      <c r="BI845" s="121" t="str">
        <f t="shared" si="622"/>
        <v/>
      </c>
      <c r="BJ845" s="122" t="str">
        <f t="shared" si="623"/>
        <v/>
      </c>
      <c r="BK845" s="122"/>
      <c r="BL845" s="99" t="str">
        <f t="shared" si="624"/>
        <v/>
      </c>
      <c r="BM845" s="99" t="str">
        <f t="shared" si="625"/>
        <v/>
      </c>
      <c r="BN845" s="122" t="str">
        <f t="shared" si="630"/>
        <v/>
      </c>
      <c r="BO845" s="121" t="str">
        <f t="shared" si="626"/>
        <v/>
      </c>
      <c r="BP845" s="122" t="str">
        <f t="shared" si="631"/>
        <v/>
      </c>
      <c r="BQ845" s="122"/>
    </row>
    <row r="846" spans="2:69" x14ac:dyDescent="0.3">
      <c r="B846" s="89"/>
      <c r="C846" s="98">
        <f t="shared" si="627"/>
        <v>168</v>
      </c>
      <c r="D846" s="120">
        <v>836</v>
      </c>
      <c r="E846" s="161" t="str">
        <f t="shared" si="632"/>
        <v/>
      </c>
      <c r="F846" s="90" t="str">
        <f t="shared" si="608"/>
        <v/>
      </c>
      <c r="G846" s="120">
        <v>836</v>
      </c>
      <c r="H846" s="161" t="str">
        <f t="shared" si="633"/>
        <v/>
      </c>
      <c r="I846" s="90" t="str">
        <f t="array" ref="I846">IF(D$2=1,IF(F846="","",ABS(F845-F846)),IF(D$2&lt;10,IF(AND(F846="",F847=""),"",MAX(IF(C$11:C$1510=G846,B$11:B$1510))-MIN(IF(C$11:C$1510=G846,B$11:B$1510))),IF(AND(F846="",F847=""),"",_xlfn.STDEV.S(IF(C$11:C$1510=G846,B$11:B$1510)))))</f>
        <v/>
      </c>
      <c r="J846" s="102"/>
      <c r="K846" s="156"/>
      <c r="L846" s="157"/>
      <c r="M846" s="158"/>
      <c r="N846" s="147"/>
      <c r="O846" s="147"/>
      <c r="AA846" s="99" t="str">
        <f t="shared" si="609"/>
        <v/>
      </c>
      <c r="AB846" s="99" t="str">
        <f t="shared" si="610"/>
        <v/>
      </c>
      <c r="AC846" s="99" t="str">
        <f t="shared" si="594"/>
        <v/>
      </c>
      <c r="AD846" s="99" t="str">
        <f t="shared" si="595"/>
        <v/>
      </c>
      <c r="AE846" s="99" t="str">
        <f t="shared" si="611"/>
        <v/>
      </c>
      <c r="AF846" s="99" t="str">
        <f t="shared" si="612"/>
        <v/>
      </c>
      <c r="AG846" s="99" t="str">
        <f t="shared" si="606"/>
        <v/>
      </c>
      <c r="AH846" s="99" t="str">
        <f t="shared" si="607"/>
        <v/>
      </c>
      <c r="AI846" s="99" t="str">
        <f t="shared" si="628"/>
        <v/>
      </c>
      <c r="AJ846" s="99" t="str">
        <f t="shared" si="634"/>
        <v/>
      </c>
      <c r="AK846" s="99" t="str">
        <f t="shared" si="604"/>
        <v/>
      </c>
      <c r="AL846" s="99" t="str">
        <f t="shared" si="605"/>
        <v/>
      </c>
      <c r="AM846" s="99" t="str">
        <f t="shared" si="629"/>
        <v/>
      </c>
      <c r="AN846" s="99" t="str">
        <f t="shared" si="635"/>
        <v/>
      </c>
      <c r="AO846" s="99" t="str">
        <f t="shared" si="596"/>
        <v/>
      </c>
      <c r="AP846" s="99" t="str">
        <f t="shared" si="597"/>
        <v/>
      </c>
      <c r="AQ846" s="99" t="str">
        <f t="shared" si="636"/>
        <v/>
      </c>
      <c r="AR846" s="99" t="str">
        <f t="shared" si="637"/>
        <v/>
      </c>
      <c r="AS846" s="99" t="str">
        <f t="shared" si="598"/>
        <v/>
      </c>
      <c r="AT846" s="99" t="str">
        <f t="shared" si="599"/>
        <v/>
      </c>
      <c r="AU846" s="99" t="str">
        <f t="shared" si="613"/>
        <v/>
      </c>
      <c r="AV846" s="99" t="str">
        <f t="shared" si="614"/>
        <v/>
      </c>
      <c r="AW846" s="99" t="str">
        <f t="shared" si="600"/>
        <v/>
      </c>
      <c r="AX846" s="99" t="str">
        <f t="shared" si="601"/>
        <v/>
      </c>
      <c r="AY846" s="99" t="str">
        <f t="shared" si="615"/>
        <v/>
      </c>
      <c r="AZ846" s="99" t="str">
        <f t="shared" si="616"/>
        <v/>
      </c>
      <c r="BA846" s="99" t="str">
        <f t="shared" si="602"/>
        <v/>
      </c>
      <c r="BB846" s="99" t="str">
        <f t="shared" si="603"/>
        <v/>
      </c>
      <c r="BD846" s="99" t="str">
        <f t="shared" si="617"/>
        <v/>
      </c>
      <c r="BE846" s="99" t="str">
        <f t="shared" si="618"/>
        <v/>
      </c>
      <c r="BF846" s="99" t="str">
        <f t="shared" si="619"/>
        <v/>
      </c>
      <c r="BG846" s="99" t="str">
        <f t="shared" si="620"/>
        <v/>
      </c>
      <c r="BH846" s="121" t="str">
        <f t="shared" si="621"/>
        <v/>
      </c>
      <c r="BI846" s="121" t="str">
        <f t="shared" si="622"/>
        <v/>
      </c>
      <c r="BJ846" s="122" t="str">
        <f t="shared" si="623"/>
        <v/>
      </c>
      <c r="BK846" s="122"/>
      <c r="BL846" s="99" t="str">
        <f t="shared" si="624"/>
        <v/>
      </c>
      <c r="BM846" s="99" t="str">
        <f t="shared" si="625"/>
        <v/>
      </c>
      <c r="BN846" s="122" t="str">
        <f t="shared" si="630"/>
        <v/>
      </c>
      <c r="BO846" s="121" t="str">
        <f t="shared" si="626"/>
        <v/>
      </c>
      <c r="BP846" s="122" t="str">
        <f t="shared" si="631"/>
        <v/>
      </c>
      <c r="BQ846" s="122"/>
    </row>
    <row r="847" spans="2:69" x14ac:dyDescent="0.3">
      <c r="B847" s="89"/>
      <c r="C847" s="98">
        <f t="shared" si="627"/>
        <v>168</v>
      </c>
      <c r="D847" s="120">
        <v>837</v>
      </c>
      <c r="E847" s="161" t="str">
        <f t="shared" si="632"/>
        <v/>
      </c>
      <c r="F847" s="90" t="str">
        <f t="shared" si="608"/>
        <v/>
      </c>
      <c r="G847" s="120">
        <v>837</v>
      </c>
      <c r="H847" s="161" t="str">
        <f t="shared" si="633"/>
        <v/>
      </c>
      <c r="I847" s="90" t="str">
        <f t="array" ref="I847">IF(D$2=1,IF(F847="","",ABS(F846-F847)),IF(D$2&lt;10,IF(AND(F847="",F848=""),"",MAX(IF(C$11:C$1510=G847,B$11:B$1510))-MIN(IF(C$11:C$1510=G847,B$11:B$1510))),IF(AND(F847="",F848=""),"",_xlfn.STDEV.S(IF(C$11:C$1510=G847,B$11:B$1510)))))</f>
        <v/>
      </c>
      <c r="J847" s="102"/>
      <c r="K847" s="156"/>
      <c r="L847" s="157"/>
      <c r="M847" s="158"/>
      <c r="N847" s="147"/>
      <c r="O847" s="147"/>
      <c r="AA847" s="99" t="str">
        <f t="shared" si="609"/>
        <v/>
      </c>
      <c r="AB847" s="99" t="str">
        <f t="shared" si="610"/>
        <v/>
      </c>
      <c r="AC847" s="99" t="str">
        <f t="shared" si="594"/>
        <v/>
      </c>
      <c r="AD847" s="99" t="str">
        <f t="shared" si="595"/>
        <v/>
      </c>
      <c r="AE847" s="99" t="str">
        <f t="shared" si="611"/>
        <v/>
      </c>
      <c r="AF847" s="99" t="str">
        <f t="shared" si="612"/>
        <v/>
      </c>
      <c r="AG847" s="99" t="str">
        <f t="shared" si="606"/>
        <v/>
      </c>
      <c r="AH847" s="99" t="str">
        <f t="shared" si="607"/>
        <v/>
      </c>
      <c r="AI847" s="99" t="str">
        <f t="shared" si="628"/>
        <v/>
      </c>
      <c r="AJ847" s="99" t="str">
        <f t="shared" si="634"/>
        <v/>
      </c>
      <c r="AK847" s="99" t="str">
        <f t="shared" si="604"/>
        <v/>
      </c>
      <c r="AL847" s="99" t="str">
        <f t="shared" si="605"/>
        <v/>
      </c>
      <c r="AM847" s="99" t="str">
        <f t="shared" si="629"/>
        <v/>
      </c>
      <c r="AN847" s="99" t="str">
        <f t="shared" si="635"/>
        <v/>
      </c>
      <c r="AO847" s="99" t="str">
        <f t="shared" si="596"/>
        <v/>
      </c>
      <c r="AP847" s="99" t="str">
        <f t="shared" si="597"/>
        <v/>
      </c>
      <c r="AQ847" s="99" t="str">
        <f t="shared" si="636"/>
        <v/>
      </c>
      <c r="AR847" s="99" t="str">
        <f t="shared" si="637"/>
        <v/>
      </c>
      <c r="AS847" s="99" t="str">
        <f t="shared" si="598"/>
        <v/>
      </c>
      <c r="AT847" s="99" t="str">
        <f t="shared" si="599"/>
        <v/>
      </c>
      <c r="AU847" s="99" t="str">
        <f t="shared" si="613"/>
        <v/>
      </c>
      <c r="AV847" s="99" t="str">
        <f t="shared" si="614"/>
        <v/>
      </c>
      <c r="AW847" s="99" t="str">
        <f t="shared" si="600"/>
        <v/>
      </c>
      <c r="AX847" s="99" t="str">
        <f t="shared" si="601"/>
        <v/>
      </c>
      <c r="AY847" s="99" t="str">
        <f t="shared" si="615"/>
        <v/>
      </c>
      <c r="AZ847" s="99" t="str">
        <f t="shared" si="616"/>
        <v/>
      </c>
      <c r="BA847" s="99" t="str">
        <f t="shared" si="602"/>
        <v/>
      </c>
      <c r="BB847" s="99" t="str">
        <f t="shared" si="603"/>
        <v/>
      </c>
      <c r="BD847" s="99" t="str">
        <f t="shared" si="617"/>
        <v/>
      </c>
      <c r="BE847" s="99" t="str">
        <f t="shared" si="618"/>
        <v/>
      </c>
      <c r="BF847" s="99" t="str">
        <f t="shared" si="619"/>
        <v/>
      </c>
      <c r="BG847" s="99" t="str">
        <f t="shared" si="620"/>
        <v/>
      </c>
      <c r="BH847" s="121" t="str">
        <f t="shared" si="621"/>
        <v/>
      </c>
      <c r="BI847" s="121" t="str">
        <f t="shared" si="622"/>
        <v/>
      </c>
      <c r="BJ847" s="122" t="str">
        <f t="shared" si="623"/>
        <v/>
      </c>
      <c r="BK847" s="122"/>
      <c r="BL847" s="99" t="str">
        <f t="shared" si="624"/>
        <v/>
      </c>
      <c r="BM847" s="99" t="str">
        <f t="shared" si="625"/>
        <v/>
      </c>
      <c r="BN847" s="122" t="str">
        <f t="shared" si="630"/>
        <v/>
      </c>
      <c r="BO847" s="121" t="str">
        <f t="shared" si="626"/>
        <v/>
      </c>
      <c r="BP847" s="122" t="str">
        <f t="shared" si="631"/>
        <v/>
      </c>
      <c r="BQ847" s="122"/>
    </row>
    <row r="848" spans="2:69" x14ac:dyDescent="0.3">
      <c r="B848" s="89"/>
      <c r="C848" s="98">
        <f t="shared" si="627"/>
        <v>168</v>
      </c>
      <c r="D848" s="120">
        <v>838</v>
      </c>
      <c r="E848" s="161" t="str">
        <f t="shared" si="632"/>
        <v/>
      </c>
      <c r="F848" s="90" t="str">
        <f t="shared" si="608"/>
        <v/>
      </c>
      <c r="G848" s="120">
        <v>838</v>
      </c>
      <c r="H848" s="161" t="str">
        <f t="shared" si="633"/>
        <v/>
      </c>
      <c r="I848" s="90" t="str">
        <f t="array" ref="I848">IF(D$2=1,IF(F848="","",ABS(F847-F848)),IF(D$2&lt;10,IF(AND(F848="",F849=""),"",MAX(IF(C$11:C$1510=G848,B$11:B$1510))-MIN(IF(C$11:C$1510=G848,B$11:B$1510))),IF(AND(F848="",F849=""),"",_xlfn.STDEV.S(IF(C$11:C$1510=G848,B$11:B$1510)))))</f>
        <v/>
      </c>
      <c r="J848" s="102"/>
      <c r="K848" s="156"/>
      <c r="L848" s="157"/>
      <c r="M848" s="158"/>
      <c r="N848" s="147"/>
      <c r="O848" s="147"/>
      <c r="AA848" s="99" t="str">
        <f t="shared" si="609"/>
        <v/>
      </c>
      <c r="AB848" s="99" t="str">
        <f t="shared" si="610"/>
        <v/>
      </c>
      <c r="AC848" s="99" t="str">
        <f t="shared" si="594"/>
        <v/>
      </c>
      <c r="AD848" s="99" t="str">
        <f t="shared" si="595"/>
        <v/>
      </c>
      <c r="AE848" s="99" t="str">
        <f t="shared" si="611"/>
        <v/>
      </c>
      <c r="AF848" s="99" t="str">
        <f t="shared" si="612"/>
        <v/>
      </c>
      <c r="AG848" s="99" t="str">
        <f t="shared" si="606"/>
        <v/>
      </c>
      <c r="AH848" s="99" t="str">
        <f t="shared" si="607"/>
        <v/>
      </c>
      <c r="AI848" s="99" t="str">
        <f t="shared" si="628"/>
        <v/>
      </c>
      <c r="AJ848" s="99" t="str">
        <f t="shared" si="634"/>
        <v/>
      </c>
      <c r="AK848" s="99" t="str">
        <f t="shared" si="604"/>
        <v/>
      </c>
      <c r="AL848" s="99" t="str">
        <f t="shared" si="605"/>
        <v/>
      </c>
      <c r="AM848" s="99" t="str">
        <f t="shared" si="629"/>
        <v/>
      </c>
      <c r="AN848" s="99" t="str">
        <f t="shared" si="635"/>
        <v/>
      </c>
      <c r="AO848" s="99" t="str">
        <f t="shared" si="596"/>
        <v/>
      </c>
      <c r="AP848" s="99" t="str">
        <f t="shared" si="597"/>
        <v/>
      </c>
      <c r="AQ848" s="99" t="str">
        <f t="shared" si="636"/>
        <v/>
      </c>
      <c r="AR848" s="99" t="str">
        <f t="shared" si="637"/>
        <v/>
      </c>
      <c r="AS848" s="99" t="str">
        <f t="shared" si="598"/>
        <v/>
      </c>
      <c r="AT848" s="99" t="str">
        <f t="shared" si="599"/>
        <v/>
      </c>
      <c r="AU848" s="99" t="str">
        <f t="shared" si="613"/>
        <v/>
      </c>
      <c r="AV848" s="99" t="str">
        <f t="shared" si="614"/>
        <v/>
      </c>
      <c r="AW848" s="99" t="str">
        <f t="shared" si="600"/>
        <v/>
      </c>
      <c r="AX848" s="99" t="str">
        <f t="shared" si="601"/>
        <v/>
      </c>
      <c r="AY848" s="99" t="str">
        <f t="shared" si="615"/>
        <v/>
      </c>
      <c r="AZ848" s="99" t="str">
        <f t="shared" si="616"/>
        <v/>
      </c>
      <c r="BA848" s="99" t="str">
        <f t="shared" si="602"/>
        <v/>
      </c>
      <c r="BB848" s="99" t="str">
        <f t="shared" si="603"/>
        <v/>
      </c>
      <c r="BD848" s="99" t="str">
        <f t="shared" si="617"/>
        <v/>
      </c>
      <c r="BE848" s="99" t="str">
        <f t="shared" si="618"/>
        <v/>
      </c>
      <c r="BF848" s="99" t="str">
        <f t="shared" si="619"/>
        <v/>
      </c>
      <c r="BG848" s="99" t="str">
        <f t="shared" si="620"/>
        <v/>
      </c>
      <c r="BH848" s="121" t="str">
        <f t="shared" si="621"/>
        <v/>
      </c>
      <c r="BI848" s="121" t="str">
        <f t="shared" si="622"/>
        <v/>
      </c>
      <c r="BJ848" s="122" t="str">
        <f t="shared" si="623"/>
        <v/>
      </c>
      <c r="BK848" s="122"/>
      <c r="BL848" s="99" t="str">
        <f t="shared" si="624"/>
        <v/>
      </c>
      <c r="BM848" s="99" t="str">
        <f t="shared" si="625"/>
        <v/>
      </c>
      <c r="BN848" s="122" t="str">
        <f t="shared" si="630"/>
        <v/>
      </c>
      <c r="BO848" s="121" t="str">
        <f t="shared" si="626"/>
        <v/>
      </c>
      <c r="BP848" s="122" t="str">
        <f t="shared" si="631"/>
        <v/>
      </c>
      <c r="BQ848" s="122"/>
    </row>
    <row r="849" spans="2:69" x14ac:dyDescent="0.3">
      <c r="B849" s="89"/>
      <c r="C849" s="98">
        <f t="shared" si="627"/>
        <v>168</v>
      </c>
      <c r="D849" s="120">
        <v>839</v>
      </c>
      <c r="E849" s="161" t="str">
        <f t="shared" si="632"/>
        <v/>
      </c>
      <c r="F849" s="90" t="str">
        <f t="shared" si="608"/>
        <v/>
      </c>
      <c r="G849" s="120">
        <v>839</v>
      </c>
      <c r="H849" s="161" t="str">
        <f t="shared" si="633"/>
        <v/>
      </c>
      <c r="I849" s="90" t="str">
        <f t="array" ref="I849">IF(D$2=1,IF(F849="","",ABS(F848-F849)),IF(D$2&lt;10,IF(AND(F849="",F850=""),"",MAX(IF(C$11:C$1510=G849,B$11:B$1510))-MIN(IF(C$11:C$1510=G849,B$11:B$1510))),IF(AND(F849="",F850=""),"",_xlfn.STDEV.S(IF(C$11:C$1510=G849,B$11:B$1510)))))</f>
        <v/>
      </c>
      <c r="J849" s="102"/>
      <c r="K849" s="156"/>
      <c r="L849" s="157"/>
      <c r="M849" s="158"/>
      <c r="N849" s="147"/>
      <c r="O849" s="147"/>
      <c r="AA849" s="99" t="str">
        <f t="shared" si="609"/>
        <v/>
      </c>
      <c r="AB849" s="99" t="str">
        <f t="shared" si="610"/>
        <v/>
      </c>
      <c r="AC849" s="99" t="str">
        <f t="shared" si="594"/>
        <v/>
      </c>
      <c r="AD849" s="99" t="str">
        <f t="shared" si="595"/>
        <v/>
      </c>
      <c r="AE849" s="99" t="str">
        <f t="shared" si="611"/>
        <v/>
      </c>
      <c r="AF849" s="99" t="str">
        <f t="shared" si="612"/>
        <v/>
      </c>
      <c r="AG849" s="99" t="str">
        <f t="shared" si="606"/>
        <v/>
      </c>
      <c r="AH849" s="99" t="str">
        <f t="shared" si="607"/>
        <v/>
      </c>
      <c r="AI849" s="99" t="str">
        <f t="shared" si="628"/>
        <v/>
      </c>
      <c r="AJ849" s="99" t="str">
        <f t="shared" si="634"/>
        <v/>
      </c>
      <c r="AK849" s="99" t="str">
        <f t="shared" si="604"/>
        <v/>
      </c>
      <c r="AL849" s="99" t="str">
        <f t="shared" si="605"/>
        <v/>
      </c>
      <c r="AM849" s="99" t="str">
        <f t="shared" si="629"/>
        <v/>
      </c>
      <c r="AN849" s="99" t="str">
        <f t="shared" si="635"/>
        <v/>
      </c>
      <c r="AO849" s="99" t="str">
        <f t="shared" si="596"/>
        <v/>
      </c>
      <c r="AP849" s="99" t="str">
        <f t="shared" si="597"/>
        <v/>
      </c>
      <c r="AQ849" s="99" t="str">
        <f t="shared" si="636"/>
        <v/>
      </c>
      <c r="AR849" s="99" t="str">
        <f t="shared" si="637"/>
        <v/>
      </c>
      <c r="AS849" s="99" t="str">
        <f t="shared" si="598"/>
        <v/>
      </c>
      <c r="AT849" s="99" t="str">
        <f t="shared" si="599"/>
        <v/>
      </c>
      <c r="AU849" s="99" t="str">
        <f t="shared" si="613"/>
        <v/>
      </c>
      <c r="AV849" s="99" t="str">
        <f t="shared" si="614"/>
        <v/>
      </c>
      <c r="AW849" s="99" t="str">
        <f t="shared" si="600"/>
        <v/>
      </c>
      <c r="AX849" s="99" t="str">
        <f t="shared" si="601"/>
        <v/>
      </c>
      <c r="AY849" s="99" t="str">
        <f t="shared" si="615"/>
        <v/>
      </c>
      <c r="AZ849" s="99" t="str">
        <f t="shared" si="616"/>
        <v/>
      </c>
      <c r="BA849" s="99" t="str">
        <f t="shared" si="602"/>
        <v/>
      </c>
      <c r="BB849" s="99" t="str">
        <f t="shared" si="603"/>
        <v/>
      </c>
      <c r="BD849" s="99" t="str">
        <f t="shared" si="617"/>
        <v/>
      </c>
      <c r="BE849" s="99" t="str">
        <f t="shared" si="618"/>
        <v/>
      </c>
      <c r="BF849" s="99" t="str">
        <f t="shared" si="619"/>
        <v/>
      </c>
      <c r="BG849" s="99" t="str">
        <f t="shared" si="620"/>
        <v/>
      </c>
      <c r="BH849" s="121" t="str">
        <f t="shared" si="621"/>
        <v/>
      </c>
      <c r="BI849" s="121" t="str">
        <f t="shared" si="622"/>
        <v/>
      </c>
      <c r="BJ849" s="122" t="str">
        <f t="shared" si="623"/>
        <v/>
      </c>
      <c r="BK849" s="122"/>
      <c r="BL849" s="99" t="str">
        <f t="shared" si="624"/>
        <v/>
      </c>
      <c r="BM849" s="99" t="str">
        <f t="shared" si="625"/>
        <v/>
      </c>
      <c r="BN849" s="122" t="str">
        <f t="shared" si="630"/>
        <v/>
      </c>
      <c r="BO849" s="121" t="str">
        <f t="shared" si="626"/>
        <v/>
      </c>
      <c r="BP849" s="122" t="str">
        <f t="shared" si="631"/>
        <v/>
      </c>
      <c r="BQ849" s="122"/>
    </row>
    <row r="850" spans="2:69" x14ac:dyDescent="0.3">
      <c r="B850" s="89"/>
      <c r="C850" s="98">
        <f t="shared" si="627"/>
        <v>168</v>
      </c>
      <c r="D850" s="120">
        <v>840</v>
      </c>
      <c r="E850" s="161" t="str">
        <f t="shared" si="632"/>
        <v/>
      </c>
      <c r="F850" s="90" t="str">
        <f t="shared" si="608"/>
        <v/>
      </c>
      <c r="G850" s="120">
        <v>840</v>
      </c>
      <c r="H850" s="161" t="str">
        <f t="shared" si="633"/>
        <v/>
      </c>
      <c r="I850" s="90" t="str">
        <f t="array" ref="I850">IF(D$2=1,IF(F850="","",ABS(F849-F850)),IF(D$2&lt;10,IF(AND(F850="",F851=""),"",MAX(IF(C$11:C$1510=G850,B$11:B$1510))-MIN(IF(C$11:C$1510=G850,B$11:B$1510))),IF(AND(F850="",F851=""),"",_xlfn.STDEV.S(IF(C$11:C$1510=G850,B$11:B$1510)))))</f>
        <v/>
      </c>
      <c r="J850" s="102"/>
      <c r="K850" s="156"/>
      <c r="L850" s="157"/>
      <c r="M850" s="158"/>
      <c r="N850" s="147"/>
      <c r="O850" s="147"/>
      <c r="AA850" s="99" t="str">
        <f t="shared" si="609"/>
        <v/>
      </c>
      <c r="AB850" s="99" t="str">
        <f t="shared" si="610"/>
        <v/>
      </c>
      <c r="AC850" s="99" t="str">
        <f t="shared" si="594"/>
        <v/>
      </c>
      <c r="AD850" s="99" t="str">
        <f t="shared" si="595"/>
        <v/>
      </c>
      <c r="AE850" s="99" t="str">
        <f t="shared" si="611"/>
        <v/>
      </c>
      <c r="AF850" s="99" t="str">
        <f t="shared" si="612"/>
        <v/>
      </c>
      <c r="AG850" s="99" t="str">
        <f t="shared" si="606"/>
        <v/>
      </c>
      <c r="AH850" s="99" t="str">
        <f t="shared" si="607"/>
        <v/>
      </c>
      <c r="AI850" s="99" t="str">
        <f t="shared" si="628"/>
        <v/>
      </c>
      <c r="AJ850" s="99" t="str">
        <f t="shared" si="634"/>
        <v/>
      </c>
      <c r="AK850" s="99" t="str">
        <f t="shared" si="604"/>
        <v/>
      </c>
      <c r="AL850" s="99" t="str">
        <f t="shared" si="605"/>
        <v/>
      </c>
      <c r="AM850" s="99" t="str">
        <f t="shared" si="629"/>
        <v/>
      </c>
      <c r="AN850" s="99" t="str">
        <f t="shared" si="635"/>
        <v/>
      </c>
      <c r="AO850" s="99" t="str">
        <f t="shared" si="596"/>
        <v/>
      </c>
      <c r="AP850" s="99" t="str">
        <f t="shared" si="597"/>
        <v/>
      </c>
      <c r="AQ850" s="99" t="str">
        <f t="shared" si="636"/>
        <v/>
      </c>
      <c r="AR850" s="99" t="str">
        <f t="shared" si="637"/>
        <v/>
      </c>
      <c r="AS850" s="99" t="str">
        <f t="shared" si="598"/>
        <v/>
      </c>
      <c r="AT850" s="99" t="str">
        <f t="shared" si="599"/>
        <v/>
      </c>
      <c r="AU850" s="99" t="str">
        <f t="shared" si="613"/>
        <v/>
      </c>
      <c r="AV850" s="99" t="str">
        <f t="shared" si="614"/>
        <v/>
      </c>
      <c r="AW850" s="99" t="str">
        <f t="shared" si="600"/>
        <v/>
      </c>
      <c r="AX850" s="99" t="str">
        <f t="shared" si="601"/>
        <v/>
      </c>
      <c r="AY850" s="99" t="str">
        <f t="shared" si="615"/>
        <v/>
      </c>
      <c r="AZ850" s="99" t="str">
        <f t="shared" si="616"/>
        <v/>
      </c>
      <c r="BA850" s="99" t="str">
        <f t="shared" si="602"/>
        <v/>
      </c>
      <c r="BB850" s="99" t="str">
        <f t="shared" si="603"/>
        <v/>
      </c>
      <c r="BD850" s="99" t="str">
        <f t="shared" si="617"/>
        <v/>
      </c>
      <c r="BE850" s="99" t="str">
        <f t="shared" si="618"/>
        <v/>
      </c>
      <c r="BF850" s="99" t="str">
        <f t="shared" si="619"/>
        <v/>
      </c>
      <c r="BG850" s="99" t="str">
        <f t="shared" si="620"/>
        <v/>
      </c>
      <c r="BH850" s="121" t="str">
        <f t="shared" si="621"/>
        <v/>
      </c>
      <c r="BI850" s="121" t="str">
        <f t="shared" si="622"/>
        <v/>
      </c>
      <c r="BJ850" s="122" t="str">
        <f t="shared" si="623"/>
        <v/>
      </c>
      <c r="BK850" s="122"/>
      <c r="BL850" s="99" t="str">
        <f t="shared" si="624"/>
        <v/>
      </c>
      <c r="BM850" s="99" t="str">
        <f t="shared" si="625"/>
        <v/>
      </c>
      <c r="BN850" s="122" t="str">
        <f t="shared" si="630"/>
        <v/>
      </c>
      <c r="BO850" s="121" t="str">
        <f t="shared" si="626"/>
        <v/>
      </c>
      <c r="BP850" s="122" t="str">
        <f t="shared" si="631"/>
        <v/>
      </c>
      <c r="BQ850" s="122"/>
    </row>
    <row r="851" spans="2:69" x14ac:dyDescent="0.3">
      <c r="B851" s="89"/>
      <c r="C851" s="98">
        <f t="shared" si="627"/>
        <v>169</v>
      </c>
      <c r="D851" s="120">
        <v>841</v>
      </c>
      <c r="E851" s="161" t="str">
        <f t="shared" si="632"/>
        <v/>
      </c>
      <c r="F851" s="90" t="str">
        <f t="shared" si="608"/>
        <v/>
      </c>
      <c r="G851" s="120">
        <v>841</v>
      </c>
      <c r="H851" s="161" t="str">
        <f t="shared" si="633"/>
        <v/>
      </c>
      <c r="I851" s="90" t="str">
        <f t="array" ref="I851">IF(D$2=1,IF(F851="","",ABS(F850-F851)),IF(D$2&lt;10,IF(AND(F851="",F852=""),"",MAX(IF(C$11:C$1510=G851,B$11:B$1510))-MIN(IF(C$11:C$1510=G851,B$11:B$1510))),IF(AND(F851="",F852=""),"",_xlfn.STDEV.S(IF(C$11:C$1510=G851,B$11:B$1510)))))</f>
        <v/>
      </c>
      <c r="J851" s="102"/>
      <c r="K851" s="156"/>
      <c r="L851" s="157"/>
      <c r="M851" s="158"/>
      <c r="N851" s="147"/>
      <c r="O851" s="147"/>
      <c r="AA851" s="99" t="str">
        <f t="shared" si="609"/>
        <v/>
      </c>
      <c r="AB851" s="99" t="str">
        <f t="shared" si="610"/>
        <v/>
      </c>
      <c r="AC851" s="99" t="str">
        <f t="shared" si="594"/>
        <v/>
      </c>
      <c r="AD851" s="99" t="str">
        <f t="shared" si="595"/>
        <v/>
      </c>
      <c r="AE851" s="99" t="str">
        <f t="shared" si="611"/>
        <v/>
      </c>
      <c r="AF851" s="99" t="str">
        <f t="shared" si="612"/>
        <v/>
      </c>
      <c r="AG851" s="99" t="str">
        <f t="shared" si="606"/>
        <v/>
      </c>
      <c r="AH851" s="99" t="str">
        <f t="shared" si="607"/>
        <v/>
      </c>
      <c r="AI851" s="99" t="str">
        <f t="shared" si="628"/>
        <v/>
      </c>
      <c r="AJ851" s="99" t="str">
        <f t="shared" si="634"/>
        <v/>
      </c>
      <c r="AK851" s="99" t="str">
        <f t="shared" si="604"/>
        <v/>
      </c>
      <c r="AL851" s="99" t="str">
        <f t="shared" si="605"/>
        <v/>
      </c>
      <c r="AM851" s="99" t="str">
        <f t="shared" si="629"/>
        <v/>
      </c>
      <c r="AN851" s="99" t="str">
        <f t="shared" si="635"/>
        <v/>
      </c>
      <c r="AO851" s="99" t="str">
        <f t="shared" si="596"/>
        <v/>
      </c>
      <c r="AP851" s="99" t="str">
        <f t="shared" si="597"/>
        <v/>
      </c>
      <c r="AQ851" s="99" t="str">
        <f t="shared" si="636"/>
        <v/>
      </c>
      <c r="AR851" s="99" t="str">
        <f t="shared" si="637"/>
        <v/>
      </c>
      <c r="AS851" s="99" t="str">
        <f t="shared" si="598"/>
        <v/>
      </c>
      <c r="AT851" s="99" t="str">
        <f t="shared" si="599"/>
        <v/>
      </c>
      <c r="AU851" s="99" t="str">
        <f t="shared" si="613"/>
        <v/>
      </c>
      <c r="AV851" s="99" t="str">
        <f t="shared" si="614"/>
        <v/>
      </c>
      <c r="AW851" s="99" t="str">
        <f t="shared" si="600"/>
        <v/>
      </c>
      <c r="AX851" s="99" t="str">
        <f t="shared" si="601"/>
        <v/>
      </c>
      <c r="AY851" s="99" t="str">
        <f t="shared" si="615"/>
        <v/>
      </c>
      <c r="AZ851" s="99" t="str">
        <f t="shared" si="616"/>
        <v/>
      </c>
      <c r="BA851" s="99" t="str">
        <f t="shared" si="602"/>
        <v/>
      </c>
      <c r="BB851" s="99" t="str">
        <f t="shared" si="603"/>
        <v/>
      </c>
      <c r="BD851" s="99" t="str">
        <f t="shared" si="617"/>
        <v/>
      </c>
      <c r="BE851" s="99" t="str">
        <f t="shared" si="618"/>
        <v/>
      </c>
      <c r="BF851" s="99" t="str">
        <f t="shared" si="619"/>
        <v/>
      </c>
      <c r="BG851" s="99" t="str">
        <f t="shared" si="620"/>
        <v/>
      </c>
      <c r="BH851" s="121" t="str">
        <f t="shared" si="621"/>
        <v/>
      </c>
      <c r="BI851" s="121" t="str">
        <f t="shared" si="622"/>
        <v/>
      </c>
      <c r="BJ851" s="122" t="str">
        <f t="shared" si="623"/>
        <v/>
      </c>
      <c r="BK851" s="122"/>
      <c r="BL851" s="99" t="str">
        <f t="shared" si="624"/>
        <v/>
      </c>
      <c r="BM851" s="99" t="str">
        <f t="shared" si="625"/>
        <v/>
      </c>
      <c r="BN851" s="122" t="str">
        <f t="shared" si="630"/>
        <v/>
      </c>
      <c r="BO851" s="121" t="str">
        <f t="shared" si="626"/>
        <v/>
      </c>
      <c r="BP851" s="122" t="str">
        <f t="shared" si="631"/>
        <v/>
      </c>
      <c r="BQ851" s="122"/>
    </row>
    <row r="852" spans="2:69" x14ac:dyDescent="0.3">
      <c r="B852" s="89"/>
      <c r="C852" s="98">
        <f t="shared" si="627"/>
        <v>169</v>
      </c>
      <c r="D852" s="120">
        <v>842</v>
      </c>
      <c r="E852" s="161" t="str">
        <f t="shared" si="632"/>
        <v/>
      </c>
      <c r="F852" s="90" t="str">
        <f t="shared" si="608"/>
        <v/>
      </c>
      <c r="G852" s="120">
        <v>842</v>
      </c>
      <c r="H852" s="161" t="str">
        <f t="shared" si="633"/>
        <v/>
      </c>
      <c r="I852" s="90" t="str">
        <f t="array" ref="I852">IF(D$2=1,IF(F852="","",ABS(F851-F852)),IF(D$2&lt;10,IF(AND(F852="",F853=""),"",MAX(IF(C$11:C$1510=G852,B$11:B$1510))-MIN(IF(C$11:C$1510=G852,B$11:B$1510))),IF(AND(F852="",F853=""),"",_xlfn.STDEV.S(IF(C$11:C$1510=G852,B$11:B$1510)))))</f>
        <v/>
      </c>
      <c r="J852" s="102"/>
      <c r="K852" s="156"/>
      <c r="L852" s="157"/>
      <c r="M852" s="158"/>
      <c r="N852" s="147"/>
      <c r="O852" s="147"/>
      <c r="AA852" s="99" t="str">
        <f t="shared" si="609"/>
        <v/>
      </c>
      <c r="AB852" s="99" t="str">
        <f t="shared" si="610"/>
        <v/>
      </c>
      <c r="AC852" s="99" t="str">
        <f t="shared" si="594"/>
        <v/>
      </c>
      <c r="AD852" s="99" t="str">
        <f t="shared" si="595"/>
        <v/>
      </c>
      <c r="AE852" s="99" t="str">
        <f t="shared" si="611"/>
        <v/>
      </c>
      <c r="AF852" s="99" t="str">
        <f t="shared" si="612"/>
        <v/>
      </c>
      <c r="AG852" s="99" t="str">
        <f t="shared" si="606"/>
        <v/>
      </c>
      <c r="AH852" s="99" t="str">
        <f t="shared" si="607"/>
        <v/>
      </c>
      <c r="AI852" s="99" t="str">
        <f t="shared" si="628"/>
        <v/>
      </c>
      <c r="AJ852" s="99" t="str">
        <f t="shared" si="634"/>
        <v/>
      </c>
      <c r="AK852" s="99" t="str">
        <f t="shared" si="604"/>
        <v/>
      </c>
      <c r="AL852" s="99" t="str">
        <f t="shared" si="605"/>
        <v/>
      </c>
      <c r="AM852" s="99" t="str">
        <f t="shared" si="629"/>
        <v/>
      </c>
      <c r="AN852" s="99" t="str">
        <f t="shared" si="635"/>
        <v/>
      </c>
      <c r="AO852" s="99" t="str">
        <f t="shared" si="596"/>
        <v/>
      </c>
      <c r="AP852" s="99" t="str">
        <f t="shared" si="597"/>
        <v/>
      </c>
      <c r="AQ852" s="99" t="str">
        <f t="shared" si="636"/>
        <v/>
      </c>
      <c r="AR852" s="99" t="str">
        <f t="shared" si="637"/>
        <v/>
      </c>
      <c r="AS852" s="99" t="str">
        <f t="shared" si="598"/>
        <v/>
      </c>
      <c r="AT852" s="99" t="str">
        <f t="shared" si="599"/>
        <v/>
      </c>
      <c r="AU852" s="99" t="str">
        <f t="shared" si="613"/>
        <v/>
      </c>
      <c r="AV852" s="99" t="str">
        <f t="shared" si="614"/>
        <v/>
      </c>
      <c r="AW852" s="99" t="str">
        <f t="shared" si="600"/>
        <v/>
      </c>
      <c r="AX852" s="99" t="str">
        <f t="shared" si="601"/>
        <v/>
      </c>
      <c r="AY852" s="99" t="str">
        <f t="shared" si="615"/>
        <v/>
      </c>
      <c r="AZ852" s="99" t="str">
        <f t="shared" si="616"/>
        <v/>
      </c>
      <c r="BA852" s="99" t="str">
        <f t="shared" si="602"/>
        <v/>
      </c>
      <c r="BB852" s="99" t="str">
        <f t="shared" si="603"/>
        <v/>
      </c>
      <c r="BD852" s="99" t="str">
        <f t="shared" si="617"/>
        <v/>
      </c>
      <c r="BE852" s="99" t="str">
        <f t="shared" si="618"/>
        <v/>
      </c>
      <c r="BF852" s="99" t="str">
        <f t="shared" si="619"/>
        <v/>
      </c>
      <c r="BG852" s="99" t="str">
        <f t="shared" si="620"/>
        <v/>
      </c>
      <c r="BH852" s="121" t="str">
        <f t="shared" si="621"/>
        <v/>
      </c>
      <c r="BI852" s="121" t="str">
        <f t="shared" si="622"/>
        <v/>
      </c>
      <c r="BJ852" s="122" t="str">
        <f t="shared" si="623"/>
        <v/>
      </c>
      <c r="BK852" s="122"/>
      <c r="BL852" s="99" t="str">
        <f t="shared" si="624"/>
        <v/>
      </c>
      <c r="BM852" s="99" t="str">
        <f t="shared" si="625"/>
        <v/>
      </c>
      <c r="BN852" s="122" t="str">
        <f t="shared" si="630"/>
        <v/>
      </c>
      <c r="BO852" s="121" t="str">
        <f t="shared" si="626"/>
        <v/>
      </c>
      <c r="BP852" s="122" t="str">
        <f t="shared" si="631"/>
        <v/>
      </c>
      <c r="BQ852" s="122"/>
    </row>
    <row r="853" spans="2:69" x14ac:dyDescent="0.3">
      <c r="B853" s="89"/>
      <c r="C853" s="98">
        <f t="shared" si="627"/>
        <v>169</v>
      </c>
      <c r="D853" s="120">
        <v>843</v>
      </c>
      <c r="E853" s="161" t="str">
        <f t="shared" si="632"/>
        <v/>
      </c>
      <c r="F853" s="90" t="str">
        <f t="shared" si="608"/>
        <v/>
      </c>
      <c r="G853" s="120">
        <v>843</v>
      </c>
      <c r="H853" s="161" t="str">
        <f t="shared" si="633"/>
        <v/>
      </c>
      <c r="I853" s="90" t="str">
        <f t="array" ref="I853">IF(D$2=1,IF(F853="","",ABS(F852-F853)),IF(D$2&lt;10,IF(AND(F853="",F854=""),"",MAX(IF(C$11:C$1510=G853,B$11:B$1510))-MIN(IF(C$11:C$1510=G853,B$11:B$1510))),IF(AND(F853="",F854=""),"",_xlfn.STDEV.S(IF(C$11:C$1510=G853,B$11:B$1510)))))</f>
        <v/>
      </c>
      <c r="J853" s="102"/>
      <c r="K853" s="156"/>
      <c r="L853" s="157"/>
      <c r="M853" s="158"/>
      <c r="N853" s="147"/>
      <c r="O853" s="147"/>
      <c r="AA853" s="99" t="str">
        <f t="shared" si="609"/>
        <v/>
      </c>
      <c r="AB853" s="99" t="str">
        <f t="shared" si="610"/>
        <v/>
      </c>
      <c r="AC853" s="99" t="str">
        <f t="shared" ref="AC853:AC916" si="638">IF(SUM(AA844:AA853)&gt;9,"x","")</f>
        <v/>
      </c>
      <c r="AD853" s="99" t="str">
        <f t="shared" ref="AD853:AD916" si="639">IF(IF(AB$11="",SUM(AB845:AB854),SUM(AB844:AB853))&gt;9,"x","")</f>
        <v/>
      </c>
      <c r="AE853" s="99" t="str">
        <f t="shared" si="611"/>
        <v/>
      </c>
      <c r="AF853" s="99" t="str">
        <f t="shared" si="612"/>
        <v/>
      </c>
      <c r="AG853" s="99" t="str">
        <f t="shared" si="606"/>
        <v/>
      </c>
      <c r="AH853" s="99" t="str">
        <f t="shared" si="607"/>
        <v/>
      </c>
      <c r="AI853" s="99" t="str">
        <f t="shared" si="628"/>
        <v/>
      </c>
      <c r="AJ853" s="99" t="str">
        <f t="shared" si="634"/>
        <v/>
      </c>
      <c r="AK853" s="99" t="str">
        <f t="shared" si="604"/>
        <v/>
      </c>
      <c r="AL853" s="99" t="str">
        <f t="shared" si="605"/>
        <v/>
      </c>
      <c r="AM853" s="99" t="str">
        <f t="shared" si="629"/>
        <v/>
      </c>
      <c r="AN853" s="99" t="str">
        <f t="shared" si="635"/>
        <v/>
      </c>
      <c r="AO853" s="99" t="str">
        <f t="shared" si="596"/>
        <v/>
      </c>
      <c r="AP853" s="99" t="str">
        <f t="shared" si="597"/>
        <v/>
      </c>
      <c r="AQ853" s="99" t="str">
        <f t="shared" si="636"/>
        <v/>
      </c>
      <c r="AR853" s="99" t="str">
        <f t="shared" si="637"/>
        <v/>
      </c>
      <c r="AS853" s="99" t="str">
        <f t="shared" si="598"/>
        <v/>
      </c>
      <c r="AT853" s="99" t="str">
        <f t="shared" si="599"/>
        <v/>
      </c>
      <c r="AU853" s="99" t="str">
        <f t="shared" si="613"/>
        <v/>
      </c>
      <c r="AV853" s="99" t="str">
        <f t="shared" si="614"/>
        <v/>
      </c>
      <c r="AW853" s="99" t="str">
        <f t="shared" si="600"/>
        <v/>
      </c>
      <c r="AX853" s="99" t="str">
        <f t="shared" si="601"/>
        <v/>
      </c>
      <c r="AY853" s="99" t="str">
        <f t="shared" si="615"/>
        <v/>
      </c>
      <c r="AZ853" s="99" t="str">
        <f t="shared" si="616"/>
        <v/>
      </c>
      <c r="BA853" s="99" t="str">
        <f t="shared" si="602"/>
        <v/>
      </c>
      <c r="BB853" s="99" t="str">
        <f t="shared" si="603"/>
        <v/>
      </c>
      <c r="BD853" s="99" t="str">
        <f t="shared" si="617"/>
        <v/>
      </c>
      <c r="BE853" s="99" t="str">
        <f t="shared" si="618"/>
        <v/>
      </c>
      <c r="BF853" s="99" t="str">
        <f t="shared" si="619"/>
        <v/>
      </c>
      <c r="BG853" s="99" t="str">
        <f t="shared" si="620"/>
        <v/>
      </c>
      <c r="BH853" s="121" t="str">
        <f t="shared" si="621"/>
        <v/>
      </c>
      <c r="BI853" s="121" t="str">
        <f t="shared" si="622"/>
        <v/>
      </c>
      <c r="BJ853" s="122" t="str">
        <f t="shared" si="623"/>
        <v/>
      </c>
      <c r="BK853" s="122"/>
      <c r="BL853" s="99" t="str">
        <f t="shared" si="624"/>
        <v/>
      </c>
      <c r="BM853" s="99" t="str">
        <f t="shared" si="625"/>
        <v/>
      </c>
      <c r="BN853" s="122" t="str">
        <f t="shared" si="630"/>
        <v/>
      </c>
      <c r="BO853" s="121" t="str">
        <f t="shared" si="626"/>
        <v/>
      </c>
      <c r="BP853" s="122" t="str">
        <f t="shared" si="631"/>
        <v/>
      </c>
      <c r="BQ853" s="122"/>
    </row>
    <row r="854" spans="2:69" x14ac:dyDescent="0.3">
      <c r="B854" s="89"/>
      <c r="C854" s="98">
        <f t="shared" si="627"/>
        <v>169</v>
      </c>
      <c r="D854" s="120">
        <v>844</v>
      </c>
      <c r="E854" s="161" t="str">
        <f t="shared" si="632"/>
        <v/>
      </c>
      <c r="F854" s="90" t="str">
        <f t="shared" si="608"/>
        <v/>
      </c>
      <c r="G854" s="120">
        <v>844</v>
      </c>
      <c r="H854" s="161" t="str">
        <f t="shared" si="633"/>
        <v/>
      </c>
      <c r="I854" s="90" t="str">
        <f t="array" ref="I854">IF(D$2=1,IF(F854="","",ABS(F853-F854)),IF(D$2&lt;10,IF(AND(F854="",F855=""),"",MAX(IF(C$11:C$1510=G854,B$11:B$1510))-MIN(IF(C$11:C$1510=G854,B$11:B$1510))),IF(AND(F854="",F855=""),"",_xlfn.STDEV.S(IF(C$11:C$1510=G854,B$11:B$1510)))))</f>
        <v/>
      </c>
      <c r="J854" s="102"/>
      <c r="K854" s="156"/>
      <c r="L854" s="157"/>
      <c r="M854" s="158"/>
      <c r="N854" s="147"/>
      <c r="O854" s="147"/>
      <c r="AA854" s="99" t="str">
        <f t="shared" si="609"/>
        <v/>
      </c>
      <c r="AB854" s="99" t="str">
        <f t="shared" si="610"/>
        <v/>
      </c>
      <c r="AC854" s="99" t="str">
        <f t="shared" si="638"/>
        <v/>
      </c>
      <c r="AD854" s="99" t="str">
        <f t="shared" si="639"/>
        <v/>
      </c>
      <c r="AE854" s="99" t="str">
        <f t="shared" si="611"/>
        <v/>
      </c>
      <c r="AF854" s="99" t="str">
        <f t="shared" si="612"/>
        <v/>
      </c>
      <c r="AG854" s="99" t="str">
        <f t="shared" si="606"/>
        <v/>
      </c>
      <c r="AH854" s="99" t="str">
        <f t="shared" si="607"/>
        <v/>
      </c>
      <c r="AI854" s="99" t="str">
        <f t="shared" si="628"/>
        <v/>
      </c>
      <c r="AJ854" s="99" t="str">
        <f t="shared" si="634"/>
        <v/>
      </c>
      <c r="AK854" s="99" t="str">
        <f t="shared" si="604"/>
        <v/>
      </c>
      <c r="AL854" s="99" t="str">
        <f t="shared" si="605"/>
        <v/>
      </c>
      <c r="AM854" s="99" t="str">
        <f t="shared" si="629"/>
        <v/>
      </c>
      <c r="AN854" s="99" t="str">
        <f t="shared" si="635"/>
        <v/>
      </c>
      <c r="AO854" s="99" t="str">
        <f t="shared" si="596"/>
        <v/>
      </c>
      <c r="AP854" s="99" t="str">
        <f t="shared" si="597"/>
        <v/>
      </c>
      <c r="AQ854" s="99" t="str">
        <f t="shared" si="636"/>
        <v/>
      </c>
      <c r="AR854" s="99" t="str">
        <f t="shared" si="637"/>
        <v/>
      </c>
      <c r="AS854" s="99" t="str">
        <f t="shared" si="598"/>
        <v/>
      </c>
      <c r="AT854" s="99" t="str">
        <f t="shared" si="599"/>
        <v/>
      </c>
      <c r="AU854" s="99" t="str">
        <f t="shared" si="613"/>
        <v/>
      </c>
      <c r="AV854" s="99" t="str">
        <f t="shared" si="614"/>
        <v/>
      </c>
      <c r="AW854" s="99" t="str">
        <f t="shared" si="600"/>
        <v/>
      </c>
      <c r="AX854" s="99" t="str">
        <f t="shared" si="601"/>
        <v/>
      </c>
      <c r="AY854" s="99" t="str">
        <f t="shared" si="615"/>
        <v/>
      </c>
      <c r="AZ854" s="99" t="str">
        <f t="shared" si="616"/>
        <v/>
      </c>
      <c r="BA854" s="99" t="str">
        <f t="shared" si="602"/>
        <v/>
      </c>
      <c r="BB854" s="99" t="str">
        <f t="shared" si="603"/>
        <v/>
      </c>
      <c r="BD854" s="99" t="str">
        <f t="shared" si="617"/>
        <v/>
      </c>
      <c r="BE854" s="99" t="str">
        <f t="shared" si="618"/>
        <v/>
      </c>
      <c r="BF854" s="99" t="str">
        <f t="shared" si="619"/>
        <v/>
      </c>
      <c r="BG854" s="99" t="str">
        <f t="shared" si="620"/>
        <v/>
      </c>
      <c r="BH854" s="121" t="str">
        <f t="shared" si="621"/>
        <v/>
      </c>
      <c r="BI854" s="121" t="str">
        <f t="shared" si="622"/>
        <v/>
      </c>
      <c r="BJ854" s="122" t="str">
        <f t="shared" si="623"/>
        <v/>
      </c>
      <c r="BK854" s="122"/>
      <c r="BL854" s="99" t="str">
        <f t="shared" si="624"/>
        <v/>
      </c>
      <c r="BM854" s="99" t="str">
        <f t="shared" si="625"/>
        <v/>
      </c>
      <c r="BN854" s="122" t="str">
        <f t="shared" si="630"/>
        <v/>
      </c>
      <c r="BO854" s="121" t="str">
        <f t="shared" si="626"/>
        <v/>
      </c>
      <c r="BP854" s="122" t="str">
        <f t="shared" si="631"/>
        <v/>
      </c>
      <c r="BQ854" s="122"/>
    </row>
    <row r="855" spans="2:69" x14ac:dyDescent="0.3">
      <c r="B855" s="89"/>
      <c r="C855" s="98">
        <f t="shared" si="627"/>
        <v>169</v>
      </c>
      <c r="D855" s="120">
        <v>845</v>
      </c>
      <c r="E855" s="161" t="str">
        <f t="shared" si="632"/>
        <v/>
      </c>
      <c r="F855" s="90" t="str">
        <f t="shared" si="608"/>
        <v/>
      </c>
      <c r="G855" s="120">
        <v>845</v>
      </c>
      <c r="H855" s="161" t="str">
        <f t="shared" si="633"/>
        <v/>
      </c>
      <c r="I855" s="90" t="str">
        <f t="array" ref="I855">IF(D$2=1,IF(F855="","",ABS(F854-F855)),IF(D$2&lt;10,IF(AND(F855="",F856=""),"",MAX(IF(C$11:C$1510=G855,B$11:B$1510))-MIN(IF(C$11:C$1510=G855,B$11:B$1510))),IF(AND(F855="",F856=""),"",_xlfn.STDEV.S(IF(C$11:C$1510=G855,B$11:B$1510)))))</f>
        <v/>
      </c>
      <c r="J855" s="102"/>
      <c r="K855" s="156"/>
      <c r="L855" s="157"/>
      <c r="M855" s="158"/>
      <c r="N855" s="147"/>
      <c r="O855" s="147"/>
      <c r="AA855" s="99" t="str">
        <f t="shared" si="609"/>
        <v/>
      </c>
      <c r="AB855" s="99" t="str">
        <f t="shared" si="610"/>
        <v/>
      </c>
      <c r="AC855" s="99" t="str">
        <f t="shared" si="638"/>
        <v/>
      </c>
      <c r="AD855" s="99" t="str">
        <f t="shared" si="639"/>
        <v/>
      </c>
      <c r="AE855" s="99" t="str">
        <f t="shared" si="611"/>
        <v/>
      </c>
      <c r="AF855" s="99" t="str">
        <f t="shared" si="612"/>
        <v/>
      </c>
      <c r="AG855" s="99" t="str">
        <f t="shared" si="606"/>
        <v/>
      </c>
      <c r="AH855" s="99" t="str">
        <f t="shared" si="607"/>
        <v/>
      </c>
      <c r="AI855" s="99" t="str">
        <f t="shared" si="628"/>
        <v/>
      </c>
      <c r="AJ855" s="99" t="str">
        <f t="shared" si="634"/>
        <v/>
      </c>
      <c r="AK855" s="99" t="str">
        <f t="shared" si="604"/>
        <v/>
      </c>
      <c r="AL855" s="99" t="str">
        <f t="shared" si="605"/>
        <v/>
      </c>
      <c r="AM855" s="99" t="str">
        <f t="shared" si="629"/>
        <v/>
      </c>
      <c r="AN855" s="99" t="str">
        <f t="shared" si="635"/>
        <v/>
      </c>
      <c r="AO855" s="99" t="str">
        <f t="shared" si="596"/>
        <v/>
      </c>
      <c r="AP855" s="99" t="str">
        <f t="shared" si="597"/>
        <v/>
      </c>
      <c r="AQ855" s="99" t="str">
        <f t="shared" si="636"/>
        <v/>
      </c>
      <c r="AR855" s="99" t="str">
        <f t="shared" si="637"/>
        <v/>
      </c>
      <c r="AS855" s="99" t="str">
        <f t="shared" si="598"/>
        <v/>
      </c>
      <c r="AT855" s="99" t="str">
        <f t="shared" si="599"/>
        <v/>
      </c>
      <c r="AU855" s="99" t="str">
        <f t="shared" si="613"/>
        <v/>
      </c>
      <c r="AV855" s="99" t="str">
        <f t="shared" si="614"/>
        <v/>
      </c>
      <c r="AW855" s="99" t="str">
        <f t="shared" si="600"/>
        <v/>
      </c>
      <c r="AX855" s="99" t="str">
        <f t="shared" si="601"/>
        <v/>
      </c>
      <c r="AY855" s="99" t="str">
        <f t="shared" si="615"/>
        <v/>
      </c>
      <c r="AZ855" s="99" t="str">
        <f t="shared" si="616"/>
        <v/>
      </c>
      <c r="BA855" s="99" t="str">
        <f t="shared" si="602"/>
        <v/>
      </c>
      <c r="BB855" s="99" t="str">
        <f t="shared" si="603"/>
        <v/>
      </c>
      <c r="BD855" s="99" t="str">
        <f t="shared" si="617"/>
        <v/>
      </c>
      <c r="BE855" s="99" t="str">
        <f t="shared" si="618"/>
        <v/>
      </c>
      <c r="BF855" s="99" t="str">
        <f t="shared" si="619"/>
        <v/>
      </c>
      <c r="BG855" s="99" t="str">
        <f t="shared" si="620"/>
        <v/>
      </c>
      <c r="BH855" s="121" t="str">
        <f t="shared" si="621"/>
        <v/>
      </c>
      <c r="BI855" s="121" t="str">
        <f t="shared" si="622"/>
        <v/>
      </c>
      <c r="BJ855" s="122" t="str">
        <f t="shared" si="623"/>
        <v/>
      </c>
      <c r="BK855" s="122"/>
      <c r="BL855" s="99" t="str">
        <f t="shared" si="624"/>
        <v/>
      </c>
      <c r="BM855" s="99" t="str">
        <f t="shared" si="625"/>
        <v/>
      </c>
      <c r="BN855" s="122" t="str">
        <f t="shared" si="630"/>
        <v/>
      </c>
      <c r="BO855" s="121" t="str">
        <f t="shared" si="626"/>
        <v/>
      </c>
      <c r="BP855" s="122" t="str">
        <f t="shared" si="631"/>
        <v/>
      </c>
      <c r="BQ855" s="122"/>
    </row>
    <row r="856" spans="2:69" x14ac:dyDescent="0.3">
      <c r="B856" s="89"/>
      <c r="C856" s="98">
        <f t="shared" si="627"/>
        <v>170</v>
      </c>
      <c r="D856" s="120">
        <v>846</v>
      </c>
      <c r="E856" s="161" t="str">
        <f t="shared" si="632"/>
        <v/>
      </c>
      <c r="F856" s="90" t="str">
        <f t="shared" si="608"/>
        <v/>
      </c>
      <c r="G856" s="120">
        <v>846</v>
      </c>
      <c r="H856" s="161" t="str">
        <f t="shared" si="633"/>
        <v/>
      </c>
      <c r="I856" s="90" t="str">
        <f t="array" ref="I856">IF(D$2=1,IF(F856="","",ABS(F855-F856)),IF(D$2&lt;10,IF(AND(F856="",F857=""),"",MAX(IF(C$11:C$1510=G856,B$11:B$1510))-MIN(IF(C$11:C$1510=G856,B$11:B$1510))),IF(AND(F856="",F857=""),"",_xlfn.STDEV.S(IF(C$11:C$1510=G856,B$11:B$1510)))))</f>
        <v/>
      </c>
      <c r="J856" s="102"/>
      <c r="K856" s="156"/>
      <c r="L856" s="157"/>
      <c r="M856" s="158"/>
      <c r="N856" s="147"/>
      <c r="O856" s="147"/>
      <c r="AA856" s="99" t="str">
        <f t="shared" si="609"/>
        <v/>
      </c>
      <c r="AB856" s="99" t="str">
        <f t="shared" si="610"/>
        <v/>
      </c>
      <c r="AC856" s="99" t="str">
        <f t="shared" si="638"/>
        <v/>
      </c>
      <c r="AD856" s="99" t="str">
        <f t="shared" si="639"/>
        <v/>
      </c>
      <c r="AE856" s="99" t="str">
        <f t="shared" si="611"/>
        <v/>
      </c>
      <c r="AF856" s="99" t="str">
        <f t="shared" si="612"/>
        <v/>
      </c>
      <c r="AG856" s="99" t="str">
        <f t="shared" si="606"/>
        <v/>
      </c>
      <c r="AH856" s="99" t="str">
        <f t="shared" si="607"/>
        <v/>
      </c>
      <c r="AI856" s="99" t="str">
        <f t="shared" si="628"/>
        <v/>
      </c>
      <c r="AJ856" s="99" t="str">
        <f t="shared" si="634"/>
        <v/>
      </c>
      <c r="AK856" s="99" t="str">
        <f t="shared" si="604"/>
        <v/>
      </c>
      <c r="AL856" s="99" t="str">
        <f t="shared" si="605"/>
        <v/>
      </c>
      <c r="AM856" s="99" t="str">
        <f t="shared" si="629"/>
        <v/>
      </c>
      <c r="AN856" s="99" t="str">
        <f t="shared" si="635"/>
        <v/>
      </c>
      <c r="AO856" s="99" t="str">
        <f t="shared" si="596"/>
        <v/>
      </c>
      <c r="AP856" s="99" t="str">
        <f t="shared" si="597"/>
        <v/>
      </c>
      <c r="AQ856" s="99" t="str">
        <f t="shared" si="636"/>
        <v/>
      </c>
      <c r="AR856" s="99" t="str">
        <f t="shared" si="637"/>
        <v/>
      </c>
      <c r="AS856" s="99" t="str">
        <f t="shared" si="598"/>
        <v/>
      </c>
      <c r="AT856" s="99" t="str">
        <f t="shared" si="599"/>
        <v/>
      </c>
      <c r="AU856" s="99" t="str">
        <f t="shared" si="613"/>
        <v/>
      </c>
      <c r="AV856" s="99" t="str">
        <f t="shared" si="614"/>
        <v/>
      </c>
      <c r="AW856" s="99" t="str">
        <f t="shared" si="600"/>
        <v/>
      </c>
      <c r="AX856" s="99" t="str">
        <f t="shared" si="601"/>
        <v/>
      </c>
      <c r="AY856" s="99" t="str">
        <f t="shared" si="615"/>
        <v/>
      </c>
      <c r="AZ856" s="99" t="str">
        <f t="shared" si="616"/>
        <v/>
      </c>
      <c r="BA856" s="99" t="str">
        <f t="shared" si="602"/>
        <v/>
      </c>
      <c r="BB856" s="99" t="str">
        <f t="shared" si="603"/>
        <v/>
      </c>
      <c r="BD856" s="99" t="str">
        <f t="shared" si="617"/>
        <v/>
      </c>
      <c r="BE856" s="99" t="str">
        <f t="shared" si="618"/>
        <v/>
      </c>
      <c r="BF856" s="99" t="str">
        <f t="shared" si="619"/>
        <v/>
      </c>
      <c r="BG856" s="99" t="str">
        <f t="shared" si="620"/>
        <v/>
      </c>
      <c r="BH856" s="121" t="str">
        <f t="shared" si="621"/>
        <v/>
      </c>
      <c r="BI856" s="121" t="str">
        <f t="shared" si="622"/>
        <v/>
      </c>
      <c r="BJ856" s="122" t="str">
        <f t="shared" si="623"/>
        <v/>
      </c>
      <c r="BK856" s="122"/>
      <c r="BL856" s="99" t="str">
        <f t="shared" si="624"/>
        <v/>
      </c>
      <c r="BM856" s="99" t="str">
        <f t="shared" si="625"/>
        <v/>
      </c>
      <c r="BN856" s="122" t="str">
        <f t="shared" si="630"/>
        <v/>
      </c>
      <c r="BO856" s="121" t="str">
        <f t="shared" si="626"/>
        <v/>
      </c>
      <c r="BP856" s="122" t="str">
        <f t="shared" si="631"/>
        <v/>
      </c>
      <c r="BQ856" s="122"/>
    </row>
    <row r="857" spans="2:69" x14ac:dyDescent="0.3">
      <c r="B857" s="89"/>
      <c r="C857" s="98">
        <f t="shared" si="627"/>
        <v>170</v>
      </c>
      <c r="D857" s="120">
        <v>847</v>
      </c>
      <c r="E857" s="161" t="str">
        <f t="shared" si="632"/>
        <v/>
      </c>
      <c r="F857" s="90" t="str">
        <f t="shared" si="608"/>
        <v/>
      </c>
      <c r="G857" s="120">
        <v>847</v>
      </c>
      <c r="H857" s="161" t="str">
        <f t="shared" si="633"/>
        <v/>
      </c>
      <c r="I857" s="90" t="str">
        <f t="array" ref="I857">IF(D$2=1,IF(F857="","",ABS(F856-F857)),IF(D$2&lt;10,IF(AND(F857="",F858=""),"",MAX(IF(C$11:C$1510=G857,B$11:B$1510))-MIN(IF(C$11:C$1510=G857,B$11:B$1510))),IF(AND(F857="",F858=""),"",_xlfn.STDEV.S(IF(C$11:C$1510=G857,B$11:B$1510)))))</f>
        <v/>
      </c>
      <c r="J857" s="102"/>
      <c r="K857" s="156"/>
      <c r="L857" s="157"/>
      <c r="M857" s="158"/>
      <c r="N857" s="147"/>
      <c r="O857" s="147"/>
      <c r="AA857" s="99" t="str">
        <f t="shared" si="609"/>
        <v/>
      </c>
      <c r="AB857" s="99" t="str">
        <f t="shared" si="610"/>
        <v/>
      </c>
      <c r="AC857" s="99" t="str">
        <f t="shared" si="638"/>
        <v/>
      </c>
      <c r="AD857" s="99" t="str">
        <f t="shared" si="639"/>
        <v/>
      </c>
      <c r="AE857" s="99" t="str">
        <f t="shared" si="611"/>
        <v/>
      </c>
      <c r="AF857" s="99" t="str">
        <f t="shared" si="612"/>
        <v/>
      </c>
      <c r="AG857" s="99" t="str">
        <f t="shared" si="606"/>
        <v/>
      </c>
      <c r="AH857" s="99" t="str">
        <f t="shared" si="607"/>
        <v/>
      </c>
      <c r="AI857" s="99" t="str">
        <f t="shared" si="628"/>
        <v/>
      </c>
      <c r="AJ857" s="99" t="str">
        <f t="shared" si="634"/>
        <v/>
      </c>
      <c r="AK857" s="99" t="str">
        <f t="shared" si="604"/>
        <v/>
      </c>
      <c r="AL857" s="99" t="str">
        <f t="shared" si="605"/>
        <v/>
      </c>
      <c r="AM857" s="99" t="str">
        <f t="shared" si="629"/>
        <v/>
      </c>
      <c r="AN857" s="99" t="str">
        <f t="shared" si="635"/>
        <v/>
      </c>
      <c r="AO857" s="99" t="str">
        <f t="shared" si="596"/>
        <v/>
      </c>
      <c r="AP857" s="99" t="str">
        <f t="shared" si="597"/>
        <v/>
      </c>
      <c r="AQ857" s="99" t="str">
        <f t="shared" si="636"/>
        <v/>
      </c>
      <c r="AR857" s="99" t="str">
        <f t="shared" si="637"/>
        <v/>
      </c>
      <c r="AS857" s="99" t="str">
        <f t="shared" si="598"/>
        <v/>
      </c>
      <c r="AT857" s="99" t="str">
        <f t="shared" si="599"/>
        <v/>
      </c>
      <c r="AU857" s="99" t="str">
        <f t="shared" si="613"/>
        <v/>
      </c>
      <c r="AV857" s="99" t="str">
        <f t="shared" si="614"/>
        <v/>
      </c>
      <c r="AW857" s="99" t="str">
        <f t="shared" si="600"/>
        <v/>
      </c>
      <c r="AX857" s="99" t="str">
        <f t="shared" si="601"/>
        <v/>
      </c>
      <c r="AY857" s="99" t="str">
        <f t="shared" si="615"/>
        <v/>
      </c>
      <c r="AZ857" s="99" t="str">
        <f t="shared" si="616"/>
        <v/>
      </c>
      <c r="BA857" s="99" t="str">
        <f t="shared" si="602"/>
        <v/>
      </c>
      <c r="BB857" s="99" t="str">
        <f t="shared" si="603"/>
        <v/>
      </c>
      <c r="BD857" s="99" t="str">
        <f t="shared" si="617"/>
        <v/>
      </c>
      <c r="BE857" s="99" t="str">
        <f t="shared" si="618"/>
        <v/>
      </c>
      <c r="BF857" s="99" t="str">
        <f t="shared" si="619"/>
        <v/>
      </c>
      <c r="BG857" s="99" t="str">
        <f t="shared" si="620"/>
        <v/>
      </c>
      <c r="BH857" s="121" t="str">
        <f t="shared" si="621"/>
        <v/>
      </c>
      <c r="BI857" s="121" t="str">
        <f t="shared" si="622"/>
        <v/>
      </c>
      <c r="BJ857" s="122" t="str">
        <f t="shared" si="623"/>
        <v/>
      </c>
      <c r="BK857" s="122"/>
      <c r="BL857" s="99" t="str">
        <f t="shared" si="624"/>
        <v/>
      </c>
      <c r="BM857" s="99" t="str">
        <f t="shared" si="625"/>
        <v/>
      </c>
      <c r="BN857" s="122" t="str">
        <f t="shared" si="630"/>
        <v/>
      </c>
      <c r="BO857" s="121" t="str">
        <f t="shared" si="626"/>
        <v/>
      </c>
      <c r="BP857" s="122" t="str">
        <f t="shared" si="631"/>
        <v/>
      </c>
      <c r="BQ857" s="122"/>
    </row>
    <row r="858" spans="2:69" x14ac:dyDescent="0.3">
      <c r="B858" s="89"/>
      <c r="C858" s="98">
        <f t="shared" si="627"/>
        <v>170</v>
      </c>
      <c r="D858" s="120">
        <v>848</v>
      </c>
      <c r="E858" s="161" t="str">
        <f t="shared" si="632"/>
        <v/>
      </c>
      <c r="F858" s="90" t="str">
        <f t="shared" si="608"/>
        <v/>
      </c>
      <c r="G858" s="120">
        <v>848</v>
      </c>
      <c r="H858" s="161" t="str">
        <f t="shared" si="633"/>
        <v/>
      </c>
      <c r="I858" s="90" t="str">
        <f t="array" ref="I858">IF(D$2=1,IF(F858="","",ABS(F857-F858)),IF(D$2&lt;10,IF(AND(F858="",F859=""),"",MAX(IF(C$11:C$1510=G858,B$11:B$1510))-MIN(IF(C$11:C$1510=G858,B$11:B$1510))),IF(AND(F858="",F859=""),"",_xlfn.STDEV.S(IF(C$11:C$1510=G858,B$11:B$1510)))))</f>
        <v/>
      </c>
      <c r="J858" s="102"/>
      <c r="K858" s="156"/>
      <c r="L858" s="157"/>
      <c r="M858" s="158"/>
      <c r="N858" s="147"/>
      <c r="O858" s="147"/>
      <c r="AA858" s="99" t="str">
        <f t="shared" si="609"/>
        <v/>
      </c>
      <c r="AB858" s="99" t="str">
        <f t="shared" si="610"/>
        <v/>
      </c>
      <c r="AC858" s="99" t="str">
        <f t="shared" si="638"/>
        <v/>
      </c>
      <c r="AD858" s="99" t="str">
        <f t="shared" si="639"/>
        <v/>
      </c>
      <c r="AE858" s="99" t="str">
        <f t="shared" si="611"/>
        <v/>
      </c>
      <c r="AF858" s="99" t="str">
        <f t="shared" si="612"/>
        <v/>
      </c>
      <c r="AG858" s="99" t="str">
        <f t="shared" si="606"/>
        <v/>
      </c>
      <c r="AH858" s="99" t="str">
        <f t="shared" si="607"/>
        <v/>
      </c>
      <c r="AI858" s="99" t="str">
        <f t="shared" si="628"/>
        <v/>
      </c>
      <c r="AJ858" s="99" t="str">
        <f t="shared" si="634"/>
        <v/>
      </c>
      <c r="AK858" s="99" t="str">
        <f t="shared" si="604"/>
        <v/>
      </c>
      <c r="AL858" s="99" t="str">
        <f t="shared" si="605"/>
        <v/>
      </c>
      <c r="AM858" s="99" t="str">
        <f t="shared" si="629"/>
        <v/>
      </c>
      <c r="AN858" s="99" t="str">
        <f t="shared" si="635"/>
        <v/>
      </c>
      <c r="AO858" s="99" t="str">
        <f t="shared" ref="AO858:AO921" si="640">IF(SUM(AM853:AM858)&gt;5,"x","")</f>
        <v/>
      </c>
      <c r="AP858" s="99" t="str">
        <f t="shared" ref="AP858:AP921" si="641">IF(IF(AN$12="",SUM(AN854:AN859),SUM(AN853:AN858))&gt;5,"x","")</f>
        <v/>
      </c>
      <c r="AQ858" s="99" t="str">
        <f t="shared" si="636"/>
        <v/>
      </c>
      <c r="AR858" s="99" t="str">
        <f t="shared" si="637"/>
        <v/>
      </c>
      <c r="AS858" s="99" t="str">
        <f t="shared" ref="AS858:AS921" si="642">IF(SUM(AQ845:AQ858)&gt;13,"x","")</f>
        <v/>
      </c>
      <c r="AT858" s="99" t="str">
        <f t="shared" ref="AT858:AT921" si="643">IF(IF(AR$12="",SUM(AR846:AR859),SUM(AR845:AR858))&gt;13,"x","")</f>
        <v/>
      </c>
      <c r="AU858" s="99" t="str">
        <f t="shared" si="613"/>
        <v/>
      </c>
      <c r="AV858" s="99" t="str">
        <f t="shared" si="614"/>
        <v/>
      </c>
      <c r="AW858" s="99" t="str">
        <f t="shared" ref="AW858:AW921" si="644">IF(SUM(AU844:AU858)&gt;14,"x","")</f>
        <v/>
      </c>
      <c r="AX858" s="99" t="str">
        <f t="shared" ref="AX858:AX921" si="645">IF(IF(AV$11="",SUM(AV845:AV859),SUM(AV844:AV858))&gt;14,"x","")</f>
        <v/>
      </c>
      <c r="AY858" s="99" t="str">
        <f t="shared" si="615"/>
        <v/>
      </c>
      <c r="AZ858" s="99" t="str">
        <f t="shared" si="616"/>
        <v/>
      </c>
      <c r="BA858" s="99" t="str">
        <f t="shared" ref="BA858:BA921" si="646">IF(SUM(AY851:AY858)&gt;7,"x","")</f>
        <v/>
      </c>
      <c r="BB858" s="99" t="str">
        <f t="shared" ref="BB858:BB921" si="647">IF(IF(AZ$11="",SUM(AZ852:AZ859),SUM(AZ851:AZ858))&gt;7,"x","")</f>
        <v/>
      </c>
      <c r="BD858" s="99" t="str">
        <f t="shared" si="617"/>
        <v/>
      </c>
      <c r="BE858" s="99" t="str">
        <f t="shared" si="618"/>
        <v/>
      </c>
      <c r="BF858" s="99" t="str">
        <f t="shared" si="619"/>
        <v/>
      </c>
      <c r="BG858" s="99" t="str">
        <f t="shared" si="620"/>
        <v/>
      </c>
      <c r="BH858" s="121" t="str">
        <f t="shared" si="621"/>
        <v/>
      </c>
      <c r="BI858" s="121" t="str">
        <f t="shared" si="622"/>
        <v/>
      </c>
      <c r="BJ858" s="122" t="str">
        <f t="shared" si="623"/>
        <v/>
      </c>
      <c r="BK858" s="122"/>
      <c r="BL858" s="99" t="str">
        <f t="shared" si="624"/>
        <v/>
      </c>
      <c r="BM858" s="99" t="str">
        <f t="shared" si="625"/>
        <v/>
      </c>
      <c r="BN858" s="122" t="str">
        <f t="shared" si="630"/>
        <v/>
      </c>
      <c r="BO858" s="121" t="str">
        <f t="shared" si="626"/>
        <v/>
      </c>
      <c r="BP858" s="122" t="str">
        <f t="shared" si="631"/>
        <v/>
      </c>
      <c r="BQ858" s="122"/>
    </row>
    <row r="859" spans="2:69" x14ac:dyDescent="0.3">
      <c r="B859" s="89"/>
      <c r="C859" s="98">
        <f t="shared" si="627"/>
        <v>170</v>
      </c>
      <c r="D859" s="120">
        <v>849</v>
      </c>
      <c r="E859" s="161" t="str">
        <f t="shared" si="632"/>
        <v/>
      </c>
      <c r="F859" s="90" t="str">
        <f t="shared" si="608"/>
        <v/>
      </c>
      <c r="G859" s="120">
        <v>849</v>
      </c>
      <c r="H859" s="161" t="str">
        <f t="shared" si="633"/>
        <v/>
      </c>
      <c r="I859" s="90" t="str">
        <f t="array" ref="I859">IF(D$2=1,IF(F859="","",ABS(F858-F859)),IF(D$2&lt;10,IF(AND(F859="",F860=""),"",MAX(IF(C$11:C$1510=G859,B$11:B$1510))-MIN(IF(C$11:C$1510=G859,B$11:B$1510))),IF(AND(F859="",F860=""),"",_xlfn.STDEV.S(IF(C$11:C$1510=G859,B$11:B$1510)))))</f>
        <v/>
      </c>
      <c r="J859" s="102"/>
      <c r="K859" s="156"/>
      <c r="L859" s="157"/>
      <c r="M859" s="158"/>
      <c r="N859" s="147"/>
      <c r="O859" s="147"/>
      <c r="AA859" s="99" t="str">
        <f t="shared" si="609"/>
        <v/>
      </c>
      <c r="AB859" s="99" t="str">
        <f t="shared" si="610"/>
        <v/>
      </c>
      <c r="AC859" s="99" t="str">
        <f t="shared" si="638"/>
        <v/>
      </c>
      <c r="AD859" s="99" t="str">
        <f t="shared" si="639"/>
        <v/>
      </c>
      <c r="AE859" s="99" t="str">
        <f t="shared" si="611"/>
        <v/>
      </c>
      <c r="AF859" s="99" t="str">
        <f t="shared" si="612"/>
        <v/>
      </c>
      <c r="AG859" s="99" t="str">
        <f t="shared" si="606"/>
        <v/>
      </c>
      <c r="AH859" s="99" t="str">
        <f t="shared" si="607"/>
        <v/>
      </c>
      <c r="AI859" s="99" t="str">
        <f t="shared" si="628"/>
        <v/>
      </c>
      <c r="AJ859" s="99" t="str">
        <f t="shared" si="634"/>
        <v/>
      </c>
      <c r="AK859" s="99" t="str">
        <f t="shared" ref="AK859:AK922" si="648">IF(SUM(AI854:AI859)&gt;5,"x","")</f>
        <v/>
      </c>
      <c r="AL859" s="99" t="str">
        <f t="shared" ref="AL859:AL922" si="649">IF(IF(AJ$12="",SUM(AJ855:AJ860),SUM(AJ854:AJ859))&gt;5,"x","")</f>
        <v/>
      </c>
      <c r="AM859" s="99" t="str">
        <f t="shared" si="629"/>
        <v/>
      </c>
      <c r="AN859" s="99" t="str">
        <f t="shared" si="635"/>
        <v/>
      </c>
      <c r="AO859" s="99" t="str">
        <f t="shared" si="640"/>
        <v/>
      </c>
      <c r="AP859" s="99" t="str">
        <f t="shared" si="641"/>
        <v/>
      </c>
      <c r="AQ859" s="99" t="str">
        <f t="shared" si="636"/>
        <v/>
      </c>
      <c r="AR859" s="99" t="str">
        <f t="shared" si="637"/>
        <v/>
      </c>
      <c r="AS859" s="99" t="str">
        <f t="shared" si="642"/>
        <v/>
      </c>
      <c r="AT859" s="99" t="str">
        <f t="shared" si="643"/>
        <v/>
      </c>
      <c r="AU859" s="99" t="str">
        <f t="shared" si="613"/>
        <v/>
      </c>
      <c r="AV859" s="99" t="str">
        <f t="shared" si="614"/>
        <v/>
      </c>
      <c r="AW859" s="99" t="str">
        <f t="shared" si="644"/>
        <v/>
      </c>
      <c r="AX859" s="99" t="str">
        <f t="shared" si="645"/>
        <v/>
      </c>
      <c r="AY859" s="99" t="str">
        <f t="shared" si="615"/>
        <v/>
      </c>
      <c r="AZ859" s="99" t="str">
        <f t="shared" si="616"/>
        <v/>
      </c>
      <c r="BA859" s="99" t="str">
        <f t="shared" si="646"/>
        <v/>
      </c>
      <c r="BB859" s="99" t="str">
        <f t="shared" si="647"/>
        <v/>
      </c>
      <c r="BD859" s="99" t="str">
        <f t="shared" si="617"/>
        <v/>
      </c>
      <c r="BE859" s="99" t="str">
        <f t="shared" si="618"/>
        <v/>
      </c>
      <c r="BF859" s="99" t="str">
        <f t="shared" si="619"/>
        <v/>
      </c>
      <c r="BG859" s="99" t="str">
        <f t="shared" si="620"/>
        <v/>
      </c>
      <c r="BH859" s="121" t="str">
        <f t="shared" si="621"/>
        <v/>
      </c>
      <c r="BI859" s="121" t="str">
        <f t="shared" si="622"/>
        <v/>
      </c>
      <c r="BJ859" s="122" t="str">
        <f t="shared" si="623"/>
        <v/>
      </c>
      <c r="BK859" s="122"/>
      <c r="BL859" s="99" t="str">
        <f t="shared" si="624"/>
        <v/>
      </c>
      <c r="BM859" s="99" t="str">
        <f t="shared" si="625"/>
        <v/>
      </c>
      <c r="BN859" s="122" t="str">
        <f t="shared" si="630"/>
        <v/>
      </c>
      <c r="BO859" s="121" t="str">
        <f t="shared" si="626"/>
        <v/>
      </c>
      <c r="BP859" s="122" t="str">
        <f t="shared" si="631"/>
        <v/>
      </c>
      <c r="BQ859" s="122"/>
    </row>
    <row r="860" spans="2:69" x14ac:dyDescent="0.3">
      <c r="B860" s="89"/>
      <c r="C860" s="98">
        <f t="shared" si="627"/>
        <v>170</v>
      </c>
      <c r="D860" s="120">
        <v>850</v>
      </c>
      <c r="E860" s="161" t="str">
        <f t="shared" si="632"/>
        <v/>
      </c>
      <c r="F860" s="90" t="str">
        <f t="shared" si="608"/>
        <v/>
      </c>
      <c r="G860" s="120">
        <v>850</v>
      </c>
      <c r="H860" s="161" t="str">
        <f t="shared" si="633"/>
        <v/>
      </c>
      <c r="I860" s="90" t="str">
        <f t="array" ref="I860">IF(D$2=1,IF(F860="","",ABS(F859-F860)),IF(D$2&lt;10,IF(AND(F860="",F861=""),"",MAX(IF(C$11:C$1510=G860,B$11:B$1510))-MIN(IF(C$11:C$1510=G860,B$11:B$1510))),IF(AND(F860="",F861=""),"",_xlfn.STDEV.S(IF(C$11:C$1510=G860,B$11:B$1510)))))</f>
        <v/>
      </c>
      <c r="J860" s="102"/>
      <c r="K860" s="156"/>
      <c r="L860" s="157"/>
      <c r="M860" s="158"/>
      <c r="N860" s="147"/>
      <c r="O860" s="147"/>
      <c r="AA860" s="99" t="str">
        <f t="shared" si="609"/>
        <v/>
      </c>
      <c r="AB860" s="99" t="str">
        <f t="shared" si="610"/>
        <v/>
      </c>
      <c r="AC860" s="99" t="str">
        <f t="shared" si="638"/>
        <v/>
      </c>
      <c r="AD860" s="99" t="str">
        <f t="shared" si="639"/>
        <v/>
      </c>
      <c r="AE860" s="99" t="str">
        <f t="shared" si="611"/>
        <v/>
      </c>
      <c r="AF860" s="99" t="str">
        <f t="shared" si="612"/>
        <v/>
      </c>
      <c r="AG860" s="99" t="str">
        <f t="shared" si="606"/>
        <v/>
      </c>
      <c r="AH860" s="99" t="str">
        <f t="shared" si="607"/>
        <v/>
      </c>
      <c r="AI860" s="99" t="str">
        <f t="shared" si="628"/>
        <v/>
      </c>
      <c r="AJ860" s="99" t="str">
        <f t="shared" si="634"/>
        <v/>
      </c>
      <c r="AK860" s="99" t="str">
        <f t="shared" si="648"/>
        <v/>
      </c>
      <c r="AL860" s="99" t="str">
        <f t="shared" si="649"/>
        <v/>
      </c>
      <c r="AM860" s="99" t="str">
        <f t="shared" si="629"/>
        <v/>
      </c>
      <c r="AN860" s="99" t="str">
        <f t="shared" si="635"/>
        <v/>
      </c>
      <c r="AO860" s="99" t="str">
        <f t="shared" si="640"/>
        <v/>
      </c>
      <c r="AP860" s="99" t="str">
        <f t="shared" si="641"/>
        <v/>
      </c>
      <c r="AQ860" s="99" t="str">
        <f t="shared" si="636"/>
        <v/>
      </c>
      <c r="AR860" s="99" t="str">
        <f t="shared" si="637"/>
        <v/>
      </c>
      <c r="AS860" s="99" t="str">
        <f t="shared" si="642"/>
        <v/>
      </c>
      <c r="AT860" s="99" t="str">
        <f t="shared" si="643"/>
        <v/>
      </c>
      <c r="AU860" s="99" t="str">
        <f t="shared" si="613"/>
        <v/>
      </c>
      <c r="AV860" s="99" t="str">
        <f t="shared" si="614"/>
        <v/>
      </c>
      <c r="AW860" s="99" t="str">
        <f t="shared" si="644"/>
        <v/>
      </c>
      <c r="AX860" s="99" t="str">
        <f t="shared" si="645"/>
        <v/>
      </c>
      <c r="AY860" s="99" t="str">
        <f t="shared" si="615"/>
        <v/>
      </c>
      <c r="AZ860" s="99" t="str">
        <f t="shared" si="616"/>
        <v/>
      </c>
      <c r="BA860" s="99" t="str">
        <f t="shared" si="646"/>
        <v/>
      </c>
      <c r="BB860" s="99" t="str">
        <f t="shared" si="647"/>
        <v/>
      </c>
      <c r="BD860" s="99" t="str">
        <f t="shared" si="617"/>
        <v/>
      </c>
      <c r="BE860" s="99" t="str">
        <f t="shared" si="618"/>
        <v/>
      </c>
      <c r="BF860" s="99" t="str">
        <f t="shared" si="619"/>
        <v/>
      </c>
      <c r="BG860" s="99" t="str">
        <f t="shared" si="620"/>
        <v/>
      </c>
      <c r="BH860" s="121" t="str">
        <f t="shared" si="621"/>
        <v/>
      </c>
      <c r="BI860" s="121" t="str">
        <f t="shared" si="622"/>
        <v/>
      </c>
      <c r="BJ860" s="122" t="str">
        <f t="shared" si="623"/>
        <v/>
      </c>
      <c r="BK860" s="122"/>
      <c r="BL860" s="99" t="str">
        <f t="shared" si="624"/>
        <v/>
      </c>
      <c r="BM860" s="99" t="str">
        <f t="shared" si="625"/>
        <v/>
      </c>
      <c r="BN860" s="122" t="str">
        <f t="shared" si="630"/>
        <v/>
      </c>
      <c r="BO860" s="121" t="str">
        <f t="shared" si="626"/>
        <v/>
      </c>
      <c r="BP860" s="122" t="str">
        <f t="shared" si="631"/>
        <v/>
      </c>
      <c r="BQ860" s="122"/>
    </row>
    <row r="861" spans="2:69" x14ac:dyDescent="0.3">
      <c r="B861" s="89"/>
      <c r="C861" s="98">
        <f t="shared" si="627"/>
        <v>171</v>
      </c>
      <c r="D861" s="120">
        <v>851</v>
      </c>
      <c r="E861" s="161" t="str">
        <f t="shared" si="632"/>
        <v/>
      </c>
      <c r="F861" s="90" t="str">
        <f t="shared" si="608"/>
        <v/>
      </c>
      <c r="G861" s="120">
        <v>851</v>
      </c>
      <c r="H861" s="161" t="str">
        <f t="shared" si="633"/>
        <v/>
      </c>
      <c r="I861" s="90" t="str">
        <f t="array" ref="I861">IF(D$2=1,IF(F861="","",ABS(F860-F861)),IF(D$2&lt;10,IF(AND(F861="",F862=""),"",MAX(IF(C$11:C$1510=G861,B$11:B$1510))-MIN(IF(C$11:C$1510=G861,B$11:B$1510))),IF(AND(F861="",F862=""),"",_xlfn.STDEV.S(IF(C$11:C$1510=G861,B$11:B$1510)))))</f>
        <v/>
      </c>
      <c r="J861" s="102"/>
      <c r="K861" s="156"/>
      <c r="L861" s="157"/>
      <c r="M861" s="158"/>
      <c r="N861" s="147"/>
      <c r="O861" s="147"/>
      <c r="AA861" s="99" t="str">
        <f t="shared" si="609"/>
        <v/>
      </c>
      <c r="AB861" s="99" t="str">
        <f t="shared" si="610"/>
        <v/>
      </c>
      <c r="AC861" s="99" t="str">
        <f t="shared" si="638"/>
        <v/>
      </c>
      <c r="AD861" s="99" t="str">
        <f t="shared" si="639"/>
        <v/>
      </c>
      <c r="AE861" s="99" t="str">
        <f t="shared" si="611"/>
        <v/>
      </c>
      <c r="AF861" s="99" t="str">
        <f t="shared" si="612"/>
        <v/>
      </c>
      <c r="AG861" s="99" t="str">
        <f t="shared" ref="AG861:AG924" si="650">IF(SUM(AE852:AE861)&gt;9,"x","")</f>
        <v/>
      </c>
      <c r="AH861" s="99" t="str">
        <f t="shared" ref="AH861:AH924" si="651">IF(IF(AF$11="",SUM(AF853:AF862),SUM(AF852:AF861))&gt;9,"x","")</f>
        <v/>
      </c>
      <c r="AI861" s="99" t="str">
        <f t="shared" si="628"/>
        <v/>
      </c>
      <c r="AJ861" s="99" t="str">
        <f t="shared" si="634"/>
        <v/>
      </c>
      <c r="AK861" s="99" t="str">
        <f t="shared" si="648"/>
        <v/>
      </c>
      <c r="AL861" s="99" t="str">
        <f t="shared" si="649"/>
        <v/>
      </c>
      <c r="AM861" s="99" t="str">
        <f t="shared" si="629"/>
        <v/>
      </c>
      <c r="AN861" s="99" t="str">
        <f t="shared" si="635"/>
        <v/>
      </c>
      <c r="AO861" s="99" t="str">
        <f t="shared" si="640"/>
        <v/>
      </c>
      <c r="AP861" s="99" t="str">
        <f t="shared" si="641"/>
        <v/>
      </c>
      <c r="AQ861" s="99" t="str">
        <f t="shared" si="636"/>
        <v/>
      </c>
      <c r="AR861" s="99" t="str">
        <f t="shared" si="637"/>
        <v/>
      </c>
      <c r="AS861" s="99" t="str">
        <f t="shared" si="642"/>
        <v/>
      </c>
      <c r="AT861" s="99" t="str">
        <f t="shared" si="643"/>
        <v/>
      </c>
      <c r="AU861" s="99" t="str">
        <f t="shared" si="613"/>
        <v/>
      </c>
      <c r="AV861" s="99" t="str">
        <f t="shared" si="614"/>
        <v/>
      </c>
      <c r="AW861" s="99" t="str">
        <f t="shared" si="644"/>
        <v/>
      </c>
      <c r="AX861" s="99" t="str">
        <f t="shared" si="645"/>
        <v/>
      </c>
      <c r="AY861" s="99" t="str">
        <f t="shared" si="615"/>
        <v/>
      </c>
      <c r="AZ861" s="99" t="str">
        <f t="shared" si="616"/>
        <v/>
      </c>
      <c r="BA861" s="99" t="str">
        <f t="shared" si="646"/>
        <v/>
      </c>
      <c r="BB861" s="99" t="str">
        <f t="shared" si="647"/>
        <v/>
      </c>
      <c r="BD861" s="99" t="str">
        <f t="shared" si="617"/>
        <v/>
      </c>
      <c r="BE861" s="99" t="str">
        <f t="shared" si="618"/>
        <v/>
      </c>
      <c r="BF861" s="99" t="str">
        <f t="shared" si="619"/>
        <v/>
      </c>
      <c r="BG861" s="99" t="str">
        <f t="shared" si="620"/>
        <v/>
      </c>
      <c r="BH861" s="121" t="str">
        <f t="shared" si="621"/>
        <v/>
      </c>
      <c r="BI861" s="121" t="str">
        <f t="shared" si="622"/>
        <v/>
      </c>
      <c r="BJ861" s="122" t="str">
        <f t="shared" si="623"/>
        <v/>
      </c>
      <c r="BK861" s="122"/>
      <c r="BL861" s="99" t="str">
        <f t="shared" si="624"/>
        <v/>
      </c>
      <c r="BM861" s="99" t="str">
        <f t="shared" si="625"/>
        <v/>
      </c>
      <c r="BN861" s="122" t="str">
        <f t="shared" si="630"/>
        <v/>
      </c>
      <c r="BO861" s="121" t="str">
        <f t="shared" si="626"/>
        <v/>
      </c>
      <c r="BP861" s="122" t="str">
        <f t="shared" si="631"/>
        <v/>
      </c>
      <c r="BQ861" s="122"/>
    </row>
    <row r="862" spans="2:69" x14ac:dyDescent="0.3">
      <c r="B862" s="89"/>
      <c r="C862" s="98">
        <f t="shared" si="627"/>
        <v>171</v>
      </c>
      <c r="D862" s="120">
        <v>852</v>
      </c>
      <c r="E862" s="161" t="str">
        <f t="shared" si="632"/>
        <v/>
      </c>
      <c r="F862" s="90" t="str">
        <f t="shared" si="608"/>
        <v/>
      </c>
      <c r="G862" s="120">
        <v>852</v>
      </c>
      <c r="H862" s="161" t="str">
        <f t="shared" si="633"/>
        <v/>
      </c>
      <c r="I862" s="90" t="str">
        <f t="array" ref="I862">IF(D$2=1,IF(F862="","",ABS(F861-F862)),IF(D$2&lt;10,IF(AND(F862="",F863=""),"",MAX(IF(C$11:C$1510=G862,B$11:B$1510))-MIN(IF(C$11:C$1510=G862,B$11:B$1510))),IF(AND(F862="",F863=""),"",_xlfn.STDEV.S(IF(C$11:C$1510=G862,B$11:B$1510)))))</f>
        <v/>
      </c>
      <c r="J862" s="102"/>
      <c r="K862" s="156"/>
      <c r="L862" s="157"/>
      <c r="M862" s="158"/>
      <c r="N862" s="147"/>
      <c r="O862" s="147"/>
      <c r="AA862" s="99" t="str">
        <f t="shared" si="609"/>
        <v/>
      </c>
      <c r="AB862" s="99" t="str">
        <f t="shared" si="610"/>
        <v/>
      </c>
      <c r="AC862" s="99" t="str">
        <f t="shared" si="638"/>
        <v/>
      </c>
      <c r="AD862" s="99" t="str">
        <f t="shared" si="639"/>
        <v/>
      </c>
      <c r="AE862" s="99" t="str">
        <f t="shared" si="611"/>
        <v/>
      </c>
      <c r="AF862" s="99" t="str">
        <f t="shared" si="612"/>
        <v/>
      </c>
      <c r="AG862" s="99" t="str">
        <f t="shared" si="650"/>
        <v/>
      </c>
      <c r="AH862" s="99" t="str">
        <f t="shared" si="651"/>
        <v/>
      </c>
      <c r="AI862" s="99" t="str">
        <f t="shared" si="628"/>
        <v/>
      </c>
      <c r="AJ862" s="99" t="str">
        <f t="shared" si="634"/>
        <v/>
      </c>
      <c r="AK862" s="99" t="str">
        <f t="shared" si="648"/>
        <v/>
      </c>
      <c r="AL862" s="99" t="str">
        <f t="shared" si="649"/>
        <v/>
      </c>
      <c r="AM862" s="99" t="str">
        <f t="shared" si="629"/>
        <v/>
      </c>
      <c r="AN862" s="99" t="str">
        <f t="shared" si="635"/>
        <v/>
      </c>
      <c r="AO862" s="99" t="str">
        <f t="shared" si="640"/>
        <v/>
      </c>
      <c r="AP862" s="99" t="str">
        <f t="shared" si="641"/>
        <v/>
      </c>
      <c r="AQ862" s="99" t="str">
        <f t="shared" si="636"/>
        <v/>
      </c>
      <c r="AR862" s="99" t="str">
        <f t="shared" si="637"/>
        <v/>
      </c>
      <c r="AS862" s="99" t="str">
        <f t="shared" si="642"/>
        <v/>
      </c>
      <c r="AT862" s="99" t="str">
        <f t="shared" si="643"/>
        <v/>
      </c>
      <c r="AU862" s="99" t="str">
        <f t="shared" si="613"/>
        <v/>
      </c>
      <c r="AV862" s="99" t="str">
        <f t="shared" si="614"/>
        <v/>
      </c>
      <c r="AW862" s="99" t="str">
        <f t="shared" si="644"/>
        <v/>
      </c>
      <c r="AX862" s="99" t="str">
        <f t="shared" si="645"/>
        <v/>
      </c>
      <c r="AY862" s="99" t="str">
        <f t="shared" si="615"/>
        <v/>
      </c>
      <c r="AZ862" s="99" t="str">
        <f t="shared" si="616"/>
        <v/>
      </c>
      <c r="BA862" s="99" t="str">
        <f t="shared" si="646"/>
        <v/>
      </c>
      <c r="BB862" s="99" t="str">
        <f t="shared" si="647"/>
        <v/>
      </c>
      <c r="BD862" s="99" t="str">
        <f t="shared" si="617"/>
        <v/>
      </c>
      <c r="BE862" s="99" t="str">
        <f t="shared" si="618"/>
        <v/>
      </c>
      <c r="BF862" s="99" t="str">
        <f t="shared" si="619"/>
        <v/>
      </c>
      <c r="BG862" s="99" t="str">
        <f t="shared" si="620"/>
        <v/>
      </c>
      <c r="BH862" s="121" t="str">
        <f t="shared" si="621"/>
        <v/>
      </c>
      <c r="BI862" s="121" t="str">
        <f t="shared" si="622"/>
        <v/>
      </c>
      <c r="BJ862" s="122" t="str">
        <f t="shared" si="623"/>
        <v/>
      </c>
      <c r="BK862" s="122"/>
      <c r="BL862" s="99" t="str">
        <f t="shared" si="624"/>
        <v/>
      </c>
      <c r="BM862" s="99" t="str">
        <f t="shared" si="625"/>
        <v/>
      </c>
      <c r="BN862" s="122" t="str">
        <f t="shared" si="630"/>
        <v/>
      </c>
      <c r="BO862" s="121" t="str">
        <f t="shared" si="626"/>
        <v/>
      </c>
      <c r="BP862" s="122" t="str">
        <f t="shared" si="631"/>
        <v/>
      </c>
      <c r="BQ862" s="122"/>
    </row>
    <row r="863" spans="2:69" x14ac:dyDescent="0.3">
      <c r="B863" s="89"/>
      <c r="C863" s="98">
        <f t="shared" si="627"/>
        <v>171</v>
      </c>
      <c r="D863" s="120">
        <v>853</v>
      </c>
      <c r="E863" s="161" t="str">
        <f t="shared" si="632"/>
        <v/>
      </c>
      <c r="F863" s="90" t="str">
        <f t="shared" si="608"/>
        <v/>
      </c>
      <c r="G863" s="120">
        <v>853</v>
      </c>
      <c r="H863" s="161" t="str">
        <f t="shared" si="633"/>
        <v/>
      </c>
      <c r="I863" s="90" t="str">
        <f t="array" ref="I863">IF(D$2=1,IF(F863="","",ABS(F862-F863)),IF(D$2&lt;10,IF(AND(F863="",F864=""),"",MAX(IF(C$11:C$1510=G863,B$11:B$1510))-MIN(IF(C$11:C$1510=G863,B$11:B$1510))),IF(AND(F863="",F864=""),"",_xlfn.STDEV.S(IF(C$11:C$1510=G863,B$11:B$1510)))))</f>
        <v/>
      </c>
      <c r="J863" s="102"/>
      <c r="K863" s="156"/>
      <c r="L863" s="157"/>
      <c r="M863" s="158"/>
      <c r="N863" s="147"/>
      <c r="O863" s="147"/>
      <c r="AA863" s="99" t="str">
        <f t="shared" si="609"/>
        <v/>
      </c>
      <c r="AB863" s="99" t="str">
        <f t="shared" si="610"/>
        <v/>
      </c>
      <c r="AC863" s="99" t="str">
        <f t="shared" si="638"/>
        <v/>
      </c>
      <c r="AD863" s="99" t="str">
        <f t="shared" si="639"/>
        <v/>
      </c>
      <c r="AE863" s="99" t="str">
        <f t="shared" si="611"/>
        <v/>
      </c>
      <c r="AF863" s="99" t="str">
        <f t="shared" si="612"/>
        <v/>
      </c>
      <c r="AG863" s="99" t="str">
        <f t="shared" si="650"/>
        <v/>
      </c>
      <c r="AH863" s="99" t="str">
        <f t="shared" si="651"/>
        <v/>
      </c>
      <c r="AI863" s="99" t="str">
        <f t="shared" si="628"/>
        <v/>
      </c>
      <c r="AJ863" s="99" t="str">
        <f t="shared" si="634"/>
        <v/>
      </c>
      <c r="AK863" s="99" t="str">
        <f t="shared" si="648"/>
        <v/>
      </c>
      <c r="AL863" s="99" t="str">
        <f t="shared" si="649"/>
        <v/>
      </c>
      <c r="AM863" s="99" t="str">
        <f t="shared" si="629"/>
        <v/>
      </c>
      <c r="AN863" s="99" t="str">
        <f t="shared" si="635"/>
        <v/>
      </c>
      <c r="AO863" s="99" t="str">
        <f t="shared" si="640"/>
        <v/>
      </c>
      <c r="AP863" s="99" t="str">
        <f t="shared" si="641"/>
        <v/>
      </c>
      <c r="AQ863" s="99" t="str">
        <f t="shared" si="636"/>
        <v/>
      </c>
      <c r="AR863" s="99" t="str">
        <f t="shared" si="637"/>
        <v/>
      </c>
      <c r="AS863" s="99" t="str">
        <f t="shared" si="642"/>
        <v/>
      </c>
      <c r="AT863" s="99" t="str">
        <f t="shared" si="643"/>
        <v/>
      </c>
      <c r="AU863" s="99" t="str">
        <f t="shared" si="613"/>
        <v/>
      </c>
      <c r="AV863" s="99" t="str">
        <f t="shared" si="614"/>
        <v/>
      </c>
      <c r="AW863" s="99" t="str">
        <f t="shared" si="644"/>
        <v/>
      </c>
      <c r="AX863" s="99" t="str">
        <f t="shared" si="645"/>
        <v/>
      </c>
      <c r="AY863" s="99" t="str">
        <f t="shared" si="615"/>
        <v/>
      </c>
      <c r="AZ863" s="99" t="str">
        <f t="shared" si="616"/>
        <v/>
      </c>
      <c r="BA863" s="99" t="str">
        <f t="shared" si="646"/>
        <v/>
      </c>
      <c r="BB863" s="99" t="str">
        <f t="shared" si="647"/>
        <v/>
      </c>
      <c r="BD863" s="99" t="str">
        <f t="shared" si="617"/>
        <v/>
      </c>
      <c r="BE863" s="99" t="str">
        <f t="shared" si="618"/>
        <v/>
      </c>
      <c r="BF863" s="99" t="str">
        <f t="shared" si="619"/>
        <v/>
      </c>
      <c r="BG863" s="99" t="str">
        <f t="shared" si="620"/>
        <v/>
      </c>
      <c r="BH863" s="121" t="str">
        <f t="shared" si="621"/>
        <v/>
      </c>
      <c r="BI863" s="121" t="str">
        <f t="shared" si="622"/>
        <v/>
      </c>
      <c r="BJ863" s="122" t="str">
        <f t="shared" si="623"/>
        <v/>
      </c>
      <c r="BK863" s="122"/>
      <c r="BL863" s="99" t="str">
        <f t="shared" si="624"/>
        <v/>
      </c>
      <c r="BM863" s="99" t="str">
        <f t="shared" si="625"/>
        <v/>
      </c>
      <c r="BN863" s="122" t="str">
        <f t="shared" si="630"/>
        <v/>
      </c>
      <c r="BO863" s="121" t="str">
        <f t="shared" si="626"/>
        <v/>
      </c>
      <c r="BP863" s="122" t="str">
        <f t="shared" si="631"/>
        <v/>
      </c>
      <c r="BQ863" s="122"/>
    </row>
    <row r="864" spans="2:69" x14ac:dyDescent="0.3">
      <c r="B864" s="89"/>
      <c r="C864" s="98">
        <f t="shared" si="627"/>
        <v>171</v>
      </c>
      <c r="D864" s="120">
        <v>854</v>
      </c>
      <c r="E864" s="161" t="str">
        <f t="shared" si="632"/>
        <v/>
      </c>
      <c r="F864" s="90" t="str">
        <f t="shared" si="608"/>
        <v/>
      </c>
      <c r="G864" s="120">
        <v>854</v>
      </c>
      <c r="H864" s="161" t="str">
        <f t="shared" si="633"/>
        <v/>
      </c>
      <c r="I864" s="90" t="str">
        <f t="array" ref="I864">IF(D$2=1,IF(F864="","",ABS(F863-F864)),IF(D$2&lt;10,IF(AND(F864="",F865=""),"",MAX(IF(C$11:C$1510=G864,B$11:B$1510))-MIN(IF(C$11:C$1510=G864,B$11:B$1510))),IF(AND(F864="",F865=""),"",_xlfn.STDEV.S(IF(C$11:C$1510=G864,B$11:B$1510)))))</f>
        <v/>
      </c>
      <c r="J864" s="102"/>
      <c r="K864" s="156"/>
      <c r="L864" s="157"/>
      <c r="M864" s="158"/>
      <c r="N864" s="147"/>
      <c r="O864" s="147"/>
      <c r="AA864" s="99" t="str">
        <f t="shared" si="609"/>
        <v/>
      </c>
      <c r="AB864" s="99" t="str">
        <f t="shared" si="610"/>
        <v/>
      </c>
      <c r="AC864" s="99" t="str">
        <f t="shared" si="638"/>
        <v/>
      </c>
      <c r="AD864" s="99" t="str">
        <f t="shared" si="639"/>
        <v/>
      </c>
      <c r="AE864" s="99" t="str">
        <f t="shared" si="611"/>
        <v/>
      </c>
      <c r="AF864" s="99" t="str">
        <f t="shared" si="612"/>
        <v/>
      </c>
      <c r="AG864" s="99" t="str">
        <f t="shared" si="650"/>
        <v/>
      </c>
      <c r="AH864" s="99" t="str">
        <f t="shared" si="651"/>
        <v/>
      </c>
      <c r="AI864" s="99" t="str">
        <f t="shared" si="628"/>
        <v/>
      </c>
      <c r="AJ864" s="99" t="str">
        <f t="shared" si="634"/>
        <v/>
      </c>
      <c r="AK864" s="99" t="str">
        <f t="shared" si="648"/>
        <v/>
      </c>
      <c r="AL864" s="99" t="str">
        <f t="shared" si="649"/>
        <v/>
      </c>
      <c r="AM864" s="99" t="str">
        <f t="shared" si="629"/>
        <v/>
      </c>
      <c r="AN864" s="99" t="str">
        <f t="shared" si="635"/>
        <v/>
      </c>
      <c r="AO864" s="99" t="str">
        <f t="shared" si="640"/>
        <v/>
      </c>
      <c r="AP864" s="99" t="str">
        <f t="shared" si="641"/>
        <v/>
      </c>
      <c r="AQ864" s="99" t="str">
        <f t="shared" si="636"/>
        <v/>
      </c>
      <c r="AR864" s="99" t="str">
        <f t="shared" si="637"/>
        <v/>
      </c>
      <c r="AS864" s="99" t="str">
        <f t="shared" si="642"/>
        <v/>
      </c>
      <c r="AT864" s="99" t="str">
        <f t="shared" si="643"/>
        <v/>
      </c>
      <c r="AU864" s="99" t="str">
        <f t="shared" si="613"/>
        <v/>
      </c>
      <c r="AV864" s="99" t="str">
        <f t="shared" si="614"/>
        <v/>
      </c>
      <c r="AW864" s="99" t="str">
        <f t="shared" si="644"/>
        <v/>
      </c>
      <c r="AX864" s="99" t="str">
        <f t="shared" si="645"/>
        <v/>
      </c>
      <c r="AY864" s="99" t="str">
        <f t="shared" si="615"/>
        <v/>
      </c>
      <c r="AZ864" s="99" t="str">
        <f t="shared" si="616"/>
        <v/>
      </c>
      <c r="BA864" s="99" t="str">
        <f t="shared" si="646"/>
        <v/>
      </c>
      <c r="BB864" s="99" t="str">
        <f t="shared" si="647"/>
        <v/>
      </c>
      <c r="BD864" s="99" t="str">
        <f t="shared" si="617"/>
        <v/>
      </c>
      <c r="BE864" s="99" t="str">
        <f t="shared" si="618"/>
        <v/>
      </c>
      <c r="BF864" s="99" t="str">
        <f t="shared" si="619"/>
        <v/>
      </c>
      <c r="BG864" s="99" t="str">
        <f t="shared" si="620"/>
        <v/>
      </c>
      <c r="BH864" s="121" t="str">
        <f t="shared" si="621"/>
        <v/>
      </c>
      <c r="BI864" s="121" t="str">
        <f t="shared" si="622"/>
        <v/>
      </c>
      <c r="BJ864" s="122" t="str">
        <f t="shared" si="623"/>
        <v/>
      </c>
      <c r="BK864" s="122"/>
      <c r="BL864" s="99" t="str">
        <f t="shared" si="624"/>
        <v/>
      </c>
      <c r="BM864" s="99" t="str">
        <f t="shared" si="625"/>
        <v/>
      </c>
      <c r="BN864" s="122" t="str">
        <f t="shared" si="630"/>
        <v/>
      </c>
      <c r="BO864" s="121" t="str">
        <f t="shared" si="626"/>
        <v/>
      </c>
      <c r="BP864" s="122" t="str">
        <f t="shared" si="631"/>
        <v/>
      </c>
      <c r="BQ864" s="122"/>
    </row>
    <row r="865" spans="2:69" x14ac:dyDescent="0.3">
      <c r="B865" s="89"/>
      <c r="C865" s="98">
        <f t="shared" si="627"/>
        <v>171</v>
      </c>
      <c r="D865" s="120">
        <v>855</v>
      </c>
      <c r="E865" s="161" t="str">
        <f t="shared" si="632"/>
        <v/>
      </c>
      <c r="F865" s="90" t="str">
        <f t="shared" si="608"/>
        <v/>
      </c>
      <c r="G865" s="120">
        <v>855</v>
      </c>
      <c r="H865" s="161" t="str">
        <f t="shared" si="633"/>
        <v/>
      </c>
      <c r="I865" s="90" t="str">
        <f t="array" ref="I865">IF(D$2=1,IF(F865="","",ABS(F864-F865)),IF(D$2&lt;10,IF(AND(F865="",F866=""),"",MAX(IF(C$11:C$1510=G865,B$11:B$1510))-MIN(IF(C$11:C$1510=G865,B$11:B$1510))),IF(AND(F865="",F866=""),"",_xlfn.STDEV.S(IF(C$11:C$1510=G865,B$11:B$1510)))))</f>
        <v/>
      </c>
      <c r="J865" s="102"/>
      <c r="K865" s="156"/>
      <c r="L865" s="157"/>
      <c r="M865" s="158"/>
      <c r="N865" s="147"/>
      <c r="O865" s="147"/>
      <c r="AA865" s="99" t="str">
        <f t="shared" si="609"/>
        <v/>
      </c>
      <c r="AB865" s="99" t="str">
        <f t="shared" si="610"/>
        <v/>
      </c>
      <c r="AC865" s="99" t="str">
        <f t="shared" si="638"/>
        <v/>
      </c>
      <c r="AD865" s="99" t="str">
        <f t="shared" si="639"/>
        <v/>
      </c>
      <c r="AE865" s="99" t="str">
        <f t="shared" si="611"/>
        <v/>
      </c>
      <c r="AF865" s="99" t="str">
        <f t="shared" si="612"/>
        <v/>
      </c>
      <c r="AG865" s="99" t="str">
        <f t="shared" si="650"/>
        <v/>
      </c>
      <c r="AH865" s="99" t="str">
        <f t="shared" si="651"/>
        <v/>
      </c>
      <c r="AI865" s="99" t="str">
        <f t="shared" si="628"/>
        <v/>
      </c>
      <c r="AJ865" s="99" t="str">
        <f t="shared" si="634"/>
        <v/>
      </c>
      <c r="AK865" s="99" t="str">
        <f t="shared" si="648"/>
        <v/>
      </c>
      <c r="AL865" s="99" t="str">
        <f t="shared" si="649"/>
        <v/>
      </c>
      <c r="AM865" s="99" t="str">
        <f t="shared" si="629"/>
        <v/>
      </c>
      <c r="AN865" s="99" t="str">
        <f t="shared" si="635"/>
        <v/>
      </c>
      <c r="AO865" s="99" t="str">
        <f t="shared" si="640"/>
        <v/>
      </c>
      <c r="AP865" s="99" t="str">
        <f t="shared" si="641"/>
        <v/>
      </c>
      <c r="AQ865" s="99" t="str">
        <f t="shared" si="636"/>
        <v/>
      </c>
      <c r="AR865" s="99" t="str">
        <f t="shared" si="637"/>
        <v/>
      </c>
      <c r="AS865" s="99" t="str">
        <f t="shared" si="642"/>
        <v/>
      </c>
      <c r="AT865" s="99" t="str">
        <f t="shared" si="643"/>
        <v/>
      </c>
      <c r="AU865" s="99" t="str">
        <f t="shared" si="613"/>
        <v/>
      </c>
      <c r="AV865" s="99" t="str">
        <f t="shared" si="614"/>
        <v/>
      </c>
      <c r="AW865" s="99" t="str">
        <f t="shared" si="644"/>
        <v/>
      </c>
      <c r="AX865" s="99" t="str">
        <f t="shared" si="645"/>
        <v/>
      </c>
      <c r="AY865" s="99" t="str">
        <f t="shared" si="615"/>
        <v/>
      </c>
      <c r="AZ865" s="99" t="str">
        <f t="shared" si="616"/>
        <v/>
      </c>
      <c r="BA865" s="99" t="str">
        <f t="shared" si="646"/>
        <v/>
      </c>
      <c r="BB865" s="99" t="str">
        <f t="shared" si="647"/>
        <v/>
      </c>
      <c r="BD865" s="99" t="str">
        <f t="shared" si="617"/>
        <v/>
      </c>
      <c r="BE865" s="99" t="str">
        <f t="shared" si="618"/>
        <v/>
      </c>
      <c r="BF865" s="99" t="str">
        <f t="shared" si="619"/>
        <v/>
      </c>
      <c r="BG865" s="99" t="str">
        <f t="shared" si="620"/>
        <v/>
      </c>
      <c r="BH865" s="121" t="str">
        <f t="shared" si="621"/>
        <v/>
      </c>
      <c r="BI865" s="121" t="str">
        <f t="shared" si="622"/>
        <v/>
      </c>
      <c r="BJ865" s="122" t="str">
        <f t="shared" si="623"/>
        <v/>
      </c>
      <c r="BK865" s="122"/>
      <c r="BL865" s="99" t="str">
        <f t="shared" si="624"/>
        <v/>
      </c>
      <c r="BM865" s="99" t="str">
        <f t="shared" si="625"/>
        <v/>
      </c>
      <c r="BN865" s="122" t="str">
        <f t="shared" si="630"/>
        <v/>
      </c>
      <c r="BO865" s="121" t="str">
        <f t="shared" si="626"/>
        <v/>
      </c>
      <c r="BP865" s="122" t="str">
        <f t="shared" si="631"/>
        <v/>
      </c>
      <c r="BQ865" s="122"/>
    </row>
    <row r="866" spans="2:69" x14ac:dyDescent="0.3">
      <c r="B866" s="89"/>
      <c r="C866" s="98">
        <f t="shared" si="627"/>
        <v>172</v>
      </c>
      <c r="D866" s="120">
        <v>856</v>
      </c>
      <c r="E866" s="161" t="str">
        <f t="shared" si="632"/>
        <v/>
      </c>
      <c r="F866" s="90" t="str">
        <f t="shared" si="608"/>
        <v/>
      </c>
      <c r="G866" s="120">
        <v>856</v>
      </c>
      <c r="H866" s="161" t="str">
        <f t="shared" si="633"/>
        <v/>
      </c>
      <c r="I866" s="90" t="str">
        <f t="array" ref="I866">IF(D$2=1,IF(F866="","",ABS(F865-F866)),IF(D$2&lt;10,IF(AND(F866="",F867=""),"",MAX(IF(C$11:C$1510=G866,B$11:B$1510))-MIN(IF(C$11:C$1510=G866,B$11:B$1510))),IF(AND(F866="",F867=""),"",_xlfn.STDEV.S(IF(C$11:C$1510=G866,B$11:B$1510)))))</f>
        <v/>
      </c>
      <c r="J866" s="102"/>
      <c r="K866" s="156"/>
      <c r="L866" s="157"/>
      <c r="M866" s="158"/>
      <c r="N866" s="147"/>
      <c r="O866" s="147"/>
      <c r="AA866" s="99" t="str">
        <f t="shared" si="609"/>
        <v/>
      </c>
      <c r="AB866" s="99" t="str">
        <f t="shared" si="610"/>
        <v/>
      </c>
      <c r="AC866" s="99" t="str">
        <f t="shared" si="638"/>
        <v/>
      </c>
      <c r="AD866" s="99" t="str">
        <f t="shared" si="639"/>
        <v/>
      </c>
      <c r="AE866" s="99" t="str">
        <f t="shared" si="611"/>
        <v/>
      </c>
      <c r="AF866" s="99" t="str">
        <f t="shared" si="612"/>
        <v/>
      </c>
      <c r="AG866" s="99" t="str">
        <f t="shared" si="650"/>
        <v/>
      </c>
      <c r="AH866" s="99" t="str">
        <f t="shared" si="651"/>
        <v/>
      </c>
      <c r="AI866" s="99" t="str">
        <f t="shared" si="628"/>
        <v/>
      </c>
      <c r="AJ866" s="99" t="str">
        <f t="shared" si="634"/>
        <v/>
      </c>
      <c r="AK866" s="99" t="str">
        <f t="shared" si="648"/>
        <v/>
      </c>
      <c r="AL866" s="99" t="str">
        <f t="shared" si="649"/>
        <v/>
      </c>
      <c r="AM866" s="99" t="str">
        <f t="shared" si="629"/>
        <v/>
      </c>
      <c r="AN866" s="99" t="str">
        <f t="shared" si="635"/>
        <v/>
      </c>
      <c r="AO866" s="99" t="str">
        <f t="shared" si="640"/>
        <v/>
      </c>
      <c r="AP866" s="99" t="str">
        <f t="shared" si="641"/>
        <v/>
      </c>
      <c r="AQ866" s="99" t="str">
        <f t="shared" si="636"/>
        <v/>
      </c>
      <c r="AR866" s="99" t="str">
        <f t="shared" si="637"/>
        <v/>
      </c>
      <c r="AS866" s="99" t="str">
        <f t="shared" si="642"/>
        <v/>
      </c>
      <c r="AT866" s="99" t="str">
        <f t="shared" si="643"/>
        <v/>
      </c>
      <c r="AU866" s="99" t="str">
        <f t="shared" si="613"/>
        <v/>
      </c>
      <c r="AV866" s="99" t="str">
        <f t="shared" si="614"/>
        <v/>
      </c>
      <c r="AW866" s="99" t="str">
        <f t="shared" si="644"/>
        <v/>
      </c>
      <c r="AX866" s="99" t="str">
        <f t="shared" si="645"/>
        <v/>
      </c>
      <c r="AY866" s="99" t="str">
        <f t="shared" si="615"/>
        <v/>
      </c>
      <c r="AZ866" s="99" t="str">
        <f t="shared" si="616"/>
        <v/>
      </c>
      <c r="BA866" s="99" t="str">
        <f t="shared" si="646"/>
        <v/>
      </c>
      <c r="BB866" s="99" t="str">
        <f t="shared" si="647"/>
        <v/>
      </c>
      <c r="BD866" s="99" t="str">
        <f t="shared" si="617"/>
        <v/>
      </c>
      <c r="BE866" s="99" t="str">
        <f t="shared" si="618"/>
        <v/>
      </c>
      <c r="BF866" s="99" t="str">
        <f t="shared" si="619"/>
        <v/>
      </c>
      <c r="BG866" s="99" t="str">
        <f t="shared" si="620"/>
        <v/>
      </c>
      <c r="BH866" s="121" t="str">
        <f t="shared" si="621"/>
        <v/>
      </c>
      <c r="BI866" s="121" t="str">
        <f t="shared" si="622"/>
        <v/>
      </c>
      <c r="BJ866" s="122" t="str">
        <f t="shared" si="623"/>
        <v/>
      </c>
      <c r="BK866" s="122"/>
      <c r="BL866" s="99" t="str">
        <f t="shared" si="624"/>
        <v/>
      </c>
      <c r="BM866" s="99" t="str">
        <f t="shared" si="625"/>
        <v/>
      </c>
      <c r="BN866" s="122" t="str">
        <f t="shared" si="630"/>
        <v/>
      </c>
      <c r="BO866" s="121" t="str">
        <f t="shared" si="626"/>
        <v/>
      </c>
      <c r="BP866" s="122" t="str">
        <f t="shared" si="631"/>
        <v/>
      </c>
      <c r="BQ866" s="122"/>
    </row>
    <row r="867" spans="2:69" x14ac:dyDescent="0.3">
      <c r="B867" s="89"/>
      <c r="C867" s="98">
        <f t="shared" si="627"/>
        <v>172</v>
      </c>
      <c r="D867" s="120">
        <v>857</v>
      </c>
      <c r="E867" s="161" t="str">
        <f t="shared" si="632"/>
        <v/>
      </c>
      <c r="F867" s="90" t="str">
        <f t="shared" si="608"/>
        <v/>
      </c>
      <c r="G867" s="120">
        <v>857</v>
      </c>
      <c r="H867" s="161" t="str">
        <f t="shared" si="633"/>
        <v/>
      </c>
      <c r="I867" s="90" t="str">
        <f t="array" ref="I867">IF(D$2=1,IF(F867="","",ABS(F866-F867)),IF(D$2&lt;10,IF(AND(F867="",F868=""),"",MAX(IF(C$11:C$1510=G867,B$11:B$1510))-MIN(IF(C$11:C$1510=G867,B$11:B$1510))),IF(AND(F867="",F868=""),"",_xlfn.STDEV.S(IF(C$11:C$1510=G867,B$11:B$1510)))))</f>
        <v/>
      </c>
      <c r="J867" s="102"/>
      <c r="K867" s="156"/>
      <c r="L867" s="157"/>
      <c r="M867" s="158"/>
      <c r="N867" s="147"/>
      <c r="O867" s="147"/>
      <c r="AA867" s="99" t="str">
        <f t="shared" si="609"/>
        <v/>
      </c>
      <c r="AB867" s="99" t="str">
        <f t="shared" si="610"/>
        <v/>
      </c>
      <c r="AC867" s="99" t="str">
        <f t="shared" si="638"/>
        <v/>
      </c>
      <c r="AD867" s="99" t="str">
        <f t="shared" si="639"/>
        <v/>
      </c>
      <c r="AE867" s="99" t="str">
        <f t="shared" si="611"/>
        <v/>
      </c>
      <c r="AF867" s="99" t="str">
        <f t="shared" si="612"/>
        <v/>
      </c>
      <c r="AG867" s="99" t="str">
        <f t="shared" si="650"/>
        <v/>
      </c>
      <c r="AH867" s="99" t="str">
        <f t="shared" si="651"/>
        <v/>
      </c>
      <c r="AI867" s="99" t="str">
        <f t="shared" si="628"/>
        <v/>
      </c>
      <c r="AJ867" s="99" t="str">
        <f t="shared" si="634"/>
        <v/>
      </c>
      <c r="AK867" s="99" t="str">
        <f t="shared" si="648"/>
        <v/>
      </c>
      <c r="AL867" s="99" t="str">
        <f t="shared" si="649"/>
        <v/>
      </c>
      <c r="AM867" s="99" t="str">
        <f t="shared" si="629"/>
        <v/>
      </c>
      <c r="AN867" s="99" t="str">
        <f t="shared" si="635"/>
        <v/>
      </c>
      <c r="AO867" s="99" t="str">
        <f t="shared" si="640"/>
        <v/>
      </c>
      <c r="AP867" s="99" t="str">
        <f t="shared" si="641"/>
        <v/>
      </c>
      <c r="AQ867" s="99" t="str">
        <f t="shared" si="636"/>
        <v/>
      </c>
      <c r="AR867" s="99" t="str">
        <f t="shared" si="637"/>
        <v/>
      </c>
      <c r="AS867" s="99" t="str">
        <f t="shared" si="642"/>
        <v/>
      </c>
      <c r="AT867" s="99" t="str">
        <f t="shared" si="643"/>
        <v/>
      </c>
      <c r="AU867" s="99" t="str">
        <f t="shared" si="613"/>
        <v/>
      </c>
      <c r="AV867" s="99" t="str">
        <f t="shared" si="614"/>
        <v/>
      </c>
      <c r="AW867" s="99" t="str">
        <f t="shared" si="644"/>
        <v/>
      </c>
      <c r="AX867" s="99" t="str">
        <f t="shared" si="645"/>
        <v/>
      </c>
      <c r="AY867" s="99" t="str">
        <f t="shared" si="615"/>
        <v/>
      </c>
      <c r="AZ867" s="99" t="str">
        <f t="shared" si="616"/>
        <v/>
      </c>
      <c r="BA867" s="99" t="str">
        <f t="shared" si="646"/>
        <v/>
      </c>
      <c r="BB867" s="99" t="str">
        <f t="shared" si="647"/>
        <v/>
      </c>
      <c r="BD867" s="99" t="str">
        <f t="shared" si="617"/>
        <v/>
      </c>
      <c r="BE867" s="99" t="str">
        <f t="shared" si="618"/>
        <v/>
      </c>
      <c r="BF867" s="99" t="str">
        <f t="shared" si="619"/>
        <v/>
      </c>
      <c r="BG867" s="99" t="str">
        <f t="shared" si="620"/>
        <v/>
      </c>
      <c r="BH867" s="121" t="str">
        <f t="shared" si="621"/>
        <v/>
      </c>
      <c r="BI867" s="121" t="str">
        <f t="shared" si="622"/>
        <v/>
      </c>
      <c r="BJ867" s="122" t="str">
        <f t="shared" si="623"/>
        <v/>
      </c>
      <c r="BK867" s="122"/>
      <c r="BL867" s="99" t="str">
        <f t="shared" si="624"/>
        <v/>
      </c>
      <c r="BM867" s="99" t="str">
        <f t="shared" si="625"/>
        <v/>
      </c>
      <c r="BN867" s="122" t="str">
        <f t="shared" si="630"/>
        <v/>
      </c>
      <c r="BO867" s="121" t="str">
        <f t="shared" si="626"/>
        <v/>
      </c>
      <c r="BP867" s="122" t="str">
        <f t="shared" si="631"/>
        <v/>
      </c>
      <c r="BQ867" s="122"/>
    </row>
    <row r="868" spans="2:69" x14ac:dyDescent="0.3">
      <c r="B868" s="89"/>
      <c r="C868" s="98">
        <f t="shared" si="627"/>
        <v>172</v>
      </c>
      <c r="D868" s="120">
        <v>858</v>
      </c>
      <c r="E868" s="161" t="str">
        <f t="shared" si="632"/>
        <v/>
      </c>
      <c r="F868" s="90" t="str">
        <f t="shared" si="608"/>
        <v/>
      </c>
      <c r="G868" s="120">
        <v>858</v>
      </c>
      <c r="H868" s="161" t="str">
        <f t="shared" si="633"/>
        <v/>
      </c>
      <c r="I868" s="90" t="str">
        <f t="array" ref="I868">IF(D$2=1,IF(F868="","",ABS(F867-F868)),IF(D$2&lt;10,IF(AND(F868="",F869=""),"",MAX(IF(C$11:C$1510=G868,B$11:B$1510))-MIN(IF(C$11:C$1510=G868,B$11:B$1510))),IF(AND(F868="",F869=""),"",_xlfn.STDEV.S(IF(C$11:C$1510=G868,B$11:B$1510)))))</f>
        <v/>
      </c>
      <c r="J868" s="102"/>
      <c r="K868" s="156"/>
      <c r="L868" s="157"/>
      <c r="M868" s="158"/>
      <c r="N868" s="147"/>
      <c r="O868" s="147"/>
      <c r="AA868" s="99" t="str">
        <f t="shared" si="609"/>
        <v/>
      </c>
      <c r="AB868" s="99" t="str">
        <f t="shared" si="610"/>
        <v/>
      </c>
      <c r="AC868" s="99" t="str">
        <f t="shared" si="638"/>
        <v/>
      </c>
      <c r="AD868" s="99" t="str">
        <f t="shared" si="639"/>
        <v/>
      </c>
      <c r="AE868" s="99" t="str">
        <f t="shared" si="611"/>
        <v/>
      </c>
      <c r="AF868" s="99" t="str">
        <f t="shared" si="612"/>
        <v/>
      </c>
      <c r="AG868" s="99" t="str">
        <f t="shared" si="650"/>
        <v/>
      </c>
      <c r="AH868" s="99" t="str">
        <f t="shared" si="651"/>
        <v/>
      </c>
      <c r="AI868" s="99" t="str">
        <f t="shared" si="628"/>
        <v/>
      </c>
      <c r="AJ868" s="99" t="str">
        <f t="shared" si="634"/>
        <v/>
      </c>
      <c r="AK868" s="99" t="str">
        <f t="shared" si="648"/>
        <v/>
      </c>
      <c r="AL868" s="99" t="str">
        <f t="shared" si="649"/>
        <v/>
      </c>
      <c r="AM868" s="99" t="str">
        <f t="shared" si="629"/>
        <v/>
      </c>
      <c r="AN868" s="99" t="str">
        <f t="shared" si="635"/>
        <v/>
      </c>
      <c r="AO868" s="99" t="str">
        <f t="shared" si="640"/>
        <v/>
      </c>
      <c r="AP868" s="99" t="str">
        <f t="shared" si="641"/>
        <v/>
      </c>
      <c r="AQ868" s="99" t="str">
        <f t="shared" si="636"/>
        <v/>
      </c>
      <c r="AR868" s="99" t="str">
        <f t="shared" si="637"/>
        <v/>
      </c>
      <c r="AS868" s="99" t="str">
        <f t="shared" si="642"/>
        <v/>
      </c>
      <c r="AT868" s="99" t="str">
        <f t="shared" si="643"/>
        <v/>
      </c>
      <c r="AU868" s="99" t="str">
        <f t="shared" si="613"/>
        <v/>
      </c>
      <c r="AV868" s="99" t="str">
        <f t="shared" si="614"/>
        <v/>
      </c>
      <c r="AW868" s="99" t="str">
        <f t="shared" si="644"/>
        <v/>
      </c>
      <c r="AX868" s="99" t="str">
        <f t="shared" si="645"/>
        <v/>
      </c>
      <c r="AY868" s="99" t="str">
        <f t="shared" si="615"/>
        <v/>
      </c>
      <c r="AZ868" s="99" t="str">
        <f t="shared" si="616"/>
        <v/>
      </c>
      <c r="BA868" s="99" t="str">
        <f t="shared" si="646"/>
        <v/>
      </c>
      <c r="BB868" s="99" t="str">
        <f t="shared" si="647"/>
        <v/>
      </c>
      <c r="BD868" s="99" t="str">
        <f t="shared" si="617"/>
        <v/>
      </c>
      <c r="BE868" s="99" t="str">
        <f t="shared" si="618"/>
        <v/>
      </c>
      <c r="BF868" s="99" t="str">
        <f t="shared" si="619"/>
        <v/>
      </c>
      <c r="BG868" s="99" t="str">
        <f t="shared" si="620"/>
        <v/>
      </c>
      <c r="BH868" s="121" t="str">
        <f t="shared" si="621"/>
        <v/>
      </c>
      <c r="BI868" s="121" t="str">
        <f t="shared" si="622"/>
        <v/>
      </c>
      <c r="BJ868" s="122" t="str">
        <f t="shared" si="623"/>
        <v/>
      </c>
      <c r="BK868" s="122"/>
      <c r="BL868" s="99" t="str">
        <f t="shared" si="624"/>
        <v/>
      </c>
      <c r="BM868" s="99" t="str">
        <f t="shared" si="625"/>
        <v/>
      </c>
      <c r="BN868" s="122" t="str">
        <f t="shared" si="630"/>
        <v/>
      </c>
      <c r="BO868" s="121" t="str">
        <f t="shared" si="626"/>
        <v/>
      </c>
      <c r="BP868" s="122" t="str">
        <f t="shared" si="631"/>
        <v/>
      </c>
      <c r="BQ868" s="122"/>
    </row>
    <row r="869" spans="2:69" x14ac:dyDescent="0.3">
      <c r="B869" s="89"/>
      <c r="C869" s="98">
        <f t="shared" si="627"/>
        <v>172</v>
      </c>
      <c r="D869" s="120">
        <v>859</v>
      </c>
      <c r="E869" s="161" t="str">
        <f t="shared" si="632"/>
        <v/>
      </c>
      <c r="F869" s="90" t="str">
        <f t="shared" si="608"/>
        <v/>
      </c>
      <c r="G869" s="120">
        <v>859</v>
      </c>
      <c r="H869" s="161" t="str">
        <f t="shared" si="633"/>
        <v/>
      </c>
      <c r="I869" s="90" t="str">
        <f t="array" ref="I869">IF(D$2=1,IF(F869="","",ABS(F868-F869)),IF(D$2&lt;10,IF(AND(F869="",F870=""),"",MAX(IF(C$11:C$1510=G869,B$11:B$1510))-MIN(IF(C$11:C$1510=G869,B$11:B$1510))),IF(AND(F869="",F870=""),"",_xlfn.STDEV.S(IF(C$11:C$1510=G869,B$11:B$1510)))))</f>
        <v/>
      </c>
      <c r="J869" s="102"/>
      <c r="K869" s="156"/>
      <c r="L869" s="157"/>
      <c r="M869" s="158"/>
      <c r="N869" s="147"/>
      <c r="O869" s="147"/>
      <c r="AA869" s="99" t="str">
        <f t="shared" si="609"/>
        <v/>
      </c>
      <c r="AB869" s="99" t="str">
        <f t="shared" si="610"/>
        <v/>
      </c>
      <c r="AC869" s="99" t="str">
        <f t="shared" si="638"/>
        <v/>
      </c>
      <c r="AD869" s="99" t="str">
        <f t="shared" si="639"/>
        <v/>
      </c>
      <c r="AE869" s="99" t="str">
        <f t="shared" si="611"/>
        <v/>
      </c>
      <c r="AF869" s="99" t="str">
        <f t="shared" si="612"/>
        <v/>
      </c>
      <c r="AG869" s="99" t="str">
        <f t="shared" si="650"/>
        <v/>
      </c>
      <c r="AH869" s="99" t="str">
        <f t="shared" si="651"/>
        <v/>
      </c>
      <c r="AI869" s="99" t="str">
        <f t="shared" si="628"/>
        <v/>
      </c>
      <c r="AJ869" s="99" t="str">
        <f t="shared" si="634"/>
        <v/>
      </c>
      <c r="AK869" s="99" t="str">
        <f t="shared" si="648"/>
        <v/>
      </c>
      <c r="AL869" s="99" t="str">
        <f t="shared" si="649"/>
        <v/>
      </c>
      <c r="AM869" s="99" t="str">
        <f t="shared" si="629"/>
        <v/>
      </c>
      <c r="AN869" s="99" t="str">
        <f t="shared" si="635"/>
        <v/>
      </c>
      <c r="AO869" s="99" t="str">
        <f t="shared" si="640"/>
        <v/>
      </c>
      <c r="AP869" s="99" t="str">
        <f t="shared" si="641"/>
        <v/>
      </c>
      <c r="AQ869" s="99" t="str">
        <f t="shared" si="636"/>
        <v/>
      </c>
      <c r="AR869" s="99" t="str">
        <f t="shared" si="637"/>
        <v/>
      </c>
      <c r="AS869" s="99" t="str">
        <f t="shared" si="642"/>
        <v/>
      </c>
      <c r="AT869" s="99" t="str">
        <f t="shared" si="643"/>
        <v/>
      </c>
      <c r="AU869" s="99" t="str">
        <f t="shared" si="613"/>
        <v/>
      </c>
      <c r="AV869" s="99" t="str">
        <f t="shared" si="614"/>
        <v/>
      </c>
      <c r="AW869" s="99" t="str">
        <f t="shared" si="644"/>
        <v/>
      </c>
      <c r="AX869" s="99" t="str">
        <f t="shared" si="645"/>
        <v/>
      </c>
      <c r="AY869" s="99" t="str">
        <f t="shared" si="615"/>
        <v/>
      </c>
      <c r="AZ869" s="99" t="str">
        <f t="shared" si="616"/>
        <v/>
      </c>
      <c r="BA869" s="99" t="str">
        <f t="shared" si="646"/>
        <v/>
      </c>
      <c r="BB869" s="99" t="str">
        <f t="shared" si="647"/>
        <v/>
      </c>
      <c r="BD869" s="99" t="str">
        <f t="shared" si="617"/>
        <v/>
      </c>
      <c r="BE869" s="99" t="str">
        <f t="shared" si="618"/>
        <v/>
      </c>
      <c r="BF869" s="99" t="str">
        <f t="shared" si="619"/>
        <v/>
      </c>
      <c r="BG869" s="99" t="str">
        <f t="shared" si="620"/>
        <v/>
      </c>
      <c r="BH869" s="121" t="str">
        <f t="shared" si="621"/>
        <v/>
      </c>
      <c r="BI869" s="121" t="str">
        <f t="shared" si="622"/>
        <v/>
      </c>
      <c r="BJ869" s="122" t="str">
        <f t="shared" si="623"/>
        <v/>
      </c>
      <c r="BK869" s="122"/>
      <c r="BL869" s="99" t="str">
        <f t="shared" si="624"/>
        <v/>
      </c>
      <c r="BM869" s="99" t="str">
        <f t="shared" si="625"/>
        <v/>
      </c>
      <c r="BN869" s="122" t="str">
        <f t="shared" si="630"/>
        <v/>
      </c>
      <c r="BO869" s="121" t="str">
        <f t="shared" si="626"/>
        <v/>
      </c>
      <c r="BP869" s="122" t="str">
        <f t="shared" si="631"/>
        <v/>
      </c>
      <c r="BQ869" s="122"/>
    </row>
    <row r="870" spans="2:69" x14ac:dyDescent="0.3">
      <c r="B870" s="89"/>
      <c r="C870" s="98">
        <f t="shared" si="627"/>
        <v>172</v>
      </c>
      <c r="D870" s="120">
        <v>860</v>
      </c>
      <c r="E870" s="161" t="str">
        <f t="shared" si="632"/>
        <v/>
      </c>
      <c r="F870" s="90" t="str">
        <f t="shared" si="608"/>
        <v/>
      </c>
      <c r="G870" s="120">
        <v>860</v>
      </c>
      <c r="H870" s="161" t="str">
        <f t="shared" si="633"/>
        <v/>
      </c>
      <c r="I870" s="90" t="str">
        <f t="array" ref="I870">IF(D$2=1,IF(F870="","",ABS(F869-F870)),IF(D$2&lt;10,IF(AND(F870="",F871=""),"",MAX(IF(C$11:C$1510=G870,B$11:B$1510))-MIN(IF(C$11:C$1510=G870,B$11:B$1510))),IF(AND(F870="",F871=""),"",_xlfn.STDEV.S(IF(C$11:C$1510=G870,B$11:B$1510)))))</f>
        <v/>
      </c>
      <c r="J870" s="102"/>
      <c r="K870" s="156"/>
      <c r="L870" s="157"/>
      <c r="M870" s="158"/>
      <c r="N870" s="147"/>
      <c r="O870" s="147"/>
      <c r="AA870" s="99" t="str">
        <f t="shared" si="609"/>
        <v/>
      </c>
      <c r="AB870" s="99" t="str">
        <f t="shared" si="610"/>
        <v/>
      </c>
      <c r="AC870" s="99" t="str">
        <f t="shared" si="638"/>
        <v/>
      </c>
      <c r="AD870" s="99" t="str">
        <f t="shared" si="639"/>
        <v/>
      </c>
      <c r="AE870" s="99" t="str">
        <f t="shared" si="611"/>
        <v/>
      </c>
      <c r="AF870" s="99" t="str">
        <f t="shared" si="612"/>
        <v/>
      </c>
      <c r="AG870" s="99" t="str">
        <f t="shared" si="650"/>
        <v/>
      </c>
      <c r="AH870" s="99" t="str">
        <f t="shared" si="651"/>
        <v/>
      </c>
      <c r="AI870" s="99" t="str">
        <f t="shared" si="628"/>
        <v/>
      </c>
      <c r="AJ870" s="99" t="str">
        <f t="shared" si="634"/>
        <v/>
      </c>
      <c r="AK870" s="99" t="str">
        <f t="shared" si="648"/>
        <v/>
      </c>
      <c r="AL870" s="99" t="str">
        <f t="shared" si="649"/>
        <v/>
      </c>
      <c r="AM870" s="99" t="str">
        <f t="shared" si="629"/>
        <v/>
      </c>
      <c r="AN870" s="99" t="str">
        <f t="shared" si="635"/>
        <v/>
      </c>
      <c r="AO870" s="99" t="str">
        <f t="shared" si="640"/>
        <v/>
      </c>
      <c r="AP870" s="99" t="str">
        <f t="shared" si="641"/>
        <v/>
      </c>
      <c r="AQ870" s="99" t="str">
        <f t="shared" si="636"/>
        <v/>
      </c>
      <c r="AR870" s="99" t="str">
        <f t="shared" si="637"/>
        <v/>
      </c>
      <c r="AS870" s="99" t="str">
        <f t="shared" si="642"/>
        <v/>
      </c>
      <c r="AT870" s="99" t="str">
        <f t="shared" si="643"/>
        <v/>
      </c>
      <c r="AU870" s="99" t="str">
        <f t="shared" si="613"/>
        <v/>
      </c>
      <c r="AV870" s="99" t="str">
        <f t="shared" si="614"/>
        <v/>
      </c>
      <c r="AW870" s="99" t="str">
        <f t="shared" si="644"/>
        <v/>
      </c>
      <c r="AX870" s="99" t="str">
        <f t="shared" si="645"/>
        <v/>
      </c>
      <c r="AY870" s="99" t="str">
        <f t="shared" si="615"/>
        <v/>
      </c>
      <c r="AZ870" s="99" t="str">
        <f t="shared" si="616"/>
        <v/>
      </c>
      <c r="BA870" s="99" t="str">
        <f t="shared" si="646"/>
        <v/>
      </c>
      <c r="BB870" s="99" t="str">
        <f t="shared" si="647"/>
        <v/>
      </c>
      <c r="BD870" s="99" t="str">
        <f t="shared" si="617"/>
        <v/>
      </c>
      <c r="BE870" s="99" t="str">
        <f t="shared" si="618"/>
        <v/>
      </c>
      <c r="BF870" s="99" t="str">
        <f t="shared" si="619"/>
        <v/>
      </c>
      <c r="BG870" s="99" t="str">
        <f t="shared" si="620"/>
        <v/>
      </c>
      <c r="BH870" s="121" t="str">
        <f t="shared" si="621"/>
        <v/>
      </c>
      <c r="BI870" s="121" t="str">
        <f t="shared" si="622"/>
        <v/>
      </c>
      <c r="BJ870" s="122" t="str">
        <f t="shared" si="623"/>
        <v/>
      </c>
      <c r="BK870" s="122"/>
      <c r="BL870" s="99" t="str">
        <f t="shared" si="624"/>
        <v/>
      </c>
      <c r="BM870" s="99" t="str">
        <f t="shared" si="625"/>
        <v/>
      </c>
      <c r="BN870" s="122" t="str">
        <f t="shared" si="630"/>
        <v/>
      </c>
      <c r="BO870" s="121" t="str">
        <f t="shared" si="626"/>
        <v/>
      </c>
      <c r="BP870" s="122" t="str">
        <f t="shared" si="631"/>
        <v/>
      </c>
      <c r="BQ870" s="122"/>
    </row>
    <row r="871" spans="2:69" x14ac:dyDescent="0.3">
      <c r="B871" s="89"/>
      <c r="C871" s="98">
        <f t="shared" si="627"/>
        <v>173</v>
      </c>
      <c r="D871" s="120">
        <v>861</v>
      </c>
      <c r="E871" s="161" t="str">
        <f t="shared" si="632"/>
        <v/>
      </c>
      <c r="F871" s="90" t="str">
        <f t="shared" si="608"/>
        <v/>
      </c>
      <c r="G871" s="120">
        <v>861</v>
      </c>
      <c r="H871" s="161" t="str">
        <f t="shared" si="633"/>
        <v/>
      </c>
      <c r="I871" s="90" t="str">
        <f t="array" ref="I871">IF(D$2=1,IF(F871="","",ABS(F870-F871)),IF(D$2&lt;10,IF(AND(F871="",F872=""),"",MAX(IF(C$11:C$1510=G871,B$11:B$1510))-MIN(IF(C$11:C$1510=G871,B$11:B$1510))),IF(AND(F871="",F872=""),"",_xlfn.STDEV.S(IF(C$11:C$1510=G871,B$11:B$1510)))))</f>
        <v/>
      </c>
      <c r="J871" s="102"/>
      <c r="K871" s="156"/>
      <c r="L871" s="157"/>
      <c r="M871" s="158"/>
      <c r="N871" s="147"/>
      <c r="O871" s="147"/>
      <c r="AA871" s="99" t="str">
        <f t="shared" si="609"/>
        <v/>
      </c>
      <c r="AB871" s="99" t="str">
        <f t="shared" si="610"/>
        <v/>
      </c>
      <c r="AC871" s="99" t="str">
        <f t="shared" si="638"/>
        <v/>
      </c>
      <c r="AD871" s="99" t="str">
        <f t="shared" si="639"/>
        <v/>
      </c>
      <c r="AE871" s="99" t="str">
        <f t="shared" si="611"/>
        <v/>
      </c>
      <c r="AF871" s="99" t="str">
        <f t="shared" si="612"/>
        <v/>
      </c>
      <c r="AG871" s="99" t="str">
        <f t="shared" si="650"/>
        <v/>
      </c>
      <c r="AH871" s="99" t="str">
        <f t="shared" si="651"/>
        <v/>
      </c>
      <c r="AI871" s="99" t="str">
        <f t="shared" si="628"/>
        <v/>
      </c>
      <c r="AJ871" s="99" t="str">
        <f t="shared" si="634"/>
        <v/>
      </c>
      <c r="AK871" s="99" t="str">
        <f t="shared" si="648"/>
        <v/>
      </c>
      <c r="AL871" s="99" t="str">
        <f t="shared" si="649"/>
        <v/>
      </c>
      <c r="AM871" s="99" t="str">
        <f t="shared" si="629"/>
        <v/>
      </c>
      <c r="AN871" s="99" t="str">
        <f t="shared" si="635"/>
        <v/>
      </c>
      <c r="AO871" s="99" t="str">
        <f t="shared" si="640"/>
        <v/>
      </c>
      <c r="AP871" s="99" t="str">
        <f t="shared" si="641"/>
        <v/>
      </c>
      <c r="AQ871" s="99" t="str">
        <f t="shared" si="636"/>
        <v/>
      </c>
      <c r="AR871" s="99" t="str">
        <f t="shared" si="637"/>
        <v/>
      </c>
      <c r="AS871" s="99" t="str">
        <f t="shared" si="642"/>
        <v/>
      </c>
      <c r="AT871" s="99" t="str">
        <f t="shared" si="643"/>
        <v/>
      </c>
      <c r="AU871" s="99" t="str">
        <f t="shared" si="613"/>
        <v/>
      </c>
      <c r="AV871" s="99" t="str">
        <f t="shared" si="614"/>
        <v/>
      </c>
      <c r="AW871" s="99" t="str">
        <f t="shared" si="644"/>
        <v/>
      </c>
      <c r="AX871" s="99" t="str">
        <f t="shared" si="645"/>
        <v/>
      </c>
      <c r="AY871" s="99" t="str">
        <f t="shared" si="615"/>
        <v/>
      </c>
      <c r="AZ871" s="99" t="str">
        <f t="shared" si="616"/>
        <v/>
      </c>
      <c r="BA871" s="99" t="str">
        <f t="shared" si="646"/>
        <v/>
      </c>
      <c r="BB871" s="99" t="str">
        <f t="shared" si="647"/>
        <v/>
      </c>
      <c r="BD871" s="99" t="str">
        <f t="shared" si="617"/>
        <v/>
      </c>
      <c r="BE871" s="99" t="str">
        <f t="shared" si="618"/>
        <v/>
      </c>
      <c r="BF871" s="99" t="str">
        <f t="shared" si="619"/>
        <v/>
      </c>
      <c r="BG871" s="99" t="str">
        <f t="shared" si="620"/>
        <v/>
      </c>
      <c r="BH871" s="121" t="str">
        <f t="shared" si="621"/>
        <v/>
      </c>
      <c r="BI871" s="121" t="str">
        <f t="shared" si="622"/>
        <v/>
      </c>
      <c r="BJ871" s="122" t="str">
        <f t="shared" si="623"/>
        <v/>
      </c>
      <c r="BK871" s="122"/>
      <c r="BL871" s="99" t="str">
        <f t="shared" si="624"/>
        <v/>
      </c>
      <c r="BM871" s="99" t="str">
        <f t="shared" si="625"/>
        <v/>
      </c>
      <c r="BN871" s="122" t="str">
        <f t="shared" si="630"/>
        <v/>
      </c>
      <c r="BO871" s="121" t="str">
        <f t="shared" si="626"/>
        <v/>
      </c>
      <c r="BP871" s="122" t="str">
        <f t="shared" si="631"/>
        <v/>
      </c>
      <c r="BQ871" s="122"/>
    </row>
    <row r="872" spans="2:69" x14ac:dyDescent="0.3">
      <c r="B872" s="89"/>
      <c r="C872" s="98">
        <f t="shared" si="627"/>
        <v>173</v>
      </c>
      <c r="D872" s="120">
        <v>862</v>
      </c>
      <c r="E872" s="161" t="str">
        <f t="shared" si="632"/>
        <v/>
      </c>
      <c r="F872" s="90" t="str">
        <f t="shared" si="608"/>
        <v/>
      </c>
      <c r="G872" s="120">
        <v>862</v>
      </c>
      <c r="H872" s="161" t="str">
        <f t="shared" si="633"/>
        <v/>
      </c>
      <c r="I872" s="90" t="str">
        <f t="array" ref="I872">IF(D$2=1,IF(F872="","",ABS(F871-F872)),IF(D$2&lt;10,IF(AND(F872="",F873=""),"",MAX(IF(C$11:C$1510=G872,B$11:B$1510))-MIN(IF(C$11:C$1510=G872,B$11:B$1510))),IF(AND(F872="",F873=""),"",_xlfn.STDEV.S(IF(C$11:C$1510=G872,B$11:B$1510)))))</f>
        <v/>
      </c>
      <c r="J872" s="102"/>
      <c r="K872" s="156"/>
      <c r="L872" s="157"/>
      <c r="M872" s="158"/>
      <c r="N872" s="147"/>
      <c r="O872" s="147"/>
      <c r="AA872" s="99" t="str">
        <f t="shared" si="609"/>
        <v/>
      </c>
      <c r="AB872" s="99" t="str">
        <f t="shared" si="610"/>
        <v/>
      </c>
      <c r="AC872" s="99" t="str">
        <f t="shared" si="638"/>
        <v/>
      </c>
      <c r="AD872" s="99" t="str">
        <f t="shared" si="639"/>
        <v/>
      </c>
      <c r="AE872" s="99" t="str">
        <f t="shared" si="611"/>
        <v/>
      </c>
      <c r="AF872" s="99" t="str">
        <f t="shared" si="612"/>
        <v/>
      </c>
      <c r="AG872" s="99" t="str">
        <f t="shared" si="650"/>
        <v/>
      </c>
      <c r="AH872" s="99" t="str">
        <f t="shared" si="651"/>
        <v/>
      </c>
      <c r="AI872" s="99" t="str">
        <f t="shared" si="628"/>
        <v/>
      </c>
      <c r="AJ872" s="99" t="str">
        <f t="shared" si="634"/>
        <v/>
      </c>
      <c r="AK872" s="99" t="str">
        <f t="shared" si="648"/>
        <v/>
      </c>
      <c r="AL872" s="99" t="str">
        <f t="shared" si="649"/>
        <v/>
      </c>
      <c r="AM872" s="99" t="str">
        <f t="shared" si="629"/>
        <v/>
      </c>
      <c r="AN872" s="99" t="str">
        <f t="shared" si="635"/>
        <v/>
      </c>
      <c r="AO872" s="99" t="str">
        <f t="shared" si="640"/>
        <v/>
      </c>
      <c r="AP872" s="99" t="str">
        <f t="shared" si="641"/>
        <v/>
      </c>
      <c r="AQ872" s="99" t="str">
        <f t="shared" si="636"/>
        <v/>
      </c>
      <c r="AR872" s="99" t="str">
        <f t="shared" si="637"/>
        <v/>
      </c>
      <c r="AS872" s="99" t="str">
        <f t="shared" si="642"/>
        <v/>
      </c>
      <c r="AT872" s="99" t="str">
        <f t="shared" si="643"/>
        <v/>
      </c>
      <c r="AU872" s="99" t="str">
        <f t="shared" si="613"/>
        <v/>
      </c>
      <c r="AV872" s="99" t="str">
        <f t="shared" si="614"/>
        <v/>
      </c>
      <c r="AW872" s="99" t="str">
        <f t="shared" si="644"/>
        <v/>
      </c>
      <c r="AX872" s="99" t="str">
        <f t="shared" si="645"/>
        <v/>
      </c>
      <c r="AY872" s="99" t="str">
        <f t="shared" si="615"/>
        <v/>
      </c>
      <c r="AZ872" s="99" t="str">
        <f t="shared" si="616"/>
        <v/>
      </c>
      <c r="BA872" s="99" t="str">
        <f t="shared" si="646"/>
        <v/>
      </c>
      <c r="BB872" s="99" t="str">
        <f t="shared" si="647"/>
        <v/>
      </c>
      <c r="BD872" s="99" t="str">
        <f t="shared" si="617"/>
        <v/>
      </c>
      <c r="BE872" s="99" t="str">
        <f t="shared" si="618"/>
        <v/>
      </c>
      <c r="BF872" s="99" t="str">
        <f t="shared" si="619"/>
        <v/>
      </c>
      <c r="BG872" s="99" t="str">
        <f t="shared" si="620"/>
        <v/>
      </c>
      <c r="BH872" s="121" t="str">
        <f t="shared" si="621"/>
        <v/>
      </c>
      <c r="BI872" s="121" t="str">
        <f t="shared" si="622"/>
        <v/>
      </c>
      <c r="BJ872" s="122" t="str">
        <f t="shared" si="623"/>
        <v/>
      </c>
      <c r="BK872" s="122"/>
      <c r="BL872" s="99" t="str">
        <f t="shared" si="624"/>
        <v/>
      </c>
      <c r="BM872" s="99" t="str">
        <f t="shared" si="625"/>
        <v/>
      </c>
      <c r="BN872" s="122" t="str">
        <f t="shared" si="630"/>
        <v/>
      </c>
      <c r="BO872" s="121" t="str">
        <f t="shared" si="626"/>
        <v/>
      </c>
      <c r="BP872" s="122" t="str">
        <f t="shared" si="631"/>
        <v/>
      </c>
      <c r="BQ872" s="122"/>
    </row>
    <row r="873" spans="2:69" x14ac:dyDescent="0.3">
      <c r="B873" s="89"/>
      <c r="C873" s="98">
        <f t="shared" si="627"/>
        <v>173</v>
      </c>
      <c r="D873" s="120">
        <v>863</v>
      </c>
      <c r="E873" s="161" t="str">
        <f t="shared" si="632"/>
        <v/>
      </c>
      <c r="F873" s="90" t="str">
        <f t="shared" si="608"/>
        <v/>
      </c>
      <c r="G873" s="120">
        <v>863</v>
      </c>
      <c r="H873" s="161" t="str">
        <f t="shared" si="633"/>
        <v/>
      </c>
      <c r="I873" s="90" t="str">
        <f t="array" ref="I873">IF(D$2=1,IF(F873="","",ABS(F872-F873)),IF(D$2&lt;10,IF(AND(F873="",F874=""),"",MAX(IF(C$11:C$1510=G873,B$11:B$1510))-MIN(IF(C$11:C$1510=G873,B$11:B$1510))),IF(AND(F873="",F874=""),"",_xlfn.STDEV.S(IF(C$11:C$1510=G873,B$11:B$1510)))))</f>
        <v/>
      </c>
      <c r="J873" s="102"/>
      <c r="K873" s="156"/>
      <c r="L873" s="157"/>
      <c r="M873" s="158"/>
      <c r="N873" s="147"/>
      <c r="O873" s="147"/>
      <c r="AA873" s="99" t="str">
        <f t="shared" si="609"/>
        <v/>
      </c>
      <c r="AB873" s="99" t="str">
        <f t="shared" si="610"/>
        <v/>
      </c>
      <c r="AC873" s="99" t="str">
        <f t="shared" si="638"/>
        <v/>
      </c>
      <c r="AD873" s="99" t="str">
        <f t="shared" si="639"/>
        <v/>
      </c>
      <c r="AE873" s="99" t="str">
        <f t="shared" si="611"/>
        <v/>
      </c>
      <c r="AF873" s="99" t="str">
        <f t="shared" si="612"/>
        <v/>
      </c>
      <c r="AG873" s="99" t="str">
        <f t="shared" si="650"/>
        <v/>
      </c>
      <c r="AH873" s="99" t="str">
        <f t="shared" si="651"/>
        <v/>
      </c>
      <c r="AI873" s="99" t="str">
        <f t="shared" si="628"/>
        <v/>
      </c>
      <c r="AJ873" s="99" t="str">
        <f t="shared" si="634"/>
        <v/>
      </c>
      <c r="AK873" s="99" t="str">
        <f t="shared" si="648"/>
        <v/>
      </c>
      <c r="AL873" s="99" t="str">
        <f t="shared" si="649"/>
        <v/>
      </c>
      <c r="AM873" s="99" t="str">
        <f t="shared" si="629"/>
        <v/>
      </c>
      <c r="AN873" s="99" t="str">
        <f t="shared" si="635"/>
        <v/>
      </c>
      <c r="AO873" s="99" t="str">
        <f t="shared" si="640"/>
        <v/>
      </c>
      <c r="AP873" s="99" t="str">
        <f t="shared" si="641"/>
        <v/>
      </c>
      <c r="AQ873" s="99" t="str">
        <f t="shared" si="636"/>
        <v/>
      </c>
      <c r="AR873" s="99" t="str">
        <f t="shared" si="637"/>
        <v/>
      </c>
      <c r="AS873" s="99" t="str">
        <f t="shared" si="642"/>
        <v/>
      </c>
      <c r="AT873" s="99" t="str">
        <f t="shared" si="643"/>
        <v/>
      </c>
      <c r="AU873" s="99" t="str">
        <f t="shared" si="613"/>
        <v/>
      </c>
      <c r="AV873" s="99" t="str">
        <f t="shared" si="614"/>
        <v/>
      </c>
      <c r="AW873" s="99" t="str">
        <f t="shared" si="644"/>
        <v/>
      </c>
      <c r="AX873" s="99" t="str">
        <f t="shared" si="645"/>
        <v/>
      </c>
      <c r="AY873" s="99" t="str">
        <f t="shared" si="615"/>
        <v/>
      </c>
      <c r="AZ873" s="99" t="str">
        <f t="shared" si="616"/>
        <v/>
      </c>
      <c r="BA873" s="99" t="str">
        <f t="shared" si="646"/>
        <v/>
      </c>
      <c r="BB873" s="99" t="str">
        <f t="shared" si="647"/>
        <v/>
      </c>
      <c r="BD873" s="99" t="str">
        <f t="shared" si="617"/>
        <v/>
      </c>
      <c r="BE873" s="99" t="str">
        <f t="shared" si="618"/>
        <v/>
      </c>
      <c r="BF873" s="99" t="str">
        <f t="shared" si="619"/>
        <v/>
      </c>
      <c r="BG873" s="99" t="str">
        <f t="shared" si="620"/>
        <v/>
      </c>
      <c r="BH873" s="121" t="str">
        <f t="shared" si="621"/>
        <v/>
      </c>
      <c r="BI873" s="121" t="str">
        <f t="shared" si="622"/>
        <v/>
      </c>
      <c r="BJ873" s="122" t="str">
        <f t="shared" si="623"/>
        <v/>
      </c>
      <c r="BK873" s="122"/>
      <c r="BL873" s="99" t="str">
        <f t="shared" si="624"/>
        <v/>
      </c>
      <c r="BM873" s="99" t="str">
        <f t="shared" si="625"/>
        <v/>
      </c>
      <c r="BN873" s="122" t="str">
        <f t="shared" si="630"/>
        <v/>
      </c>
      <c r="BO873" s="121" t="str">
        <f t="shared" si="626"/>
        <v/>
      </c>
      <c r="BP873" s="122" t="str">
        <f t="shared" si="631"/>
        <v/>
      </c>
      <c r="BQ873" s="122"/>
    </row>
    <row r="874" spans="2:69" x14ac:dyDescent="0.3">
      <c r="B874" s="89"/>
      <c r="C874" s="98">
        <f t="shared" si="627"/>
        <v>173</v>
      </c>
      <c r="D874" s="120">
        <v>864</v>
      </c>
      <c r="E874" s="161" t="str">
        <f t="shared" si="632"/>
        <v/>
      </c>
      <c r="F874" s="90" t="str">
        <f t="shared" si="608"/>
        <v/>
      </c>
      <c r="G874" s="120">
        <v>864</v>
      </c>
      <c r="H874" s="161" t="str">
        <f t="shared" si="633"/>
        <v/>
      </c>
      <c r="I874" s="90" t="str">
        <f t="array" ref="I874">IF(D$2=1,IF(F874="","",ABS(F873-F874)),IF(D$2&lt;10,IF(AND(F874="",F875=""),"",MAX(IF(C$11:C$1510=G874,B$11:B$1510))-MIN(IF(C$11:C$1510=G874,B$11:B$1510))),IF(AND(F874="",F875=""),"",_xlfn.STDEV.S(IF(C$11:C$1510=G874,B$11:B$1510)))))</f>
        <v/>
      </c>
      <c r="J874" s="102"/>
      <c r="K874" s="156"/>
      <c r="L874" s="157"/>
      <c r="M874" s="158"/>
      <c r="N874" s="147"/>
      <c r="O874" s="147"/>
      <c r="AA874" s="99" t="str">
        <f t="shared" si="609"/>
        <v/>
      </c>
      <c r="AB874" s="99" t="str">
        <f t="shared" si="610"/>
        <v/>
      </c>
      <c r="AC874" s="99" t="str">
        <f t="shared" si="638"/>
        <v/>
      </c>
      <c r="AD874" s="99" t="str">
        <f t="shared" si="639"/>
        <v/>
      </c>
      <c r="AE874" s="99" t="str">
        <f t="shared" si="611"/>
        <v/>
      </c>
      <c r="AF874" s="99" t="str">
        <f t="shared" si="612"/>
        <v/>
      </c>
      <c r="AG874" s="99" t="str">
        <f t="shared" si="650"/>
        <v/>
      </c>
      <c r="AH874" s="99" t="str">
        <f t="shared" si="651"/>
        <v/>
      </c>
      <c r="AI874" s="99" t="str">
        <f t="shared" si="628"/>
        <v/>
      </c>
      <c r="AJ874" s="99" t="str">
        <f t="shared" si="634"/>
        <v/>
      </c>
      <c r="AK874" s="99" t="str">
        <f t="shared" si="648"/>
        <v/>
      </c>
      <c r="AL874" s="99" t="str">
        <f t="shared" si="649"/>
        <v/>
      </c>
      <c r="AM874" s="99" t="str">
        <f t="shared" si="629"/>
        <v/>
      </c>
      <c r="AN874" s="99" t="str">
        <f t="shared" si="635"/>
        <v/>
      </c>
      <c r="AO874" s="99" t="str">
        <f t="shared" si="640"/>
        <v/>
      </c>
      <c r="AP874" s="99" t="str">
        <f t="shared" si="641"/>
        <v/>
      </c>
      <c r="AQ874" s="99" t="str">
        <f t="shared" si="636"/>
        <v/>
      </c>
      <c r="AR874" s="99" t="str">
        <f t="shared" si="637"/>
        <v/>
      </c>
      <c r="AS874" s="99" t="str">
        <f t="shared" si="642"/>
        <v/>
      </c>
      <c r="AT874" s="99" t="str">
        <f t="shared" si="643"/>
        <v/>
      </c>
      <c r="AU874" s="99" t="str">
        <f t="shared" si="613"/>
        <v/>
      </c>
      <c r="AV874" s="99" t="str">
        <f t="shared" si="614"/>
        <v/>
      </c>
      <c r="AW874" s="99" t="str">
        <f t="shared" si="644"/>
        <v/>
      </c>
      <c r="AX874" s="99" t="str">
        <f t="shared" si="645"/>
        <v/>
      </c>
      <c r="AY874" s="99" t="str">
        <f t="shared" si="615"/>
        <v/>
      </c>
      <c r="AZ874" s="99" t="str">
        <f t="shared" si="616"/>
        <v/>
      </c>
      <c r="BA874" s="99" t="str">
        <f t="shared" si="646"/>
        <v/>
      </c>
      <c r="BB874" s="99" t="str">
        <f t="shared" si="647"/>
        <v/>
      </c>
      <c r="BD874" s="99" t="str">
        <f t="shared" si="617"/>
        <v/>
      </c>
      <c r="BE874" s="99" t="str">
        <f t="shared" si="618"/>
        <v/>
      </c>
      <c r="BF874" s="99" t="str">
        <f t="shared" si="619"/>
        <v/>
      </c>
      <c r="BG874" s="99" t="str">
        <f t="shared" si="620"/>
        <v/>
      </c>
      <c r="BH874" s="121" t="str">
        <f t="shared" si="621"/>
        <v/>
      </c>
      <c r="BI874" s="121" t="str">
        <f t="shared" si="622"/>
        <v/>
      </c>
      <c r="BJ874" s="122" t="str">
        <f t="shared" si="623"/>
        <v/>
      </c>
      <c r="BK874" s="122"/>
      <c r="BL874" s="99" t="str">
        <f t="shared" si="624"/>
        <v/>
      </c>
      <c r="BM874" s="99" t="str">
        <f t="shared" si="625"/>
        <v/>
      </c>
      <c r="BN874" s="122" t="str">
        <f t="shared" si="630"/>
        <v/>
      </c>
      <c r="BO874" s="121" t="str">
        <f t="shared" si="626"/>
        <v/>
      </c>
      <c r="BP874" s="122" t="str">
        <f t="shared" si="631"/>
        <v/>
      </c>
      <c r="BQ874" s="122"/>
    </row>
    <row r="875" spans="2:69" x14ac:dyDescent="0.3">
      <c r="B875" s="89"/>
      <c r="C875" s="98">
        <f t="shared" si="627"/>
        <v>173</v>
      </c>
      <c r="D875" s="120">
        <v>865</v>
      </c>
      <c r="E875" s="161" t="str">
        <f t="shared" si="632"/>
        <v/>
      </c>
      <c r="F875" s="90" t="str">
        <f t="shared" si="608"/>
        <v/>
      </c>
      <c r="G875" s="120">
        <v>865</v>
      </c>
      <c r="H875" s="161" t="str">
        <f t="shared" si="633"/>
        <v/>
      </c>
      <c r="I875" s="90" t="str">
        <f t="array" ref="I875">IF(D$2=1,IF(F875="","",ABS(F874-F875)),IF(D$2&lt;10,IF(AND(F875="",F876=""),"",MAX(IF(C$11:C$1510=G875,B$11:B$1510))-MIN(IF(C$11:C$1510=G875,B$11:B$1510))),IF(AND(F875="",F876=""),"",_xlfn.STDEV.S(IF(C$11:C$1510=G875,B$11:B$1510)))))</f>
        <v/>
      </c>
      <c r="J875" s="102"/>
      <c r="K875" s="156"/>
      <c r="L875" s="157"/>
      <c r="M875" s="158"/>
      <c r="N875" s="147"/>
      <c r="O875" s="147"/>
      <c r="AA875" s="99" t="str">
        <f t="shared" si="609"/>
        <v/>
      </c>
      <c r="AB875" s="99" t="str">
        <f t="shared" si="610"/>
        <v/>
      </c>
      <c r="AC875" s="99" t="str">
        <f t="shared" si="638"/>
        <v/>
      </c>
      <c r="AD875" s="99" t="str">
        <f t="shared" si="639"/>
        <v/>
      </c>
      <c r="AE875" s="99" t="str">
        <f t="shared" si="611"/>
        <v/>
      </c>
      <c r="AF875" s="99" t="str">
        <f t="shared" si="612"/>
        <v/>
      </c>
      <c r="AG875" s="99" t="str">
        <f t="shared" si="650"/>
        <v/>
      </c>
      <c r="AH875" s="99" t="str">
        <f t="shared" si="651"/>
        <v/>
      </c>
      <c r="AI875" s="99" t="str">
        <f t="shared" si="628"/>
        <v/>
      </c>
      <c r="AJ875" s="99" t="str">
        <f t="shared" si="634"/>
        <v/>
      </c>
      <c r="AK875" s="99" t="str">
        <f t="shared" si="648"/>
        <v/>
      </c>
      <c r="AL875" s="99" t="str">
        <f t="shared" si="649"/>
        <v/>
      </c>
      <c r="AM875" s="99" t="str">
        <f t="shared" si="629"/>
        <v/>
      </c>
      <c r="AN875" s="99" t="str">
        <f t="shared" si="635"/>
        <v/>
      </c>
      <c r="AO875" s="99" t="str">
        <f t="shared" si="640"/>
        <v/>
      </c>
      <c r="AP875" s="99" t="str">
        <f t="shared" si="641"/>
        <v/>
      </c>
      <c r="AQ875" s="99" t="str">
        <f t="shared" si="636"/>
        <v/>
      </c>
      <c r="AR875" s="99" t="str">
        <f t="shared" si="637"/>
        <v/>
      </c>
      <c r="AS875" s="99" t="str">
        <f t="shared" si="642"/>
        <v/>
      </c>
      <c r="AT875" s="99" t="str">
        <f t="shared" si="643"/>
        <v/>
      </c>
      <c r="AU875" s="99" t="str">
        <f t="shared" si="613"/>
        <v/>
      </c>
      <c r="AV875" s="99" t="str">
        <f t="shared" si="614"/>
        <v/>
      </c>
      <c r="AW875" s="99" t="str">
        <f t="shared" si="644"/>
        <v/>
      </c>
      <c r="AX875" s="99" t="str">
        <f t="shared" si="645"/>
        <v/>
      </c>
      <c r="AY875" s="99" t="str">
        <f t="shared" si="615"/>
        <v/>
      </c>
      <c r="AZ875" s="99" t="str">
        <f t="shared" si="616"/>
        <v/>
      </c>
      <c r="BA875" s="99" t="str">
        <f t="shared" si="646"/>
        <v/>
      </c>
      <c r="BB875" s="99" t="str">
        <f t="shared" si="647"/>
        <v/>
      </c>
      <c r="BD875" s="99" t="str">
        <f t="shared" si="617"/>
        <v/>
      </c>
      <c r="BE875" s="99" t="str">
        <f t="shared" si="618"/>
        <v/>
      </c>
      <c r="BF875" s="99" t="str">
        <f t="shared" si="619"/>
        <v/>
      </c>
      <c r="BG875" s="99" t="str">
        <f t="shared" si="620"/>
        <v/>
      </c>
      <c r="BH875" s="121" t="str">
        <f t="shared" si="621"/>
        <v/>
      </c>
      <c r="BI875" s="121" t="str">
        <f t="shared" si="622"/>
        <v/>
      </c>
      <c r="BJ875" s="122" t="str">
        <f t="shared" si="623"/>
        <v/>
      </c>
      <c r="BK875" s="122"/>
      <c r="BL875" s="99" t="str">
        <f t="shared" si="624"/>
        <v/>
      </c>
      <c r="BM875" s="99" t="str">
        <f t="shared" si="625"/>
        <v/>
      </c>
      <c r="BN875" s="122" t="str">
        <f t="shared" si="630"/>
        <v/>
      </c>
      <c r="BO875" s="121" t="str">
        <f t="shared" si="626"/>
        <v/>
      </c>
      <c r="BP875" s="122" t="str">
        <f t="shared" si="631"/>
        <v/>
      </c>
      <c r="BQ875" s="122"/>
    </row>
    <row r="876" spans="2:69" x14ac:dyDescent="0.3">
      <c r="B876" s="89"/>
      <c r="C876" s="98">
        <f t="shared" si="627"/>
        <v>174</v>
      </c>
      <c r="D876" s="120">
        <v>866</v>
      </c>
      <c r="E876" s="161" t="str">
        <f t="shared" si="632"/>
        <v/>
      </c>
      <c r="F876" s="90" t="str">
        <f t="shared" si="608"/>
        <v/>
      </c>
      <c r="G876" s="120">
        <v>866</v>
      </c>
      <c r="H876" s="161" t="str">
        <f t="shared" si="633"/>
        <v/>
      </c>
      <c r="I876" s="90" t="str">
        <f t="array" ref="I876">IF(D$2=1,IF(F876="","",ABS(F875-F876)),IF(D$2&lt;10,IF(AND(F876="",F877=""),"",MAX(IF(C$11:C$1510=G876,B$11:B$1510))-MIN(IF(C$11:C$1510=G876,B$11:B$1510))),IF(AND(F876="",F877=""),"",_xlfn.STDEV.S(IF(C$11:C$1510=G876,B$11:B$1510)))))</f>
        <v/>
      </c>
      <c r="J876" s="102"/>
      <c r="K876" s="156"/>
      <c r="L876" s="157"/>
      <c r="M876" s="158"/>
      <c r="N876" s="147"/>
      <c r="O876" s="147"/>
      <c r="AA876" s="99" t="str">
        <f t="shared" si="609"/>
        <v/>
      </c>
      <c r="AB876" s="99" t="str">
        <f t="shared" si="610"/>
        <v/>
      </c>
      <c r="AC876" s="99" t="str">
        <f t="shared" si="638"/>
        <v/>
      </c>
      <c r="AD876" s="99" t="str">
        <f t="shared" si="639"/>
        <v/>
      </c>
      <c r="AE876" s="99" t="str">
        <f t="shared" si="611"/>
        <v/>
      </c>
      <c r="AF876" s="99" t="str">
        <f t="shared" si="612"/>
        <v/>
      </c>
      <c r="AG876" s="99" t="str">
        <f t="shared" si="650"/>
        <v/>
      </c>
      <c r="AH876" s="99" t="str">
        <f t="shared" si="651"/>
        <v/>
      </c>
      <c r="AI876" s="99" t="str">
        <f t="shared" si="628"/>
        <v/>
      </c>
      <c r="AJ876" s="99" t="str">
        <f t="shared" si="634"/>
        <v/>
      </c>
      <c r="AK876" s="99" t="str">
        <f t="shared" si="648"/>
        <v/>
      </c>
      <c r="AL876" s="99" t="str">
        <f t="shared" si="649"/>
        <v/>
      </c>
      <c r="AM876" s="99" t="str">
        <f t="shared" si="629"/>
        <v/>
      </c>
      <c r="AN876" s="99" t="str">
        <f t="shared" si="635"/>
        <v/>
      </c>
      <c r="AO876" s="99" t="str">
        <f t="shared" si="640"/>
        <v/>
      </c>
      <c r="AP876" s="99" t="str">
        <f t="shared" si="641"/>
        <v/>
      </c>
      <c r="AQ876" s="99" t="str">
        <f t="shared" si="636"/>
        <v/>
      </c>
      <c r="AR876" s="99" t="str">
        <f t="shared" si="637"/>
        <v/>
      </c>
      <c r="AS876" s="99" t="str">
        <f t="shared" si="642"/>
        <v/>
      </c>
      <c r="AT876" s="99" t="str">
        <f t="shared" si="643"/>
        <v/>
      </c>
      <c r="AU876" s="99" t="str">
        <f t="shared" si="613"/>
        <v/>
      </c>
      <c r="AV876" s="99" t="str">
        <f t="shared" si="614"/>
        <v/>
      </c>
      <c r="AW876" s="99" t="str">
        <f t="shared" si="644"/>
        <v/>
      </c>
      <c r="AX876" s="99" t="str">
        <f t="shared" si="645"/>
        <v/>
      </c>
      <c r="AY876" s="99" t="str">
        <f t="shared" si="615"/>
        <v/>
      </c>
      <c r="AZ876" s="99" t="str">
        <f t="shared" si="616"/>
        <v/>
      </c>
      <c r="BA876" s="99" t="str">
        <f t="shared" si="646"/>
        <v/>
      </c>
      <c r="BB876" s="99" t="str">
        <f t="shared" si="647"/>
        <v/>
      </c>
      <c r="BD876" s="99" t="str">
        <f t="shared" si="617"/>
        <v/>
      </c>
      <c r="BE876" s="99" t="str">
        <f t="shared" si="618"/>
        <v/>
      </c>
      <c r="BF876" s="99" t="str">
        <f t="shared" si="619"/>
        <v/>
      </c>
      <c r="BG876" s="99" t="str">
        <f t="shared" si="620"/>
        <v/>
      </c>
      <c r="BH876" s="121" t="str">
        <f t="shared" si="621"/>
        <v/>
      </c>
      <c r="BI876" s="121" t="str">
        <f t="shared" si="622"/>
        <v/>
      </c>
      <c r="BJ876" s="122" t="str">
        <f t="shared" si="623"/>
        <v/>
      </c>
      <c r="BK876" s="122"/>
      <c r="BL876" s="99" t="str">
        <f t="shared" si="624"/>
        <v/>
      </c>
      <c r="BM876" s="99" t="str">
        <f t="shared" si="625"/>
        <v/>
      </c>
      <c r="BN876" s="122" t="str">
        <f t="shared" si="630"/>
        <v/>
      </c>
      <c r="BO876" s="121" t="str">
        <f t="shared" si="626"/>
        <v/>
      </c>
      <c r="BP876" s="122" t="str">
        <f t="shared" si="631"/>
        <v/>
      </c>
      <c r="BQ876" s="122"/>
    </row>
    <row r="877" spans="2:69" x14ac:dyDescent="0.3">
      <c r="B877" s="89"/>
      <c r="C877" s="98">
        <f t="shared" si="627"/>
        <v>174</v>
      </c>
      <c r="D877" s="120">
        <v>867</v>
      </c>
      <c r="E877" s="161" t="str">
        <f t="shared" si="632"/>
        <v/>
      </c>
      <c r="F877" s="90" t="str">
        <f t="shared" si="608"/>
        <v/>
      </c>
      <c r="G877" s="120">
        <v>867</v>
      </c>
      <c r="H877" s="161" t="str">
        <f t="shared" si="633"/>
        <v/>
      </c>
      <c r="I877" s="90" t="str">
        <f t="array" ref="I877">IF(D$2=1,IF(F877="","",ABS(F876-F877)),IF(D$2&lt;10,IF(AND(F877="",F878=""),"",MAX(IF(C$11:C$1510=G877,B$11:B$1510))-MIN(IF(C$11:C$1510=G877,B$11:B$1510))),IF(AND(F877="",F878=""),"",_xlfn.STDEV.S(IF(C$11:C$1510=G877,B$11:B$1510)))))</f>
        <v/>
      </c>
      <c r="J877" s="102"/>
      <c r="K877" s="156"/>
      <c r="L877" s="157"/>
      <c r="M877" s="158"/>
      <c r="N877" s="147"/>
      <c r="O877" s="147"/>
      <c r="AA877" s="99" t="str">
        <f t="shared" si="609"/>
        <v/>
      </c>
      <c r="AB877" s="99" t="str">
        <f t="shared" si="610"/>
        <v/>
      </c>
      <c r="AC877" s="99" t="str">
        <f t="shared" si="638"/>
        <v/>
      </c>
      <c r="AD877" s="99" t="str">
        <f t="shared" si="639"/>
        <v/>
      </c>
      <c r="AE877" s="99" t="str">
        <f t="shared" si="611"/>
        <v/>
      </c>
      <c r="AF877" s="99" t="str">
        <f t="shared" si="612"/>
        <v/>
      </c>
      <c r="AG877" s="99" t="str">
        <f t="shared" si="650"/>
        <v/>
      </c>
      <c r="AH877" s="99" t="str">
        <f t="shared" si="651"/>
        <v/>
      </c>
      <c r="AI877" s="99" t="str">
        <f t="shared" si="628"/>
        <v/>
      </c>
      <c r="AJ877" s="99" t="str">
        <f t="shared" si="634"/>
        <v/>
      </c>
      <c r="AK877" s="99" t="str">
        <f t="shared" si="648"/>
        <v/>
      </c>
      <c r="AL877" s="99" t="str">
        <f t="shared" si="649"/>
        <v/>
      </c>
      <c r="AM877" s="99" t="str">
        <f t="shared" si="629"/>
        <v/>
      </c>
      <c r="AN877" s="99" t="str">
        <f t="shared" si="635"/>
        <v/>
      </c>
      <c r="AO877" s="99" t="str">
        <f t="shared" si="640"/>
        <v/>
      </c>
      <c r="AP877" s="99" t="str">
        <f t="shared" si="641"/>
        <v/>
      </c>
      <c r="AQ877" s="99" t="str">
        <f t="shared" si="636"/>
        <v/>
      </c>
      <c r="AR877" s="99" t="str">
        <f t="shared" si="637"/>
        <v/>
      </c>
      <c r="AS877" s="99" t="str">
        <f t="shared" si="642"/>
        <v/>
      </c>
      <c r="AT877" s="99" t="str">
        <f t="shared" si="643"/>
        <v/>
      </c>
      <c r="AU877" s="99" t="str">
        <f t="shared" si="613"/>
        <v/>
      </c>
      <c r="AV877" s="99" t="str">
        <f t="shared" si="614"/>
        <v/>
      </c>
      <c r="AW877" s="99" t="str">
        <f t="shared" si="644"/>
        <v/>
      </c>
      <c r="AX877" s="99" t="str">
        <f t="shared" si="645"/>
        <v/>
      </c>
      <c r="AY877" s="99" t="str">
        <f t="shared" si="615"/>
        <v/>
      </c>
      <c r="AZ877" s="99" t="str">
        <f t="shared" si="616"/>
        <v/>
      </c>
      <c r="BA877" s="99" t="str">
        <f t="shared" si="646"/>
        <v/>
      </c>
      <c r="BB877" s="99" t="str">
        <f t="shared" si="647"/>
        <v/>
      </c>
      <c r="BD877" s="99" t="str">
        <f t="shared" si="617"/>
        <v/>
      </c>
      <c r="BE877" s="99" t="str">
        <f t="shared" si="618"/>
        <v/>
      </c>
      <c r="BF877" s="99" t="str">
        <f t="shared" si="619"/>
        <v/>
      </c>
      <c r="BG877" s="99" t="str">
        <f t="shared" si="620"/>
        <v/>
      </c>
      <c r="BH877" s="121" t="str">
        <f t="shared" si="621"/>
        <v/>
      </c>
      <c r="BI877" s="121" t="str">
        <f t="shared" si="622"/>
        <v/>
      </c>
      <c r="BJ877" s="122" t="str">
        <f t="shared" si="623"/>
        <v/>
      </c>
      <c r="BK877" s="122"/>
      <c r="BL877" s="99" t="str">
        <f t="shared" si="624"/>
        <v/>
      </c>
      <c r="BM877" s="99" t="str">
        <f t="shared" si="625"/>
        <v/>
      </c>
      <c r="BN877" s="122" t="str">
        <f t="shared" si="630"/>
        <v/>
      </c>
      <c r="BO877" s="121" t="str">
        <f t="shared" si="626"/>
        <v/>
      </c>
      <c r="BP877" s="122" t="str">
        <f t="shared" si="631"/>
        <v/>
      </c>
      <c r="BQ877" s="122"/>
    </row>
    <row r="878" spans="2:69" x14ac:dyDescent="0.3">
      <c r="B878" s="89"/>
      <c r="C878" s="98">
        <f t="shared" si="627"/>
        <v>174</v>
      </c>
      <c r="D878" s="120">
        <v>868</v>
      </c>
      <c r="E878" s="161" t="str">
        <f t="shared" si="632"/>
        <v/>
      </c>
      <c r="F878" s="90" t="str">
        <f t="shared" si="608"/>
        <v/>
      </c>
      <c r="G878" s="120">
        <v>868</v>
      </c>
      <c r="H878" s="161" t="str">
        <f t="shared" si="633"/>
        <v/>
      </c>
      <c r="I878" s="90" t="str">
        <f t="array" ref="I878">IF(D$2=1,IF(F878="","",ABS(F877-F878)),IF(D$2&lt;10,IF(AND(F878="",F879=""),"",MAX(IF(C$11:C$1510=G878,B$11:B$1510))-MIN(IF(C$11:C$1510=G878,B$11:B$1510))),IF(AND(F878="",F879=""),"",_xlfn.STDEV.S(IF(C$11:C$1510=G878,B$11:B$1510)))))</f>
        <v/>
      </c>
      <c r="J878" s="102"/>
      <c r="K878" s="156"/>
      <c r="L878" s="157"/>
      <c r="M878" s="158"/>
      <c r="N878" s="147"/>
      <c r="O878" s="147"/>
      <c r="AA878" s="99" t="str">
        <f t="shared" si="609"/>
        <v/>
      </c>
      <c r="AB878" s="99" t="str">
        <f t="shared" si="610"/>
        <v/>
      </c>
      <c r="AC878" s="99" t="str">
        <f t="shared" si="638"/>
        <v/>
      </c>
      <c r="AD878" s="99" t="str">
        <f t="shared" si="639"/>
        <v/>
      </c>
      <c r="AE878" s="99" t="str">
        <f t="shared" si="611"/>
        <v/>
      </c>
      <c r="AF878" s="99" t="str">
        <f t="shared" si="612"/>
        <v/>
      </c>
      <c r="AG878" s="99" t="str">
        <f t="shared" si="650"/>
        <v/>
      </c>
      <c r="AH878" s="99" t="str">
        <f t="shared" si="651"/>
        <v/>
      </c>
      <c r="AI878" s="99" t="str">
        <f t="shared" si="628"/>
        <v/>
      </c>
      <c r="AJ878" s="99" t="str">
        <f t="shared" si="634"/>
        <v/>
      </c>
      <c r="AK878" s="99" t="str">
        <f t="shared" si="648"/>
        <v/>
      </c>
      <c r="AL878" s="99" t="str">
        <f t="shared" si="649"/>
        <v/>
      </c>
      <c r="AM878" s="99" t="str">
        <f t="shared" si="629"/>
        <v/>
      </c>
      <c r="AN878" s="99" t="str">
        <f t="shared" si="635"/>
        <v/>
      </c>
      <c r="AO878" s="99" t="str">
        <f t="shared" si="640"/>
        <v/>
      </c>
      <c r="AP878" s="99" t="str">
        <f t="shared" si="641"/>
        <v/>
      </c>
      <c r="AQ878" s="99" t="str">
        <f t="shared" si="636"/>
        <v/>
      </c>
      <c r="AR878" s="99" t="str">
        <f t="shared" si="637"/>
        <v/>
      </c>
      <c r="AS878" s="99" t="str">
        <f t="shared" si="642"/>
        <v/>
      </c>
      <c r="AT878" s="99" t="str">
        <f t="shared" si="643"/>
        <v/>
      </c>
      <c r="AU878" s="99" t="str">
        <f t="shared" si="613"/>
        <v/>
      </c>
      <c r="AV878" s="99" t="str">
        <f t="shared" si="614"/>
        <v/>
      </c>
      <c r="AW878" s="99" t="str">
        <f t="shared" si="644"/>
        <v/>
      </c>
      <c r="AX878" s="99" t="str">
        <f t="shared" si="645"/>
        <v/>
      </c>
      <c r="AY878" s="99" t="str">
        <f t="shared" si="615"/>
        <v/>
      </c>
      <c r="AZ878" s="99" t="str">
        <f t="shared" si="616"/>
        <v/>
      </c>
      <c r="BA878" s="99" t="str">
        <f t="shared" si="646"/>
        <v/>
      </c>
      <c r="BB878" s="99" t="str">
        <f t="shared" si="647"/>
        <v/>
      </c>
      <c r="BD878" s="99" t="str">
        <f t="shared" si="617"/>
        <v/>
      </c>
      <c r="BE878" s="99" t="str">
        <f t="shared" si="618"/>
        <v/>
      </c>
      <c r="BF878" s="99" t="str">
        <f t="shared" si="619"/>
        <v/>
      </c>
      <c r="BG878" s="99" t="str">
        <f t="shared" si="620"/>
        <v/>
      </c>
      <c r="BH878" s="121" t="str">
        <f t="shared" si="621"/>
        <v/>
      </c>
      <c r="BI878" s="121" t="str">
        <f t="shared" si="622"/>
        <v/>
      </c>
      <c r="BJ878" s="122" t="str">
        <f t="shared" si="623"/>
        <v/>
      </c>
      <c r="BK878" s="122"/>
      <c r="BL878" s="99" t="str">
        <f t="shared" si="624"/>
        <v/>
      </c>
      <c r="BM878" s="99" t="str">
        <f t="shared" si="625"/>
        <v/>
      </c>
      <c r="BN878" s="122" t="str">
        <f t="shared" si="630"/>
        <v/>
      </c>
      <c r="BO878" s="121" t="str">
        <f t="shared" si="626"/>
        <v/>
      </c>
      <c r="BP878" s="122" t="str">
        <f t="shared" si="631"/>
        <v/>
      </c>
      <c r="BQ878" s="122"/>
    </row>
    <row r="879" spans="2:69" x14ac:dyDescent="0.3">
      <c r="B879" s="89"/>
      <c r="C879" s="98">
        <f t="shared" si="627"/>
        <v>174</v>
      </c>
      <c r="D879" s="120">
        <v>869</v>
      </c>
      <c r="E879" s="161" t="str">
        <f t="shared" si="632"/>
        <v/>
      </c>
      <c r="F879" s="90" t="str">
        <f t="shared" si="608"/>
        <v/>
      </c>
      <c r="G879" s="120">
        <v>869</v>
      </c>
      <c r="H879" s="161" t="str">
        <f t="shared" si="633"/>
        <v/>
      </c>
      <c r="I879" s="90" t="str">
        <f t="array" ref="I879">IF(D$2=1,IF(F879="","",ABS(F878-F879)),IF(D$2&lt;10,IF(AND(F879="",F880=""),"",MAX(IF(C$11:C$1510=G879,B$11:B$1510))-MIN(IF(C$11:C$1510=G879,B$11:B$1510))),IF(AND(F879="",F880=""),"",_xlfn.STDEV.S(IF(C$11:C$1510=G879,B$11:B$1510)))))</f>
        <v/>
      </c>
      <c r="J879" s="102"/>
      <c r="K879" s="156"/>
      <c r="L879" s="157"/>
      <c r="M879" s="158"/>
      <c r="N879" s="147"/>
      <c r="O879" s="147"/>
      <c r="AA879" s="99" t="str">
        <f t="shared" si="609"/>
        <v/>
      </c>
      <c r="AB879" s="99" t="str">
        <f t="shared" si="610"/>
        <v/>
      </c>
      <c r="AC879" s="99" t="str">
        <f t="shared" si="638"/>
        <v/>
      </c>
      <c r="AD879" s="99" t="str">
        <f t="shared" si="639"/>
        <v/>
      </c>
      <c r="AE879" s="99" t="str">
        <f t="shared" si="611"/>
        <v/>
      </c>
      <c r="AF879" s="99" t="str">
        <f t="shared" si="612"/>
        <v/>
      </c>
      <c r="AG879" s="99" t="str">
        <f t="shared" si="650"/>
        <v/>
      </c>
      <c r="AH879" s="99" t="str">
        <f t="shared" si="651"/>
        <v/>
      </c>
      <c r="AI879" s="99" t="str">
        <f t="shared" si="628"/>
        <v/>
      </c>
      <c r="AJ879" s="99" t="str">
        <f t="shared" si="634"/>
        <v/>
      </c>
      <c r="AK879" s="99" t="str">
        <f t="shared" si="648"/>
        <v/>
      </c>
      <c r="AL879" s="99" t="str">
        <f t="shared" si="649"/>
        <v/>
      </c>
      <c r="AM879" s="99" t="str">
        <f t="shared" si="629"/>
        <v/>
      </c>
      <c r="AN879" s="99" t="str">
        <f t="shared" si="635"/>
        <v/>
      </c>
      <c r="AO879" s="99" t="str">
        <f t="shared" si="640"/>
        <v/>
      </c>
      <c r="AP879" s="99" t="str">
        <f t="shared" si="641"/>
        <v/>
      </c>
      <c r="AQ879" s="99" t="str">
        <f t="shared" si="636"/>
        <v/>
      </c>
      <c r="AR879" s="99" t="str">
        <f t="shared" si="637"/>
        <v/>
      </c>
      <c r="AS879" s="99" t="str">
        <f t="shared" si="642"/>
        <v/>
      </c>
      <c r="AT879" s="99" t="str">
        <f t="shared" si="643"/>
        <v/>
      </c>
      <c r="AU879" s="99" t="str">
        <f t="shared" si="613"/>
        <v/>
      </c>
      <c r="AV879" s="99" t="str">
        <f t="shared" si="614"/>
        <v/>
      </c>
      <c r="AW879" s="99" t="str">
        <f t="shared" si="644"/>
        <v/>
      </c>
      <c r="AX879" s="99" t="str">
        <f t="shared" si="645"/>
        <v/>
      </c>
      <c r="AY879" s="99" t="str">
        <f t="shared" si="615"/>
        <v/>
      </c>
      <c r="AZ879" s="99" t="str">
        <f t="shared" si="616"/>
        <v/>
      </c>
      <c r="BA879" s="99" t="str">
        <f t="shared" si="646"/>
        <v/>
      </c>
      <c r="BB879" s="99" t="str">
        <f t="shared" si="647"/>
        <v/>
      </c>
      <c r="BD879" s="99" t="str">
        <f t="shared" si="617"/>
        <v/>
      </c>
      <c r="BE879" s="99" t="str">
        <f t="shared" si="618"/>
        <v/>
      </c>
      <c r="BF879" s="99" t="str">
        <f t="shared" si="619"/>
        <v/>
      </c>
      <c r="BG879" s="99" t="str">
        <f t="shared" si="620"/>
        <v/>
      </c>
      <c r="BH879" s="121" t="str">
        <f t="shared" si="621"/>
        <v/>
      </c>
      <c r="BI879" s="121" t="str">
        <f t="shared" si="622"/>
        <v/>
      </c>
      <c r="BJ879" s="122" t="str">
        <f t="shared" si="623"/>
        <v/>
      </c>
      <c r="BK879" s="122"/>
      <c r="BL879" s="99" t="str">
        <f t="shared" si="624"/>
        <v/>
      </c>
      <c r="BM879" s="99" t="str">
        <f t="shared" si="625"/>
        <v/>
      </c>
      <c r="BN879" s="122" t="str">
        <f t="shared" si="630"/>
        <v/>
      </c>
      <c r="BO879" s="121" t="str">
        <f t="shared" si="626"/>
        <v/>
      </c>
      <c r="BP879" s="122" t="str">
        <f t="shared" si="631"/>
        <v/>
      </c>
      <c r="BQ879" s="122"/>
    </row>
    <row r="880" spans="2:69" x14ac:dyDescent="0.3">
      <c r="B880" s="89"/>
      <c r="C880" s="98">
        <f t="shared" si="627"/>
        <v>174</v>
      </c>
      <c r="D880" s="120">
        <v>870</v>
      </c>
      <c r="E880" s="161" t="str">
        <f t="shared" si="632"/>
        <v/>
      </c>
      <c r="F880" s="90" t="str">
        <f t="shared" si="608"/>
        <v/>
      </c>
      <c r="G880" s="120">
        <v>870</v>
      </c>
      <c r="H880" s="161" t="str">
        <f t="shared" si="633"/>
        <v/>
      </c>
      <c r="I880" s="90" t="str">
        <f t="array" ref="I880">IF(D$2=1,IF(F880="","",ABS(F879-F880)),IF(D$2&lt;10,IF(AND(F880="",F881=""),"",MAX(IF(C$11:C$1510=G880,B$11:B$1510))-MIN(IF(C$11:C$1510=G880,B$11:B$1510))),IF(AND(F880="",F881=""),"",_xlfn.STDEV.S(IF(C$11:C$1510=G880,B$11:B$1510)))))</f>
        <v/>
      </c>
      <c r="J880" s="102"/>
      <c r="K880" s="156"/>
      <c r="L880" s="157"/>
      <c r="M880" s="158"/>
      <c r="N880" s="147"/>
      <c r="O880" s="147"/>
      <c r="AA880" s="99" t="str">
        <f t="shared" si="609"/>
        <v/>
      </c>
      <c r="AB880" s="99" t="str">
        <f t="shared" si="610"/>
        <v/>
      </c>
      <c r="AC880" s="99" t="str">
        <f t="shared" si="638"/>
        <v/>
      </c>
      <c r="AD880" s="99" t="str">
        <f t="shared" si="639"/>
        <v/>
      </c>
      <c r="AE880" s="99" t="str">
        <f t="shared" si="611"/>
        <v/>
      </c>
      <c r="AF880" s="99" t="str">
        <f t="shared" si="612"/>
        <v/>
      </c>
      <c r="AG880" s="99" t="str">
        <f t="shared" si="650"/>
        <v/>
      </c>
      <c r="AH880" s="99" t="str">
        <f t="shared" si="651"/>
        <v/>
      </c>
      <c r="AI880" s="99" t="str">
        <f t="shared" si="628"/>
        <v/>
      </c>
      <c r="AJ880" s="99" t="str">
        <f t="shared" si="634"/>
        <v/>
      </c>
      <c r="AK880" s="99" t="str">
        <f t="shared" si="648"/>
        <v/>
      </c>
      <c r="AL880" s="99" t="str">
        <f t="shared" si="649"/>
        <v/>
      </c>
      <c r="AM880" s="99" t="str">
        <f t="shared" si="629"/>
        <v/>
      </c>
      <c r="AN880" s="99" t="str">
        <f t="shared" si="635"/>
        <v/>
      </c>
      <c r="AO880" s="99" t="str">
        <f t="shared" si="640"/>
        <v/>
      </c>
      <c r="AP880" s="99" t="str">
        <f t="shared" si="641"/>
        <v/>
      </c>
      <c r="AQ880" s="99" t="str">
        <f t="shared" si="636"/>
        <v/>
      </c>
      <c r="AR880" s="99" t="str">
        <f t="shared" si="637"/>
        <v/>
      </c>
      <c r="AS880" s="99" t="str">
        <f t="shared" si="642"/>
        <v/>
      </c>
      <c r="AT880" s="99" t="str">
        <f t="shared" si="643"/>
        <v/>
      </c>
      <c r="AU880" s="99" t="str">
        <f t="shared" si="613"/>
        <v/>
      </c>
      <c r="AV880" s="99" t="str">
        <f t="shared" si="614"/>
        <v/>
      </c>
      <c r="AW880" s="99" t="str">
        <f t="shared" si="644"/>
        <v/>
      </c>
      <c r="AX880" s="99" t="str">
        <f t="shared" si="645"/>
        <v/>
      </c>
      <c r="AY880" s="99" t="str">
        <f t="shared" si="615"/>
        <v/>
      </c>
      <c r="AZ880" s="99" t="str">
        <f t="shared" si="616"/>
        <v/>
      </c>
      <c r="BA880" s="99" t="str">
        <f t="shared" si="646"/>
        <v/>
      </c>
      <c r="BB880" s="99" t="str">
        <f t="shared" si="647"/>
        <v/>
      </c>
      <c r="BD880" s="99" t="str">
        <f t="shared" si="617"/>
        <v/>
      </c>
      <c r="BE880" s="99" t="str">
        <f t="shared" si="618"/>
        <v/>
      </c>
      <c r="BF880" s="99" t="str">
        <f t="shared" si="619"/>
        <v/>
      </c>
      <c r="BG880" s="99" t="str">
        <f t="shared" si="620"/>
        <v/>
      </c>
      <c r="BH880" s="121" t="str">
        <f t="shared" si="621"/>
        <v/>
      </c>
      <c r="BI880" s="121" t="str">
        <f t="shared" si="622"/>
        <v/>
      </c>
      <c r="BJ880" s="122" t="str">
        <f t="shared" si="623"/>
        <v/>
      </c>
      <c r="BK880" s="122"/>
      <c r="BL880" s="99" t="str">
        <f t="shared" si="624"/>
        <v/>
      </c>
      <c r="BM880" s="99" t="str">
        <f t="shared" si="625"/>
        <v/>
      </c>
      <c r="BN880" s="122" t="str">
        <f t="shared" si="630"/>
        <v/>
      </c>
      <c r="BO880" s="121" t="str">
        <f t="shared" si="626"/>
        <v/>
      </c>
      <c r="BP880" s="122" t="str">
        <f t="shared" si="631"/>
        <v/>
      </c>
      <c r="BQ880" s="122"/>
    </row>
    <row r="881" spans="2:69" x14ac:dyDescent="0.3">
      <c r="B881" s="89"/>
      <c r="C881" s="98">
        <f t="shared" si="627"/>
        <v>175</v>
      </c>
      <c r="D881" s="120">
        <v>871</v>
      </c>
      <c r="E881" s="161" t="str">
        <f t="shared" si="632"/>
        <v/>
      </c>
      <c r="F881" s="90" t="str">
        <f t="shared" si="608"/>
        <v/>
      </c>
      <c r="G881" s="120">
        <v>871</v>
      </c>
      <c r="H881" s="161" t="str">
        <f t="shared" si="633"/>
        <v/>
      </c>
      <c r="I881" s="90" t="str">
        <f t="array" ref="I881">IF(D$2=1,IF(F881="","",ABS(F880-F881)),IF(D$2&lt;10,IF(AND(F881="",F882=""),"",MAX(IF(C$11:C$1510=G881,B$11:B$1510))-MIN(IF(C$11:C$1510=G881,B$11:B$1510))),IF(AND(F881="",F882=""),"",_xlfn.STDEV.S(IF(C$11:C$1510=G881,B$11:B$1510)))))</f>
        <v/>
      </c>
      <c r="J881" s="102"/>
      <c r="K881" s="156"/>
      <c r="L881" s="157"/>
      <c r="M881" s="158"/>
      <c r="N881" s="147"/>
      <c r="O881" s="147"/>
      <c r="AA881" s="99" t="str">
        <f t="shared" si="609"/>
        <v/>
      </c>
      <c r="AB881" s="99" t="str">
        <f t="shared" si="610"/>
        <v/>
      </c>
      <c r="AC881" s="99" t="str">
        <f t="shared" si="638"/>
        <v/>
      </c>
      <c r="AD881" s="99" t="str">
        <f t="shared" si="639"/>
        <v/>
      </c>
      <c r="AE881" s="99" t="str">
        <f t="shared" si="611"/>
        <v/>
      </c>
      <c r="AF881" s="99" t="str">
        <f t="shared" si="612"/>
        <v/>
      </c>
      <c r="AG881" s="99" t="str">
        <f t="shared" si="650"/>
        <v/>
      </c>
      <c r="AH881" s="99" t="str">
        <f t="shared" si="651"/>
        <v/>
      </c>
      <c r="AI881" s="99" t="str">
        <f t="shared" si="628"/>
        <v/>
      </c>
      <c r="AJ881" s="99" t="str">
        <f t="shared" si="634"/>
        <v/>
      </c>
      <c r="AK881" s="99" t="str">
        <f t="shared" si="648"/>
        <v/>
      </c>
      <c r="AL881" s="99" t="str">
        <f t="shared" si="649"/>
        <v/>
      </c>
      <c r="AM881" s="99" t="str">
        <f t="shared" si="629"/>
        <v/>
      </c>
      <c r="AN881" s="99" t="str">
        <f t="shared" si="635"/>
        <v/>
      </c>
      <c r="AO881" s="99" t="str">
        <f t="shared" si="640"/>
        <v/>
      </c>
      <c r="AP881" s="99" t="str">
        <f t="shared" si="641"/>
        <v/>
      </c>
      <c r="AQ881" s="99" t="str">
        <f t="shared" si="636"/>
        <v/>
      </c>
      <c r="AR881" s="99" t="str">
        <f t="shared" si="637"/>
        <v/>
      </c>
      <c r="AS881" s="99" t="str">
        <f t="shared" si="642"/>
        <v/>
      </c>
      <c r="AT881" s="99" t="str">
        <f t="shared" si="643"/>
        <v/>
      </c>
      <c r="AU881" s="99" t="str">
        <f t="shared" si="613"/>
        <v/>
      </c>
      <c r="AV881" s="99" t="str">
        <f t="shared" si="614"/>
        <v/>
      </c>
      <c r="AW881" s="99" t="str">
        <f t="shared" si="644"/>
        <v/>
      </c>
      <c r="AX881" s="99" t="str">
        <f t="shared" si="645"/>
        <v/>
      </c>
      <c r="AY881" s="99" t="str">
        <f t="shared" si="615"/>
        <v/>
      </c>
      <c r="AZ881" s="99" t="str">
        <f t="shared" si="616"/>
        <v/>
      </c>
      <c r="BA881" s="99" t="str">
        <f t="shared" si="646"/>
        <v/>
      </c>
      <c r="BB881" s="99" t="str">
        <f t="shared" si="647"/>
        <v/>
      </c>
      <c r="BD881" s="99" t="str">
        <f t="shared" si="617"/>
        <v/>
      </c>
      <c r="BE881" s="99" t="str">
        <f t="shared" si="618"/>
        <v/>
      </c>
      <c r="BF881" s="99" t="str">
        <f t="shared" si="619"/>
        <v/>
      </c>
      <c r="BG881" s="99" t="str">
        <f t="shared" si="620"/>
        <v/>
      </c>
      <c r="BH881" s="121" t="str">
        <f t="shared" si="621"/>
        <v/>
      </c>
      <c r="BI881" s="121" t="str">
        <f t="shared" si="622"/>
        <v/>
      </c>
      <c r="BJ881" s="122" t="str">
        <f t="shared" si="623"/>
        <v/>
      </c>
      <c r="BK881" s="122"/>
      <c r="BL881" s="99" t="str">
        <f t="shared" si="624"/>
        <v/>
      </c>
      <c r="BM881" s="99" t="str">
        <f t="shared" si="625"/>
        <v/>
      </c>
      <c r="BN881" s="122" t="str">
        <f t="shared" si="630"/>
        <v/>
      </c>
      <c r="BO881" s="121" t="str">
        <f t="shared" si="626"/>
        <v/>
      </c>
      <c r="BP881" s="122" t="str">
        <f t="shared" si="631"/>
        <v/>
      </c>
      <c r="BQ881" s="122"/>
    </row>
    <row r="882" spans="2:69" x14ac:dyDescent="0.3">
      <c r="B882" s="89"/>
      <c r="C882" s="98">
        <f t="shared" si="627"/>
        <v>175</v>
      </c>
      <c r="D882" s="120">
        <v>872</v>
      </c>
      <c r="E882" s="161" t="str">
        <f t="shared" si="632"/>
        <v/>
      </c>
      <c r="F882" s="90" t="str">
        <f t="shared" si="608"/>
        <v/>
      </c>
      <c r="G882" s="120">
        <v>872</v>
      </c>
      <c r="H882" s="161" t="str">
        <f t="shared" si="633"/>
        <v/>
      </c>
      <c r="I882" s="90" t="str">
        <f t="array" ref="I882">IF(D$2=1,IF(F882="","",ABS(F881-F882)),IF(D$2&lt;10,IF(AND(F882="",F883=""),"",MAX(IF(C$11:C$1510=G882,B$11:B$1510))-MIN(IF(C$11:C$1510=G882,B$11:B$1510))),IF(AND(F882="",F883=""),"",_xlfn.STDEV.S(IF(C$11:C$1510=G882,B$11:B$1510)))))</f>
        <v/>
      </c>
      <c r="J882" s="102"/>
      <c r="K882" s="156"/>
      <c r="L882" s="157"/>
      <c r="M882" s="158"/>
      <c r="N882" s="147"/>
      <c r="O882" s="147"/>
      <c r="AA882" s="99" t="str">
        <f t="shared" si="609"/>
        <v/>
      </c>
      <c r="AB882" s="99" t="str">
        <f t="shared" si="610"/>
        <v/>
      </c>
      <c r="AC882" s="99" t="str">
        <f t="shared" si="638"/>
        <v/>
      </c>
      <c r="AD882" s="99" t="str">
        <f t="shared" si="639"/>
        <v/>
      </c>
      <c r="AE882" s="99" t="str">
        <f t="shared" si="611"/>
        <v/>
      </c>
      <c r="AF882" s="99" t="str">
        <f t="shared" si="612"/>
        <v/>
      </c>
      <c r="AG882" s="99" t="str">
        <f t="shared" si="650"/>
        <v/>
      </c>
      <c r="AH882" s="99" t="str">
        <f t="shared" si="651"/>
        <v/>
      </c>
      <c r="AI882" s="99" t="str">
        <f t="shared" si="628"/>
        <v/>
      </c>
      <c r="AJ882" s="99" t="str">
        <f t="shared" si="634"/>
        <v/>
      </c>
      <c r="AK882" s="99" t="str">
        <f t="shared" si="648"/>
        <v/>
      </c>
      <c r="AL882" s="99" t="str">
        <f t="shared" si="649"/>
        <v/>
      </c>
      <c r="AM882" s="99" t="str">
        <f t="shared" si="629"/>
        <v/>
      </c>
      <c r="AN882" s="99" t="str">
        <f t="shared" si="635"/>
        <v/>
      </c>
      <c r="AO882" s="99" t="str">
        <f t="shared" si="640"/>
        <v/>
      </c>
      <c r="AP882" s="99" t="str">
        <f t="shared" si="641"/>
        <v/>
      </c>
      <c r="AQ882" s="99" t="str">
        <f t="shared" si="636"/>
        <v/>
      </c>
      <c r="AR882" s="99" t="str">
        <f t="shared" si="637"/>
        <v/>
      </c>
      <c r="AS882" s="99" t="str">
        <f t="shared" si="642"/>
        <v/>
      </c>
      <c r="AT882" s="99" t="str">
        <f t="shared" si="643"/>
        <v/>
      </c>
      <c r="AU882" s="99" t="str">
        <f t="shared" si="613"/>
        <v/>
      </c>
      <c r="AV882" s="99" t="str">
        <f t="shared" si="614"/>
        <v/>
      </c>
      <c r="AW882" s="99" t="str">
        <f t="shared" si="644"/>
        <v/>
      </c>
      <c r="AX882" s="99" t="str">
        <f t="shared" si="645"/>
        <v/>
      </c>
      <c r="AY882" s="99" t="str">
        <f t="shared" si="615"/>
        <v/>
      </c>
      <c r="AZ882" s="99" t="str">
        <f t="shared" si="616"/>
        <v/>
      </c>
      <c r="BA882" s="99" t="str">
        <f t="shared" si="646"/>
        <v/>
      </c>
      <c r="BB882" s="99" t="str">
        <f t="shared" si="647"/>
        <v/>
      </c>
      <c r="BD882" s="99" t="str">
        <f t="shared" si="617"/>
        <v/>
      </c>
      <c r="BE882" s="99" t="str">
        <f t="shared" si="618"/>
        <v/>
      </c>
      <c r="BF882" s="99" t="str">
        <f t="shared" si="619"/>
        <v/>
      </c>
      <c r="BG882" s="99" t="str">
        <f t="shared" si="620"/>
        <v/>
      </c>
      <c r="BH882" s="121" t="str">
        <f t="shared" si="621"/>
        <v/>
      </c>
      <c r="BI882" s="121" t="str">
        <f t="shared" si="622"/>
        <v/>
      </c>
      <c r="BJ882" s="122" t="str">
        <f t="shared" si="623"/>
        <v/>
      </c>
      <c r="BK882" s="122"/>
      <c r="BL882" s="99" t="str">
        <f t="shared" si="624"/>
        <v/>
      </c>
      <c r="BM882" s="99" t="str">
        <f t="shared" si="625"/>
        <v/>
      </c>
      <c r="BN882" s="122" t="str">
        <f t="shared" si="630"/>
        <v/>
      </c>
      <c r="BO882" s="121" t="str">
        <f t="shared" si="626"/>
        <v/>
      </c>
      <c r="BP882" s="122" t="str">
        <f t="shared" si="631"/>
        <v/>
      </c>
      <c r="BQ882" s="122"/>
    </row>
    <row r="883" spans="2:69" x14ac:dyDescent="0.3">
      <c r="B883" s="89"/>
      <c r="C883" s="98">
        <f t="shared" si="627"/>
        <v>175</v>
      </c>
      <c r="D883" s="120">
        <v>873</v>
      </c>
      <c r="E883" s="161" t="str">
        <f t="shared" si="632"/>
        <v/>
      </c>
      <c r="F883" s="90" t="str">
        <f t="shared" si="608"/>
        <v/>
      </c>
      <c r="G883" s="120">
        <v>873</v>
      </c>
      <c r="H883" s="161" t="str">
        <f t="shared" si="633"/>
        <v/>
      </c>
      <c r="I883" s="90" t="str">
        <f t="array" ref="I883">IF(D$2=1,IF(F883="","",ABS(F882-F883)),IF(D$2&lt;10,IF(AND(F883="",F884=""),"",MAX(IF(C$11:C$1510=G883,B$11:B$1510))-MIN(IF(C$11:C$1510=G883,B$11:B$1510))),IF(AND(F883="",F884=""),"",_xlfn.STDEV.S(IF(C$11:C$1510=G883,B$11:B$1510)))))</f>
        <v/>
      </c>
      <c r="J883" s="102"/>
      <c r="K883" s="156"/>
      <c r="L883" s="157"/>
      <c r="M883" s="158"/>
      <c r="N883" s="147"/>
      <c r="O883" s="147"/>
      <c r="AA883" s="99" t="str">
        <f t="shared" si="609"/>
        <v/>
      </c>
      <c r="AB883" s="99" t="str">
        <f t="shared" si="610"/>
        <v/>
      </c>
      <c r="AC883" s="99" t="str">
        <f t="shared" si="638"/>
        <v/>
      </c>
      <c r="AD883" s="99" t="str">
        <f t="shared" si="639"/>
        <v/>
      </c>
      <c r="AE883" s="99" t="str">
        <f t="shared" si="611"/>
        <v/>
      </c>
      <c r="AF883" s="99" t="str">
        <f t="shared" si="612"/>
        <v/>
      </c>
      <c r="AG883" s="99" t="str">
        <f t="shared" si="650"/>
        <v/>
      </c>
      <c r="AH883" s="99" t="str">
        <f t="shared" si="651"/>
        <v/>
      </c>
      <c r="AI883" s="99" t="str">
        <f t="shared" si="628"/>
        <v/>
      </c>
      <c r="AJ883" s="99" t="str">
        <f t="shared" si="634"/>
        <v/>
      </c>
      <c r="AK883" s="99" t="str">
        <f t="shared" si="648"/>
        <v/>
      </c>
      <c r="AL883" s="99" t="str">
        <f t="shared" si="649"/>
        <v/>
      </c>
      <c r="AM883" s="99" t="str">
        <f t="shared" si="629"/>
        <v/>
      </c>
      <c r="AN883" s="99" t="str">
        <f t="shared" si="635"/>
        <v/>
      </c>
      <c r="AO883" s="99" t="str">
        <f t="shared" si="640"/>
        <v/>
      </c>
      <c r="AP883" s="99" t="str">
        <f t="shared" si="641"/>
        <v/>
      </c>
      <c r="AQ883" s="99" t="str">
        <f t="shared" si="636"/>
        <v/>
      </c>
      <c r="AR883" s="99" t="str">
        <f t="shared" si="637"/>
        <v/>
      </c>
      <c r="AS883" s="99" t="str">
        <f t="shared" si="642"/>
        <v/>
      </c>
      <c r="AT883" s="99" t="str">
        <f t="shared" si="643"/>
        <v/>
      </c>
      <c r="AU883" s="99" t="str">
        <f t="shared" si="613"/>
        <v/>
      </c>
      <c r="AV883" s="99" t="str">
        <f t="shared" si="614"/>
        <v/>
      </c>
      <c r="AW883" s="99" t="str">
        <f t="shared" si="644"/>
        <v/>
      </c>
      <c r="AX883" s="99" t="str">
        <f t="shared" si="645"/>
        <v/>
      </c>
      <c r="AY883" s="99" t="str">
        <f t="shared" si="615"/>
        <v/>
      </c>
      <c r="AZ883" s="99" t="str">
        <f t="shared" si="616"/>
        <v/>
      </c>
      <c r="BA883" s="99" t="str">
        <f t="shared" si="646"/>
        <v/>
      </c>
      <c r="BB883" s="99" t="str">
        <f t="shared" si="647"/>
        <v/>
      </c>
      <c r="BD883" s="99" t="str">
        <f t="shared" si="617"/>
        <v/>
      </c>
      <c r="BE883" s="99" t="str">
        <f t="shared" si="618"/>
        <v/>
      </c>
      <c r="BF883" s="99" t="str">
        <f t="shared" si="619"/>
        <v/>
      </c>
      <c r="BG883" s="99" t="str">
        <f t="shared" si="620"/>
        <v/>
      </c>
      <c r="BH883" s="121" t="str">
        <f t="shared" si="621"/>
        <v/>
      </c>
      <c r="BI883" s="121" t="str">
        <f t="shared" si="622"/>
        <v/>
      </c>
      <c r="BJ883" s="122" t="str">
        <f t="shared" si="623"/>
        <v/>
      </c>
      <c r="BK883" s="122"/>
      <c r="BL883" s="99" t="str">
        <f t="shared" si="624"/>
        <v/>
      </c>
      <c r="BM883" s="99" t="str">
        <f t="shared" si="625"/>
        <v/>
      </c>
      <c r="BN883" s="122" t="str">
        <f t="shared" si="630"/>
        <v/>
      </c>
      <c r="BO883" s="121" t="str">
        <f t="shared" si="626"/>
        <v/>
      </c>
      <c r="BP883" s="122" t="str">
        <f t="shared" si="631"/>
        <v/>
      </c>
      <c r="BQ883" s="122"/>
    </row>
    <row r="884" spans="2:69" x14ac:dyDescent="0.3">
      <c r="B884" s="89"/>
      <c r="C884" s="98">
        <f t="shared" si="627"/>
        <v>175</v>
      </c>
      <c r="D884" s="120">
        <v>874</v>
      </c>
      <c r="E884" s="161" t="str">
        <f t="shared" si="632"/>
        <v/>
      </c>
      <c r="F884" s="90" t="str">
        <f t="shared" si="608"/>
        <v/>
      </c>
      <c r="G884" s="120">
        <v>874</v>
      </c>
      <c r="H884" s="161" t="str">
        <f t="shared" si="633"/>
        <v/>
      </c>
      <c r="I884" s="90" t="str">
        <f t="array" ref="I884">IF(D$2=1,IF(F884="","",ABS(F883-F884)),IF(D$2&lt;10,IF(AND(F884="",F885=""),"",MAX(IF(C$11:C$1510=G884,B$11:B$1510))-MIN(IF(C$11:C$1510=G884,B$11:B$1510))),IF(AND(F884="",F885=""),"",_xlfn.STDEV.S(IF(C$11:C$1510=G884,B$11:B$1510)))))</f>
        <v/>
      </c>
      <c r="J884" s="102"/>
      <c r="K884" s="156"/>
      <c r="L884" s="157"/>
      <c r="M884" s="158"/>
      <c r="N884" s="147"/>
      <c r="O884" s="147"/>
      <c r="AA884" s="99" t="str">
        <f t="shared" si="609"/>
        <v/>
      </c>
      <c r="AB884" s="99" t="str">
        <f t="shared" si="610"/>
        <v/>
      </c>
      <c r="AC884" s="99" t="str">
        <f t="shared" si="638"/>
        <v/>
      </c>
      <c r="AD884" s="99" t="str">
        <f t="shared" si="639"/>
        <v/>
      </c>
      <c r="AE884" s="99" t="str">
        <f t="shared" si="611"/>
        <v/>
      </c>
      <c r="AF884" s="99" t="str">
        <f t="shared" si="612"/>
        <v/>
      </c>
      <c r="AG884" s="99" t="str">
        <f t="shared" si="650"/>
        <v/>
      </c>
      <c r="AH884" s="99" t="str">
        <f t="shared" si="651"/>
        <v/>
      </c>
      <c r="AI884" s="99" t="str">
        <f t="shared" si="628"/>
        <v/>
      </c>
      <c r="AJ884" s="99" t="str">
        <f t="shared" si="634"/>
        <v/>
      </c>
      <c r="AK884" s="99" t="str">
        <f t="shared" si="648"/>
        <v/>
      </c>
      <c r="AL884" s="99" t="str">
        <f t="shared" si="649"/>
        <v/>
      </c>
      <c r="AM884" s="99" t="str">
        <f t="shared" si="629"/>
        <v/>
      </c>
      <c r="AN884" s="99" t="str">
        <f t="shared" si="635"/>
        <v/>
      </c>
      <c r="AO884" s="99" t="str">
        <f t="shared" si="640"/>
        <v/>
      </c>
      <c r="AP884" s="99" t="str">
        <f t="shared" si="641"/>
        <v/>
      </c>
      <c r="AQ884" s="99" t="str">
        <f t="shared" si="636"/>
        <v/>
      </c>
      <c r="AR884" s="99" t="str">
        <f t="shared" si="637"/>
        <v/>
      </c>
      <c r="AS884" s="99" t="str">
        <f t="shared" si="642"/>
        <v/>
      </c>
      <c r="AT884" s="99" t="str">
        <f t="shared" si="643"/>
        <v/>
      </c>
      <c r="AU884" s="99" t="str">
        <f t="shared" si="613"/>
        <v/>
      </c>
      <c r="AV884" s="99" t="str">
        <f t="shared" si="614"/>
        <v/>
      </c>
      <c r="AW884" s="99" t="str">
        <f t="shared" si="644"/>
        <v/>
      </c>
      <c r="AX884" s="99" t="str">
        <f t="shared" si="645"/>
        <v/>
      </c>
      <c r="AY884" s="99" t="str">
        <f t="shared" si="615"/>
        <v/>
      </c>
      <c r="AZ884" s="99" t="str">
        <f t="shared" si="616"/>
        <v/>
      </c>
      <c r="BA884" s="99" t="str">
        <f t="shared" si="646"/>
        <v/>
      </c>
      <c r="BB884" s="99" t="str">
        <f t="shared" si="647"/>
        <v/>
      </c>
      <c r="BD884" s="99" t="str">
        <f t="shared" si="617"/>
        <v/>
      </c>
      <c r="BE884" s="99" t="str">
        <f t="shared" si="618"/>
        <v/>
      </c>
      <c r="BF884" s="99" t="str">
        <f t="shared" si="619"/>
        <v/>
      </c>
      <c r="BG884" s="99" t="str">
        <f t="shared" si="620"/>
        <v/>
      </c>
      <c r="BH884" s="121" t="str">
        <f t="shared" si="621"/>
        <v/>
      </c>
      <c r="BI884" s="121" t="str">
        <f t="shared" si="622"/>
        <v/>
      </c>
      <c r="BJ884" s="122" t="str">
        <f t="shared" si="623"/>
        <v/>
      </c>
      <c r="BK884" s="122"/>
      <c r="BL884" s="99" t="str">
        <f t="shared" si="624"/>
        <v/>
      </c>
      <c r="BM884" s="99" t="str">
        <f t="shared" si="625"/>
        <v/>
      </c>
      <c r="BN884" s="122" t="str">
        <f t="shared" si="630"/>
        <v/>
      </c>
      <c r="BO884" s="121" t="str">
        <f t="shared" si="626"/>
        <v/>
      </c>
      <c r="BP884" s="122" t="str">
        <f t="shared" si="631"/>
        <v/>
      </c>
      <c r="BQ884" s="122"/>
    </row>
    <row r="885" spans="2:69" x14ac:dyDescent="0.3">
      <c r="B885" s="89"/>
      <c r="C885" s="98">
        <f t="shared" si="627"/>
        <v>175</v>
      </c>
      <c r="D885" s="120">
        <v>875</v>
      </c>
      <c r="E885" s="161" t="str">
        <f t="shared" si="632"/>
        <v/>
      </c>
      <c r="F885" s="90" t="str">
        <f t="shared" si="608"/>
        <v/>
      </c>
      <c r="G885" s="120">
        <v>875</v>
      </c>
      <c r="H885" s="161" t="str">
        <f t="shared" si="633"/>
        <v/>
      </c>
      <c r="I885" s="90" t="str">
        <f t="array" ref="I885">IF(D$2=1,IF(F885="","",ABS(F884-F885)),IF(D$2&lt;10,IF(AND(F885="",F886=""),"",MAX(IF(C$11:C$1510=G885,B$11:B$1510))-MIN(IF(C$11:C$1510=G885,B$11:B$1510))),IF(AND(F885="",F886=""),"",_xlfn.STDEV.S(IF(C$11:C$1510=G885,B$11:B$1510)))))</f>
        <v/>
      </c>
      <c r="J885" s="102"/>
      <c r="K885" s="156"/>
      <c r="L885" s="157"/>
      <c r="M885" s="158"/>
      <c r="N885" s="147"/>
      <c r="O885" s="147"/>
      <c r="AA885" s="99" t="str">
        <f t="shared" si="609"/>
        <v/>
      </c>
      <c r="AB885" s="99" t="str">
        <f t="shared" si="610"/>
        <v/>
      </c>
      <c r="AC885" s="99" t="str">
        <f t="shared" si="638"/>
        <v/>
      </c>
      <c r="AD885" s="99" t="str">
        <f t="shared" si="639"/>
        <v/>
      </c>
      <c r="AE885" s="99" t="str">
        <f t="shared" si="611"/>
        <v/>
      </c>
      <c r="AF885" s="99" t="str">
        <f t="shared" si="612"/>
        <v/>
      </c>
      <c r="AG885" s="99" t="str">
        <f t="shared" si="650"/>
        <v/>
      </c>
      <c r="AH885" s="99" t="str">
        <f t="shared" si="651"/>
        <v/>
      </c>
      <c r="AI885" s="99" t="str">
        <f t="shared" si="628"/>
        <v/>
      </c>
      <c r="AJ885" s="99" t="str">
        <f t="shared" si="634"/>
        <v/>
      </c>
      <c r="AK885" s="99" t="str">
        <f t="shared" si="648"/>
        <v/>
      </c>
      <c r="AL885" s="99" t="str">
        <f t="shared" si="649"/>
        <v/>
      </c>
      <c r="AM885" s="99" t="str">
        <f t="shared" si="629"/>
        <v/>
      </c>
      <c r="AN885" s="99" t="str">
        <f t="shared" si="635"/>
        <v/>
      </c>
      <c r="AO885" s="99" t="str">
        <f t="shared" si="640"/>
        <v/>
      </c>
      <c r="AP885" s="99" t="str">
        <f t="shared" si="641"/>
        <v/>
      </c>
      <c r="AQ885" s="99" t="str">
        <f t="shared" si="636"/>
        <v/>
      </c>
      <c r="AR885" s="99" t="str">
        <f t="shared" si="637"/>
        <v/>
      </c>
      <c r="AS885" s="99" t="str">
        <f t="shared" si="642"/>
        <v/>
      </c>
      <c r="AT885" s="99" t="str">
        <f t="shared" si="643"/>
        <v/>
      </c>
      <c r="AU885" s="99" t="str">
        <f t="shared" si="613"/>
        <v/>
      </c>
      <c r="AV885" s="99" t="str">
        <f t="shared" si="614"/>
        <v/>
      </c>
      <c r="AW885" s="99" t="str">
        <f t="shared" si="644"/>
        <v/>
      </c>
      <c r="AX885" s="99" t="str">
        <f t="shared" si="645"/>
        <v/>
      </c>
      <c r="AY885" s="99" t="str">
        <f t="shared" si="615"/>
        <v/>
      </c>
      <c r="AZ885" s="99" t="str">
        <f t="shared" si="616"/>
        <v/>
      </c>
      <c r="BA885" s="99" t="str">
        <f t="shared" si="646"/>
        <v/>
      </c>
      <c r="BB885" s="99" t="str">
        <f t="shared" si="647"/>
        <v/>
      </c>
      <c r="BD885" s="99" t="str">
        <f t="shared" si="617"/>
        <v/>
      </c>
      <c r="BE885" s="99" t="str">
        <f t="shared" si="618"/>
        <v/>
      </c>
      <c r="BF885" s="99" t="str">
        <f t="shared" si="619"/>
        <v/>
      </c>
      <c r="BG885" s="99" t="str">
        <f t="shared" si="620"/>
        <v/>
      </c>
      <c r="BH885" s="121" t="str">
        <f t="shared" si="621"/>
        <v/>
      </c>
      <c r="BI885" s="121" t="str">
        <f t="shared" si="622"/>
        <v/>
      </c>
      <c r="BJ885" s="122" t="str">
        <f t="shared" si="623"/>
        <v/>
      </c>
      <c r="BK885" s="122"/>
      <c r="BL885" s="99" t="str">
        <f t="shared" si="624"/>
        <v/>
      </c>
      <c r="BM885" s="99" t="str">
        <f t="shared" si="625"/>
        <v/>
      </c>
      <c r="BN885" s="122" t="str">
        <f t="shared" si="630"/>
        <v/>
      </c>
      <c r="BO885" s="121" t="str">
        <f t="shared" si="626"/>
        <v/>
      </c>
      <c r="BP885" s="122" t="str">
        <f t="shared" si="631"/>
        <v/>
      </c>
      <c r="BQ885" s="122"/>
    </row>
    <row r="886" spans="2:69" x14ac:dyDescent="0.3">
      <c r="B886" s="89"/>
      <c r="C886" s="98">
        <f t="shared" si="627"/>
        <v>176</v>
      </c>
      <c r="D886" s="120">
        <v>876</v>
      </c>
      <c r="E886" s="161" t="str">
        <f t="shared" si="632"/>
        <v/>
      </c>
      <c r="F886" s="90" t="str">
        <f t="shared" si="608"/>
        <v/>
      </c>
      <c r="G886" s="120">
        <v>876</v>
      </c>
      <c r="H886" s="161" t="str">
        <f t="shared" si="633"/>
        <v/>
      </c>
      <c r="I886" s="90" t="str">
        <f t="array" ref="I886">IF(D$2=1,IF(F886="","",ABS(F885-F886)),IF(D$2&lt;10,IF(AND(F886="",F887=""),"",MAX(IF(C$11:C$1510=G886,B$11:B$1510))-MIN(IF(C$11:C$1510=G886,B$11:B$1510))),IF(AND(F886="",F887=""),"",_xlfn.STDEV.S(IF(C$11:C$1510=G886,B$11:B$1510)))))</f>
        <v/>
      </c>
      <c r="J886" s="102"/>
      <c r="K886" s="156"/>
      <c r="L886" s="157"/>
      <c r="M886" s="158"/>
      <c r="N886" s="147"/>
      <c r="O886" s="147"/>
      <c r="AA886" s="99" t="str">
        <f t="shared" si="609"/>
        <v/>
      </c>
      <c r="AB886" s="99" t="str">
        <f t="shared" si="610"/>
        <v/>
      </c>
      <c r="AC886" s="99" t="str">
        <f t="shared" si="638"/>
        <v/>
      </c>
      <c r="AD886" s="99" t="str">
        <f t="shared" si="639"/>
        <v/>
      </c>
      <c r="AE886" s="99" t="str">
        <f t="shared" si="611"/>
        <v/>
      </c>
      <c r="AF886" s="99" t="str">
        <f t="shared" si="612"/>
        <v/>
      </c>
      <c r="AG886" s="99" t="str">
        <f t="shared" si="650"/>
        <v/>
      </c>
      <c r="AH886" s="99" t="str">
        <f t="shared" si="651"/>
        <v/>
      </c>
      <c r="AI886" s="99" t="str">
        <f t="shared" si="628"/>
        <v/>
      </c>
      <c r="AJ886" s="99" t="str">
        <f t="shared" si="634"/>
        <v/>
      </c>
      <c r="AK886" s="99" t="str">
        <f t="shared" si="648"/>
        <v/>
      </c>
      <c r="AL886" s="99" t="str">
        <f t="shared" si="649"/>
        <v/>
      </c>
      <c r="AM886" s="99" t="str">
        <f t="shared" si="629"/>
        <v/>
      </c>
      <c r="AN886" s="99" t="str">
        <f t="shared" si="635"/>
        <v/>
      </c>
      <c r="AO886" s="99" t="str">
        <f t="shared" si="640"/>
        <v/>
      </c>
      <c r="AP886" s="99" t="str">
        <f t="shared" si="641"/>
        <v/>
      </c>
      <c r="AQ886" s="99" t="str">
        <f t="shared" si="636"/>
        <v/>
      </c>
      <c r="AR886" s="99" t="str">
        <f t="shared" si="637"/>
        <v/>
      </c>
      <c r="AS886" s="99" t="str">
        <f t="shared" si="642"/>
        <v/>
      </c>
      <c r="AT886" s="99" t="str">
        <f t="shared" si="643"/>
        <v/>
      </c>
      <c r="AU886" s="99" t="str">
        <f t="shared" si="613"/>
        <v/>
      </c>
      <c r="AV886" s="99" t="str">
        <f t="shared" si="614"/>
        <v/>
      </c>
      <c r="AW886" s="99" t="str">
        <f t="shared" si="644"/>
        <v/>
      </c>
      <c r="AX886" s="99" t="str">
        <f t="shared" si="645"/>
        <v/>
      </c>
      <c r="AY886" s="99" t="str">
        <f t="shared" si="615"/>
        <v/>
      </c>
      <c r="AZ886" s="99" t="str">
        <f t="shared" si="616"/>
        <v/>
      </c>
      <c r="BA886" s="99" t="str">
        <f t="shared" si="646"/>
        <v/>
      </c>
      <c r="BB886" s="99" t="str">
        <f t="shared" si="647"/>
        <v/>
      </c>
      <c r="BD886" s="99" t="str">
        <f t="shared" si="617"/>
        <v/>
      </c>
      <c r="BE886" s="99" t="str">
        <f t="shared" si="618"/>
        <v/>
      </c>
      <c r="BF886" s="99" t="str">
        <f t="shared" si="619"/>
        <v/>
      </c>
      <c r="BG886" s="99" t="str">
        <f t="shared" si="620"/>
        <v/>
      </c>
      <c r="BH886" s="121" t="str">
        <f t="shared" si="621"/>
        <v/>
      </c>
      <c r="BI886" s="121" t="str">
        <f t="shared" si="622"/>
        <v/>
      </c>
      <c r="BJ886" s="122" t="str">
        <f t="shared" si="623"/>
        <v/>
      </c>
      <c r="BK886" s="122"/>
      <c r="BL886" s="99" t="str">
        <f t="shared" si="624"/>
        <v/>
      </c>
      <c r="BM886" s="99" t="str">
        <f t="shared" si="625"/>
        <v/>
      </c>
      <c r="BN886" s="122" t="str">
        <f t="shared" si="630"/>
        <v/>
      </c>
      <c r="BO886" s="121" t="str">
        <f t="shared" si="626"/>
        <v/>
      </c>
      <c r="BP886" s="122" t="str">
        <f t="shared" si="631"/>
        <v/>
      </c>
      <c r="BQ886" s="122"/>
    </row>
    <row r="887" spans="2:69" x14ac:dyDescent="0.3">
      <c r="B887" s="89"/>
      <c r="C887" s="98">
        <f t="shared" si="627"/>
        <v>176</v>
      </c>
      <c r="D887" s="120">
        <v>877</v>
      </c>
      <c r="E887" s="161" t="str">
        <f t="shared" si="632"/>
        <v/>
      </c>
      <c r="F887" s="90" t="str">
        <f t="shared" si="608"/>
        <v/>
      </c>
      <c r="G887" s="120">
        <v>877</v>
      </c>
      <c r="H887" s="161" t="str">
        <f t="shared" si="633"/>
        <v/>
      </c>
      <c r="I887" s="90" t="str">
        <f t="array" ref="I887">IF(D$2=1,IF(F887="","",ABS(F886-F887)),IF(D$2&lt;10,IF(AND(F887="",F888=""),"",MAX(IF(C$11:C$1510=G887,B$11:B$1510))-MIN(IF(C$11:C$1510=G887,B$11:B$1510))),IF(AND(F887="",F888=""),"",_xlfn.STDEV.S(IF(C$11:C$1510=G887,B$11:B$1510)))))</f>
        <v/>
      </c>
      <c r="J887" s="102"/>
      <c r="K887" s="156"/>
      <c r="L887" s="157"/>
      <c r="M887" s="158"/>
      <c r="N887" s="147"/>
      <c r="O887" s="147"/>
      <c r="AA887" s="99" t="str">
        <f t="shared" si="609"/>
        <v/>
      </c>
      <c r="AB887" s="99" t="str">
        <f t="shared" si="610"/>
        <v/>
      </c>
      <c r="AC887" s="99" t="str">
        <f t="shared" si="638"/>
        <v/>
      </c>
      <c r="AD887" s="99" t="str">
        <f t="shared" si="639"/>
        <v/>
      </c>
      <c r="AE887" s="99" t="str">
        <f t="shared" si="611"/>
        <v/>
      </c>
      <c r="AF887" s="99" t="str">
        <f t="shared" si="612"/>
        <v/>
      </c>
      <c r="AG887" s="99" t="str">
        <f t="shared" si="650"/>
        <v/>
      </c>
      <c r="AH887" s="99" t="str">
        <f t="shared" si="651"/>
        <v/>
      </c>
      <c r="AI887" s="99" t="str">
        <f t="shared" si="628"/>
        <v/>
      </c>
      <c r="AJ887" s="99" t="str">
        <f t="shared" si="634"/>
        <v/>
      </c>
      <c r="AK887" s="99" t="str">
        <f t="shared" si="648"/>
        <v/>
      </c>
      <c r="AL887" s="99" t="str">
        <f t="shared" si="649"/>
        <v/>
      </c>
      <c r="AM887" s="99" t="str">
        <f t="shared" si="629"/>
        <v/>
      </c>
      <c r="AN887" s="99" t="str">
        <f t="shared" si="635"/>
        <v/>
      </c>
      <c r="AO887" s="99" t="str">
        <f t="shared" si="640"/>
        <v/>
      </c>
      <c r="AP887" s="99" t="str">
        <f t="shared" si="641"/>
        <v/>
      </c>
      <c r="AQ887" s="99" t="str">
        <f t="shared" si="636"/>
        <v/>
      </c>
      <c r="AR887" s="99" t="str">
        <f t="shared" si="637"/>
        <v/>
      </c>
      <c r="AS887" s="99" t="str">
        <f t="shared" si="642"/>
        <v/>
      </c>
      <c r="AT887" s="99" t="str">
        <f t="shared" si="643"/>
        <v/>
      </c>
      <c r="AU887" s="99" t="str">
        <f t="shared" si="613"/>
        <v/>
      </c>
      <c r="AV887" s="99" t="str">
        <f t="shared" si="614"/>
        <v/>
      </c>
      <c r="AW887" s="99" t="str">
        <f t="shared" si="644"/>
        <v/>
      </c>
      <c r="AX887" s="99" t="str">
        <f t="shared" si="645"/>
        <v/>
      </c>
      <c r="AY887" s="99" t="str">
        <f t="shared" si="615"/>
        <v/>
      </c>
      <c r="AZ887" s="99" t="str">
        <f t="shared" si="616"/>
        <v/>
      </c>
      <c r="BA887" s="99" t="str">
        <f t="shared" si="646"/>
        <v/>
      </c>
      <c r="BB887" s="99" t="str">
        <f t="shared" si="647"/>
        <v/>
      </c>
      <c r="BD887" s="99" t="str">
        <f t="shared" si="617"/>
        <v/>
      </c>
      <c r="BE887" s="99" t="str">
        <f t="shared" si="618"/>
        <v/>
      </c>
      <c r="BF887" s="99" t="str">
        <f t="shared" si="619"/>
        <v/>
      </c>
      <c r="BG887" s="99" t="str">
        <f t="shared" si="620"/>
        <v/>
      </c>
      <c r="BH887" s="121" t="str">
        <f t="shared" si="621"/>
        <v/>
      </c>
      <c r="BI887" s="121" t="str">
        <f t="shared" si="622"/>
        <v/>
      </c>
      <c r="BJ887" s="122" t="str">
        <f t="shared" si="623"/>
        <v/>
      </c>
      <c r="BK887" s="122"/>
      <c r="BL887" s="99" t="str">
        <f t="shared" si="624"/>
        <v/>
      </c>
      <c r="BM887" s="99" t="str">
        <f t="shared" si="625"/>
        <v/>
      </c>
      <c r="BN887" s="122" t="str">
        <f t="shared" si="630"/>
        <v/>
      </c>
      <c r="BO887" s="121" t="str">
        <f t="shared" si="626"/>
        <v/>
      </c>
      <c r="BP887" s="122" t="str">
        <f t="shared" si="631"/>
        <v/>
      </c>
      <c r="BQ887" s="122"/>
    </row>
    <row r="888" spans="2:69" x14ac:dyDescent="0.3">
      <c r="B888" s="89"/>
      <c r="C888" s="98">
        <f t="shared" si="627"/>
        <v>176</v>
      </c>
      <c r="D888" s="120">
        <v>878</v>
      </c>
      <c r="E888" s="161" t="str">
        <f t="shared" si="632"/>
        <v/>
      </c>
      <c r="F888" s="90" t="str">
        <f t="shared" si="608"/>
        <v/>
      </c>
      <c r="G888" s="120">
        <v>878</v>
      </c>
      <c r="H888" s="161" t="str">
        <f t="shared" si="633"/>
        <v/>
      </c>
      <c r="I888" s="90" t="str">
        <f t="array" ref="I888">IF(D$2=1,IF(F888="","",ABS(F887-F888)),IF(D$2&lt;10,IF(AND(F888="",F889=""),"",MAX(IF(C$11:C$1510=G888,B$11:B$1510))-MIN(IF(C$11:C$1510=G888,B$11:B$1510))),IF(AND(F888="",F889=""),"",_xlfn.STDEV.S(IF(C$11:C$1510=G888,B$11:B$1510)))))</f>
        <v/>
      </c>
      <c r="J888" s="102"/>
      <c r="K888" s="156"/>
      <c r="L888" s="157"/>
      <c r="M888" s="158"/>
      <c r="N888" s="147"/>
      <c r="O888" s="147"/>
      <c r="AA888" s="99" t="str">
        <f t="shared" si="609"/>
        <v/>
      </c>
      <c r="AB888" s="99" t="str">
        <f t="shared" si="610"/>
        <v/>
      </c>
      <c r="AC888" s="99" t="str">
        <f t="shared" si="638"/>
        <v/>
      </c>
      <c r="AD888" s="99" t="str">
        <f t="shared" si="639"/>
        <v/>
      </c>
      <c r="AE888" s="99" t="str">
        <f t="shared" si="611"/>
        <v/>
      </c>
      <c r="AF888" s="99" t="str">
        <f t="shared" si="612"/>
        <v/>
      </c>
      <c r="AG888" s="99" t="str">
        <f t="shared" si="650"/>
        <v/>
      </c>
      <c r="AH888" s="99" t="str">
        <f t="shared" si="651"/>
        <v/>
      </c>
      <c r="AI888" s="99" t="str">
        <f t="shared" si="628"/>
        <v/>
      </c>
      <c r="AJ888" s="99" t="str">
        <f t="shared" si="634"/>
        <v/>
      </c>
      <c r="AK888" s="99" t="str">
        <f t="shared" si="648"/>
        <v/>
      </c>
      <c r="AL888" s="99" t="str">
        <f t="shared" si="649"/>
        <v/>
      </c>
      <c r="AM888" s="99" t="str">
        <f t="shared" si="629"/>
        <v/>
      </c>
      <c r="AN888" s="99" t="str">
        <f t="shared" si="635"/>
        <v/>
      </c>
      <c r="AO888" s="99" t="str">
        <f t="shared" si="640"/>
        <v/>
      </c>
      <c r="AP888" s="99" t="str">
        <f t="shared" si="641"/>
        <v/>
      </c>
      <c r="AQ888" s="99" t="str">
        <f t="shared" si="636"/>
        <v/>
      </c>
      <c r="AR888" s="99" t="str">
        <f t="shared" si="637"/>
        <v/>
      </c>
      <c r="AS888" s="99" t="str">
        <f t="shared" si="642"/>
        <v/>
      </c>
      <c r="AT888" s="99" t="str">
        <f t="shared" si="643"/>
        <v/>
      </c>
      <c r="AU888" s="99" t="str">
        <f t="shared" si="613"/>
        <v/>
      </c>
      <c r="AV888" s="99" t="str">
        <f t="shared" si="614"/>
        <v/>
      </c>
      <c r="AW888" s="99" t="str">
        <f t="shared" si="644"/>
        <v/>
      </c>
      <c r="AX888" s="99" t="str">
        <f t="shared" si="645"/>
        <v/>
      </c>
      <c r="AY888" s="99" t="str">
        <f t="shared" si="615"/>
        <v/>
      </c>
      <c r="AZ888" s="99" t="str">
        <f t="shared" si="616"/>
        <v/>
      </c>
      <c r="BA888" s="99" t="str">
        <f t="shared" si="646"/>
        <v/>
      </c>
      <c r="BB888" s="99" t="str">
        <f t="shared" si="647"/>
        <v/>
      </c>
      <c r="BD888" s="99" t="str">
        <f t="shared" si="617"/>
        <v/>
      </c>
      <c r="BE888" s="99" t="str">
        <f t="shared" si="618"/>
        <v/>
      </c>
      <c r="BF888" s="99" t="str">
        <f t="shared" si="619"/>
        <v/>
      </c>
      <c r="BG888" s="99" t="str">
        <f t="shared" si="620"/>
        <v/>
      </c>
      <c r="BH888" s="121" t="str">
        <f t="shared" si="621"/>
        <v/>
      </c>
      <c r="BI888" s="121" t="str">
        <f t="shared" si="622"/>
        <v/>
      </c>
      <c r="BJ888" s="122" t="str">
        <f t="shared" si="623"/>
        <v/>
      </c>
      <c r="BK888" s="122"/>
      <c r="BL888" s="99" t="str">
        <f t="shared" si="624"/>
        <v/>
      </c>
      <c r="BM888" s="99" t="str">
        <f t="shared" si="625"/>
        <v/>
      </c>
      <c r="BN888" s="122" t="str">
        <f t="shared" si="630"/>
        <v/>
      </c>
      <c r="BO888" s="121" t="str">
        <f t="shared" si="626"/>
        <v/>
      </c>
      <c r="BP888" s="122" t="str">
        <f t="shared" si="631"/>
        <v/>
      </c>
      <c r="BQ888" s="122"/>
    </row>
    <row r="889" spans="2:69" x14ac:dyDescent="0.3">
      <c r="B889" s="89"/>
      <c r="C889" s="98">
        <f t="shared" si="627"/>
        <v>176</v>
      </c>
      <c r="D889" s="120">
        <v>879</v>
      </c>
      <c r="E889" s="161" t="str">
        <f t="shared" si="632"/>
        <v/>
      </c>
      <c r="F889" s="90" t="str">
        <f t="shared" si="608"/>
        <v/>
      </c>
      <c r="G889" s="120">
        <v>879</v>
      </c>
      <c r="H889" s="161" t="str">
        <f t="shared" si="633"/>
        <v/>
      </c>
      <c r="I889" s="90" t="str">
        <f t="array" ref="I889">IF(D$2=1,IF(F889="","",ABS(F888-F889)),IF(D$2&lt;10,IF(AND(F889="",F890=""),"",MAX(IF(C$11:C$1510=G889,B$11:B$1510))-MIN(IF(C$11:C$1510=G889,B$11:B$1510))),IF(AND(F889="",F890=""),"",_xlfn.STDEV.S(IF(C$11:C$1510=G889,B$11:B$1510)))))</f>
        <v/>
      </c>
      <c r="J889" s="102"/>
      <c r="K889" s="156"/>
      <c r="L889" s="157"/>
      <c r="M889" s="158"/>
      <c r="N889" s="147"/>
      <c r="O889" s="147"/>
      <c r="AA889" s="99" t="str">
        <f t="shared" si="609"/>
        <v/>
      </c>
      <c r="AB889" s="99" t="str">
        <f t="shared" si="610"/>
        <v/>
      </c>
      <c r="AC889" s="99" t="str">
        <f t="shared" si="638"/>
        <v/>
      </c>
      <c r="AD889" s="99" t="str">
        <f t="shared" si="639"/>
        <v/>
      </c>
      <c r="AE889" s="99" t="str">
        <f t="shared" si="611"/>
        <v/>
      </c>
      <c r="AF889" s="99" t="str">
        <f t="shared" si="612"/>
        <v/>
      </c>
      <c r="AG889" s="99" t="str">
        <f t="shared" si="650"/>
        <v/>
      </c>
      <c r="AH889" s="99" t="str">
        <f t="shared" si="651"/>
        <v/>
      </c>
      <c r="AI889" s="99" t="str">
        <f t="shared" si="628"/>
        <v/>
      </c>
      <c r="AJ889" s="99" t="str">
        <f t="shared" si="634"/>
        <v/>
      </c>
      <c r="AK889" s="99" t="str">
        <f t="shared" si="648"/>
        <v/>
      </c>
      <c r="AL889" s="99" t="str">
        <f t="shared" si="649"/>
        <v/>
      </c>
      <c r="AM889" s="99" t="str">
        <f t="shared" si="629"/>
        <v/>
      </c>
      <c r="AN889" s="99" t="str">
        <f t="shared" si="635"/>
        <v/>
      </c>
      <c r="AO889" s="99" t="str">
        <f t="shared" si="640"/>
        <v/>
      </c>
      <c r="AP889" s="99" t="str">
        <f t="shared" si="641"/>
        <v/>
      </c>
      <c r="AQ889" s="99" t="str">
        <f t="shared" si="636"/>
        <v/>
      </c>
      <c r="AR889" s="99" t="str">
        <f t="shared" si="637"/>
        <v/>
      </c>
      <c r="AS889" s="99" t="str">
        <f t="shared" si="642"/>
        <v/>
      </c>
      <c r="AT889" s="99" t="str">
        <f t="shared" si="643"/>
        <v/>
      </c>
      <c r="AU889" s="99" t="str">
        <f t="shared" si="613"/>
        <v/>
      </c>
      <c r="AV889" s="99" t="str">
        <f t="shared" si="614"/>
        <v/>
      </c>
      <c r="AW889" s="99" t="str">
        <f t="shared" si="644"/>
        <v/>
      </c>
      <c r="AX889" s="99" t="str">
        <f t="shared" si="645"/>
        <v/>
      </c>
      <c r="AY889" s="99" t="str">
        <f t="shared" si="615"/>
        <v/>
      </c>
      <c r="AZ889" s="99" t="str">
        <f t="shared" si="616"/>
        <v/>
      </c>
      <c r="BA889" s="99" t="str">
        <f t="shared" si="646"/>
        <v/>
      </c>
      <c r="BB889" s="99" t="str">
        <f t="shared" si="647"/>
        <v/>
      </c>
      <c r="BD889" s="99" t="str">
        <f t="shared" si="617"/>
        <v/>
      </c>
      <c r="BE889" s="99" t="str">
        <f t="shared" si="618"/>
        <v/>
      </c>
      <c r="BF889" s="99" t="str">
        <f t="shared" si="619"/>
        <v/>
      </c>
      <c r="BG889" s="99" t="str">
        <f t="shared" si="620"/>
        <v/>
      </c>
      <c r="BH889" s="121" t="str">
        <f t="shared" si="621"/>
        <v/>
      </c>
      <c r="BI889" s="121" t="str">
        <f t="shared" si="622"/>
        <v/>
      </c>
      <c r="BJ889" s="122" t="str">
        <f t="shared" si="623"/>
        <v/>
      </c>
      <c r="BK889" s="122"/>
      <c r="BL889" s="99" t="str">
        <f t="shared" si="624"/>
        <v/>
      </c>
      <c r="BM889" s="99" t="str">
        <f t="shared" si="625"/>
        <v/>
      </c>
      <c r="BN889" s="122" t="str">
        <f t="shared" si="630"/>
        <v/>
      </c>
      <c r="BO889" s="121" t="str">
        <f t="shared" si="626"/>
        <v/>
      </c>
      <c r="BP889" s="122" t="str">
        <f t="shared" si="631"/>
        <v/>
      </c>
      <c r="BQ889" s="122"/>
    </row>
    <row r="890" spans="2:69" x14ac:dyDescent="0.3">
      <c r="B890" s="89"/>
      <c r="C890" s="98">
        <f t="shared" si="627"/>
        <v>176</v>
      </c>
      <c r="D890" s="120">
        <v>880</v>
      </c>
      <c r="E890" s="161" t="str">
        <f t="shared" si="632"/>
        <v/>
      </c>
      <c r="F890" s="90" t="str">
        <f t="shared" si="608"/>
        <v/>
      </c>
      <c r="G890" s="120">
        <v>880</v>
      </c>
      <c r="H890" s="161" t="str">
        <f t="shared" si="633"/>
        <v/>
      </c>
      <c r="I890" s="90" t="str">
        <f t="array" ref="I890">IF(D$2=1,IF(F890="","",ABS(F889-F890)),IF(D$2&lt;10,IF(AND(F890="",F891=""),"",MAX(IF(C$11:C$1510=G890,B$11:B$1510))-MIN(IF(C$11:C$1510=G890,B$11:B$1510))),IF(AND(F890="",F891=""),"",_xlfn.STDEV.S(IF(C$11:C$1510=G890,B$11:B$1510)))))</f>
        <v/>
      </c>
      <c r="J890" s="102"/>
      <c r="K890" s="156"/>
      <c r="L890" s="157"/>
      <c r="M890" s="158"/>
      <c r="N890" s="147"/>
      <c r="O890" s="147"/>
      <c r="AA890" s="99" t="str">
        <f t="shared" si="609"/>
        <v/>
      </c>
      <c r="AB890" s="99" t="str">
        <f t="shared" si="610"/>
        <v/>
      </c>
      <c r="AC890" s="99" t="str">
        <f t="shared" si="638"/>
        <v/>
      </c>
      <c r="AD890" s="99" t="str">
        <f t="shared" si="639"/>
        <v/>
      </c>
      <c r="AE890" s="99" t="str">
        <f t="shared" si="611"/>
        <v/>
      </c>
      <c r="AF890" s="99" t="str">
        <f t="shared" si="612"/>
        <v/>
      </c>
      <c r="AG890" s="99" t="str">
        <f t="shared" si="650"/>
        <v/>
      </c>
      <c r="AH890" s="99" t="str">
        <f t="shared" si="651"/>
        <v/>
      </c>
      <c r="AI890" s="99" t="str">
        <f t="shared" si="628"/>
        <v/>
      </c>
      <c r="AJ890" s="99" t="str">
        <f t="shared" si="634"/>
        <v/>
      </c>
      <c r="AK890" s="99" t="str">
        <f t="shared" si="648"/>
        <v/>
      </c>
      <c r="AL890" s="99" t="str">
        <f t="shared" si="649"/>
        <v/>
      </c>
      <c r="AM890" s="99" t="str">
        <f t="shared" si="629"/>
        <v/>
      </c>
      <c r="AN890" s="99" t="str">
        <f t="shared" si="635"/>
        <v/>
      </c>
      <c r="AO890" s="99" t="str">
        <f t="shared" si="640"/>
        <v/>
      </c>
      <c r="AP890" s="99" t="str">
        <f t="shared" si="641"/>
        <v/>
      </c>
      <c r="AQ890" s="99" t="str">
        <f t="shared" si="636"/>
        <v/>
      </c>
      <c r="AR890" s="99" t="str">
        <f t="shared" si="637"/>
        <v/>
      </c>
      <c r="AS890" s="99" t="str">
        <f t="shared" si="642"/>
        <v/>
      </c>
      <c r="AT890" s="99" t="str">
        <f t="shared" si="643"/>
        <v/>
      </c>
      <c r="AU890" s="99" t="str">
        <f t="shared" si="613"/>
        <v/>
      </c>
      <c r="AV890" s="99" t="str">
        <f t="shared" si="614"/>
        <v/>
      </c>
      <c r="AW890" s="99" t="str">
        <f t="shared" si="644"/>
        <v/>
      </c>
      <c r="AX890" s="99" t="str">
        <f t="shared" si="645"/>
        <v/>
      </c>
      <c r="AY890" s="99" t="str">
        <f t="shared" si="615"/>
        <v/>
      </c>
      <c r="AZ890" s="99" t="str">
        <f t="shared" si="616"/>
        <v/>
      </c>
      <c r="BA890" s="99" t="str">
        <f t="shared" si="646"/>
        <v/>
      </c>
      <c r="BB890" s="99" t="str">
        <f t="shared" si="647"/>
        <v/>
      </c>
      <c r="BD890" s="99" t="str">
        <f t="shared" si="617"/>
        <v/>
      </c>
      <c r="BE890" s="99" t="str">
        <f t="shared" si="618"/>
        <v/>
      </c>
      <c r="BF890" s="99" t="str">
        <f t="shared" si="619"/>
        <v/>
      </c>
      <c r="BG890" s="99" t="str">
        <f t="shared" si="620"/>
        <v/>
      </c>
      <c r="BH890" s="121" t="str">
        <f t="shared" si="621"/>
        <v/>
      </c>
      <c r="BI890" s="121" t="str">
        <f t="shared" si="622"/>
        <v/>
      </c>
      <c r="BJ890" s="122" t="str">
        <f t="shared" si="623"/>
        <v/>
      </c>
      <c r="BK890" s="122"/>
      <c r="BL890" s="99" t="str">
        <f t="shared" si="624"/>
        <v/>
      </c>
      <c r="BM890" s="99" t="str">
        <f t="shared" si="625"/>
        <v/>
      </c>
      <c r="BN890" s="122" t="str">
        <f t="shared" si="630"/>
        <v/>
      </c>
      <c r="BO890" s="121" t="str">
        <f t="shared" si="626"/>
        <v/>
      </c>
      <c r="BP890" s="122" t="str">
        <f t="shared" si="631"/>
        <v/>
      </c>
      <c r="BQ890" s="122"/>
    </row>
    <row r="891" spans="2:69" x14ac:dyDescent="0.3">
      <c r="B891" s="89"/>
      <c r="C891" s="98">
        <f t="shared" si="627"/>
        <v>177</v>
      </c>
      <c r="D891" s="120">
        <v>881</v>
      </c>
      <c r="E891" s="161" t="str">
        <f t="shared" si="632"/>
        <v/>
      </c>
      <c r="F891" s="90" t="str">
        <f t="shared" si="608"/>
        <v/>
      </c>
      <c r="G891" s="120">
        <v>881</v>
      </c>
      <c r="H891" s="161" t="str">
        <f t="shared" si="633"/>
        <v/>
      </c>
      <c r="I891" s="90" t="str">
        <f t="array" ref="I891">IF(D$2=1,IF(F891="","",ABS(F890-F891)),IF(D$2&lt;10,IF(AND(F891="",F892=""),"",MAX(IF(C$11:C$1510=G891,B$11:B$1510))-MIN(IF(C$11:C$1510=G891,B$11:B$1510))),IF(AND(F891="",F892=""),"",_xlfn.STDEV.S(IF(C$11:C$1510=G891,B$11:B$1510)))))</f>
        <v/>
      </c>
      <c r="J891" s="102"/>
      <c r="K891" s="156"/>
      <c r="L891" s="157"/>
      <c r="M891" s="158"/>
      <c r="N891" s="147"/>
      <c r="O891" s="147"/>
      <c r="AA891" s="99" t="str">
        <f t="shared" si="609"/>
        <v/>
      </c>
      <c r="AB891" s="99" t="str">
        <f t="shared" si="610"/>
        <v/>
      </c>
      <c r="AC891" s="99" t="str">
        <f t="shared" si="638"/>
        <v/>
      </c>
      <c r="AD891" s="99" t="str">
        <f t="shared" si="639"/>
        <v/>
      </c>
      <c r="AE891" s="99" t="str">
        <f t="shared" si="611"/>
        <v/>
      </c>
      <c r="AF891" s="99" t="str">
        <f t="shared" si="612"/>
        <v/>
      </c>
      <c r="AG891" s="99" t="str">
        <f t="shared" si="650"/>
        <v/>
      </c>
      <c r="AH891" s="99" t="str">
        <f t="shared" si="651"/>
        <v/>
      </c>
      <c r="AI891" s="99" t="str">
        <f t="shared" si="628"/>
        <v/>
      </c>
      <c r="AJ891" s="99" t="str">
        <f t="shared" si="634"/>
        <v/>
      </c>
      <c r="AK891" s="99" t="str">
        <f t="shared" si="648"/>
        <v/>
      </c>
      <c r="AL891" s="99" t="str">
        <f t="shared" si="649"/>
        <v/>
      </c>
      <c r="AM891" s="99" t="str">
        <f t="shared" si="629"/>
        <v/>
      </c>
      <c r="AN891" s="99" t="str">
        <f t="shared" si="635"/>
        <v/>
      </c>
      <c r="AO891" s="99" t="str">
        <f t="shared" si="640"/>
        <v/>
      </c>
      <c r="AP891" s="99" t="str">
        <f t="shared" si="641"/>
        <v/>
      </c>
      <c r="AQ891" s="99" t="str">
        <f t="shared" si="636"/>
        <v/>
      </c>
      <c r="AR891" s="99" t="str">
        <f t="shared" si="637"/>
        <v/>
      </c>
      <c r="AS891" s="99" t="str">
        <f t="shared" si="642"/>
        <v/>
      </c>
      <c r="AT891" s="99" t="str">
        <f t="shared" si="643"/>
        <v/>
      </c>
      <c r="AU891" s="99" t="str">
        <f t="shared" si="613"/>
        <v/>
      </c>
      <c r="AV891" s="99" t="str">
        <f t="shared" si="614"/>
        <v/>
      </c>
      <c r="AW891" s="99" t="str">
        <f t="shared" si="644"/>
        <v/>
      </c>
      <c r="AX891" s="99" t="str">
        <f t="shared" si="645"/>
        <v/>
      </c>
      <c r="AY891" s="99" t="str">
        <f t="shared" si="615"/>
        <v/>
      </c>
      <c r="AZ891" s="99" t="str">
        <f t="shared" si="616"/>
        <v/>
      </c>
      <c r="BA891" s="99" t="str">
        <f t="shared" si="646"/>
        <v/>
      </c>
      <c r="BB891" s="99" t="str">
        <f t="shared" si="647"/>
        <v/>
      </c>
      <c r="BD891" s="99" t="str">
        <f t="shared" si="617"/>
        <v/>
      </c>
      <c r="BE891" s="99" t="str">
        <f t="shared" si="618"/>
        <v/>
      </c>
      <c r="BF891" s="99" t="str">
        <f t="shared" si="619"/>
        <v/>
      </c>
      <c r="BG891" s="99" t="str">
        <f t="shared" si="620"/>
        <v/>
      </c>
      <c r="BH891" s="121" t="str">
        <f t="shared" si="621"/>
        <v/>
      </c>
      <c r="BI891" s="121" t="str">
        <f t="shared" si="622"/>
        <v/>
      </c>
      <c r="BJ891" s="122" t="str">
        <f t="shared" si="623"/>
        <v/>
      </c>
      <c r="BK891" s="122"/>
      <c r="BL891" s="99" t="str">
        <f t="shared" si="624"/>
        <v/>
      </c>
      <c r="BM891" s="99" t="str">
        <f t="shared" si="625"/>
        <v/>
      </c>
      <c r="BN891" s="122" t="str">
        <f t="shared" si="630"/>
        <v/>
      </c>
      <c r="BO891" s="121" t="str">
        <f t="shared" si="626"/>
        <v/>
      </c>
      <c r="BP891" s="122" t="str">
        <f t="shared" si="631"/>
        <v/>
      </c>
      <c r="BQ891" s="122"/>
    </row>
    <row r="892" spans="2:69" x14ac:dyDescent="0.3">
      <c r="B892" s="89"/>
      <c r="C892" s="98">
        <f t="shared" si="627"/>
        <v>177</v>
      </c>
      <c r="D892" s="120">
        <v>882</v>
      </c>
      <c r="E892" s="161" t="str">
        <f t="shared" si="632"/>
        <v/>
      </c>
      <c r="F892" s="90" t="str">
        <f t="shared" si="608"/>
        <v/>
      </c>
      <c r="G892" s="120">
        <v>882</v>
      </c>
      <c r="H892" s="161" t="str">
        <f t="shared" si="633"/>
        <v/>
      </c>
      <c r="I892" s="90" t="str">
        <f t="array" ref="I892">IF(D$2=1,IF(F892="","",ABS(F891-F892)),IF(D$2&lt;10,IF(AND(F892="",F893=""),"",MAX(IF(C$11:C$1510=G892,B$11:B$1510))-MIN(IF(C$11:C$1510=G892,B$11:B$1510))),IF(AND(F892="",F893=""),"",_xlfn.STDEV.S(IF(C$11:C$1510=G892,B$11:B$1510)))))</f>
        <v/>
      </c>
      <c r="J892" s="102"/>
      <c r="K892" s="156"/>
      <c r="L892" s="157"/>
      <c r="M892" s="158"/>
      <c r="N892" s="147"/>
      <c r="O892" s="147"/>
      <c r="AA892" s="99" t="str">
        <f t="shared" si="609"/>
        <v/>
      </c>
      <c r="AB892" s="99" t="str">
        <f t="shared" si="610"/>
        <v/>
      </c>
      <c r="AC892" s="99" t="str">
        <f t="shared" si="638"/>
        <v/>
      </c>
      <c r="AD892" s="99" t="str">
        <f t="shared" si="639"/>
        <v/>
      </c>
      <c r="AE892" s="99" t="str">
        <f t="shared" si="611"/>
        <v/>
      </c>
      <c r="AF892" s="99" t="str">
        <f t="shared" si="612"/>
        <v/>
      </c>
      <c r="AG892" s="99" t="str">
        <f t="shared" si="650"/>
        <v/>
      </c>
      <c r="AH892" s="99" t="str">
        <f t="shared" si="651"/>
        <v/>
      </c>
      <c r="AI892" s="99" t="str">
        <f t="shared" si="628"/>
        <v/>
      </c>
      <c r="AJ892" s="99" t="str">
        <f t="shared" si="634"/>
        <v/>
      </c>
      <c r="AK892" s="99" t="str">
        <f t="shared" si="648"/>
        <v/>
      </c>
      <c r="AL892" s="99" t="str">
        <f t="shared" si="649"/>
        <v/>
      </c>
      <c r="AM892" s="99" t="str">
        <f t="shared" si="629"/>
        <v/>
      </c>
      <c r="AN892" s="99" t="str">
        <f t="shared" si="635"/>
        <v/>
      </c>
      <c r="AO892" s="99" t="str">
        <f t="shared" si="640"/>
        <v/>
      </c>
      <c r="AP892" s="99" t="str">
        <f t="shared" si="641"/>
        <v/>
      </c>
      <c r="AQ892" s="99" t="str">
        <f t="shared" si="636"/>
        <v/>
      </c>
      <c r="AR892" s="99" t="str">
        <f t="shared" si="637"/>
        <v/>
      </c>
      <c r="AS892" s="99" t="str">
        <f t="shared" si="642"/>
        <v/>
      </c>
      <c r="AT892" s="99" t="str">
        <f t="shared" si="643"/>
        <v/>
      </c>
      <c r="AU892" s="99" t="str">
        <f t="shared" si="613"/>
        <v/>
      </c>
      <c r="AV892" s="99" t="str">
        <f t="shared" si="614"/>
        <v/>
      </c>
      <c r="AW892" s="99" t="str">
        <f t="shared" si="644"/>
        <v/>
      </c>
      <c r="AX892" s="99" t="str">
        <f t="shared" si="645"/>
        <v/>
      </c>
      <c r="AY892" s="99" t="str">
        <f t="shared" si="615"/>
        <v/>
      </c>
      <c r="AZ892" s="99" t="str">
        <f t="shared" si="616"/>
        <v/>
      </c>
      <c r="BA892" s="99" t="str">
        <f t="shared" si="646"/>
        <v/>
      </c>
      <c r="BB892" s="99" t="str">
        <f t="shared" si="647"/>
        <v/>
      </c>
      <c r="BD892" s="99" t="str">
        <f t="shared" si="617"/>
        <v/>
      </c>
      <c r="BE892" s="99" t="str">
        <f t="shared" si="618"/>
        <v/>
      </c>
      <c r="BF892" s="99" t="str">
        <f t="shared" si="619"/>
        <v/>
      </c>
      <c r="BG892" s="99" t="str">
        <f t="shared" si="620"/>
        <v/>
      </c>
      <c r="BH892" s="121" t="str">
        <f t="shared" si="621"/>
        <v/>
      </c>
      <c r="BI892" s="121" t="str">
        <f t="shared" si="622"/>
        <v/>
      </c>
      <c r="BJ892" s="122" t="str">
        <f t="shared" si="623"/>
        <v/>
      </c>
      <c r="BK892" s="122"/>
      <c r="BL892" s="99" t="str">
        <f t="shared" si="624"/>
        <v/>
      </c>
      <c r="BM892" s="99" t="str">
        <f t="shared" si="625"/>
        <v/>
      </c>
      <c r="BN892" s="122" t="str">
        <f t="shared" si="630"/>
        <v/>
      </c>
      <c r="BO892" s="121" t="str">
        <f t="shared" si="626"/>
        <v/>
      </c>
      <c r="BP892" s="122" t="str">
        <f t="shared" si="631"/>
        <v/>
      </c>
      <c r="BQ892" s="122"/>
    </row>
    <row r="893" spans="2:69" x14ac:dyDescent="0.3">
      <c r="B893" s="89"/>
      <c r="C893" s="98">
        <f t="shared" si="627"/>
        <v>177</v>
      </c>
      <c r="D893" s="120">
        <v>883</v>
      </c>
      <c r="E893" s="161" t="str">
        <f t="shared" si="632"/>
        <v/>
      </c>
      <c r="F893" s="90" t="str">
        <f t="shared" si="608"/>
        <v/>
      </c>
      <c r="G893" s="120">
        <v>883</v>
      </c>
      <c r="H893" s="161" t="str">
        <f t="shared" si="633"/>
        <v/>
      </c>
      <c r="I893" s="90" t="str">
        <f t="array" ref="I893">IF(D$2=1,IF(F893="","",ABS(F892-F893)),IF(D$2&lt;10,IF(AND(F893="",F894=""),"",MAX(IF(C$11:C$1510=G893,B$11:B$1510))-MIN(IF(C$11:C$1510=G893,B$11:B$1510))),IF(AND(F893="",F894=""),"",_xlfn.STDEV.S(IF(C$11:C$1510=G893,B$11:B$1510)))))</f>
        <v/>
      </c>
      <c r="J893" s="102"/>
      <c r="K893" s="156"/>
      <c r="L893" s="157"/>
      <c r="M893" s="158"/>
      <c r="N893" s="147"/>
      <c r="O893" s="147"/>
      <c r="AA893" s="99" t="str">
        <f t="shared" si="609"/>
        <v/>
      </c>
      <c r="AB893" s="99" t="str">
        <f t="shared" si="610"/>
        <v/>
      </c>
      <c r="AC893" s="99" t="str">
        <f t="shared" si="638"/>
        <v/>
      </c>
      <c r="AD893" s="99" t="str">
        <f t="shared" si="639"/>
        <v/>
      </c>
      <c r="AE893" s="99" t="str">
        <f t="shared" si="611"/>
        <v/>
      </c>
      <c r="AF893" s="99" t="str">
        <f t="shared" si="612"/>
        <v/>
      </c>
      <c r="AG893" s="99" t="str">
        <f t="shared" si="650"/>
        <v/>
      </c>
      <c r="AH893" s="99" t="str">
        <f t="shared" si="651"/>
        <v/>
      </c>
      <c r="AI893" s="99" t="str">
        <f t="shared" si="628"/>
        <v/>
      </c>
      <c r="AJ893" s="99" t="str">
        <f t="shared" si="634"/>
        <v/>
      </c>
      <c r="AK893" s="99" t="str">
        <f t="shared" si="648"/>
        <v/>
      </c>
      <c r="AL893" s="99" t="str">
        <f t="shared" si="649"/>
        <v/>
      </c>
      <c r="AM893" s="99" t="str">
        <f t="shared" si="629"/>
        <v/>
      </c>
      <c r="AN893" s="99" t="str">
        <f t="shared" si="635"/>
        <v/>
      </c>
      <c r="AO893" s="99" t="str">
        <f t="shared" si="640"/>
        <v/>
      </c>
      <c r="AP893" s="99" t="str">
        <f t="shared" si="641"/>
        <v/>
      </c>
      <c r="AQ893" s="99" t="str">
        <f t="shared" si="636"/>
        <v/>
      </c>
      <c r="AR893" s="99" t="str">
        <f t="shared" si="637"/>
        <v/>
      </c>
      <c r="AS893" s="99" t="str">
        <f t="shared" si="642"/>
        <v/>
      </c>
      <c r="AT893" s="99" t="str">
        <f t="shared" si="643"/>
        <v/>
      </c>
      <c r="AU893" s="99" t="str">
        <f t="shared" si="613"/>
        <v/>
      </c>
      <c r="AV893" s="99" t="str">
        <f t="shared" si="614"/>
        <v/>
      </c>
      <c r="AW893" s="99" t="str">
        <f t="shared" si="644"/>
        <v/>
      </c>
      <c r="AX893" s="99" t="str">
        <f t="shared" si="645"/>
        <v/>
      </c>
      <c r="AY893" s="99" t="str">
        <f t="shared" si="615"/>
        <v/>
      </c>
      <c r="AZ893" s="99" t="str">
        <f t="shared" si="616"/>
        <v/>
      </c>
      <c r="BA893" s="99" t="str">
        <f t="shared" si="646"/>
        <v/>
      </c>
      <c r="BB893" s="99" t="str">
        <f t="shared" si="647"/>
        <v/>
      </c>
      <c r="BD893" s="99" t="str">
        <f t="shared" si="617"/>
        <v/>
      </c>
      <c r="BE893" s="99" t="str">
        <f t="shared" si="618"/>
        <v/>
      </c>
      <c r="BF893" s="99" t="str">
        <f t="shared" si="619"/>
        <v/>
      </c>
      <c r="BG893" s="99" t="str">
        <f t="shared" si="620"/>
        <v/>
      </c>
      <c r="BH893" s="121" t="str">
        <f t="shared" si="621"/>
        <v/>
      </c>
      <c r="BI893" s="121" t="str">
        <f t="shared" si="622"/>
        <v/>
      </c>
      <c r="BJ893" s="122" t="str">
        <f t="shared" si="623"/>
        <v/>
      </c>
      <c r="BK893" s="122"/>
      <c r="BL893" s="99" t="str">
        <f t="shared" si="624"/>
        <v/>
      </c>
      <c r="BM893" s="99" t="str">
        <f t="shared" si="625"/>
        <v/>
      </c>
      <c r="BN893" s="122" t="str">
        <f t="shared" si="630"/>
        <v/>
      </c>
      <c r="BO893" s="121" t="str">
        <f t="shared" si="626"/>
        <v/>
      </c>
      <c r="BP893" s="122" t="str">
        <f t="shared" si="631"/>
        <v/>
      </c>
      <c r="BQ893" s="122"/>
    </row>
    <row r="894" spans="2:69" x14ac:dyDescent="0.3">
      <c r="B894" s="89"/>
      <c r="C894" s="98">
        <f t="shared" si="627"/>
        <v>177</v>
      </c>
      <c r="D894" s="120">
        <v>884</v>
      </c>
      <c r="E894" s="161" t="str">
        <f t="shared" si="632"/>
        <v/>
      </c>
      <c r="F894" s="90" t="str">
        <f t="shared" si="608"/>
        <v/>
      </c>
      <c r="G894" s="120">
        <v>884</v>
      </c>
      <c r="H894" s="161" t="str">
        <f t="shared" si="633"/>
        <v/>
      </c>
      <c r="I894" s="90" t="str">
        <f t="array" ref="I894">IF(D$2=1,IF(F894="","",ABS(F893-F894)),IF(D$2&lt;10,IF(AND(F894="",F895=""),"",MAX(IF(C$11:C$1510=G894,B$11:B$1510))-MIN(IF(C$11:C$1510=G894,B$11:B$1510))),IF(AND(F894="",F895=""),"",_xlfn.STDEV.S(IF(C$11:C$1510=G894,B$11:B$1510)))))</f>
        <v/>
      </c>
      <c r="J894" s="102"/>
      <c r="K894" s="156"/>
      <c r="L894" s="157"/>
      <c r="M894" s="158"/>
      <c r="N894" s="147"/>
      <c r="O894" s="147"/>
      <c r="AA894" s="99" t="str">
        <f t="shared" si="609"/>
        <v/>
      </c>
      <c r="AB894" s="99" t="str">
        <f t="shared" si="610"/>
        <v/>
      </c>
      <c r="AC894" s="99" t="str">
        <f t="shared" si="638"/>
        <v/>
      </c>
      <c r="AD894" s="99" t="str">
        <f t="shared" si="639"/>
        <v/>
      </c>
      <c r="AE894" s="99" t="str">
        <f t="shared" si="611"/>
        <v/>
      </c>
      <c r="AF894" s="99" t="str">
        <f t="shared" si="612"/>
        <v/>
      </c>
      <c r="AG894" s="99" t="str">
        <f t="shared" si="650"/>
        <v/>
      </c>
      <c r="AH894" s="99" t="str">
        <f t="shared" si="651"/>
        <v/>
      </c>
      <c r="AI894" s="99" t="str">
        <f t="shared" si="628"/>
        <v/>
      </c>
      <c r="AJ894" s="99" t="str">
        <f t="shared" si="634"/>
        <v/>
      </c>
      <c r="AK894" s="99" t="str">
        <f t="shared" si="648"/>
        <v/>
      </c>
      <c r="AL894" s="99" t="str">
        <f t="shared" si="649"/>
        <v/>
      </c>
      <c r="AM894" s="99" t="str">
        <f t="shared" si="629"/>
        <v/>
      </c>
      <c r="AN894" s="99" t="str">
        <f t="shared" si="635"/>
        <v/>
      </c>
      <c r="AO894" s="99" t="str">
        <f t="shared" si="640"/>
        <v/>
      </c>
      <c r="AP894" s="99" t="str">
        <f t="shared" si="641"/>
        <v/>
      </c>
      <c r="AQ894" s="99" t="str">
        <f t="shared" si="636"/>
        <v/>
      </c>
      <c r="AR894" s="99" t="str">
        <f t="shared" si="637"/>
        <v/>
      </c>
      <c r="AS894" s="99" t="str">
        <f t="shared" si="642"/>
        <v/>
      </c>
      <c r="AT894" s="99" t="str">
        <f t="shared" si="643"/>
        <v/>
      </c>
      <c r="AU894" s="99" t="str">
        <f t="shared" si="613"/>
        <v/>
      </c>
      <c r="AV894" s="99" t="str">
        <f t="shared" si="614"/>
        <v/>
      </c>
      <c r="AW894" s="99" t="str">
        <f t="shared" si="644"/>
        <v/>
      </c>
      <c r="AX894" s="99" t="str">
        <f t="shared" si="645"/>
        <v/>
      </c>
      <c r="AY894" s="99" t="str">
        <f t="shared" si="615"/>
        <v/>
      </c>
      <c r="AZ894" s="99" t="str">
        <f t="shared" si="616"/>
        <v/>
      </c>
      <c r="BA894" s="99" t="str">
        <f t="shared" si="646"/>
        <v/>
      </c>
      <c r="BB894" s="99" t="str">
        <f t="shared" si="647"/>
        <v/>
      </c>
      <c r="BD894" s="99" t="str">
        <f t="shared" si="617"/>
        <v/>
      </c>
      <c r="BE894" s="99" t="str">
        <f t="shared" si="618"/>
        <v/>
      </c>
      <c r="BF894" s="99" t="str">
        <f t="shared" si="619"/>
        <v/>
      </c>
      <c r="BG894" s="99" t="str">
        <f t="shared" si="620"/>
        <v/>
      </c>
      <c r="BH894" s="121" t="str">
        <f t="shared" si="621"/>
        <v/>
      </c>
      <c r="BI894" s="121" t="str">
        <f t="shared" si="622"/>
        <v/>
      </c>
      <c r="BJ894" s="122" t="str">
        <f t="shared" si="623"/>
        <v/>
      </c>
      <c r="BK894" s="122"/>
      <c r="BL894" s="99" t="str">
        <f t="shared" si="624"/>
        <v/>
      </c>
      <c r="BM894" s="99" t="str">
        <f t="shared" si="625"/>
        <v/>
      </c>
      <c r="BN894" s="122" t="str">
        <f t="shared" si="630"/>
        <v/>
      </c>
      <c r="BO894" s="121" t="str">
        <f t="shared" si="626"/>
        <v/>
      </c>
      <c r="BP894" s="122" t="str">
        <f t="shared" si="631"/>
        <v/>
      </c>
      <c r="BQ894" s="122"/>
    </row>
    <row r="895" spans="2:69" x14ac:dyDescent="0.3">
      <c r="B895" s="89"/>
      <c r="C895" s="98">
        <f t="shared" si="627"/>
        <v>177</v>
      </c>
      <c r="D895" s="120">
        <v>885</v>
      </c>
      <c r="E895" s="161" t="str">
        <f t="shared" si="632"/>
        <v/>
      </c>
      <c r="F895" s="90" t="str">
        <f t="shared" si="608"/>
        <v/>
      </c>
      <c r="G895" s="120">
        <v>885</v>
      </c>
      <c r="H895" s="161" t="str">
        <f t="shared" si="633"/>
        <v/>
      </c>
      <c r="I895" s="90" t="str">
        <f t="array" ref="I895">IF(D$2=1,IF(F895="","",ABS(F894-F895)),IF(D$2&lt;10,IF(AND(F895="",F896=""),"",MAX(IF(C$11:C$1510=G895,B$11:B$1510))-MIN(IF(C$11:C$1510=G895,B$11:B$1510))),IF(AND(F895="",F896=""),"",_xlfn.STDEV.S(IF(C$11:C$1510=G895,B$11:B$1510)))))</f>
        <v/>
      </c>
      <c r="J895" s="102"/>
      <c r="K895" s="156"/>
      <c r="L895" s="157"/>
      <c r="M895" s="158"/>
      <c r="N895" s="147"/>
      <c r="O895" s="147"/>
      <c r="AA895" s="99" t="str">
        <f t="shared" si="609"/>
        <v/>
      </c>
      <c r="AB895" s="99" t="str">
        <f t="shared" si="610"/>
        <v/>
      </c>
      <c r="AC895" s="99" t="str">
        <f t="shared" si="638"/>
        <v/>
      </c>
      <c r="AD895" s="99" t="str">
        <f t="shared" si="639"/>
        <v/>
      </c>
      <c r="AE895" s="99" t="str">
        <f t="shared" si="611"/>
        <v/>
      </c>
      <c r="AF895" s="99" t="str">
        <f t="shared" si="612"/>
        <v/>
      </c>
      <c r="AG895" s="99" t="str">
        <f t="shared" si="650"/>
        <v/>
      </c>
      <c r="AH895" s="99" t="str">
        <f t="shared" si="651"/>
        <v/>
      </c>
      <c r="AI895" s="99" t="str">
        <f t="shared" si="628"/>
        <v/>
      </c>
      <c r="AJ895" s="99" t="str">
        <f t="shared" si="634"/>
        <v/>
      </c>
      <c r="AK895" s="99" t="str">
        <f t="shared" si="648"/>
        <v/>
      </c>
      <c r="AL895" s="99" t="str">
        <f t="shared" si="649"/>
        <v/>
      </c>
      <c r="AM895" s="99" t="str">
        <f t="shared" si="629"/>
        <v/>
      </c>
      <c r="AN895" s="99" t="str">
        <f t="shared" si="635"/>
        <v/>
      </c>
      <c r="AO895" s="99" t="str">
        <f t="shared" si="640"/>
        <v/>
      </c>
      <c r="AP895" s="99" t="str">
        <f t="shared" si="641"/>
        <v/>
      </c>
      <c r="AQ895" s="99" t="str">
        <f t="shared" si="636"/>
        <v/>
      </c>
      <c r="AR895" s="99" t="str">
        <f t="shared" si="637"/>
        <v/>
      </c>
      <c r="AS895" s="99" t="str">
        <f t="shared" si="642"/>
        <v/>
      </c>
      <c r="AT895" s="99" t="str">
        <f t="shared" si="643"/>
        <v/>
      </c>
      <c r="AU895" s="99" t="str">
        <f t="shared" si="613"/>
        <v/>
      </c>
      <c r="AV895" s="99" t="str">
        <f t="shared" si="614"/>
        <v/>
      </c>
      <c r="AW895" s="99" t="str">
        <f t="shared" si="644"/>
        <v/>
      </c>
      <c r="AX895" s="99" t="str">
        <f t="shared" si="645"/>
        <v/>
      </c>
      <c r="AY895" s="99" t="str">
        <f t="shared" si="615"/>
        <v/>
      </c>
      <c r="AZ895" s="99" t="str">
        <f t="shared" si="616"/>
        <v/>
      </c>
      <c r="BA895" s="99" t="str">
        <f t="shared" si="646"/>
        <v/>
      </c>
      <c r="BB895" s="99" t="str">
        <f t="shared" si="647"/>
        <v/>
      </c>
      <c r="BD895" s="99" t="str">
        <f t="shared" si="617"/>
        <v/>
      </c>
      <c r="BE895" s="99" t="str">
        <f t="shared" si="618"/>
        <v/>
      </c>
      <c r="BF895" s="99" t="str">
        <f t="shared" si="619"/>
        <v/>
      </c>
      <c r="BG895" s="99" t="str">
        <f t="shared" si="620"/>
        <v/>
      </c>
      <c r="BH895" s="121" t="str">
        <f t="shared" si="621"/>
        <v/>
      </c>
      <c r="BI895" s="121" t="str">
        <f t="shared" si="622"/>
        <v/>
      </c>
      <c r="BJ895" s="122" t="str">
        <f t="shared" si="623"/>
        <v/>
      </c>
      <c r="BK895" s="122"/>
      <c r="BL895" s="99" t="str">
        <f t="shared" si="624"/>
        <v/>
      </c>
      <c r="BM895" s="99" t="str">
        <f t="shared" si="625"/>
        <v/>
      </c>
      <c r="BN895" s="122" t="str">
        <f t="shared" si="630"/>
        <v/>
      </c>
      <c r="BO895" s="121" t="str">
        <f t="shared" si="626"/>
        <v/>
      </c>
      <c r="BP895" s="122" t="str">
        <f t="shared" si="631"/>
        <v/>
      </c>
      <c r="BQ895" s="122"/>
    </row>
    <row r="896" spans="2:69" x14ac:dyDescent="0.3">
      <c r="B896" s="89"/>
      <c r="C896" s="98">
        <f t="shared" si="627"/>
        <v>178</v>
      </c>
      <c r="D896" s="120">
        <v>886</v>
      </c>
      <c r="E896" s="161" t="str">
        <f t="shared" si="632"/>
        <v/>
      </c>
      <c r="F896" s="90" t="str">
        <f t="shared" si="608"/>
        <v/>
      </c>
      <c r="G896" s="120">
        <v>886</v>
      </c>
      <c r="H896" s="161" t="str">
        <f t="shared" si="633"/>
        <v/>
      </c>
      <c r="I896" s="90" t="str">
        <f t="array" ref="I896">IF(D$2=1,IF(F896="","",ABS(F895-F896)),IF(D$2&lt;10,IF(AND(F896="",F897=""),"",MAX(IF(C$11:C$1510=G896,B$11:B$1510))-MIN(IF(C$11:C$1510=G896,B$11:B$1510))),IF(AND(F896="",F897=""),"",_xlfn.STDEV.S(IF(C$11:C$1510=G896,B$11:B$1510)))))</f>
        <v/>
      </c>
      <c r="J896" s="102"/>
      <c r="K896" s="156"/>
      <c r="L896" s="157"/>
      <c r="M896" s="158"/>
      <c r="N896" s="147"/>
      <c r="O896" s="147"/>
      <c r="AA896" s="99" t="str">
        <f t="shared" si="609"/>
        <v/>
      </c>
      <c r="AB896" s="99" t="str">
        <f t="shared" si="610"/>
        <v/>
      </c>
      <c r="AC896" s="99" t="str">
        <f t="shared" si="638"/>
        <v/>
      </c>
      <c r="AD896" s="99" t="str">
        <f t="shared" si="639"/>
        <v/>
      </c>
      <c r="AE896" s="99" t="str">
        <f t="shared" si="611"/>
        <v/>
      </c>
      <c r="AF896" s="99" t="str">
        <f t="shared" si="612"/>
        <v/>
      </c>
      <c r="AG896" s="99" t="str">
        <f t="shared" si="650"/>
        <v/>
      </c>
      <c r="AH896" s="99" t="str">
        <f t="shared" si="651"/>
        <v/>
      </c>
      <c r="AI896" s="99" t="str">
        <f t="shared" si="628"/>
        <v/>
      </c>
      <c r="AJ896" s="99" t="str">
        <f t="shared" si="634"/>
        <v/>
      </c>
      <c r="AK896" s="99" t="str">
        <f t="shared" si="648"/>
        <v/>
      </c>
      <c r="AL896" s="99" t="str">
        <f t="shared" si="649"/>
        <v/>
      </c>
      <c r="AM896" s="99" t="str">
        <f t="shared" si="629"/>
        <v/>
      </c>
      <c r="AN896" s="99" t="str">
        <f t="shared" si="635"/>
        <v/>
      </c>
      <c r="AO896" s="99" t="str">
        <f t="shared" si="640"/>
        <v/>
      </c>
      <c r="AP896" s="99" t="str">
        <f t="shared" si="641"/>
        <v/>
      </c>
      <c r="AQ896" s="99" t="str">
        <f t="shared" si="636"/>
        <v/>
      </c>
      <c r="AR896" s="99" t="str">
        <f t="shared" si="637"/>
        <v/>
      </c>
      <c r="AS896" s="99" t="str">
        <f t="shared" si="642"/>
        <v/>
      </c>
      <c r="AT896" s="99" t="str">
        <f t="shared" si="643"/>
        <v/>
      </c>
      <c r="AU896" s="99" t="str">
        <f t="shared" si="613"/>
        <v/>
      </c>
      <c r="AV896" s="99" t="str">
        <f t="shared" si="614"/>
        <v/>
      </c>
      <c r="AW896" s="99" t="str">
        <f t="shared" si="644"/>
        <v/>
      </c>
      <c r="AX896" s="99" t="str">
        <f t="shared" si="645"/>
        <v/>
      </c>
      <c r="AY896" s="99" t="str">
        <f t="shared" si="615"/>
        <v/>
      </c>
      <c r="AZ896" s="99" t="str">
        <f t="shared" si="616"/>
        <v/>
      </c>
      <c r="BA896" s="99" t="str">
        <f t="shared" si="646"/>
        <v/>
      </c>
      <c r="BB896" s="99" t="str">
        <f t="shared" si="647"/>
        <v/>
      </c>
      <c r="BD896" s="99" t="str">
        <f t="shared" si="617"/>
        <v/>
      </c>
      <c r="BE896" s="99" t="str">
        <f t="shared" si="618"/>
        <v/>
      </c>
      <c r="BF896" s="99" t="str">
        <f t="shared" si="619"/>
        <v/>
      </c>
      <c r="BG896" s="99" t="str">
        <f t="shared" si="620"/>
        <v/>
      </c>
      <c r="BH896" s="121" t="str">
        <f t="shared" si="621"/>
        <v/>
      </c>
      <c r="BI896" s="121" t="str">
        <f t="shared" si="622"/>
        <v/>
      </c>
      <c r="BJ896" s="122" t="str">
        <f t="shared" si="623"/>
        <v/>
      </c>
      <c r="BK896" s="122"/>
      <c r="BL896" s="99" t="str">
        <f t="shared" si="624"/>
        <v/>
      </c>
      <c r="BM896" s="99" t="str">
        <f t="shared" si="625"/>
        <v/>
      </c>
      <c r="BN896" s="122" t="str">
        <f t="shared" si="630"/>
        <v/>
      </c>
      <c r="BO896" s="121" t="str">
        <f t="shared" si="626"/>
        <v/>
      </c>
      <c r="BP896" s="122" t="str">
        <f t="shared" si="631"/>
        <v/>
      </c>
      <c r="BQ896" s="122"/>
    </row>
    <row r="897" spans="2:69" x14ac:dyDescent="0.3">
      <c r="B897" s="89"/>
      <c r="C897" s="98">
        <f t="shared" si="627"/>
        <v>178</v>
      </c>
      <c r="D897" s="120">
        <v>887</v>
      </c>
      <c r="E897" s="161" t="str">
        <f t="shared" si="632"/>
        <v/>
      </c>
      <c r="F897" s="90" t="str">
        <f t="shared" si="608"/>
        <v/>
      </c>
      <c r="G897" s="120">
        <v>887</v>
      </c>
      <c r="H897" s="161" t="str">
        <f t="shared" si="633"/>
        <v/>
      </c>
      <c r="I897" s="90" t="str">
        <f t="array" ref="I897">IF(D$2=1,IF(F897="","",ABS(F896-F897)),IF(D$2&lt;10,IF(AND(F897="",F898=""),"",MAX(IF(C$11:C$1510=G897,B$11:B$1510))-MIN(IF(C$11:C$1510=G897,B$11:B$1510))),IF(AND(F897="",F898=""),"",_xlfn.STDEV.S(IF(C$11:C$1510=G897,B$11:B$1510)))))</f>
        <v/>
      </c>
      <c r="J897" s="102"/>
      <c r="K897" s="156"/>
      <c r="L897" s="157"/>
      <c r="M897" s="158"/>
      <c r="N897" s="147"/>
      <c r="O897" s="147"/>
      <c r="AA897" s="99" t="str">
        <f t="shared" si="609"/>
        <v/>
      </c>
      <c r="AB897" s="99" t="str">
        <f t="shared" si="610"/>
        <v/>
      </c>
      <c r="AC897" s="99" t="str">
        <f t="shared" si="638"/>
        <v/>
      </c>
      <c r="AD897" s="99" t="str">
        <f t="shared" si="639"/>
        <v/>
      </c>
      <c r="AE897" s="99" t="str">
        <f t="shared" si="611"/>
        <v/>
      </c>
      <c r="AF897" s="99" t="str">
        <f t="shared" si="612"/>
        <v/>
      </c>
      <c r="AG897" s="99" t="str">
        <f t="shared" si="650"/>
        <v/>
      </c>
      <c r="AH897" s="99" t="str">
        <f t="shared" si="651"/>
        <v/>
      </c>
      <c r="AI897" s="99" t="str">
        <f t="shared" si="628"/>
        <v/>
      </c>
      <c r="AJ897" s="99" t="str">
        <f t="shared" si="634"/>
        <v/>
      </c>
      <c r="AK897" s="99" t="str">
        <f t="shared" si="648"/>
        <v/>
      </c>
      <c r="AL897" s="99" t="str">
        <f t="shared" si="649"/>
        <v/>
      </c>
      <c r="AM897" s="99" t="str">
        <f t="shared" si="629"/>
        <v/>
      </c>
      <c r="AN897" s="99" t="str">
        <f t="shared" si="635"/>
        <v/>
      </c>
      <c r="AO897" s="99" t="str">
        <f t="shared" si="640"/>
        <v/>
      </c>
      <c r="AP897" s="99" t="str">
        <f t="shared" si="641"/>
        <v/>
      </c>
      <c r="AQ897" s="99" t="str">
        <f t="shared" si="636"/>
        <v/>
      </c>
      <c r="AR897" s="99" t="str">
        <f t="shared" si="637"/>
        <v/>
      </c>
      <c r="AS897" s="99" t="str">
        <f t="shared" si="642"/>
        <v/>
      </c>
      <c r="AT897" s="99" t="str">
        <f t="shared" si="643"/>
        <v/>
      </c>
      <c r="AU897" s="99" t="str">
        <f t="shared" si="613"/>
        <v/>
      </c>
      <c r="AV897" s="99" t="str">
        <f t="shared" si="614"/>
        <v/>
      </c>
      <c r="AW897" s="99" t="str">
        <f t="shared" si="644"/>
        <v/>
      </c>
      <c r="AX897" s="99" t="str">
        <f t="shared" si="645"/>
        <v/>
      </c>
      <c r="AY897" s="99" t="str">
        <f t="shared" si="615"/>
        <v/>
      </c>
      <c r="AZ897" s="99" t="str">
        <f t="shared" si="616"/>
        <v/>
      </c>
      <c r="BA897" s="99" t="str">
        <f t="shared" si="646"/>
        <v/>
      </c>
      <c r="BB897" s="99" t="str">
        <f t="shared" si="647"/>
        <v/>
      </c>
      <c r="BD897" s="99" t="str">
        <f t="shared" si="617"/>
        <v/>
      </c>
      <c r="BE897" s="99" t="str">
        <f t="shared" si="618"/>
        <v/>
      </c>
      <c r="BF897" s="99" t="str">
        <f t="shared" si="619"/>
        <v/>
      </c>
      <c r="BG897" s="99" t="str">
        <f t="shared" si="620"/>
        <v/>
      </c>
      <c r="BH897" s="121" t="str">
        <f t="shared" si="621"/>
        <v/>
      </c>
      <c r="BI897" s="121" t="str">
        <f t="shared" si="622"/>
        <v/>
      </c>
      <c r="BJ897" s="122" t="str">
        <f t="shared" si="623"/>
        <v/>
      </c>
      <c r="BK897" s="122"/>
      <c r="BL897" s="99" t="str">
        <f t="shared" si="624"/>
        <v/>
      </c>
      <c r="BM897" s="99" t="str">
        <f t="shared" si="625"/>
        <v/>
      </c>
      <c r="BN897" s="122" t="str">
        <f t="shared" si="630"/>
        <v/>
      </c>
      <c r="BO897" s="121" t="str">
        <f t="shared" si="626"/>
        <v/>
      </c>
      <c r="BP897" s="122" t="str">
        <f t="shared" si="631"/>
        <v/>
      </c>
      <c r="BQ897" s="122"/>
    </row>
    <row r="898" spans="2:69" x14ac:dyDescent="0.3">
      <c r="B898" s="89"/>
      <c r="C898" s="98">
        <f t="shared" si="627"/>
        <v>178</v>
      </c>
      <c r="D898" s="120">
        <v>888</v>
      </c>
      <c r="E898" s="161" t="str">
        <f t="shared" si="632"/>
        <v/>
      </c>
      <c r="F898" s="90" t="str">
        <f t="shared" si="608"/>
        <v/>
      </c>
      <c r="G898" s="120">
        <v>888</v>
      </c>
      <c r="H898" s="161" t="str">
        <f t="shared" si="633"/>
        <v/>
      </c>
      <c r="I898" s="90" t="str">
        <f t="array" ref="I898">IF(D$2=1,IF(F898="","",ABS(F897-F898)),IF(D$2&lt;10,IF(AND(F898="",F899=""),"",MAX(IF(C$11:C$1510=G898,B$11:B$1510))-MIN(IF(C$11:C$1510=G898,B$11:B$1510))),IF(AND(F898="",F899=""),"",_xlfn.STDEV.S(IF(C$11:C$1510=G898,B$11:B$1510)))))</f>
        <v/>
      </c>
      <c r="J898" s="102"/>
      <c r="K898" s="156"/>
      <c r="L898" s="157"/>
      <c r="M898" s="158"/>
      <c r="N898" s="147"/>
      <c r="O898" s="147"/>
      <c r="AA898" s="99" t="str">
        <f t="shared" si="609"/>
        <v/>
      </c>
      <c r="AB898" s="99" t="str">
        <f t="shared" si="610"/>
        <v/>
      </c>
      <c r="AC898" s="99" t="str">
        <f t="shared" si="638"/>
        <v/>
      </c>
      <c r="AD898" s="99" t="str">
        <f t="shared" si="639"/>
        <v/>
      </c>
      <c r="AE898" s="99" t="str">
        <f t="shared" si="611"/>
        <v/>
      </c>
      <c r="AF898" s="99" t="str">
        <f t="shared" si="612"/>
        <v/>
      </c>
      <c r="AG898" s="99" t="str">
        <f t="shared" si="650"/>
        <v/>
      </c>
      <c r="AH898" s="99" t="str">
        <f t="shared" si="651"/>
        <v/>
      </c>
      <c r="AI898" s="99" t="str">
        <f t="shared" si="628"/>
        <v/>
      </c>
      <c r="AJ898" s="99" t="str">
        <f t="shared" si="634"/>
        <v/>
      </c>
      <c r="AK898" s="99" t="str">
        <f t="shared" si="648"/>
        <v/>
      </c>
      <c r="AL898" s="99" t="str">
        <f t="shared" si="649"/>
        <v/>
      </c>
      <c r="AM898" s="99" t="str">
        <f t="shared" si="629"/>
        <v/>
      </c>
      <c r="AN898" s="99" t="str">
        <f t="shared" si="635"/>
        <v/>
      </c>
      <c r="AO898" s="99" t="str">
        <f t="shared" si="640"/>
        <v/>
      </c>
      <c r="AP898" s="99" t="str">
        <f t="shared" si="641"/>
        <v/>
      </c>
      <c r="AQ898" s="99" t="str">
        <f t="shared" si="636"/>
        <v/>
      </c>
      <c r="AR898" s="99" t="str">
        <f t="shared" si="637"/>
        <v/>
      </c>
      <c r="AS898" s="99" t="str">
        <f t="shared" si="642"/>
        <v/>
      </c>
      <c r="AT898" s="99" t="str">
        <f t="shared" si="643"/>
        <v/>
      </c>
      <c r="AU898" s="99" t="str">
        <f t="shared" si="613"/>
        <v/>
      </c>
      <c r="AV898" s="99" t="str">
        <f t="shared" si="614"/>
        <v/>
      </c>
      <c r="AW898" s="99" t="str">
        <f t="shared" si="644"/>
        <v/>
      </c>
      <c r="AX898" s="99" t="str">
        <f t="shared" si="645"/>
        <v/>
      </c>
      <c r="AY898" s="99" t="str">
        <f t="shared" si="615"/>
        <v/>
      </c>
      <c r="AZ898" s="99" t="str">
        <f t="shared" si="616"/>
        <v/>
      </c>
      <c r="BA898" s="99" t="str">
        <f t="shared" si="646"/>
        <v/>
      </c>
      <c r="BB898" s="99" t="str">
        <f t="shared" si="647"/>
        <v/>
      </c>
      <c r="BD898" s="99" t="str">
        <f t="shared" si="617"/>
        <v/>
      </c>
      <c r="BE898" s="99" t="str">
        <f t="shared" si="618"/>
        <v/>
      </c>
      <c r="BF898" s="99" t="str">
        <f t="shared" si="619"/>
        <v/>
      </c>
      <c r="BG898" s="99" t="str">
        <f t="shared" si="620"/>
        <v/>
      </c>
      <c r="BH898" s="121" t="str">
        <f t="shared" si="621"/>
        <v/>
      </c>
      <c r="BI898" s="121" t="str">
        <f t="shared" si="622"/>
        <v/>
      </c>
      <c r="BJ898" s="122" t="str">
        <f t="shared" si="623"/>
        <v/>
      </c>
      <c r="BK898" s="122"/>
      <c r="BL898" s="99" t="str">
        <f t="shared" si="624"/>
        <v/>
      </c>
      <c r="BM898" s="99" t="str">
        <f t="shared" si="625"/>
        <v/>
      </c>
      <c r="BN898" s="122" t="str">
        <f t="shared" si="630"/>
        <v/>
      </c>
      <c r="BO898" s="121" t="str">
        <f t="shared" si="626"/>
        <v/>
      </c>
      <c r="BP898" s="122" t="str">
        <f t="shared" si="631"/>
        <v/>
      </c>
      <c r="BQ898" s="122"/>
    </row>
    <row r="899" spans="2:69" x14ac:dyDescent="0.3">
      <c r="B899" s="89"/>
      <c r="C899" s="98">
        <f t="shared" si="627"/>
        <v>178</v>
      </c>
      <c r="D899" s="120">
        <v>889</v>
      </c>
      <c r="E899" s="161" t="str">
        <f t="shared" si="632"/>
        <v/>
      </c>
      <c r="F899" s="90" t="str">
        <f t="shared" si="608"/>
        <v/>
      </c>
      <c r="G899" s="120">
        <v>889</v>
      </c>
      <c r="H899" s="161" t="str">
        <f t="shared" si="633"/>
        <v/>
      </c>
      <c r="I899" s="90" t="str">
        <f t="array" ref="I899">IF(D$2=1,IF(F899="","",ABS(F898-F899)),IF(D$2&lt;10,IF(AND(F899="",F900=""),"",MAX(IF(C$11:C$1510=G899,B$11:B$1510))-MIN(IF(C$11:C$1510=G899,B$11:B$1510))),IF(AND(F899="",F900=""),"",_xlfn.STDEV.S(IF(C$11:C$1510=G899,B$11:B$1510)))))</f>
        <v/>
      </c>
      <c r="J899" s="102"/>
      <c r="K899" s="156"/>
      <c r="L899" s="157"/>
      <c r="M899" s="158"/>
      <c r="N899" s="147"/>
      <c r="O899" s="147"/>
      <c r="AA899" s="99" t="str">
        <f t="shared" si="609"/>
        <v/>
      </c>
      <c r="AB899" s="99" t="str">
        <f t="shared" si="610"/>
        <v/>
      </c>
      <c r="AC899" s="99" t="str">
        <f t="shared" si="638"/>
        <v/>
      </c>
      <c r="AD899" s="99" t="str">
        <f t="shared" si="639"/>
        <v/>
      </c>
      <c r="AE899" s="99" t="str">
        <f t="shared" si="611"/>
        <v/>
      </c>
      <c r="AF899" s="99" t="str">
        <f t="shared" si="612"/>
        <v/>
      </c>
      <c r="AG899" s="99" t="str">
        <f t="shared" si="650"/>
        <v/>
      </c>
      <c r="AH899" s="99" t="str">
        <f t="shared" si="651"/>
        <v/>
      </c>
      <c r="AI899" s="99" t="str">
        <f t="shared" si="628"/>
        <v/>
      </c>
      <c r="AJ899" s="99" t="str">
        <f t="shared" si="634"/>
        <v/>
      </c>
      <c r="AK899" s="99" t="str">
        <f t="shared" si="648"/>
        <v/>
      </c>
      <c r="AL899" s="99" t="str">
        <f t="shared" si="649"/>
        <v/>
      </c>
      <c r="AM899" s="99" t="str">
        <f t="shared" si="629"/>
        <v/>
      </c>
      <c r="AN899" s="99" t="str">
        <f t="shared" si="635"/>
        <v/>
      </c>
      <c r="AO899" s="99" t="str">
        <f t="shared" si="640"/>
        <v/>
      </c>
      <c r="AP899" s="99" t="str">
        <f t="shared" si="641"/>
        <v/>
      </c>
      <c r="AQ899" s="99" t="str">
        <f t="shared" si="636"/>
        <v/>
      </c>
      <c r="AR899" s="99" t="str">
        <f t="shared" si="637"/>
        <v/>
      </c>
      <c r="AS899" s="99" t="str">
        <f t="shared" si="642"/>
        <v/>
      </c>
      <c r="AT899" s="99" t="str">
        <f t="shared" si="643"/>
        <v/>
      </c>
      <c r="AU899" s="99" t="str">
        <f t="shared" si="613"/>
        <v/>
      </c>
      <c r="AV899" s="99" t="str">
        <f t="shared" si="614"/>
        <v/>
      </c>
      <c r="AW899" s="99" t="str">
        <f t="shared" si="644"/>
        <v/>
      </c>
      <c r="AX899" s="99" t="str">
        <f t="shared" si="645"/>
        <v/>
      </c>
      <c r="AY899" s="99" t="str">
        <f t="shared" si="615"/>
        <v/>
      </c>
      <c r="AZ899" s="99" t="str">
        <f t="shared" si="616"/>
        <v/>
      </c>
      <c r="BA899" s="99" t="str">
        <f t="shared" si="646"/>
        <v/>
      </c>
      <c r="BB899" s="99" t="str">
        <f t="shared" si="647"/>
        <v/>
      </c>
      <c r="BD899" s="99" t="str">
        <f t="shared" si="617"/>
        <v/>
      </c>
      <c r="BE899" s="99" t="str">
        <f t="shared" si="618"/>
        <v/>
      </c>
      <c r="BF899" s="99" t="str">
        <f t="shared" si="619"/>
        <v/>
      </c>
      <c r="BG899" s="99" t="str">
        <f t="shared" si="620"/>
        <v/>
      </c>
      <c r="BH899" s="121" t="str">
        <f t="shared" si="621"/>
        <v/>
      </c>
      <c r="BI899" s="121" t="str">
        <f t="shared" si="622"/>
        <v/>
      </c>
      <c r="BJ899" s="122" t="str">
        <f t="shared" si="623"/>
        <v/>
      </c>
      <c r="BK899" s="122"/>
      <c r="BL899" s="99" t="str">
        <f t="shared" si="624"/>
        <v/>
      </c>
      <c r="BM899" s="99" t="str">
        <f t="shared" si="625"/>
        <v/>
      </c>
      <c r="BN899" s="122" t="str">
        <f t="shared" si="630"/>
        <v/>
      </c>
      <c r="BO899" s="121" t="str">
        <f t="shared" si="626"/>
        <v/>
      </c>
      <c r="BP899" s="122" t="str">
        <f t="shared" si="631"/>
        <v/>
      </c>
      <c r="BQ899" s="122"/>
    </row>
    <row r="900" spans="2:69" x14ac:dyDescent="0.3">
      <c r="B900" s="89"/>
      <c r="C900" s="98">
        <f t="shared" si="627"/>
        <v>178</v>
      </c>
      <c r="D900" s="120">
        <v>890</v>
      </c>
      <c r="E900" s="161" t="str">
        <f t="shared" si="632"/>
        <v/>
      </c>
      <c r="F900" s="90" t="str">
        <f t="shared" si="608"/>
        <v/>
      </c>
      <c r="G900" s="120">
        <v>890</v>
      </c>
      <c r="H900" s="161" t="str">
        <f t="shared" si="633"/>
        <v/>
      </c>
      <c r="I900" s="90" t="str">
        <f t="array" ref="I900">IF(D$2=1,IF(F900="","",ABS(F899-F900)),IF(D$2&lt;10,IF(AND(F900="",F901=""),"",MAX(IF(C$11:C$1510=G900,B$11:B$1510))-MIN(IF(C$11:C$1510=G900,B$11:B$1510))),IF(AND(F900="",F901=""),"",_xlfn.STDEV.S(IF(C$11:C$1510=G900,B$11:B$1510)))))</f>
        <v/>
      </c>
      <c r="J900" s="102"/>
      <c r="K900" s="156"/>
      <c r="L900" s="157"/>
      <c r="M900" s="158"/>
      <c r="N900" s="147"/>
      <c r="O900" s="147"/>
      <c r="AA900" s="99" t="str">
        <f t="shared" si="609"/>
        <v/>
      </c>
      <c r="AB900" s="99" t="str">
        <f t="shared" si="610"/>
        <v/>
      </c>
      <c r="AC900" s="99" t="str">
        <f t="shared" si="638"/>
        <v/>
      </c>
      <c r="AD900" s="99" t="str">
        <f t="shared" si="639"/>
        <v/>
      </c>
      <c r="AE900" s="99" t="str">
        <f t="shared" si="611"/>
        <v/>
      </c>
      <c r="AF900" s="99" t="str">
        <f t="shared" si="612"/>
        <v/>
      </c>
      <c r="AG900" s="99" t="str">
        <f t="shared" si="650"/>
        <v/>
      </c>
      <c r="AH900" s="99" t="str">
        <f t="shared" si="651"/>
        <v/>
      </c>
      <c r="AI900" s="99" t="str">
        <f t="shared" si="628"/>
        <v/>
      </c>
      <c r="AJ900" s="99" t="str">
        <f t="shared" si="634"/>
        <v/>
      </c>
      <c r="AK900" s="99" t="str">
        <f t="shared" si="648"/>
        <v/>
      </c>
      <c r="AL900" s="99" t="str">
        <f t="shared" si="649"/>
        <v/>
      </c>
      <c r="AM900" s="99" t="str">
        <f t="shared" si="629"/>
        <v/>
      </c>
      <c r="AN900" s="99" t="str">
        <f t="shared" si="635"/>
        <v/>
      </c>
      <c r="AO900" s="99" t="str">
        <f t="shared" si="640"/>
        <v/>
      </c>
      <c r="AP900" s="99" t="str">
        <f t="shared" si="641"/>
        <v/>
      </c>
      <c r="AQ900" s="99" t="str">
        <f t="shared" si="636"/>
        <v/>
      </c>
      <c r="AR900" s="99" t="str">
        <f t="shared" si="637"/>
        <v/>
      </c>
      <c r="AS900" s="99" t="str">
        <f t="shared" si="642"/>
        <v/>
      </c>
      <c r="AT900" s="99" t="str">
        <f t="shared" si="643"/>
        <v/>
      </c>
      <c r="AU900" s="99" t="str">
        <f t="shared" si="613"/>
        <v/>
      </c>
      <c r="AV900" s="99" t="str">
        <f t="shared" si="614"/>
        <v/>
      </c>
      <c r="AW900" s="99" t="str">
        <f t="shared" si="644"/>
        <v/>
      </c>
      <c r="AX900" s="99" t="str">
        <f t="shared" si="645"/>
        <v/>
      </c>
      <c r="AY900" s="99" t="str">
        <f t="shared" si="615"/>
        <v/>
      </c>
      <c r="AZ900" s="99" t="str">
        <f t="shared" si="616"/>
        <v/>
      </c>
      <c r="BA900" s="99" t="str">
        <f t="shared" si="646"/>
        <v/>
      </c>
      <c r="BB900" s="99" t="str">
        <f t="shared" si="647"/>
        <v/>
      </c>
      <c r="BD900" s="99" t="str">
        <f t="shared" si="617"/>
        <v/>
      </c>
      <c r="BE900" s="99" t="str">
        <f t="shared" si="618"/>
        <v/>
      </c>
      <c r="BF900" s="99" t="str">
        <f t="shared" si="619"/>
        <v/>
      </c>
      <c r="BG900" s="99" t="str">
        <f t="shared" si="620"/>
        <v/>
      </c>
      <c r="BH900" s="121" t="str">
        <f t="shared" si="621"/>
        <v/>
      </c>
      <c r="BI900" s="121" t="str">
        <f t="shared" si="622"/>
        <v/>
      </c>
      <c r="BJ900" s="122" t="str">
        <f t="shared" si="623"/>
        <v/>
      </c>
      <c r="BK900" s="122"/>
      <c r="BL900" s="99" t="str">
        <f t="shared" si="624"/>
        <v/>
      </c>
      <c r="BM900" s="99" t="str">
        <f t="shared" si="625"/>
        <v/>
      </c>
      <c r="BN900" s="122" t="str">
        <f t="shared" si="630"/>
        <v/>
      </c>
      <c r="BO900" s="121" t="str">
        <f t="shared" si="626"/>
        <v/>
      </c>
      <c r="BP900" s="122" t="str">
        <f t="shared" si="631"/>
        <v/>
      </c>
      <c r="BQ900" s="122"/>
    </row>
    <row r="901" spans="2:69" x14ac:dyDescent="0.3">
      <c r="B901" s="89"/>
      <c r="C901" s="98">
        <f t="shared" si="627"/>
        <v>179</v>
      </c>
      <c r="D901" s="120">
        <v>891</v>
      </c>
      <c r="E901" s="161" t="str">
        <f t="shared" si="632"/>
        <v/>
      </c>
      <c r="F901" s="90" t="str">
        <f t="shared" si="608"/>
        <v/>
      </c>
      <c r="G901" s="120">
        <v>891</v>
      </c>
      <c r="H901" s="161" t="str">
        <f t="shared" si="633"/>
        <v/>
      </c>
      <c r="I901" s="90" t="str">
        <f t="array" ref="I901">IF(D$2=1,IF(F901="","",ABS(F900-F901)),IF(D$2&lt;10,IF(AND(F901="",F902=""),"",MAX(IF(C$11:C$1510=G901,B$11:B$1510))-MIN(IF(C$11:C$1510=G901,B$11:B$1510))),IF(AND(F901="",F902=""),"",_xlfn.STDEV.S(IF(C$11:C$1510=G901,B$11:B$1510)))))</f>
        <v/>
      </c>
      <c r="J901" s="102"/>
      <c r="K901" s="156"/>
      <c r="L901" s="157"/>
      <c r="M901" s="158"/>
      <c r="N901" s="147"/>
      <c r="O901" s="147"/>
      <c r="AA901" s="99" t="str">
        <f t="shared" si="609"/>
        <v/>
      </c>
      <c r="AB901" s="99" t="str">
        <f t="shared" si="610"/>
        <v/>
      </c>
      <c r="AC901" s="99" t="str">
        <f t="shared" si="638"/>
        <v/>
      </c>
      <c r="AD901" s="99" t="str">
        <f t="shared" si="639"/>
        <v/>
      </c>
      <c r="AE901" s="99" t="str">
        <f t="shared" si="611"/>
        <v/>
      </c>
      <c r="AF901" s="99" t="str">
        <f t="shared" si="612"/>
        <v/>
      </c>
      <c r="AG901" s="99" t="str">
        <f t="shared" si="650"/>
        <v/>
      </c>
      <c r="AH901" s="99" t="str">
        <f t="shared" si="651"/>
        <v/>
      </c>
      <c r="AI901" s="99" t="str">
        <f t="shared" si="628"/>
        <v/>
      </c>
      <c r="AJ901" s="99" t="str">
        <f t="shared" si="634"/>
        <v/>
      </c>
      <c r="AK901" s="99" t="str">
        <f t="shared" si="648"/>
        <v/>
      </c>
      <c r="AL901" s="99" t="str">
        <f t="shared" si="649"/>
        <v/>
      </c>
      <c r="AM901" s="99" t="str">
        <f t="shared" si="629"/>
        <v/>
      </c>
      <c r="AN901" s="99" t="str">
        <f t="shared" si="635"/>
        <v/>
      </c>
      <c r="AO901" s="99" t="str">
        <f t="shared" si="640"/>
        <v/>
      </c>
      <c r="AP901" s="99" t="str">
        <f t="shared" si="641"/>
        <v/>
      </c>
      <c r="AQ901" s="99" t="str">
        <f t="shared" si="636"/>
        <v/>
      </c>
      <c r="AR901" s="99" t="str">
        <f t="shared" si="637"/>
        <v/>
      </c>
      <c r="AS901" s="99" t="str">
        <f t="shared" si="642"/>
        <v/>
      </c>
      <c r="AT901" s="99" t="str">
        <f t="shared" si="643"/>
        <v/>
      </c>
      <c r="AU901" s="99" t="str">
        <f t="shared" si="613"/>
        <v/>
      </c>
      <c r="AV901" s="99" t="str">
        <f t="shared" si="614"/>
        <v/>
      </c>
      <c r="AW901" s="99" t="str">
        <f t="shared" si="644"/>
        <v/>
      </c>
      <c r="AX901" s="99" t="str">
        <f t="shared" si="645"/>
        <v/>
      </c>
      <c r="AY901" s="99" t="str">
        <f t="shared" si="615"/>
        <v/>
      </c>
      <c r="AZ901" s="99" t="str">
        <f t="shared" si="616"/>
        <v/>
      </c>
      <c r="BA901" s="99" t="str">
        <f t="shared" si="646"/>
        <v/>
      </c>
      <c r="BB901" s="99" t="str">
        <f t="shared" si="647"/>
        <v/>
      </c>
      <c r="BD901" s="99" t="str">
        <f t="shared" si="617"/>
        <v/>
      </c>
      <c r="BE901" s="99" t="str">
        <f t="shared" si="618"/>
        <v/>
      </c>
      <c r="BF901" s="99" t="str">
        <f t="shared" si="619"/>
        <v/>
      </c>
      <c r="BG901" s="99" t="str">
        <f t="shared" si="620"/>
        <v/>
      </c>
      <c r="BH901" s="121" t="str">
        <f t="shared" si="621"/>
        <v/>
      </c>
      <c r="BI901" s="121" t="str">
        <f t="shared" si="622"/>
        <v/>
      </c>
      <c r="BJ901" s="122" t="str">
        <f t="shared" si="623"/>
        <v/>
      </c>
      <c r="BK901" s="122"/>
      <c r="BL901" s="99" t="str">
        <f t="shared" si="624"/>
        <v/>
      </c>
      <c r="BM901" s="99" t="str">
        <f t="shared" si="625"/>
        <v/>
      </c>
      <c r="BN901" s="122" t="str">
        <f t="shared" si="630"/>
        <v/>
      </c>
      <c r="BO901" s="121" t="str">
        <f t="shared" si="626"/>
        <v/>
      </c>
      <c r="BP901" s="122" t="str">
        <f t="shared" si="631"/>
        <v/>
      </c>
      <c r="BQ901" s="122"/>
    </row>
    <row r="902" spans="2:69" x14ac:dyDescent="0.3">
      <c r="B902" s="89"/>
      <c r="C902" s="98">
        <f t="shared" si="627"/>
        <v>179</v>
      </c>
      <c r="D902" s="120">
        <v>892</v>
      </c>
      <c r="E902" s="161" t="str">
        <f t="shared" si="632"/>
        <v/>
      </c>
      <c r="F902" s="90" t="str">
        <f t="shared" si="608"/>
        <v/>
      </c>
      <c r="G902" s="120">
        <v>892</v>
      </c>
      <c r="H902" s="161" t="str">
        <f t="shared" si="633"/>
        <v/>
      </c>
      <c r="I902" s="90" t="str">
        <f t="array" ref="I902">IF(D$2=1,IF(F902="","",ABS(F901-F902)),IF(D$2&lt;10,IF(AND(F902="",F903=""),"",MAX(IF(C$11:C$1510=G902,B$11:B$1510))-MIN(IF(C$11:C$1510=G902,B$11:B$1510))),IF(AND(F902="",F903=""),"",_xlfn.STDEV.S(IF(C$11:C$1510=G902,B$11:B$1510)))))</f>
        <v/>
      </c>
      <c r="J902" s="102"/>
      <c r="K902" s="156"/>
      <c r="L902" s="157"/>
      <c r="M902" s="158"/>
      <c r="N902" s="147"/>
      <c r="O902" s="147"/>
      <c r="AA902" s="99" t="str">
        <f t="shared" si="609"/>
        <v/>
      </c>
      <c r="AB902" s="99" t="str">
        <f t="shared" si="610"/>
        <v/>
      </c>
      <c r="AC902" s="99" t="str">
        <f t="shared" si="638"/>
        <v/>
      </c>
      <c r="AD902" s="99" t="str">
        <f t="shared" si="639"/>
        <v/>
      </c>
      <c r="AE902" s="99" t="str">
        <f t="shared" si="611"/>
        <v/>
      </c>
      <c r="AF902" s="99" t="str">
        <f t="shared" si="612"/>
        <v/>
      </c>
      <c r="AG902" s="99" t="str">
        <f t="shared" si="650"/>
        <v/>
      </c>
      <c r="AH902" s="99" t="str">
        <f t="shared" si="651"/>
        <v/>
      </c>
      <c r="AI902" s="99" t="str">
        <f t="shared" si="628"/>
        <v/>
      </c>
      <c r="AJ902" s="99" t="str">
        <f t="shared" si="634"/>
        <v/>
      </c>
      <c r="AK902" s="99" t="str">
        <f t="shared" si="648"/>
        <v/>
      </c>
      <c r="AL902" s="99" t="str">
        <f t="shared" si="649"/>
        <v/>
      </c>
      <c r="AM902" s="99" t="str">
        <f t="shared" si="629"/>
        <v/>
      </c>
      <c r="AN902" s="99" t="str">
        <f t="shared" si="635"/>
        <v/>
      </c>
      <c r="AO902" s="99" t="str">
        <f t="shared" si="640"/>
        <v/>
      </c>
      <c r="AP902" s="99" t="str">
        <f t="shared" si="641"/>
        <v/>
      </c>
      <c r="AQ902" s="99" t="str">
        <f t="shared" si="636"/>
        <v/>
      </c>
      <c r="AR902" s="99" t="str">
        <f t="shared" si="637"/>
        <v/>
      </c>
      <c r="AS902" s="99" t="str">
        <f t="shared" si="642"/>
        <v/>
      </c>
      <c r="AT902" s="99" t="str">
        <f t="shared" si="643"/>
        <v/>
      </c>
      <c r="AU902" s="99" t="str">
        <f t="shared" si="613"/>
        <v/>
      </c>
      <c r="AV902" s="99" t="str">
        <f t="shared" si="614"/>
        <v/>
      </c>
      <c r="AW902" s="99" t="str">
        <f t="shared" si="644"/>
        <v/>
      </c>
      <c r="AX902" s="99" t="str">
        <f t="shared" si="645"/>
        <v/>
      </c>
      <c r="AY902" s="99" t="str">
        <f t="shared" si="615"/>
        <v/>
      </c>
      <c r="AZ902" s="99" t="str">
        <f t="shared" si="616"/>
        <v/>
      </c>
      <c r="BA902" s="99" t="str">
        <f t="shared" si="646"/>
        <v/>
      </c>
      <c r="BB902" s="99" t="str">
        <f t="shared" si="647"/>
        <v/>
      </c>
      <c r="BD902" s="99" t="str">
        <f t="shared" si="617"/>
        <v/>
      </c>
      <c r="BE902" s="99" t="str">
        <f t="shared" si="618"/>
        <v/>
      </c>
      <c r="BF902" s="99" t="str">
        <f t="shared" si="619"/>
        <v/>
      </c>
      <c r="BG902" s="99" t="str">
        <f t="shared" si="620"/>
        <v/>
      </c>
      <c r="BH902" s="121" t="str">
        <f t="shared" si="621"/>
        <v/>
      </c>
      <c r="BI902" s="121" t="str">
        <f t="shared" si="622"/>
        <v/>
      </c>
      <c r="BJ902" s="122" t="str">
        <f t="shared" si="623"/>
        <v/>
      </c>
      <c r="BK902" s="122"/>
      <c r="BL902" s="99" t="str">
        <f t="shared" si="624"/>
        <v/>
      </c>
      <c r="BM902" s="99" t="str">
        <f t="shared" si="625"/>
        <v/>
      </c>
      <c r="BN902" s="122" t="str">
        <f t="shared" si="630"/>
        <v/>
      </c>
      <c r="BO902" s="121" t="str">
        <f t="shared" si="626"/>
        <v/>
      </c>
      <c r="BP902" s="122" t="str">
        <f t="shared" si="631"/>
        <v/>
      </c>
      <c r="BQ902" s="122"/>
    </row>
    <row r="903" spans="2:69" x14ac:dyDescent="0.3">
      <c r="B903" s="89"/>
      <c r="C903" s="98">
        <f t="shared" si="627"/>
        <v>179</v>
      </c>
      <c r="D903" s="120">
        <v>893</v>
      </c>
      <c r="E903" s="161" t="str">
        <f t="shared" si="632"/>
        <v/>
      </c>
      <c r="F903" s="90" t="str">
        <f t="shared" si="608"/>
        <v/>
      </c>
      <c r="G903" s="120">
        <v>893</v>
      </c>
      <c r="H903" s="161" t="str">
        <f t="shared" si="633"/>
        <v/>
      </c>
      <c r="I903" s="90" t="str">
        <f t="array" ref="I903">IF(D$2=1,IF(F903="","",ABS(F902-F903)),IF(D$2&lt;10,IF(AND(F903="",F904=""),"",MAX(IF(C$11:C$1510=G903,B$11:B$1510))-MIN(IF(C$11:C$1510=G903,B$11:B$1510))),IF(AND(F903="",F904=""),"",_xlfn.STDEV.S(IF(C$11:C$1510=G903,B$11:B$1510)))))</f>
        <v/>
      </c>
      <c r="J903" s="102"/>
      <c r="K903" s="156"/>
      <c r="L903" s="157"/>
      <c r="M903" s="158"/>
      <c r="N903" s="147"/>
      <c r="O903" s="147"/>
      <c r="AA903" s="99" t="str">
        <f t="shared" si="609"/>
        <v/>
      </c>
      <c r="AB903" s="99" t="str">
        <f t="shared" si="610"/>
        <v/>
      </c>
      <c r="AC903" s="99" t="str">
        <f t="shared" si="638"/>
        <v/>
      </c>
      <c r="AD903" s="99" t="str">
        <f t="shared" si="639"/>
        <v/>
      </c>
      <c r="AE903" s="99" t="str">
        <f t="shared" si="611"/>
        <v/>
      </c>
      <c r="AF903" s="99" t="str">
        <f t="shared" si="612"/>
        <v/>
      </c>
      <c r="AG903" s="99" t="str">
        <f t="shared" si="650"/>
        <v/>
      </c>
      <c r="AH903" s="99" t="str">
        <f t="shared" si="651"/>
        <v/>
      </c>
      <c r="AI903" s="99" t="str">
        <f t="shared" si="628"/>
        <v/>
      </c>
      <c r="AJ903" s="99" t="str">
        <f t="shared" si="634"/>
        <v/>
      </c>
      <c r="AK903" s="99" t="str">
        <f t="shared" si="648"/>
        <v/>
      </c>
      <c r="AL903" s="99" t="str">
        <f t="shared" si="649"/>
        <v/>
      </c>
      <c r="AM903" s="99" t="str">
        <f t="shared" si="629"/>
        <v/>
      </c>
      <c r="AN903" s="99" t="str">
        <f t="shared" si="635"/>
        <v/>
      </c>
      <c r="AO903" s="99" t="str">
        <f t="shared" si="640"/>
        <v/>
      </c>
      <c r="AP903" s="99" t="str">
        <f t="shared" si="641"/>
        <v/>
      </c>
      <c r="AQ903" s="99" t="str">
        <f t="shared" si="636"/>
        <v/>
      </c>
      <c r="AR903" s="99" t="str">
        <f t="shared" si="637"/>
        <v/>
      </c>
      <c r="AS903" s="99" t="str">
        <f t="shared" si="642"/>
        <v/>
      </c>
      <c r="AT903" s="99" t="str">
        <f t="shared" si="643"/>
        <v/>
      </c>
      <c r="AU903" s="99" t="str">
        <f t="shared" si="613"/>
        <v/>
      </c>
      <c r="AV903" s="99" t="str">
        <f t="shared" si="614"/>
        <v/>
      </c>
      <c r="AW903" s="99" t="str">
        <f t="shared" si="644"/>
        <v/>
      </c>
      <c r="AX903" s="99" t="str">
        <f t="shared" si="645"/>
        <v/>
      </c>
      <c r="AY903" s="99" t="str">
        <f t="shared" si="615"/>
        <v/>
      </c>
      <c r="AZ903" s="99" t="str">
        <f t="shared" si="616"/>
        <v/>
      </c>
      <c r="BA903" s="99" t="str">
        <f t="shared" si="646"/>
        <v/>
      </c>
      <c r="BB903" s="99" t="str">
        <f t="shared" si="647"/>
        <v/>
      </c>
      <c r="BD903" s="99" t="str">
        <f t="shared" si="617"/>
        <v/>
      </c>
      <c r="BE903" s="99" t="str">
        <f t="shared" si="618"/>
        <v/>
      </c>
      <c r="BF903" s="99" t="str">
        <f t="shared" si="619"/>
        <v/>
      </c>
      <c r="BG903" s="99" t="str">
        <f t="shared" si="620"/>
        <v/>
      </c>
      <c r="BH903" s="121" t="str">
        <f t="shared" si="621"/>
        <v/>
      </c>
      <c r="BI903" s="121" t="str">
        <f t="shared" si="622"/>
        <v/>
      </c>
      <c r="BJ903" s="122" t="str">
        <f t="shared" si="623"/>
        <v/>
      </c>
      <c r="BK903" s="122"/>
      <c r="BL903" s="99" t="str">
        <f t="shared" si="624"/>
        <v/>
      </c>
      <c r="BM903" s="99" t="str">
        <f t="shared" si="625"/>
        <v/>
      </c>
      <c r="BN903" s="122" t="str">
        <f t="shared" si="630"/>
        <v/>
      </c>
      <c r="BO903" s="121" t="str">
        <f t="shared" si="626"/>
        <v/>
      </c>
      <c r="BP903" s="122" t="str">
        <f t="shared" si="631"/>
        <v/>
      </c>
      <c r="BQ903" s="122"/>
    </row>
    <row r="904" spans="2:69" x14ac:dyDescent="0.3">
      <c r="B904" s="89"/>
      <c r="C904" s="98">
        <f t="shared" si="627"/>
        <v>179</v>
      </c>
      <c r="D904" s="120">
        <v>894</v>
      </c>
      <c r="E904" s="161" t="str">
        <f t="shared" si="632"/>
        <v/>
      </c>
      <c r="F904" s="90" t="str">
        <f t="shared" si="608"/>
        <v/>
      </c>
      <c r="G904" s="120">
        <v>894</v>
      </c>
      <c r="H904" s="161" t="str">
        <f t="shared" si="633"/>
        <v/>
      </c>
      <c r="I904" s="90" t="str">
        <f t="array" ref="I904">IF(D$2=1,IF(F904="","",ABS(F903-F904)),IF(D$2&lt;10,IF(AND(F904="",F905=""),"",MAX(IF(C$11:C$1510=G904,B$11:B$1510))-MIN(IF(C$11:C$1510=G904,B$11:B$1510))),IF(AND(F904="",F905=""),"",_xlfn.STDEV.S(IF(C$11:C$1510=G904,B$11:B$1510)))))</f>
        <v/>
      </c>
      <c r="J904" s="102"/>
      <c r="K904" s="156"/>
      <c r="L904" s="157"/>
      <c r="M904" s="158"/>
      <c r="N904" s="147"/>
      <c r="O904" s="147"/>
      <c r="AA904" s="99" t="str">
        <f t="shared" si="609"/>
        <v/>
      </c>
      <c r="AB904" s="99" t="str">
        <f t="shared" si="610"/>
        <v/>
      </c>
      <c r="AC904" s="99" t="str">
        <f t="shared" si="638"/>
        <v/>
      </c>
      <c r="AD904" s="99" t="str">
        <f t="shared" si="639"/>
        <v/>
      </c>
      <c r="AE904" s="99" t="str">
        <f t="shared" si="611"/>
        <v/>
      </c>
      <c r="AF904" s="99" t="str">
        <f t="shared" si="612"/>
        <v/>
      </c>
      <c r="AG904" s="99" t="str">
        <f t="shared" si="650"/>
        <v/>
      </c>
      <c r="AH904" s="99" t="str">
        <f t="shared" si="651"/>
        <v/>
      </c>
      <c r="AI904" s="99" t="str">
        <f t="shared" si="628"/>
        <v/>
      </c>
      <c r="AJ904" s="99" t="str">
        <f t="shared" si="634"/>
        <v/>
      </c>
      <c r="AK904" s="99" t="str">
        <f t="shared" si="648"/>
        <v/>
      </c>
      <c r="AL904" s="99" t="str">
        <f t="shared" si="649"/>
        <v/>
      </c>
      <c r="AM904" s="99" t="str">
        <f t="shared" si="629"/>
        <v/>
      </c>
      <c r="AN904" s="99" t="str">
        <f t="shared" si="635"/>
        <v/>
      </c>
      <c r="AO904" s="99" t="str">
        <f t="shared" si="640"/>
        <v/>
      </c>
      <c r="AP904" s="99" t="str">
        <f t="shared" si="641"/>
        <v/>
      </c>
      <c r="AQ904" s="99" t="str">
        <f t="shared" si="636"/>
        <v/>
      </c>
      <c r="AR904" s="99" t="str">
        <f t="shared" si="637"/>
        <v/>
      </c>
      <c r="AS904" s="99" t="str">
        <f t="shared" si="642"/>
        <v/>
      </c>
      <c r="AT904" s="99" t="str">
        <f t="shared" si="643"/>
        <v/>
      </c>
      <c r="AU904" s="99" t="str">
        <f t="shared" si="613"/>
        <v/>
      </c>
      <c r="AV904" s="99" t="str">
        <f t="shared" si="614"/>
        <v/>
      </c>
      <c r="AW904" s="99" t="str">
        <f t="shared" si="644"/>
        <v/>
      </c>
      <c r="AX904" s="99" t="str">
        <f t="shared" si="645"/>
        <v/>
      </c>
      <c r="AY904" s="99" t="str">
        <f t="shared" si="615"/>
        <v/>
      </c>
      <c r="AZ904" s="99" t="str">
        <f t="shared" si="616"/>
        <v/>
      </c>
      <c r="BA904" s="99" t="str">
        <f t="shared" si="646"/>
        <v/>
      </c>
      <c r="BB904" s="99" t="str">
        <f t="shared" si="647"/>
        <v/>
      </c>
      <c r="BD904" s="99" t="str">
        <f t="shared" si="617"/>
        <v/>
      </c>
      <c r="BE904" s="99" t="str">
        <f t="shared" si="618"/>
        <v/>
      </c>
      <c r="BF904" s="99" t="str">
        <f t="shared" si="619"/>
        <v/>
      </c>
      <c r="BG904" s="99" t="str">
        <f t="shared" si="620"/>
        <v/>
      </c>
      <c r="BH904" s="121" t="str">
        <f t="shared" si="621"/>
        <v/>
      </c>
      <c r="BI904" s="121" t="str">
        <f t="shared" si="622"/>
        <v/>
      </c>
      <c r="BJ904" s="122" t="str">
        <f t="shared" si="623"/>
        <v/>
      </c>
      <c r="BK904" s="122"/>
      <c r="BL904" s="99" t="str">
        <f t="shared" si="624"/>
        <v/>
      </c>
      <c r="BM904" s="99" t="str">
        <f t="shared" si="625"/>
        <v/>
      </c>
      <c r="BN904" s="122" t="str">
        <f t="shared" si="630"/>
        <v/>
      </c>
      <c r="BO904" s="121" t="str">
        <f t="shared" si="626"/>
        <v/>
      </c>
      <c r="BP904" s="122" t="str">
        <f t="shared" si="631"/>
        <v/>
      </c>
      <c r="BQ904" s="122"/>
    </row>
    <row r="905" spans="2:69" x14ac:dyDescent="0.3">
      <c r="B905" s="89"/>
      <c r="C905" s="98">
        <f t="shared" si="627"/>
        <v>179</v>
      </c>
      <c r="D905" s="120">
        <v>895</v>
      </c>
      <c r="E905" s="161" t="str">
        <f t="shared" si="632"/>
        <v/>
      </c>
      <c r="F905" s="90" t="str">
        <f t="shared" si="608"/>
        <v/>
      </c>
      <c r="G905" s="120">
        <v>895</v>
      </c>
      <c r="H905" s="161" t="str">
        <f t="shared" si="633"/>
        <v/>
      </c>
      <c r="I905" s="90" t="str">
        <f t="array" ref="I905">IF(D$2=1,IF(F905="","",ABS(F904-F905)),IF(D$2&lt;10,IF(AND(F905="",F906=""),"",MAX(IF(C$11:C$1510=G905,B$11:B$1510))-MIN(IF(C$11:C$1510=G905,B$11:B$1510))),IF(AND(F905="",F906=""),"",_xlfn.STDEV.S(IF(C$11:C$1510=G905,B$11:B$1510)))))</f>
        <v/>
      </c>
      <c r="J905" s="102"/>
      <c r="K905" s="156"/>
      <c r="L905" s="157"/>
      <c r="M905" s="158"/>
      <c r="N905" s="147"/>
      <c r="O905" s="147"/>
      <c r="AA905" s="99" t="str">
        <f t="shared" si="609"/>
        <v/>
      </c>
      <c r="AB905" s="99" t="str">
        <f t="shared" si="610"/>
        <v/>
      </c>
      <c r="AC905" s="99" t="str">
        <f t="shared" si="638"/>
        <v/>
      </c>
      <c r="AD905" s="99" t="str">
        <f t="shared" si="639"/>
        <v/>
      </c>
      <c r="AE905" s="99" t="str">
        <f t="shared" si="611"/>
        <v/>
      </c>
      <c r="AF905" s="99" t="str">
        <f t="shared" si="612"/>
        <v/>
      </c>
      <c r="AG905" s="99" t="str">
        <f t="shared" si="650"/>
        <v/>
      </c>
      <c r="AH905" s="99" t="str">
        <f t="shared" si="651"/>
        <v/>
      </c>
      <c r="AI905" s="99" t="str">
        <f t="shared" si="628"/>
        <v/>
      </c>
      <c r="AJ905" s="99" t="str">
        <f t="shared" si="634"/>
        <v/>
      </c>
      <c r="AK905" s="99" t="str">
        <f t="shared" si="648"/>
        <v/>
      </c>
      <c r="AL905" s="99" t="str">
        <f t="shared" si="649"/>
        <v/>
      </c>
      <c r="AM905" s="99" t="str">
        <f t="shared" si="629"/>
        <v/>
      </c>
      <c r="AN905" s="99" t="str">
        <f t="shared" si="635"/>
        <v/>
      </c>
      <c r="AO905" s="99" t="str">
        <f t="shared" si="640"/>
        <v/>
      </c>
      <c r="AP905" s="99" t="str">
        <f t="shared" si="641"/>
        <v/>
      </c>
      <c r="AQ905" s="99" t="str">
        <f t="shared" si="636"/>
        <v/>
      </c>
      <c r="AR905" s="99" t="str">
        <f t="shared" si="637"/>
        <v/>
      </c>
      <c r="AS905" s="99" t="str">
        <f t="shared" si="642"/>
        <v/>
      </c>
      <c r="AT905" s="99" t="str">
        <f t="shared" si="643"/>
        <v/>
      </c>
      <c r="AU905" s="99" t="str">
        <f t="shared" si="613"/>
        <v/>
      </c>
      <c r="AV905" s="99" t="str">
        <f t="shared" si="614"/>
        <v/>
      </c>
      <c r="AW905" s="99" t="str">
        <f t="shared" si="644"/>
        <v/>
      </c>
      <c r="AX905" s="99" t="str">
        <f t="shared" si="645"/>
        <v/>
      </c>
      <c r="AY905" s="99" t="str">
        <f t="shared" si="615"/>
        <v/>
      </c>
      <c r="AZ905" s="99" t="str">
        <f t="shared" si="616"/>
        <v/>
      </c>
      <c r="BA905" s="99" t="str">
        <f t="shared" si="646"/>
        <v/>
      </c>
      <c r="BB905" s="99" t="str">
        <f t="shared" si="647"/>
        <v/>
      </c>
      <c r="BD905" s="99" t="str">
        <f t="shared" si="617"/>
        <v/>
      </c>
      <c r="BE905" s="99" t="str">
        <f t="shared" si="618"/>
        <v/>
      </c>
      <c r="BF905" s="99" t="str">
        <f t="shared" si="619"/>
        <v/>
      </c>
      <c r="BG905" s="99" t="str">
        <f t="shared" si="620"/>
        <v/>
      </c>
      <c r="BH905" s="121" t="str">
        <f t="shared" si="621"/>
        <v/>
      </c>
      <c r="BI905" s="121" t="str">
        <f t="shared" si="622"/>
        <v/>
      </c>
      <c r="BJ905" s="122" t="str">
        <f t="shared" si="623"/>
        <v/>
      </c>
      <c r="BK905" s="122"/>
      <c r="BL905" s="99" t="str">
        <f t="shared" si="624"/>
        <v/>
      </c>
      <c r="BM905" s="99" t="str">
        <f t="shared" si="625"/>
        <v/>
      </c>
      <c r="BN905" s="122" t="str">
        <f t="shared" si="630"/>
        <v/>
      </c>
      <c r="BO905" s="121" t="str">
        <f t="shared" si="626"/>
        <v/>
      </c>
      <c r="BP905" s="122" t="str">
        <f t="shared" si="631"/>
        <v/>
      </c>
      <c r="BQ905" s="122"/>
    </row>
    <row r="906" spans="2:69" x14ac:dyDescent="0.3">
      <c r="B906" s="89"/>
      <c r="C906" s="98">
        <f t="shared" si="627"/>
        <v>180</v>
      </c>
      <c r="D906" s="120">
        <v>896</v>
      </c>
      <c r="E906" s="161" t="str">
        <f t="shared" si="632"/>
        <v/>
      </c>
      <c r="F906" s="90" t="str">
        <f t="shared" si="608"/>
        <v/>
      </c>
      <c r="G906" s="120">
        <v>896</v>
      </c>
      <c r="H906" s="161" t="str">
        <f t="shared" si="633"/>
        <v/>
      </c>
      <c r="I906" s="90" t="str">
        <f t="array" ref="I906">IF(D$2=1,IF(F906="","",ABS(F905-F906)),IF(D$2&lt;10,IF(AND(F906="",F907=""),"",MAX(IF(C$11:C$1510=G906,B$11:B$1510))-MIN(IF(C$11:C$1510=G906,B$11:B$1510))),IF(AND(F906="",F907=""),"",_xlfn.STDEV.S(IF(C$11:C$1510=G906,B$11:B$1510)))))</f>
        <v/>
      </c>
      <c r="J906" s="102"/>
      <c r="K906" s="156"/>
      <c r="L906" s="157"/>
      <c r="M906" s="158"/>
      <c r="N906" s="147"/>
      <c r="O906" s="147"/>
      <c r="AA906" s="99" t="str">
        <f t="shared" si="609"/>
        <v/>
      </c>
      <c r="AB906" s="99" t="str">
        <f t="shared" si="610"/>
        <v/>
      </c>
      <c r="AC906" s="99" t="str">
        <f t="shared" si="638"/>
        <v/>
      </c>
      <c r="AD906" s="99" t="str">
        <f t="shared" si="639"/>
        <v/>
      </c>
      <c r="AE906" s="99" t="str">
        <f t="shared" si="611"/>
        <v/>
      </c>
      <c r="AF906" s="99" t="str">
        <f t="shared" si="612"/>
        <v/>
      </c>
      <c r="AG906" s="99" t="str">
        <f t="shared" si="650"/>
        <v/>
      </c>
      <c r="AH906" s="99" t="str">
        <f t="shared" si="651"/>
        <v/>
      </c>
      <c r="AI906" s="99" t="str">
        <f t="shared" si="628"/>
        <v/>
      </c>
      <c r="AJ906" s="99" t="str">
        <f t="shared" si="634"/>
        <v/>
      </c>
      <c r="AK906" s="99" t="str">
        <f t="shared" si="648"/>
        <v/>
      </c>
      <c r="AL906" s="99" t="str">
        <f t="shared" si="649"/>
        <v/>
      </c>
      <c r="AM906" s="99" t="str">
        <f t="shared" si="629"/>
        <v/>
      </c>
      <c r="AN906" s="99" t="str">
        <f t="shared" si="635"/>
        <v/>
      </c>
      <c r="AO906" s="99" t="str">
        <f t="shared" si="640"/>
        <v/>
      </c>
      <c r="AP906" s="99" t="str">
        <f t="shared" si="641"/>
        <v/>
      </c>
      <c r="AQ906" s="99" t="str">
        <f t="shared" si="636"/>
        <v/>
      </c>
      <c r="AR906" s="99" t="str">
        <f t="shared" si="637"/>
        <v/>
      </c>
      <c r="AS906" s="99" t="str">
        <f t="shared" si="642"/>
        <v/>
      </c>
      <c r="AT906" s="99" t="str">
        <f t="shared" si="643"/>
        <v/>
      </c>
      <c r="AU906" s="99" t="str">
        <f t="shared" si="613"/>
        <v/>
      </c>
      <c r="AV906" s="99" t="str">
        <f t="shared" si="614"/>
        <v/>
      </c>
      <c r="AW906" s="99" t="str">
        <f t="shared" si="644"/>
        <v/>
      </c>
      <c r="AX906" s="99" t="str">
        <f t="shared" si="645"/>
        <v/>
      </c>
      <c r="AY906" s="99" t="str">
        <f t="shared" si="615"/>
        <v/>
      </c>
      <c r="AZ906" s="99" t="str">
        <f t="shared" si="616"/>
        <v/>
      </c>
      <c r="BA906" s="99" t="str">
        <f t="shared" si="646"/>
        <v/>
      </c>
      <c r="BB906" s="99" t="str">
        <f t="shared" si="647"/>
        <v/>
      </c>
      <c r="BD906" s="99" t="str">
        <f t="shared" si="617"/>
        <v/>
      </c>
      <c r="BE906" s="99" t="str">
        <f t="shared" si="618"/>
        <v/>
      </c>
      <c r="BF906" s="99" t="str">
        <f t="shared" si="619"/>
        <v/>
      </c>
      <c r="BG906" s="99" t="str">
        <f t="shared" si="620"/>
        <v/>
      </c>
      <c r="BH906" s="121" t="str">
        <f t="shared" si="621"/>
        <v/>
      </c>
      <c r="BI906" s="121" t="str">
        <f t="shared" si="622"/>
        <v/>
      </c>
      <c r="BJ906" s="122" t="str">
        <f t="shared" si="623"/>
        <v/>
      </c>
      <c r="BK906" s="122"/>
      <c r="BL906" s="99" t="str">
        <f t="shared" si="624"/>
        <v/>
      </c>
      <c r="BM906" s="99" t="str">
        <f t="shared" si="625"/>
        <v/>
      </c>
      <c r="BN906" s="122" t="str">
        <f t="shared" si="630"/>
        <v/>
      </c>
      <c r="BO906" s="121" t="str">
        <f t="shared" si="626"/>
        <v/>
      </c>
      <c r="BP906" s="122" t="str">
        <f t="shared" si="631"/>
        <v/>
      </c>
      <c r="BQ906" s="122"/>
    </row>
    <row r="907" spans="2:69" x14ac:dyDescent="0.3">
      <c r="B907" s="89"/>
      <c r="C907" s="98">
        <f t="shared" si="627"/>
        <v>180</v>
      </c>
      <c r="D907" s="120">
        <v>897</v>
      </c>
      <c r="E907" s="161" t="str">
        <f t="shared" si="632"/>
        <v/>
      </c>
      <c r="F907" s="90" t="str">
        <f t="shared" ref="F907:F970" si="652">IF(ISERROR(AVERAGEIF(C$11:C$1510,D907,B$11:B$1510)),"",AVERAGEIF(C$11:C$1510,D907,B$11:B$1510))</f>
        <v/>
      </c>
      <c r="G907" s="120">
        <v>897</v>
      </c>
      <c r="H907" s="161" t="str">
        <f t="shared" si="633"/>
        <v/>
      </c>
      <c r="I907" s="90" t="str">
        <f t="array" ref="I907">IF(D$2=1,IF(F907="","",ABS(F906-F907)),IF(D$2&lt;10,IF(AND(F907="",F908=""),"",MAX(IF(C$11:C$1510=G907,B$11:B$1510))-MIN(IF(C$11:C$1510=G907,B$11:B$1510))),IF(AND(F907="",F908=""),"",_xlfn.STDEV.S(IF(C$11:C$1510=G907,B$11:B$1510)))))</f>
        <v/>
      </c>
      <c r="J907" s="102"/>
      <c r="K907" s="156"/>
      <c r="L907" s="157"/>
      <c r="M907" s="158"/>
      <c r="N907" s="147"/>
      <c r="O907" s="147"/>
      <c r="AA907" s="99" t="str">
        <f t="shared" ref="AA907:AA970" si="653">IF(F907="","",IF(F907&gt;U$53,1,0))</f>
        <v/>
      </c>
      <c r="AB907" s="99" t="str">
        <f t="shared" ref="AB907:AB970" si="654">IF(I907="","",IF(I907&gt;U$54,1,0))</f>
        <v/>
      </c>
      <c r="AC907" s="99" t="str">
        <f t="shared" si="638"/>
        <v/>
      </c>
      <c r="AD907" s="99" t="str">
        <f t="shared" si="639"/>
        <v/>
      </c>
      <c r="AE907" s="99" t="str">
        <f t="shared" ref="AE907:AE970" si="655">IF(F907="","",IF(F907&lt;U$53,1,0))</f>
        <v/>
      </c>
      <c r="AF907" s="99" t="str">
        <f t="shared" ref="AF907:AF970" si="656">IF(I907="","",IF(I907&lt;U$54,1,0))</f>
        <v/>
      </c>
      <c r="AG907" s="99" t="str">
        <f t="shared" si="650"/>
        <v/>
      </c>
      <c r="AH907" s="99" t="str">
        <f t="shared" si="651"/>
        <v/>
      </c>
      <c r="AI907" s="99" t="str">
        <f t="shared" si="628"/>
        <v/>
      </c>
      <c r="AJ907" s="99" t="str">
        <f t="shared" si="634"/>
        <v/>
      </c>
      <c r="AK907" s="99" t="str">
        <f t="shared" si="648"/>
        <v/>
      </c>
      <c r="AL907" s="99" t="str">
        <f t="shared" si="649"/>
        <v/>
      </c>
      <c r="AM907" s="99" t="str">
        <f t="shared" si="629"/>
        <v/>
      </c>
      <c r="AN907" s="99" t="str">
        <f t="shared" si="635"/>
        <v/>
      </c>
      <c r="AO907" s="99" t="str">
        <f t="shared" si="640"/>
        <v/>
      </c>
      <c r="AP907" s="99" t="str">
        <f t="shared" si="641"/>
        <v/>
      </c>
      <c r="AQ907" s="99" t="str">
        <f t="shared" si="636"/>
        <v/>
      </c>
      <c r="AR907" s="99" t="str">
        <f t="shared" si="637"/>
        <v/>
      </c>
      <c r="AS907" s="99" t="str">
        <f t="shared" si="642"/>
        <v/>
      </c>
      <c r="AT907" s="99" t="str">
        <f t="shared" si="643"/>
        <v/>
      </c>
      <c r="AU907" s="99" t="str">
        <f t="shared" ref="AU907:AU970" si="657">IF(F907="","",IF(AND(F907&lt;(U$53+((1/3)*(U$57-U$53))),F907&gt;(U$53-((1/3)*(U$53-U$58)))),1,0))</f>
        <v/>
      </c>
      <c r="AV907" s="99" t="str">
        <f t="shared" ref="AV907:AV970" si="658">IF(I907="","",IF(AND(I907&lt;(U$54+((1/3)*(Y$62-U$54))),I907&gt;(U$54-((1/3)*(Y$62-U$54)))),1,0))</f>
        <v/>
      </c>
      <c r="AW907" s="99" t="str">
        <f t="shared" si="644"/>
        <v/>
      </c>
      <c r="AX907" s="99" t="str">
        <f t="shared" si="645"/>
        <v/>
      </c>
      <c r="AY907" s="99" t="str">
        <f t="shared" ref="AY907:AY970" si="659">IF(F907="","",IF(OR(F907&gt;(U$53+((1/3)*(U$57-U$53))),F907&lt;(U$53-((1/3)*(U$53-U$58)))),1,0))</f>
        <v/>
      </c>
      <c r="AZ907" s="99" t="str">
        <f t="shared" ref="AZ907:AZ970" si="660">IF(I907="","",IF(OR(I907&gt;(U$54+((1/3)*(Y$62-U$54))),I907&lt;(U$54-((1/3)*(Y$62-U$54)))),1,0))</f>
        <v/>
      </c>
      <c r="BA907" s="99" t="str">
        <f t="shared" si="646"/>
        <v/>
      </c>
      <c r="BB907" s="99" t="str">
        <f t="shared" si="647"/>
        <v/>
      </c>
      <c r="BD907" s="99" t="str">
        <f t="shared" ref="BD907:BD970" si="661">IF(E907="","",E907)</f>
        <v/>
      </c>
      <c r="BE907" s="99" t="str">
        <f t="shared" ref="BE907:BE970" si="662">IF(F907="","",F907)</f>
        <v/>
      </c>
      <c r="BF907" s="99" t="str">
        <f t="shared" ref="BF907:BF970" si="663">IF(D$2=1,IF(F907="","",U$45),"")</f>
        <v/>
      </c>
      <c r="BG907" s="99" t="str">
        <f t="shared" ref="BG907:BG970" si="664">IF(D$2=1,IF(F907="","",U$46),"")</f>
        <v/>
      </c>
      <c r="BH907" s="121" t="str">
        <f t="shared" ref="BH907:BH970" si="665">IF(F907="","",U$58)</f>
        <v/>
      </c>
      <c r="BI907" s="121" t="str">
        <f t="shared" ref="BI907:BI970" si="666">IF(F907="","",U$57)</f>
        <v/>
      </c>
      <c r="BJ907" s="122" t="str">
        <f t="shared" ref="BJ907:BJ970" si="667">IF(F907="","",U$53)</f>
        <v/>
      </c>
      <c r="BK907" s="122"/>
      <c r="BL907" s="99" t="str">
        <f t="shared" ref="BL907:BL970" si="668">IF(H907="","",H907)</f>
        <v/>
      </c>
      <c r="BM907" s="99" t="str">
        <f t="shared" ref="BM907:BM970" si="669">IF(I907="","",I907)</f>
        <v/>
      </c>
      <c r="BN907" s="122" t="str">
        <f t="shared" si="630"/>
        <v/>
      </c>
      <c r="BO907" s="121" t="str">
        <f t="shared" ref="BO907:BO970" si="670">IF(I907="","",Y$63)</f>
        <v/>
      </c>
      <c r="BP907" s="122" t="str">
        <f t="shared" si="631"/>
        <v/>
      </c>
      <c r="BQ907" s="122"/>
    </row>
    <row r="908" spans="2:69" x14ac:dyDescent="0.3">
      <c r="B908" s="89"/>
      <c r="C908" s="98">
        <f t="shared" ref="C908:C971" si="671">IF(D$2=0,"",IF(D907/D$2=C907,C907+1,C907))</f>
        <v>180</v>
      </c>
      <c r="D908" s="120">
        <v>898</v>
      </c>
      <c r="E908" s="161" t="str">
        <f t="shared" si="632"/>
        <v/>
      </c>
      <c r="F908" s="90" t="str">
        <f t="shared" si="652"/>
        <v/>
      </c>
      <c r="G908" s="120">
        <v>898</v>
      </c>
      <c r="H908" s="161" t="str">
        <f t="shared" si="633"/>
        <v/>
      </c>
      <c r="I908" s="90" t="str">
        <f t="array" ref="I908">IF(D$2=1,IF(F908="","",ABS(F907-F908)),IF(D$2&lt;10,IF(AND(F908="",F909=""),"",MAX(IF(C$11:C$1510=G908,B$11:B$1510))-MIN(IF(C$11:C$1510=G908,B$11:B$1510))),IF(AND(F908="",F909=""),"",_xlfn.STDEV.S(IF(C$11:C$1510=G908,B$11:B$1510)))))</f>
        <v/>
      </c>
      <c r="J908" s="102"/>
      <c r="K908" s="156"/>
      <c r="L908" s="157"/>
      <c r="M908" s="158"/>
      <c r="N908" s="147"/>
      <c r="O908" s="147"/>
      <c r="AA908" s="99" t="str">
        <f t="shared" si="653"/>
        <v/>
      </c>
      <c r="AB908" s="99" t="str">
        <f t="shared" si="654"/>
        <v/>
      </c>
      <c r="AC908" s="99" t="str">
        <f t="shared" si="638"/>
        <v/>
      </c>
      <c r="AD908" s="99" t="str">
        <f t="shared" si="639"/>
        <v/>
      </c>
      <c r="AE908" s="99" t="str">
        <f t="shared" si="655"/>
        <v/>
      </c>
      <c r="AF908" s="99" t="str">
        <f t="shared" si="656"/>
        <v/>
      </c>
      <c r="AG908" s="99" t="str">
        <f t="shared" si="650"/>
        <v/>
      </c>
      <c r="AH908" s="99" t="str">
        <f t="shared" si="651"/>
        <v/>
      </c>
      <c r="AI908" s="99" t="str">
        <f t="shared" ref="AI908:AI971" si="672">IF(F908="","",IF(F908&gt;F907,1,0))</f>
        <v/>
      </c>
      <c r="AJ908" s="99" t="str">
        <f t="shared" si="634"/>
        <v/>
      </c>
      <c r="AK908" s="99" t="str">
        <f t="shared" si="648"/>
        <v/>
      </c>
      <c r="AL908" s="99" t="str">
        <f t="shared" si="649"/>
        <v/>
      </c>
      <c r="AM908" s="99" t="str">
        <f t="shared" ref="AM908:AM971" si="673">IF(F908="","",IF(F908&lt;F907,1,0))</f>
        <v/>
      </c>
      <c r="AN908" s="99" t="str">
        <f t="shared" si="635"/>
        <v/>
      </c>
      <c r="AO908" s="99" t="str">
        <f t="shared" si="640"/>
        <v/>
      </c>
      <c r="AP908" s="99" t="str">
        <f t="shared" si="641"/>
        <v/>
      </c>
      <c r="AQ908" s="99" t="str">
        <f t="shared" si="636"/>
        <v/>
      </c>
      <c r="AR908" s="99" t="str">
        <f t="shared" si="637"/>
        <v/>
      </c>
      <c r="AS908" s="99" t="str">
        <f t="shared" si="642"/>
        <v/>
      </c>
      <c r="AT908" s="99" t="str">
        <f t="shared" si="643"/>
        <v/>
      </c>
      <c r="AU908" s="99" t="str">
        <f t="shared" si="657"/>
        <v/>
      </c>
      <c r="AV908" s="99" t="str">
        <f t="shared" si="658"/>
        <v/>
      </c>
      <c r="AW908" s="99" t="str">
        <f t="shared" si="644"/>
        <v/>
      </c>
      <c r="AX908" s="99" t="str">
        <f t="shared" si="645"/>
        <v/>
      </c>
      <c r="AY908" s="99" t="str">
        <f t="shared" si="659"/>
        <v/>
      </c>
      <c r="AZ908" s="99" t="str">
        <f t="shared" si="660"/>
        <v/>
      </c>
      <c r="BA908" s="99" t="str">
        <f t="shared" si="646"/>
        <v/>
      </c>
      <c r="BB908" s="99" t="str">
        <f t="shared" si="647"/>
        <v/>
      </c>
      <c r="BD908" s="99" t="str">
        <f t="shared" si="661"/>
        <v/>
      </c>
      <c r="BE908" s="99" t="str">
        <f t="shared" si="662"/>
        <v/>
      </c>
      <c r="BF908" s="99" t="str">
        <f t="shared" si="663"/>
        <v/>
      </c>
      <c r="BG908" s="99" t="str">
        <f t="shared" si="664"/>
        <v/>
      </c>
      <c r="BH908" s="121" t="str">
        <f t="shared" si="665"/>
        <v/>
      </c>
      <c r="BI908" s="121" t="str">
        <f t="shared" si="666"/>
        <v/>
      </c>
      <c r="BJ908" s="122" t="str">
        <f t="shared" si="667"/>
        <v/>
      </c>
      <c r="BK908" s="122"/>
      <c r="BL908" s="99" t="str">
        <f t="shared" si="668"/>
        <v/>
      </c>
      <c r="BM908" s="99" t="str">
        <f t="shared" si="669"/>
        <v/>
      </c>
      <c r="BN908" s="122" t="str">
        <f t="shared" ref="BN908:BN971" si="674">IF(F908="","",Y$62)</f>
        <v/>
      </c>
      <c r="BO908" s="121" t="str">
        <f t="shared" si="670"/>
        <v/>
      </c>
      <c r="BP908" s="122" t="str">
        <f t="shared" ref="BP908:BP971" si="675">IF(F908="","",U$54)</f>
        <v/>
      </c>
      <c r="BQ908" s="122"/>
    </row>
    <row r="909" spans="2:69" x14ac:dyDescent="0.3">
      <c r="B909" s="89"/>
      <c r="C909" s="98">
        <f t="shared" si="671"/>
        <v>180</v>
      </c>
      <c r="D909" s="120">
        <v>899</v>
      </c>
      <c r="E909" s="161" t="str">
        <f t="shared" ref="E909:E972" si="676">IF(F909="","",E908+1)</f>
        <v/>
      </c>
      <c r="F909" s="90" t="str">
        <f t="shared" si="652"/>
        <v/>
      </c>
      <c r="G909" s="120">
        <v>899</v>
      </c>
      <c r="H909" s="161" t="str">
        <f t="shared" ref="H909:H972" si="677">IF(I909="","",H908+1)</f>
        <v/>
      </c>
      <c r="I909" s="90" t="str">
        <f t="array" ref="I909">IF(D$2=1,IF(F909="","",ABS(F908-F909)),IF(D$2&lt;10,IF(AND(F909="",F910=""),"",MAX(IF(C$11:C$1510=G909,B$11:B$1510))-MIN(IF(C$11:C$1510=G909,B$11:B$1510))),IF(AND(F909="",F910=""),"",_xlfn.STDEV.S(IF(C$11:C$1510=G909,B$11:B$1510)))))</f>
        <v/>
      </c>
      <c r="J909" s="102"/>
      <c r="K909" s="156"/>
      <c r="L909" s="157"/>
      <c r="M909" s="158"/>
      <c r="N909" s="147"/>
      <c r="O909" s="147"/>
      <c r="AA909" s="99" t="str">
        <f t="shared" si="653"/>
        <v/>
      </c>
      <c r="AB909" s="99" t="str">
        <f t="shared" si="654"/>
        <v/>
      </c>
      <c r="AC909" s="99" t="str">
        <f t="shared" si="638"/>
        <v/>
      </c>
      <c r="AD909" s="99" t="str">
        <f t="shared" si="639"/>
        <v/>
      </c>
      <c r="AE909" s="99" t="str">
        <f t="shared" si="655"/>
        <v/>
      </c>
      <c r="AF909" s="99" t="str">
        <f t="shared" si="656"/>
        <v/>
      </c>
      <c r="AG909" s="99" t="str">
        <f t="shared" si="650"/>
        <v/>
      </c>
      <c r="AH909" s="99" t="str">
        <f t="shared" si="651"/>
        <v/>
      </c>
      <c r="AI909" s="99" t="str">
        <f t="shared" si="672"/>
        <v/>
      </c>
      <c r="AJ909" s="99" t="str">
        <f t="shared" ref="AJ909:AJ972" si="678">IF(I909="","",IF(I909&gt;I908,1,0))</f>
        <v/>
      </c>
      <c r="AK909" s="99" t="str">
        <f t="shared" si="648"/>
        <v/>
      </c>
      <c r="AL909" s="99" t="str">
        <f t="shared" si="649"/>
        <v/>
      </c>
      <c r="AM909" s="99" t="str">
        <f t="shared" si="673"/>
        <v/>
      </c>
      <c r="AN909" s="99" t="str">
        <f t="shared" ref="AN909:AN972" si="679">IF(I909="","",IF(I909&lt;I908,1,0))</f>
        <v/>
      </c>
      <c r="AO909" s="99" t="str">
        <f t="shared" si="640"/>
        <v/>
      </c>
      <c r="AP909" s="99" t="str">
        <f t="shared" si="641"/>
        <v/>
      </c>
      <c r="AQ909" s="99" t="str">
        <f t="shared" ref="AQ909:AQ972" si="680">IF(F909="","",IF(OR(AND(F908&gt;F907,F909&lt;F908),AND(F908&lt;F907,F909&gt;F908)),1,0))</f>
        <v/>
      </c>
      <c r="AR909" s="99" t="str">
        <f t="shared" ref="AR909:AR972" si="681">IF(I909="","",IF(I907="",IF(OR(I909&lt;I908,I909&gt;I908),1,0),IF(OR(AND(I908&gt;I907,I909&lt;I908),AND(I908&lt;I907,I909&gt;I908)),1,0)))</f>
        <v/>
      </c>
      <c r="AS909" s="99" t="str">
        <f t="shared" si="642"/>
        <v/>
      </c>
      <c r="AT909" s="99" t="str">
        <f t="shared" si="643"/>
        <v/>
      </c>
      <c r="AU909" s="99" t="str">
        <f t="shared" si="657"/>
        <v/>
      </c>
      <c r="AV909" s="99" t="str">
        <f t="shared" si="658"/>
        <v/>
      </c>
      <c r="AW909" s="99" t="str">
        <f t="shared" si="644"/>
        <v/>
      </c>
      <c r="AX909" s="99" t="str">
        <f t="shared" si="645"/>
        <v/>
      </c>
      <c r="AY909" s="99" t="str">
        <f t="shared" si="659"/>
        <v/>
      </c>
      <c r="AZ909" s="99" t="str">
        <f t="shared" si="660"/>
        <v/>
      </c>
      <c r="BA909" s="99" t="str">
        <f t="shared" si="646"/>
        <v/>
      </c>
      <c r="BB909" s="99" t="str">
        <f t="shared" si="647"/>
        <v/>
      </c>
      <c r="BD909" s="99" t="str">
        <f t="shared" si="661"/>
        <v/>
      </c>
      <c r="BE909" s="99" t="str">
        <f t="shared" si="662"/>
        <v/>
      </c>
      <c r="BF909" s="99" t="str">
        <f t="shared" si="663"/>
        <v/>
      </c>
      <c r="BG909" s="99" t="str">
        <f t="shared" si="664"/>
        <v/>
      </c>
      <c r="BH909" s="121" t="str">
        <f t="shared" si="665"/>
        <v/>
      </c>
      <c r="BI909" s="121" t="str">
        <f t="shared" si="666"/>
        <v/>
      </c>
      <c r="BJ909" s="122" t="str">
        <f t="shared" si="667"/>
        <v/>
      </c>
      <c r="BK909" s="122"/>
      <c r="BL909" s="99" t="str">
        <f t="shared" si="668"/>
        <v/>
      </c>
      <c r="BM909" s="99" t="str">
        <f t="shared" si="669"/>
        <v/>
      </c>
      <c r="BN909" s="122" t="str">
        <f t="shared" si="674"/>
        <v/>
      </c>
      <c r="BO909" s="121" t="str">
        <f t="shared" si="670"/>
        <v/>
      </c>
      <c r="BP909" s="122" t="str">
        <f t="shared" si="675"/>
        <v/>
      </c>
      <c r="BQ909" s="122"/>
    </row>
    <row r="910" spans="2:69" x14ac:dyDescent="0.3">
      <c r="B910" s="89"/>
      <c r="C910" s="98">
        <f t="shared" si="671"/>
        <v>180</v>
      </c>
      <c r="D910" s="120">
        <v>900</v>
      </c>
      <c r="E910" s="161" t="str">
        <f t="shared" si="676"/>
        <v/>
      </c>
      <c r="F910" s="90" t="str">
        <f t="shared" si="652"/>
        <v/>
      </c>
      <c r="G910" s="120">
        <v>900</v>
      </c>
      <c r="H910" s="161" t="str">
        <f t="shared" si="677"/>
        <v/>
      </c>
      <c r="I910" s="90" t="str">
        <f t="array" ref="I910">IF(D$2=1,IF(F910="","",ABS(F909-F910)),IF(D$2&lt;10,IF(AND(F910="",F911=""),"",MAX(IF(C$11:C$1510=G910,B$11:B$1510))-MIN(IF(C$11:C$1510=G910,B$11:B$1510))),IF(AND(F910="",F911=""),"",_xlfn.STDEV.S(IF(C$11:C$1510=G910,B$11:B$1510)))))</f>
        <v/>
      </c>
      <c r="J910" s="102"/>
      <c r="K910" s="156"/>
      <c r="L910" s="157"/>
      <c r="M910" s="158"/>
      <c r="N910" s="147"/>
      <c r="O910" s="147"/>
      <c r="AA910" s="99" t="str">
        <f t="shared" si="653"/>
        <v/>
      </c>
      <c r="AB910" s="99" t="str">
        <f t="shared" si="654"/>
        <v/>
      </c>
      <c r="AC910" s="99" t="str">
        <f t="shared" si="638"/>
        <v/>
      </c>
      <c r="AD910" s="99" t="str">
        <f t="shared" si="639"/>
        <v/>
      </c>
      <c r="AE910" s="99" t="str">
        <f t="shared" si="655"/>
        <v/>
      </c>
      <c r="AF910" s="99" t="str">
        <f t="shared" si="656"/>
        <v/>
      </c>
      <c r="AG910" s="99" t="str">
        <f t="shared" si="650"/>
        <v/>
      </c>
      <c r="AH910" s="99" t="str">
        <f t="shared" si="651"/>
        <v/>
      </c>
      <c r="AI910" s="99" t="str">
        <f t="shared" si="672"/>
        <v/>
      </c>
      <c r="AJ910" s="99" t="str">
        <f t="shared" si="678"/>
        <v/>
      </c>
      <c r="AK910" s="99" t="str">
        <f t="shared" si="648"/>
        <v/>
      </c>
      <c r="AL910" s="99" t="str">
        <f t="shared" si="649"/>
        <v/>
      </c>
      <c r="AM910" s="99" t="str">
        <f t="shared" si="673"/>
        <v/>
      </c>
      <c r="AN910" s="99" t="str">
        <f t="shared" si="679"/>
        <v/>
      </c>
      <c r="AO910" s="99" t="str">
        <f t="shared" si="640"/>
        <v/>
      </c>
      <c r="AP910" s="99" t="str">
        <f t="shared" si="641"/>
        <v/>
      </c>
      <c r="AQ910" s="99" t="str">
        <f t="shared" si="680"/>
        <v/>
      </c>
      <c r="AR910" s="99" t="str">
        <f t="shared" si="681"/>
        <v/>
      </c>
      <c r="AS910" s="99" t="str">
        <f t="shared" si="642"/>
        <v/>
      </c>
      <c r="AT910" s="99" t="str">
        <f t="shared" si="643"/>
        <v/>
      </c>
      <c r="AU910" s="99" t="str">
        <f t="shared" si="657"/>
        <v/>
      </c>
      <c r="AV910" s="99" t="str">
        <f t="shared" si="658"/>
        <v/>
      </c>
      <c r="AW910" s="99" t="str">
        <f t="shared" si="644"/>
        <v/>
      </c>
      <c r="AX910" s="99" t="str">
        <f t="shared" si="645"/>
        <v/>
      </c>
      <c r="AY910" s="99" t="str">
        <f t="shared" si="659"/>
        <v/>
      </c>
      <c r="AZ910" s="99" t="str">
        <f t="shared" si="660"/>
        <v/>
      </c>
      <c r="BA910" s="99" t="str">
        <f t="shared" si="646"/>
        <v/>
      </c>
      <c r="BB910" s="99" t="str">
        <f t="shared" si="647"/>
        <v/>
      </c>
      <c r="BD910" s="99" t="str">
        <f t="shared" si="661"/>
        <v/>
      </c>
      <c r="BE910" s="99" t="str">
        <f t="shared" si="662"/>
        <v/>
      </c>
      <c r="BF910" s="99" t="str">
        <f t="shared" si="663"/>
        <v/>
      </c>
      <c r="BG910" s="99" t="str">
        <f t="shared" si="664"/>
        <v/>
      </c>
      <c r="BH910" s="121" t="str">
        <f t="shared" si="665"/>
        <v/>
      </c>
      <c r="BI910" s="121" t="str">
        <f t="shared" si="666"/>
        <v/>
      </c>
      <c r="BJ910" s="122" t="str">
        <f t="shared" si="667"/>
        <v/>
      </c>
      <c r="BK910" s="122"/>
      <c r="BL910" s="99" t="str">
        <f t="shared" si="668"/>
        <v/>
      </c>
      <c r="BM910" s="99" t="str">
        <f t="shared" si="669"/>
        <v/>
      </c>
      <c r="BN910" s="122" t="str">
        <f t="shared" si="674"/>
        <v/>
      </c>
      <c r="BO910" s="121" t="str">
        <f t="shared" si="670"/>
        <v/>
      </c>
      <c r="BP910" s="122" t="str">
        <f t="shared" si="675"/>
        <v/>
      </c>
      <c r="BQ910" s="122"/>
    </row>
    <row r="911" spans="2:69" x14ac:dyDescent="0.3">
      <c r="B911" s="89"/>
      <c r="C911" s="98">
        <f t="shared" si="671"/>
        <v>181</v>
      </c>
      <c r="D911" s="120">
        <v>901</v>
      </c>
      <c r="E911" s="161" t="str">
        <f t="shared" si="676"/>
        <v/>
      </c>
      <c r="F911" s="90" t="str">
        <f t="shared" si="652"/>
        <v/>
      </c>
      <c r="G911" s="120">
        <v>901</v>
      </c>
      <c r="H911" s="161" t="str">
        <f t="shared" si="677"/>
        <v/>
      </c>
      <c r="I911" s="90" t="str">
        <f t="array" ref="I911">IF(D$2=1,IF(F911="","",ABS(F910-F911)),IF(D$2&lt;10,IF(AND(F911="",F912=""),"",MAX(IF(C$11:C$1510=G911,B$11:B$1510))-MIN(IF(C$11:C$1510=G911,B$11:B$1510))),IF(AND(F911="",F912=""),"",_xlfn.STDEV.S(IF(C$11:C$1510=G911,B$11:B$1510)))))</f>
        <v/>
      </c>
      <c r="J911" s="102"/>
      <c r="K911" s="156"/>
      <c r="L911" s="157"/>
      <c r="M911" s="158"/>
      <c r="N911" s="147"/>
      <c r="O911" s="147"/>
      <c r="AA911" s="99" t="str">
        <f t="shared" si="653"/>
        <v/>
      </c>
      <c r="AB911" s="99" t="str">
        <f t="shared" si="654"/>
        <v/>
      </c>
      <c r="AC911" s="99" t="str">
        <f t="shared" si="638"/>
        <v/>
      </c>
      <c r="AD911" s="99" t="str">
        <f t="shared" si="639"/>
        <v/>
      </c>
      <c r="AE911" s="99" t="str">
        <f t="shared" si="655"/>
        <v/>
      </c>
      <c r="AF911" s="99" t="str">
        <f t="shared" si="656"/>
        <v/>
      </c>
      <c r="AG911" s="99" t="str">
        <f t="shared" si="650"/>
        <v/>
      </c>
      <c r="AH911" s="99" t="str">
        <f t="shared" si="651"/>
        <v/>
      </c>
      <c r="AI911" s="99" t="str">
        <f t="shared" si="672"/>
        <v/>
      </c>
      <c r="AJ911" s="99" t="str">
        <f t="shared" si="678"/>
        <v/>
      </c>
      <c r="AK911" s="99" t="str">
        <f t="shared" si="648"/>
        <v/>
      </c>
      <c r="AL911" s="99" t="str">
        <f t="shared" si="649"/>
        <v/>
      </c>
      <c r="AM911" s="99" t="str">
        <f t="shared" si="673"/>
        <v/>
      </c>
      <c r="AN911" s="99" t="str">
        <f t="shared" si="679"/>
        <v/>
      </c>
      <c r="AO911" s="99" t="str">
        <f t="shared" si="640"/>
        <v/>
      </c>
      <c r="AP911" s="99" t="str">
        <f t="shared" si="641"/>
        <v/>
      </c>
      <c r="AQ911" s="99" t="str">
        <f t="shared" si="680"/>
        <v/>
      </c>
      <c r="AR911" s="99" t="str">
        <f t="shared" si="681"/>
        <v/>
      </c>
      <c r="AS911" s="99" t="str">
        <f t="shared" si="642"/>
        <v/>
      </c>
      <c r="AT911" s="99" t="str">
        <f t="shared" si="643"/>
        <v/>
      </c>
      <c r="AU911" s="99" t="str">
        <f t="shared" si="657"/>
        <v/>
      </c>
      <c r="AV911" s="99" t="str">
        <f t="shared" si="658"/>
        <v/>
      </c>
      <c r="AW911" s="99" t="str">
        <f t="shared" si="644"/>
        <v/>
      </c>
      <c r="AX911" s="99" t="str">
        <f t="shared" si="645"/>
        <v/>
      </c>
      <c r="AY911" s="99" t="str">
        <f t="shared" si="659"/>
        <v/>
      </c>
      <c r="AZ911" s="99" t="str">
        <f t="shared" si="660"/>
        <v/>
      </c>
      <c r="BA911" s="99" t="str">
        <f t="shared" si="646"/>
        <v/>
      </c>
      <c r="BB911" s="99" t="str">
        <f t="shared" si="647"/>
        <v/>
      </c>
      <c r="BD911" s="99" t="str">
        <f t="shared" si="661"/>
        <v/>
      </c>
      <c r="BE911" s="99" t="str">
        <f t="shared" si="662"/>
        <v/>
      </c>
      <c r="BF911" s="99" t="str">
        <f t="shared" si="663"/>
        <v/>
      </c>
      <c r="BG911" s="99" t="str">
        <f t="shared" si="664"/>
        <v/>
      </c>
      <c r="BH911" s="121" t="str">
        <f t="shared" si="665"/>
        <v/>
      </c>
      <c r="BI911" s="121" t="str">
        <f t="shared" si="666"/>
        <v/>
      </c>
      <c r="BJ911" s="122" t="str">
        <f t="shared" si="667"/>
        <v/>
      </c>
      <c r="BK911" s="122"/>
      <c r="BL911" s="99" t="str">
        <f t="shared" si="668"/>
        <v/>
      </c>
      <c r="BM911" s="99" t="str">
        <f t="shared" si="669"/>
        <v/>
      </c>
      <c r="BN911" s="122" t="str">
        <f t="shared" si="674"/>
        <v/>
      </c>
      <c r="BO911" s="121" t="str">
        <f t="shared" si="670"/>
        <v/>
      </c>
      <c r="BP911" s="122" t="str">
        <f t="shared" si="675"/>
        <v/>
      </c>
      <c r="BQ911" s="122"/>
    </row>
    <row r="912" spans="2:69" x14ac:dyDescent="0.3">
      <c r="B912" s="89"/>
      <c r="C912" s="98">
        <f t="shared" si="671"/>
        <v>181</v>
      </c>
      <c r="D912" s="120">
        <v>902</v>
      </c>
      <c r="E912" s="161" t="str">
        <f t="shared" si="676"/>
        <v/>
      </c>
      <c r="F912" s="90" t="str">
        <f t="shared" si="652"/>
        <v/>
      </c>
      <c r="G912" s="120">
        <v>902</v>
      </c>
      <c r="H912" s="161" t="str">
        <f t="shared" si="677"/>
        <v/>
      </c>
      <c r="I912" s="90" t="str">
        <f t="array" ref="I912">IF(D$2=1,IF(F912="","",ABS(F911-F912)),IF(D$2&lt;10,IF(AND(F912="",F913=""),"",MAX(IF(C$11:C$1510=G912,B$11:B$1510))-MIN(IF(C$11:C$1510=G912,B$11:B$1510))),IF(AND(F912="",F913=""),"",_xlfn.STDEV.S(IF(C$11:C$1510=G912,B$11:B$1510)))))</f>
        <v/>
      </c>
      <c r="J912" s="102"/>
      <c r="K912" s="156"/>
      <c r="L912" s="157"/>
      <c r="M912" s="158"/>
      <c r="N912" s="147"/>
      <c r="O912" s="147"/>
      <c r="AA912" s="99" t="str">
        <f t="shared" si="653"/>
        <v/>
      </c>
      <c r="AB912" s="99" t="str">
        <f t="shared" si="654"/>
        <v/>
      </c>
      <c r="AC912" s="99" t="str">
        <f t="shared" si="638"/>
        <v/>
      </c>
      <c r="AD912" s="99" t="str">
        <f t="shared" si="639"/>
        <v/>
      </c>
      <c r="AE912" s="99" t="str">
        <f t="shared" si="655"/>
        <v/>
      </c>
      <c r="AF912" s="99" t="str">
        <f t="shared" si="656"/>
        <v/>
      </c>
      <c r="AG912" s="99" t="str">
        <f t="shared" si="650"/>
        <v/>
      </c>
      <c r="AH912" s="99" t="str">
        <f t="shared" si="651"/>
        <v/>
      </c>
      <c r="AI912" s="99" t="str">
        <f t="shared" si="672"/>
        <v/>
      </c>
      <c r="AJ912" s="99" t="str">
        <f t="shared" si="678"/>
        <v/>
      </c>
      <c r="AK912" s="99" t="str">
        <f t="shared" si="648"/>
        <v/>
      </c>
      <c r="AL912" s="99" t="str">
        <f t="shared" si="649"/>
        <v/>
      </c>
      <c r="AM912" s="99" t="str">
        <f t="shared" si="673"/>
        <v/>
      </c>
      <c r="AN912" s="99" t="str">
        <f t="shared" si="679"/>
        <v/>
      </c>
      <c r="AO912" s="99" t="str">
        <f t="shared" si="640"/>
        <v/>
      </c>
      <c r="AP912" s="99" t="str">
        <f t="shared" si="641"/>
        <v/>
      </c>
      <c r="AQ912" s="99" t="str">
        <f t="shared" si="680"/>
        <v/>
      </c>
      <c r="AR912" s="99" t="str">
        <f t="shared" si="681"/>
        <v/>
      </c>
      <c r="AS912" s="99" t="str">
        <f t="shared" si="642"/>
        <v/>
      </c>
      <c r="AT912" s="99" t="str">
        <f t="shared" si="643"/>
        <v/>
      </c>
      <c r="AU912" s="99" t="str">
        <f t="shared" si="657"/>
        <v/>
      </c>
      <c r="AV912" s="99" t="str">
        <f t="shared" si="658"/>
        <v/>
      </c>
      <c r="AW912" s="99" t="str">
        <f t="shared" si="644"/>
        <v/>
      </c>
      <c r="AX912" s="99" t="str">
        <f t="shared" si="645"/>
        <v/>
      </c>
      <c r="AY912" s="99" t="str">
        <f t="shared" si="659"/>
        <v/>
      </c>
      <c r="AZ912" s="99" t="str">
        <f t="shared" si="660"/>
        <v/>
      </c>
      <c r="BA912" s="99" t="str">
        <f t="shared" si="646"/>
        <v/>
      </c>
      <c r="BB912" s="99" t="str">
        <f t="shared" si="647"/>
        <v/>
      </c>
      <c r="BD912" s="99" t="str">
        <f t="shared" si="661"/>
        <v/>
      </c>
      <c r="BE912" s="99" t="str">
        <f t="shared" si="662"/>
        <v/>
      </c>
      <c r="BF912" s="99" t="str">
        <f t="shared" si="663"/>
        <v/>
      </c>
      <c r="BG912" s="99" t="str">
        <f t="shared" si="664"/>
        <v/>
      </c>
      <c r="BH912" s="121" t="str">
        <f t="shared" si="665"/>
        <v/>
      </c>
      <c r="BI912" s="121" t="str">
        <f t="shared" si="666"/>
        <v/>
      </c>
      <c r="BJ912" s="122" t="str">
        <f t="shared" si="667"/>
        <v/>
      </c>
      <c r="BK912" s="122"/>
      <c r="BL912" s="99" t="str">
        <f t="shared" si="668"/>
        <v/>
      </c>
      <c r="BM912" s="99" t="str">
        <f t="shared" si="669"/>
        <v/>
      </c>
      <c r="BN912" s="122" t="str">
        <f t="shared" si="674"/>
        <v/>
      </c>
      <c r="BO912" s="121" t="str">
        <f t="shared" si="670"/>
        <v/>
      </c>
      <c r="BP912" s="122" t="str">
        <f t="shared" si="675"/>
        <v/>
      </c>
      <c r="BQ912" s="122"/>
    </row>
    <row r="913" spans="2:69" x14ac:dyDescent="0.3">
      <c r="B913" s="89"/>
      <c r="C913" s="98">
        <f t="shared" si="671"/>
        <v>181</v>
      </c>
      <c r="D913" s="120">
        <v>903</v>
      </c>
      <c r="E913" s="161" t="str">
        <f t="shared" si="676"/>
        <v/>
      </c>
      <c r="F913" s="90" t="str">
        <f t="shared" si="652"/>
        <v/>
      </c>
      <c r="G913" s="120">
        <v>903</v>
      </c>
      <c r="H913" s="161" t="str">
        <f t="shared" si="677"/>
        <v/>
      </c>
      <c r="I913" s="90" t="str">
        <f t="array" ref="I913">IF(D$2=1,IF(F913="","",ABS(F912-F913)),IF(D$2&lt;10,IF(AND(F913="",F914=""),"",MAX(IF(C$11:C$1510=G913,B$11:B$1510))-MIN(IF(C$11:C$1510=G913,B$11:B$1510))),IF(AND(F913="",F914=""),"",_xlfn.STDEV.S(IF(C$11:C$1510=G913,B$11:B$1510)))))</f>
        <v/>
      </c>
      <c r="J913" s="102"/>
      <c r="K913" s="156"/>
      <c r="L913" s="157"/>
      <c r="M913" s="158"/>
      <c r="N913" s="147"/>
      <c r="O913" s="147"/>
      <c r="AA913" s="99" t="str">
        <f t="shared" si="653"/>
        <v/>
      </c>
      <c r="AB913" s="99" t="str">
        <f t="shared" si="654"/>
        <v/>
      </c>
      <c r="AC913" s="99" t="str">
        <f t="shared" si="638"/>
        <v/>
      </c>
      <c r="AD913" s="99" t="str">
        <f t="shared" si="639"/>
        <v/>
      </c>
      <c r="AE913" s="99" t="str">
        <f t="shared" si="655"/>
        <v/>
      </c>
      <c r="AF913" s="99" t="str">
        <f t="shared" si="656"/>
        <v/>
      </c>
      <c r="AG913" s="99" t="str">
        <f t="shared" si="650"/>
        <v/>
      </c>
      <c r="AH913" s="99" t="str">
        <f t="shared" si="651"/>
        <v/>
      </c>
      <c r="AI913" s="99" t="str">
        <f t="shared" si="672"/>
        <v/>
      </c>
      <c r="AJ913" s="99" t="str">
        <f t="shared" si="678"/>
        <v/>
      </c>
      <c r="AK913" s="99" t="str">
        <f t="shared" si="648"/>
        <v/>
      </c>
      <c r="AL913" s="99" t="str">
        <f t="shared" si="649"/>
        <v/>
      </c>
      <c r="AM913" s="99" t="str">
        <f t="shared" si="673"/>
        <v/>
      </c>
      <c r="AN913" s="99" t="str">
        <f t="shared" si="679"/>
        <v/>
      </c>
      <c r="AO913" s="99" t="str">
        <f t="shared" si="640"/>
        <v/>
      </c>
      <c r="AP913" s="99" t="str">
        <f t="shared" si="641"/>
        <v/>
      </c>
      <c r="AQ913" s="99" t="str">
        <f t="shared" si="680"/>
        <v/>
      </c>
      <c r="AR913" s="99" t="str">
        <f t="shared" si="681"/>
        <v/>
      </c>
      <c r="AS913" s="99" t="str">
        <f t="shared" si="642"/>
        <v/>
      </c>
      <c r="AT913" s="99" t="str">
        <f t="shared" si="643"/>
        <v/>
      </c>
      <c r="AU913" s="99" t="str">
        <f t="shared" si="657"/>
        <v/>
      </c>
      <c r="AV913" s="99" t="str">
        <f t="shared" si="658"/>
        <v/>
      </c>
      <c r="AW913" s="99" t="str">
        <f t="shared" si="644"/>
        <v/>
      </c>
      <c r="AX913" s="99" t="str">
        <f t="shared" si="645"/>
        <v/>
      </c>
      <c r="AY913" s="99" t="str">
        <f t="shared" si="659"/>
        <v/>
      </c>
      <c r="AZ913" s="99" t="str">
        <f t="shared" si="660"/>
        <v/>
      </c>
      <c r="BA913" s="99" t="str">
        <f t="shared" si="646"/>
        <v/>
      </c>
      <c r="BB913" s="99" t="str">
        <f t="shared" si="647"/>
        <v/>
      </c>
      <c r="BD913" s="99" t="str">
        <f t="shared" si="661"/>
        <v/>
      </c>
      <c r="BE913" s="99" t="str">
        <f t="shared" si="662"/>
        <v/>
      </c>
      <c r="BF913" s="99" t="str">
        <f t="shared" si="663"/>
        <v/>
      </c>
      <c r="BG913" s="99" t="str">
        <f t="shared" si="664"/>
        <v/>
      </c>
      <c r="BH913" s="121" t="str">
        <f t="shared" si="665"/>
        <v/>
      </c>
      <c r="BI913" s="121" t="str">
        <f t="shared" si="666"/>
        <v/>
      </c>
      <c r="BJ913" s="122" t="str">
        <f t="shared" si="667"/>
        <v/>
      </c>
      <c r="BK913" s="122"/>
      <c r="BL913" s="99" t="str">
        <f t="shared" si="668"/>
        <v/>
      </c>
      <c r="BM913" s="99" t="str">
        <f t="shared" si="669"/>
        <v/>
      </c>
      <c r="BN913" s="122" t="str">
        <f t="shared" si="674"/>
        <v/>
      </c>
      <c r="BO913" s="121" t="str">
        <f t="shared" si="670"/>
        <v/>
      </c>
      <c r="BP913" s="122" t="str">
        <f t="shared" si="675"/>
        <v/>
      </c>
      <c r="BQ913" s="122"/>
    </row>
    <row r="914" spans="2:69" x14ac:dyDescent="0.3">
      <c r="B914" s="89"/>
      <c r="C914" s="98">
        <f t="shared" si="671"/>
        <v>181</v>
      </c>
      <c r="D914" s="120">
        <v>904</v>
      </c>
      <c r="E914" s="161" t="str">
        <f t="shared" si="676"/>
        <v/>
      </c>
      <c r="F914" s="90" t="str">
        <f t="shared" si="652"/>
        <v/>
      </c>
      <c r="G914" s="120">
        <v>904</v>
      </c>
      <c r="H914" s="161" t="str">
        <f t="shared" si="677"/>
        <v/>
      </c>
      <c r="I914" s="90" t="str">
        <f t="array" ref="I914">IF(D$2=1,IF(F914="","",ABS(F913-F914)),IF(D$2&lt;10,IF(AND(F914="",F915=""),"",MAX(IF(C$11:C$1510=G914,B$11:B$1510))-MIN(IF(C$11:C$1510=G914,B$11:B$1510))),IF(AND(F914="",F915=""),"",_xlfn.STDEV.S(IF(C$11:C$1510=G914,B$11:B$1510)))))</f>
        <v/>
      </c>
      <c r="J914" s="102"/>
      <c r="K914" s="156"/>
      <c r="L914" s="157"/>
      <c r="M914" s="158"/>
      <c r="N914" s="147"/>
      <c r="O914" s="147"/>
      <c r="AA914" s="99" t="str">
        <f t="shared" si="653"/>
        <v/>
      </c>
      <c r="AB914" s="99" t="str">
        <f t="shared" si="654"/>
        <v/>
      </c>
      <c r="AC914" s="99" t="str">
        <f t="shared" si="638"/>
        <v/>
      </c>
      <c r="AD914" s="99" t="str">
        <f t="shared" si="639"/>
        <v/>
      </c>
      <c r="AE914" s="99" t="str">
        <f t="shared" si="655"/>
        <v/>
      </c>
      <c r="AF914" s="99" t="str">
        <f t="shared" si="656"/>
        <v/>
      </c>
      <c r="AG914" s="99" t="str">
        <f t="shared" si="650"/>
        <v/>
      </c>
      <c r="AH914" s="99" t="str">
        <f t="shared" si="651"/>
        <v/>
      </c>
      <c r="AI914" s="99" t="str">
        <f t="shared" si="672"/>
        <v/>
      </c>
      <c r="AJ914" s="99" t="str">
        <f t="shared" si="678"/>
        <v/>
      </c>
      <c r="AK914" s="99" t="str">
        <f t="shared" si="648"/>
        <v/>
      </c>
      <c r="AL914" s="99" t="str">
        <f t="shared" si="649"/>
        <v/>
      </c>
      <c r="AM914" s="99" t="str">
        <f t="shared" si="673"/>
        <v/>
      </c>
      <c r="AN914" s="99" t="str">
        <f t="shared" si="679"/>
        <v/>
      </c>
      <c r="AO914" s="99" t="str">
        <f t="shared" si="640"/>
        <v/>
      </c>
      <c r="AP914" s="99" t="str">
        <f t="shared" si="641"/>
        <v/>
      </c>
      <c r="AQ914" s="99" t="str">
        <f t="shared" si="680"/>
        <v/>
      </c>
      <c r="AR914" s="99" t="str">
        <f t="shared" si="681"/>
        <v/>
      </c>
      <c r="AS914" s="99" t="str">
        <f t="shared" si="642"/>
        <v/>
      </c>
      <c r="AT914" s="99" t="str">
        <f t="shared" si="643"/>
        <v/>
      </c>
      <c r="AU914" s="99" t="str">
        <f t="shared" si="657"/>
        <v/>
      </c>
      <c r="AV914" s="99" t="str">
        <f t="shared" si="658"/>
        <v/>
      </c>
      <c r="AW914" s="99" t="str">
        <f t="shared" si="644"/>
        <v/>
      </c>
      <c r="AX914" s="99" t="str">
        <f t="shared" si="645"/>
        <v/>
      </c>
      <c r="AY914" s="99" t="str">
        <f t="shared" si="659"/>
        <v/>
      </c>
      <c r="AZ914" s="99" t="str">
        <f t="shared" si="660"/>
        <v/>
      </c>
      <c r="BA914" s="99" t="str">
        <f t="shared" si="646"/>
        <v/>
      </c>
      <c r="BB914" s="99" t="str">
        <f t="shared" si="647"/>
        <v/>
      </c>
      <c r="BD914" s="99" t="str">
        <f t="shared" si="661"/>
        <v/>
      </c>
      <c r="BE914" s="99" t="str">
        <f t="shared" si="662"/>
        <v/>
      </c>
      <c r="BF914" s="99" t="str">
        <f t="shared" si="663"/>
        <v/>
      </c>
      <c r="BG914" s="99" t="str">
        <f t="shared" si="664"/>
        <v/>
      </c>
      <c r="BH914" s="121" t="str">
        <f t="shared" si="665"/>
        <v/>
      </c>
      <c r="BI914" s="121" t="str">
        <f t="shared" si="666"/>
        <v/>
      </c>
      <c r="BJ914" s="122" t="str">
        <f t="shared" si="667"/>
        <v/>
      </c>
      <c r="BK914" s="122"/>
      <c r="BL914" s="99" t="str">
        <f t="shared" si="668"/>
        <v/>
      </c>
      <c r="BM914" s="99" t="str">
        <f t="shared" si="669"/>
        <v/>
      </c>
      <c r="BN914" s="122" t="str">
        <f t="shared" si="674"/>
        <v/>
      </c>
      <c r="BO914" s="121" t="str">
        <f t="shared" si="670"/>
        <v/>
      </c>
      <c r="BP914" s="122" t="str">
        <f t="shared" si="675"/>
        <v/>
      </c>
      <c r="BQ914" s="122"/>
    </row>
    <row r="915" spans="2:69" x14ac:dyDescent="0.3">
      <c r="B915" s="89"/>
      <c r="C915" s="98">
        <f t="shared" si="671"/>
        <v>181</v>
      </c>
      <c r="D915" s="120">
        <v>905</v>
      </c>
      <c r="E915" s="161" t="str">
        <f t="shared" si="676"/>
        <v/>
      </c>
      <c r="F915" s="90" t="str">
        <f t="shared" si="652"/>
        <v/>
      </c>
      <c r="G915" s="120">
        <v>905</v>
      </c>
      <c r="H915" s="161" t="str">
        <f t="shared" si="677"/>
        <v/>
      </c>
      <c r="I915" s="90" t="str">
        <f t="array" ref="I915">IF(D$2=1,IF(F915="","",ABS(F914-F915)),IF(D$2&lt;10,IF(AND(F915="",F916=""),"",MAX(IF(C$11:C$1510=G915,B$11:B$1510))-MIN(IF(C$11:C$1510=G915,B$11:B$1510))),IF(AND(F915="",F916=""),"",_xlfn.STDEV.S(IF(C$11:C$1510=G915,B$11:B$1510)))))</f>
        <v/>
      </c>
      <c r="J915" s="102"/>
      <c r="K915" s="156"/>
      <c r="L915" s="157"/>
      <c r="M915" s="158"/>
      <c r="N915" s="147"/>
      <c r="O915" s="147"/>
      <c r="AA915" s="99" t="str">
        <f t="shared" si="653"/>
        <v/>
      </c>
      <c r="AB915" s="99" t="str">
        <f t="shared" si="654"/>
        <v/>
      </c>
      <c r="AC915" s="99" t="str">
        <f t="shared" si="638"/>
        <v/>
      </c>
      <c r="AD915" s="99" t="str">
        <f t="shared" si="639"/>
        <v/>
      </c>
      <c r="AE915" s="99" t="str">
        <f t="shared" si="655"/>
        <v/>
      </c>
      <c r="AF915" s="99" t="str">
        <f t="shared" si="656"/>
        <v/>
      </c>
      <c r="AG915" s="99" t="str">
        <f t="shared" si="650"/>
        <v/>
      </c>
      <c r="AH915" s="99" t="str">
        <f t="shared" si="651"/>
        <v/>
      </c>
      <c r="AI915" s="99" t="str">
        <f t="shared" si="672"/>
        <v/>
      </c>
      <c r="AJ915" s="99" t="str">
        <f t="shared" si="678"/>
        <v/>
      </c>
      <c r="AK915" s="99" t="str">
        <f t="shared" si="648"/>
        <v/>
      </c>
      <c r="AL915" s="99" t="str">
        <f t="shared" si="649"/>
        <v/>
      </c>
      <c r="AM915" s="99" t="str">
        <f t="shared" si="673"/>
        <v/>
      </c>
      <c r="AN915" s="99" t="str">
        <f t="shared" si="679"/>
        <v/>
      </c>
      <c r="AO915" s="99" t="str">
        <f t="shared" si="640"/>
        <v/>
      </c>
      <c r="AP915" s="99" t="str">
        <f t="shared" si="641"/>
        <v/>
      </c>
      <c r="AQ915" s="99" t="str">
        <f t="shared" si="680"/>
        <v/>
      </c>
      <c r="AR915" s="99" t="str">
        <f t="shared" si="681"/>
        <v/>
      </c>
      <c r="AS915" s="99" t="str">
        <f t="shared" si="642"/>
        <v/>
      </c>
      <c r="AT915" s="99" t="str">
        <f t="shared" si="643"/>
        <v/>
      </c>
      <c r="AU915" s="99" t="str">
        <f t="shared" si="657"/>
        <v/>
      </c>
      <c r="AV915" s="99" t="str">
        <f t="shared" si="658"/>
        <v/>
      </c>
      <c r="AW915" s="99" t="str">
        <f t="shared" si="644"/>
        <v/>
      </c>
      <c r="AX915" s="99" t="str">
        <f t="shared" si="645"/>
        <v/>
      </c>
      <c r="AY915" s="99" t="str">
        <f t="shared" si="659"/>
        <v/>
      </c>
      <c r="AZ915" s="99" t="str">
        <f t="shared" si="660"/>
        <v/>
      </c>
      <c r="BA915" s="99" t="str">
        <f t="shared" si="646"/>
        <v/>
      </c>
      <c r="BB915" s="99" t="str">
        <f t="shared" si="647"/>
        <v/>
      </c>
      <c r="BD915" s="99" t="str">
        <f t="shared" si="661"/>
        <v/>
      </c>
      <c r="BE915" s="99" t="str">
        <f t="shared" si="662"/>
        <v/>
      </c>
      <c r="BF915" s="99" t="str">
        <f t="shared" si="663"/>
        <v/>
      </c>
      <c r="BG915" s="99" t="str">
        <f t="shared" si="664"/>
        <v/>
      </c>
      <c r="BH915" s="121" t="str">
        <f t="shared" si="665"/>
        <v/>
      </c>
      <c r="BI915" s="121" t="str">
        <f t="shared" si="666"/>
        <v/>
      </c>
      <c r="BJ915" s="122" t="str">
        <f t="shared" si="667"/>
        <v/>
      </c>
      <c r="BK915" s="122"/>
      <c r="BL915" s="99" t="str">
        <f t="shared" si="668"/>
        <v/>
      </c>
      <c r="BM915" s="99" t="str">
        <f t="shared" si="669"/>
        <v/>
      </c>
      <c r="BN915" s="122" t="str">
        <f t="shared" si="674"/>
        <v/>
      </c>
      <c r="BO915" s="121" t="str">
        <f t="shared" si="670"/>
        <v/>
      </c>
      <c r="BP915" s="122" t="str">
        <f t="shared" si="675"/>
        <v/>
      </c>
      <c r="BQ915" s="122"/>
    </row>
    <row r="916" spans="2:69" x14ac:dyDescent="0.3">
      <c r="B916" s="89"/>
      <c r="C916" s="98">
        <f t="shared" si="671"/>
        <v>182</v>
      </c>
      <c r="D916" s="120">
        <v>906</v>
      </c>
      <c r="E916" s="161" t="str">
        <f t="shared" si="676"/>
        <v/>
      </c>
      <c r="F916" s="90" t="str">
        <f t="shared" si="652"/>
        <v/>
      </c>
      <c r="G916" s="120">
        <v>906</v>
      </c>
      <c r="H916" s="161" t="str">
        <f t="shared" si="677"/>
        <v/>
      </c>
      <c r="I916" s="90" t="str">
        <f t="array" ref="I916">IF(D$2=1,IF(F916="","",ABS(F915-F916)),IF(D$2&lt;10,IF(AND(F916="",F917=""),"",MAX(IF(C$11:C$1510=G916,B$11:B$1510))-MIN(IF(C$11:C$1510=G916,B$11:B$1510))),IF(AND(F916="",F917=""),"",_xlfn.STDEV.S(IF(C$11:C$1510=G916,B$11:B$1510)))))</f>
        <v/>
      </c>
      <c r="J916" s="102"/>
      <c r="K916" s="156"/>
      <c r="L916" s="157"/>
      <c r="M916" s="158"/>
      <c r="N916" s="147"/>
      <c r="O916" s="147"/>
      <c r="AA916" s="99" t="str">
        <f t="shared" si="653"/>
        <v/>
      </c>
      <c r="AB916" s="99" t="str">
        <f t="shared" si="654"/>
        <v/>
      </c>
      <c r="AC916" s="99" t="str">
        <f t="shared" si="638"/>
        <v/>
      </c>
      <c r="AD916" s="99" t="str">
        <f t="shared" si="639"/>
        <v/>
      </c>
      <c r="AE916" s="99" t="str">
        <f t="shared" si="655"/>
        <v/>
      </c>
      <c r="AF916" s="99" t="str">
        <f t="shared" si="656"/>
        <v/>
      </c>
      <c r="AG916" s="99" t="str">
        <f t="shared" si="650"/>
        <v/>
      </c>
      <c r="AH916" s="99" t="str">
        <f t="shared" si="651"/>
        <v/>
      </c>
      <c r="AI916" s="99" t="str">
        <f t="shared" si="672"/>
        <v/>
      </c>
      <c r="AJ916" s="99" t="str">
        <f t="shared" si="678"/>
        <v/>
      </c>
      <c r="AK916" s="99" t="str">
        <f t="shared" si="648"/>
        <v/>
      </c>
      <c r="AL916" s="99" t="str">
        <f t="shared" si="649"/>
        <v/>
      </c>
      <c r="AM916" s="99" t="str">
        <f t="shared" si="673"/>
        <v/>
      </c>
      <c r="AN916" s="99" t="str">
        <f t="shared" si="679"/>
        <v/>
      </c>
      <c r="AO916" s="99" t="str">
        <f t="shared" si="640"/>
        <v/>
      </c>
      <c r="AP916" s="99" t="str">
        <f t="shared" si="641"/>
        <v/>
      </c>
      <c r="AQ916" s="99" t="str">
        <f t="shared" si="680"/>
        <v/>
      </c>
      <c r="AR916" s="99" t="str">
        <f t="shared" si="681"/>
        <v/>
      </c>
      <c r="AS916" s="99" t="str">
        <f t="shared" si="642"/>
        <v/>
      </c>
      <c r="AT916" s="99" t="str">
        <f t="shared" si="643"/>
        <v/>
      </c>
      <c r="AU916" s="99" t="str">
        <f t="shared" si="657"/>
        <v/>
      </c>
      <c r="AV916" s="99" t="str">
        <f t="shared" si="658"/>
        <v/>
      </c>
      <c r="AW916" s="99" t="str">
        <f t="shared" si="644"/>
        <v/>
      </c>
      <c r="AX916" s="99" t="str">
        <f t="shared" si="645"/>
        <v/>
      </c>
      <c r="AY916" s="99" t="str">
        <f t="shared" si="659"/>
        <v/>
      </c>
      <c r="AZ916" s="99" t="str">
        <f t="shared" si="660"/>
        <v/>
      </c>
      <c r="BA916" s="99" t="str">
        <f t="shared" si="646"/>
        <v/>
      </c>
      <c r="BB916" s="99" t="str">
        <f t="shared" si="647"/>
        <v/>
      </c>
      <c r="BD916" s="99" t="str">
        <f t="shared" si="661"/>
        <v/>
      </c>
      <c r="BE916" s="99" t="str">
        <f t="shared" si="662"/>
        <v/>
      </c>
      <c r="BF916" s="99" t="str">
        <f t="shared" si="663"/>
        <v/>
      </c>
      <c r="BG916" s="99" t="str">
        <f t="shared" si="664"/>
        <v/>
      </c>
      <c r="BH916" s="121" t="str">
        <f t="shared" si="665"/>
        <v/>
      </c>
      <c r="BI916" s="121" t="str">
        <f t="shared" si="666"/>
        <v/>
      </c>
      <c r="BJ916" s="122" t="str">
        <f t="shared" si="667"/>
        <v/>
      </c>
      <c r="BK916" s="122"/>
      <c r="BL916" s="99" t="str">
        <f t="shared" si="668"/>
        <v/>
      </c>
      <c r="BM916" s="99" t="str">
        <f t="shared" si="669"/>
        <v/>
      </c>
      <c r="BN916" s="122" t="str">
        <f t="shared" si="674"/>
        <v/>
      </c>
      <c r="BO916" s="121" t="str">
        <f t="shared" si="670"/>
        <v/>
      </c>
      <c r="BP916" s="122" t="str">
        <f t="shared" si="675"/>
        <v/>
      </c>
      <c r="BQ916" s="122"/>
    </row>
    <row r="917" spans="2:69" x14ac:dyDescent="0.3">
      <c r="B917" s="89"/>
      <c r="C917" s="98">
        <f t="shared" si="671"/>
        <v>182</v>
      </c>
      <c r="D917" s="120">
        <v>907</v>
      </c>
      <c r="E917" s="161" t="str">
        <f t="shared" si="676"/>
        <v/>
      </c>
      <c r="F917" s="90" t="str">
        <f t="shared" si="652"/>
        <v/>
      </c>
      <c r="G917" s="120">
        <v>907</v>
      </c>
      <c r="H917" s="161" t="str">
        <f t="shared" si="677"/>
        <v/>
      </c>
      <c r="I917" s="90" t="str">
        <f t="array" ref="I917">IF(D$2=1,IF(F917="","",ABS(F916-F917)),IF(D$2&lt;10,IF(AND(F917="",F918=""),"",MAX(IF(C$11:C$1510=G917,B$11:B$1510))-MIN(IF(C$11:C$1510=G917,B$11:B$1510))),IF(AND(F917="",F918=""),"",_xlfn.STDEV.S(IF(C$11:C$1510=G917,B$11:B$1510)))))</f>
        <v/>
      </c>
      <c r="J917" s="102"/>
      <c r="K917" s="156"/>
      <c r="L917" s="157"/>
      <c r="M917" s="158"/>
      <c r="N917" s="147"/>
      <c r="O917" s="147"/>
      <c r="AA917" s="99" t="str">
        <f t="shared" si="653"/>
        <v/>
      </c>
      <c r="AB917" s="99" t="str">
        <f t="shared" si="654"/>
        <v/>
      </c>
      <c r="AC917" s="99" t="str">
        <f t="shared" ref="AC917:AC980" si="682">IF(SUM(AA908:AA917)&gt;9,"x","")</f>
        <v/>
      </c>
      <c r="AD917" s="99" t="str">
        <f t="shared" ref="AD917:AD980" si="683">IF(IF(AB$11="",SUM(AB909:AB918),SUM(AB908:AB917))&gt;9,"x","")</f>
        <v/>
      </c>
      <c r="AE917" s="99" t="str">
        <f t="shared" si="655"/>
        <v/>
      </c>
      <c r="AF917" s="99" t="str">
        <f t="shared" si="656"/>
        <v/>
      </c>
      <c r="AG917" s="99" t="str">
        <f t="shared" si="650"/>
        <v/>
      </c>
      <c r="AH917" s="99" t="str">
        <f t="shared" si="651"/>
        <v/>
      </c>
      <c r="AI917" s="99" t="str">
        <f t="shared" si="672"/>
        <v/>
      </c>
      <c r="AJ917" s="99" t="str">
        <f t="shared" si="678"/>
        <v/>
      </c>
      <c r="AK917" s="99" t="str">
        <f t="shared" si="648"/>
        <v/>
      </c>
      <c r="AL917" s="99" t="str">
        <f t="shared" si="649"/>
        <v/>
      </c>
      <c r="AM917" s="99" t="str">
        <f t="shared" si="673"/>
        <v/>
      </c>
      <c r="AN917" s="99" t="str">
        <f t="shared" si="679"/>
        <v/>
      </c>
      <c r="AO917" s="99" t="str">
        <f t="shared" si="640"/>
        <v/>
      </c>
      <c r="AP917" s="99" t="str">
        <f t="shared" si="641"/>
        <v/>
      </c>
      <c r="AQ917" s="99" t="str">
        <f t="shared" si="680"/>
        <v/>
      </c>
      <c r="AR917" s="99" t="str">
        <f t="shared" si="681"/>
        <v/>
      </c>
      <c r="AS917" s="99" t="str">
        <f t="shared" si="642"/>
        <v/>
      </c>
      <c r="AT917" s="99" t="str">
        <f t="shared" si="643"/>
        <v/>
      </c>
      <c r="AU917" s="99" t="str">
        <f t="shared" si="657"/>
        <v/>
      </c>
      <c r="AV917" s="99" t="str">
        <f t="shared" si="658"/>
        <v/>
      </c>
      <c r="AW917" s="99" t="str">
        <f t="shared" si="644"/>
        <v/>
      </c>
      <c r="AX917" s="99" t="str">
        <f t="shared" si="645"/>
        <v/>
      </c>
      <c r="AY917" s="99" t="str">
        <f t="shared" si="659"/>
        <v/>
      </c>
      <c r="AZ917" s="99" t="str">
        <f t="shared" si="660"/>
        <v/>
      </c>
      <c r="BA917" s="99" t="str">
        <f t="shared" si="646"/>
        <v/>
      </c>
      <c r="BB917" s="99" t="str">
        <f t="shared" si="647"/>
        <v/>
      </c>
      <c r="BD917" s="99" t="str">
        <f t="shared" si="661"/>
        <v/>
      </c>
      <c r="BE917" s="99" t="str">
        <f t="shared" si="662"/>
        <v/>
      </c>
      <c r="BF917" s="99" t="str">
        <f t="shared" si="663"/>
        <v/>
      </c>
      <c r="BG917" s="99" t="str">
        <f t="shared" si="664"/>
        <v/>
      </c>
      <c r="BH917" s="121" t="str">
        <f t="shared" si="665"/>
        <v/>
      </c>
      <c r="BI917" s="121" t="str">
        <f t="shared" si="666"/>
        <v/>
      </c>
      <c r="BJ917" s="122" t="str">
        <f t="shared" si="667"/>
        <v/>
      </c>
      <c r="BK917" s="122"/>
      <c r="BL917" s="99" t="str">
        <f t="shared" si="668"/>
        <v/>
      </c>
      <c r="BM917" s="99" t="str">
        <f t="shared" si="669"/>
        <v/>
      </c>
      <c r="BN917" s="122" t="str">
        <f t="shared" si="674"/>
        <v/>
      </c>
      <c r="BO917" s="121" t="str">
        <f t="shared" si="670"/>
        <v/>
      </c>
      <c r="BP917" s="122" t="str">
        <f t="shared" si="675"/>
        <v/>
      </c>
      <c r="BQ917" s="122"/>
    </row>
    <row r="918" spans="2:69" x14ac:dyDescent="0.3">
      <c r="B918" s="89"/>
      <c r="C918" s="98">
        <f t="shared" si="671"/>
        <v>182</v>
      </c>
      <c r="D918" s="120">
        <v>908</v>
      </c>
      <c r="E918" s="161" t="str">
        <f t="shared" si="676"/>
        <v/>
      </c>
      <c r="F918" s="90" t="str">
        <f t="shared" si="652"/>
        <v/>
      </c>
      <c r="G918" s="120">
        <v>908</v>
      </c>
      <c r="H918" s="161" t="str">
        <f t="shared" si="677"/>
        <v/>
      </c>
      <c r="I918" s="90" t="str">
        <f t="array" ref="I918">IF(D$2=1,IF(F918="","",ABS(F917-F918)),IF(D$2&lt;10,IF(AND(F918="",F919=""),"",MAX(IF(C$11:C$1510=G918,B$11:B$1510))-MIN(IF(C$11:C$1510=G918,B$11:B$1510))),IF(AND(F918="",F919=""),"",_xlfn.STDEV.S(IF(C$11:C$1510=G918,B$11:B$1510)))))</f>
        <v/>
      </c>
      <c r="J918" s="102"/>
      <c r="K918" s="156"/>
      <c r="L918" s="157"/>
      <c r="M918" s="158"/>
      <c r="N918" s="147"/>
      <c r="O918" s="147"/>
      <c r="AA918" s="99" t="str">
        <f t="shared" si="653"/>
        <v/>
      </c>
      <c r="AB918" s="99" t="str">
        <f t="shared" si="654"/>
        <v/>
      </c>
      <c r="AC918" s="99" t="str">
        <f t="shared" si="682"/>
        <v/>
      </c>
      <c r="AD918" s="99" t="str">
        <f t="shared" si="683"/>
        <v/>
      </c>
      <c r="AE918" s="99" t="str">
        <f t="shared" si="655"/>
        <v/>
      </c>
      <c r="AF918" s="99" t="str">
        <f t="shared" si="656"/>
        <v/>
      </c>
      <c r="AG918" s="99" t="str">
        <f t="shared" si="650"/>
        <v/>
      </c>
      <c r="AH918" s="99" t="str">
        <f t="shared" si="651"/>
        <v/>
      </c>
      <c r="AI918" s="99" t="str">
        <f t="shared" si="672"/>
        <v/>
      </c>
      <c r="AJ918" s="99" t="str">
        <f t="shared" si="678"/>
        <v/>
      </c>
      <c r="AK918" s="99" t="str">
        <f t="shared" si="648"/>
        <v/>
      </c>
      <c r="AL918" s="99" t="str">
        <f t="shared" si="649"/>
        <v/>
      </c>
      <c r="AM918" s="99" t="str">
        <f t="shared" si="673"/>
        <v/>
      </c>
      <c r="AN918" s="99" t="str">
        <f t="shared" si="679"/>
        <v/>
      </c>
      <c r="AO918" s="99" t="str">
        <f t="shared" si="640"/>
        <v/>
      </c>
      <c r="AP918" s="99" t="str">
        <f t="shared" si="641"/>
        <v/>
      </c>
      <c r="AQ918" s="99" t="str">
        <f t="shared" si="680"/>
        <v/>
      </c>
      <c r="AR918" s="99" t="str">
        <f t="shared" si="681"/>
        <v/>
      </c>
      <c r="AS918" s="99" t="str">
        <f t="shared" si="642"/>
        <v/>
      </c>
      <c r="AT918" s="99" t="str">
        <f t="shared" si="643"/>
        <v/>
      </c>
      <c r="AU918" s="99" t="str">
        <f t="shared" si="657"/>
        <v/>
      </c>
      <c r="AV918" s="99" t="str">
        <f t="shared" si="658"/>
        <v/>
      </c>
      <c r="AW918" s="99" t="str">
        <f t="shared" si="644"/>
        <v/>
      </c>
      <c r="AX918" s="99" t="str">
        <f t="shared" si="645"/>
        <v/>
      </c>
      <c r="AY918" s="99" t="str">
        <f t="shared" si="659"/>
        <v/>
      </c>
      <c r="AZ918" s="99" t="str">
        <f t="shared" si="660"/>
        <v/>
      </c>
      <c r="BA918" s="99" t="str">
        <f t="shared" si="646"/>
        <v/>
      </c>
      <c r="BB918" s="99" t="str">
        <f t="shared" si="647"/>
        <v/>
      </c>
      <c r="BD918" s="99" t="str">
        <f t="shared" si="661"/>
        <v/>
      </c>
      <c r="BE918" s="99" t="str">
        <f t="shared" si="662"/>
        <v/>
      </c>
      <c r="BF918" s="99" t="str">
        <f t="shared" si="663"/>
        <v/>
      </c>
      <c r="BG918" s="99" t="str">
        <f t="shared" si="664"/>
        <v/>
      </c>
      <c r="BH918" s="121" t="str">
        <f t="shared" si="665"/>
        <v/>
      </c>
      <c r="BI918" s="121" t="str">
        <f t="shared" si="666"/>
        <v/>
      </c>
      <c r="BJ918" s="122" t="str">
        <f t="shared" si="667"/>
        <v/>
      </c>
      <c r="BK918" s="122"/>
      <c r="BL918" s="99" t="str">
        <f t="shared" si="668"/>
        <v/>
      </c>
      <c r="BM918" s="99" t="str">
        <f t="shared" si="669"/>
        <v/>
      </c>
      <c r="BN918" s="122" t="str">
        <f t="shared" si="674"/>
        <v/>
      </c>
      <c r="BO918" s="121" t="str">
        <f t="shared" si="670"/>
        <v/>
      </c>
      <c r="BP918" s="122" t="str">
        <f t="shared" si="675"/>
        <v/>
      </c>
      <c r="BQ918" s="122"/>
    </row>
    <row r="919" spans="2:69" x14ac:dyDescent="0.3">
      <c r="B919" s="89"/>
      <c r="C919" s="98">
        <f t="shared" si="671"/>
        <v>182</v>
      </c>
      <c r="D919" s="120">
        <v>909</v>
      </c>
      <c r="E919" s="161" t="str">
        <f t="shared" si="676"/>
        <v/>
      </c>
      <c r="F919" s="90" t="str">
        <f t="shared" si="652"/>
        <v/>
      </c>
      <c r="G919" s="120">
        <v>909</v>
      </c>
      <c r="H919" s="161" t="str">
        <f t="shared" si="677"/>
        <v/>
      </c>
      <c r="I919" s="90" t="str">
        <f t="array" ref="I919">IF(D$2=1,IF(F919="","",ABS(F918-F919)),IF(D$2&lt;10,IF(AND(F919="",F920=""),"",MAX(IF(C$11:C$1510=G919,B$11:B$1510))-MIN(IF(C$11:C$1510=G919,B$11:B$1510))),IF(AND(F919="",F920=""),"",_xlfn.STDEV.S(IF(C$11:C$1510=G919,B$11:B$1510)))))</f>
        <v/>
      </c>
      <c r="J919" s="102"/>
      <c r="K919" s="156"/>
      <c r="L919" s="157"/>
      <c r="M919" s="158"/>
      <c r="N919" s="147"/>
      <c r="O919" s="147"/>
      <c r="AA919" s="99" t="str">
        <f t="shared" si="653"/>
        <v/>
      </c>
      <c r="AB919" s="99" t="str">
        <f t="shared" si="654"/>
        <v/>
      </c>
      <c r="AC919" s="99" t="str">
        <f t="shared" si="682"/>
        <v/>
      </c>
      <c r="AD919" s="99" t="str">
        <f t="shared" si="683"/>
        <v/>
      </c>
      <c r="AE919" s="99" t="str">
        <f t="shared" si="655"/>
        <v/>
      </c>
      <c r="AF919" s="99" t="str">
        <f t="shared" si="656"/>
        <v/>
      </c>
      <c r="AG919" s="99" t="str">
        <f t="shared" si="650"/>
        <v/>
      </c>
      <c r="AH919" s="99" t="str">
        <f t="shared" si="651"/>
        <v/>
      </c>
      <c r="AI919" s="99" t="str">
        <f t="shared" si="672"/>
        <v/>
      </c>
      <c r="AJ919" s="99" t="str">
        <f t="shared" si="678"/>
        <v/>
      </c>
      <c r="AK919" s="99" t="str">
        <f t="shared" si="648"/>
        <v/>
      </c>
      <c r="AL919" s="99" t="str">
        <f t="shared" si="649"/>
        <v/>
      </c>
      <c r="AM919" s="99" t="str">
        <f t="shared" si="673"/>
        <v/>
      </c>
      <c r="AN919" s="99" t="str">
        <f t="shared" si="679"/>
        <v/>
      </c>
      <c r="AO919" s="99" t="str">
        <f t="shared" si="640"/>
        <v/>
      </c>
      <c r="AP919" s="99" t="str">
        <f t="shared" si="641"/>
        <v/>
      </c>
      <c r="AQ919" s="99" t="str">
        <f t="shared" si="680"/>
        <v/>
      </c>
      <c r="AR919" s="99" t="str">
        <f t="shared" si="681"/>
        <v/>
      </c>
      <c r="AS919" s="99" t="str">
        <f t="shared" si="642"/>
        <v/>
      </c>
      <c r="AT919" s="99" t="str">
        <f t="shared" si="643"/>
        <v/>
      </c>
      <c r="AU919" s="99" t="str">
        <f t="shared" si="657"/>
        <v/>
      </c>
      <c r="AV919" s="99" t="str">
        <f t="shared" si="658"/>
        <v/>
      </c>
      <c r="AW919" s="99" t="str">
        <f t="shared" si="644"/>
        <v/>
      </c>
      <c r="AX919" s="99" t="str">
        <f t="shared" si="645"/>
        <v/>
      </c>
      <c r="AY919" s="99" t="str">
        <f t="shared" si="659"/>
        <v/>
      </c>
      <c r="AZ919" s="99" t="str">
        <f t="shared" si="660"/>
        <v/>
      </c>
      <c r="BA919" s="99" t="str">
        <f t="shared" si="646"/>
        <v/>
      </c>
      <c r="BB919" s="99" t="str">
        <f t="shared" si="647"/>
        <v/>
      </c>
      <c r="BD919" s="99" t="str">
        <f t="shared" si="661"/>
        <v/>
      </c>
      <c r="BE919" s="99" t="str">
        <f t="shared" si="662"/>
        <v/>
      </c>
      <c r="BF919" s="99" t="str">
        <f t="shared" si="663"/>
        <v/>
      </c>
      <c r="BG919" s="99" t="str">
        <f t="shared" si="664"/>
        <v/>
      </c>
      <c r="BH919" s="121" t="str">
        <f t="shared" si="665"/>
        <v/>
      </c>
      <c r="BI919" s="121" t="str">
        <f t="shared" si="666"/>
        <v/>
      </c>
      <c r="BJ919" s="122" t="str">
        <f t="shared" si="667"/>
        <v/>
      </c>
      <c r="BK919" s="122"/>
      <c r="BL919" s="99" t="str">
        <f t="shared" si="668"/>
        <v/>
      </c>
      <c r="BM919" s="99" t="str">
        <f t="shared" si="669"/>
        <v/>
      </c>
      <c r="BN919" s="122" t="str">
        <f t="shared" si="674"/>
        <v/>
      </c>
      <c r="BO919" s="121" t="str">
        <f t="shared" si="670"/>
        <v/>
      </c>
      <c r="BP919" s="122" t="str">
        <f t="shared" si="675"/>
        <v/>
      </c>
      <c r="BQ919" s="122"/>
    </row>
    <row r="920" spans="2:69" x14ac:dyDescent="0.3">
      <c r="B920" s="89"/>
      <c r="C920" s="98">
        <f t="shared" si="671"/>
        <v>182</v>
      </c>
      <c r="D920" s="120">
        <v>910</v>
      </c>
      <c r="E920" s="161" t="str">
        <f t="shared" si="676"/>
        <v/>
      </c>
      <c r="F920" s="90" t="str">
        <f t="shared" si="652"/>
        <v/>
      </c>
      <c r="G920" s="120">
        <v>910</v>
      </c>
      <c r="H920" s="161" t="str">
        <f t="shared" si="677"/>
        <v/>
      </c>
      <c r="I920" s="90" t="str">
        <f t="array" ref="I920">IF(D$2=1,IF(F920="","",ABS(F919-F920)),IF(D$2&lt;10,IF(AND(F920="",F921=""),"",MAX(IF(C$11:C$1510=G920,B$11:B$1510))-MIN(IF(C$11:C$1510=G920,B$11:B$1510))),IF(AND(F920="",F921=""),"",_xlfn.STDEV.S(IF(C$11:C$1510=G920,B$11:B$1510)))))</f>
        <v/>
      </c>
      <c r="J920" s="102"/>
      <c r="K920" s="156"/>
      <c r="L920" s="157"/>
      <c r="M920" s="158"/>
      <c r="N920" s="147"/>
      <c r="O920" s="147"/>
      <c r="AA920" s="99" t="str">
        <f t="shared" si="653"/>
        <v/>
      </c>
      <c r="AB920" s="99" t="str">
        <f t="shared" si="654"/>
        <v/>
      </c>
      <c r="AC920" s="99" t="str">
        <f t="shared" si="682"/>
        <v/>
      </c>
      <c r="AD920" s="99" t="str">
        <f t="shared" si="683"/>
        <v/>
      </c>
      <c r="AE920" s="99" t="str">
        <f t="shared" si="655"/>
        <v/>
      </c>
      <c r="AF920" s="99" t="str">
        <f t="shared" si="656"/>
        <v/>
      </c>
      <c r="AG920" s="99" t="str">
        <f t="shared" si="650"/>
        <v/>
      </c>
      <c r="AH920" s="99" t="str">
        <f t="shared" si="651"/>
        <v/>
      </c>
      <c r="AI920" s="99" t="str">
        <f t="shared" si="672"/>
        <v/>
      </c>
      <c r="AJ920" s="99" t="str">
        <f t="shared" si="678"/>
        <v/>
      </c>
      <c r="AK920" s="99" t="str">
        <f t="shared" si="648"/>
        <v/>
      </c>
      <c r="AL920" s="99" t="str">
        <f t="shared" si="649"/>
        <v/>
      </c>
      <c r="AM920" s="99" t="str">
        <f t="shared" si="673"/>
        <v/>
      </c>
      <c r="AN920" s="99" t="str">
        <f t="shared" si="679"/>
        <v/>
      </c>
      <c r="AO920" s="99" t="str">
        <f t="shared" si="640"/>
        <v/>
      </c>
      <c r="AP920" s="99" t="str">
        <f t="shared" si="641"/>
        <v/>
      </c>
      <c r="AQ920" s="99" t="str">
        <f t="shared" si="680"/>
        <v/>
      </c>
      <c r="AR920" s="99" t="str">
        <f t="shared" si="681"/>
        <v/>
      </c>
      <c r="AS920" s="99" t="str">
        <f t="shared" si="642"/>
        <v/>
      </c>
      <c r="AT920" s="99" t="str">
        <f t="shared" si="643"/>
        <v/>
      </c>
      <c r="AU920" s="99" t="str">
        <f t="shared" si="657"/>
        <v/>
      </c>
      <c r="AV920" s="99" t="str">
        <f t="shared" si="658"/>
        <v/>
      </c>
      <c r="AW920" s="99" t="str">
        <f t="shared" si="644"/>
        <v/>
      </c>
      <c r="AX920" s="99" t="str">
        <f t="shared" si="645"/>
        <v/>
      </c>
      <c r="AY920" s="99" t="str">
        <f t="shared" si="659"/>
        <v/>
      </c>
      <c r="AZ920" s="99" t="str">
        <f t="shared" si="660"/>
        <v/>
      </c>
      <c r="BA920" s="99" t="str">
        <f t="shared" si="646"/>
        <v/>
      </c>
      <c r="BB920" s="99" t="str">
        <f t="shared" si="647"/>
        <v/>
      </c>
      <c r="BD920" s="99" t="str">
        <f t="shared" si="661"/>
        <v/>
      </c>
      <c r="BE920" s="99" t="str">
        <f t="shared" si="662"/>
        <v/>
      </c>
      <c r="BF920" s="99" t="str">
        <f t="shared" si="663"/>
        <v/>
      </c>
      <c r="BG920" s="99" t="str">
        <f t="shared" si="664"/>
        <v/>
      </c>
      <c r="BH920" s="121" t="str">
        <f t="shared" si="665"/>
        <v/>
      </c>
      <c r="BI920" s="121" t="str">
        <f t="shared" si="666"/>
        <v/>
      </c>
      <c r="BJ920" s="122" t="str">
        <f t="shared" si="667"/>
        <v/>
      </c>
      <c r="BK920" s="122"/>
      <c r="BL920" s="99" t="str">
        <f t="shared" si="668"/>
        <v/>
      </c>
      <c r="BM920" s="99" t="str">
        <f t="shared" si="669"/>
        <v/>
      </c>
      <c r="BN920" s="122" t="str">
        <f t="shared" si="674"/>
        <v/>
      </c>
      <c r="BO920" s="121" t="str">
        <f t="shared" si="670"/>
        <v/>
      </c>
      <c r="BP920" s="122" t="str">
        <f t="shared" si="675"/>
        <v/>
      </c>
      <c r="BQ920" s="122"/>
    </row>
    <row r="921" spans="2:69" x14ac:dyDescent="0.3">
      <c r="B921" s="89"/>
      <c r="C921" s="98">
        <f t="shared" si="671"/>
        <v>183</v>
      </c>
      <c r="D921" s="120">
        <v>911</v>
      </c>
      <c r="E921" s="161" t="str">
        <f t="shared" si="676"/>
        <v/>
      </c>
      <c r="F921" s="90" t="str">
        <f t="shared" si="652"/>
        <v/>
      </c>
      <c r="G921" s="120">
        <v>911</v>
      </c>
      <c r="H921" s="161" t="str">
        <f t="shared" si="677"/>
        <v/>
      </c>
      <c r="I921" s="90" t="str">
        <f t="array" ref="I921">IF(D$2=1,IF(F921="","",ABS(F920-F921)),IF(D$2&lt;10,IF(AND(F921="",F922=""),"",MAX(IF(C$11:C$1510=G921,B$11:B$1510))-MIN(IF(C$11:C$1510=G921,B$11:B$1510))),IF(AND(F921="",F922=""),"",_xlfn.STDEV.S(IF(C$11:C$1510=G921,B$11:B$1510)))))</f>
        <v/>
      </c>
      <c r="J921" s="102"/>
      <c r="K921" s="156"/>
      <c r="L921" s="157"/>
      <c r="M921" s="158"/>
      <c r="N921" s="147"/>
      <c r="O921" s="147"/>
      <c r="AA921" s="99" t="str">
        <f t="shared" si="653"/>
        <v/>
      </c>
      <c r="AB921" s="99" t="str">
        <f t="shared" si="654"/>
        <v/>
      </c>
      <c r="AC921" s="99" t="str">
        <f t="shared" si="682"/>
        <v/>
      </c>
      <c r="AD921" s="99" t="str">
        <f t="shared" si="683"/>
        <v/>
      </c>
      <c r="AE921" s="99" t="str">
        <f t="shared" si="655"/>
        <v/>
      </c>
      <c r="AF921" s="99" t="str">
        <f t="shared" si="656"/>
        <v/>
      </c>
      <c r="AG921" s="99" t="str">
        <f t="shared" si="650"/>
        <v/>
      </c>
      <c r="AH921" s="99" t="str">
        <f t="shared" si="651"/>
        <v/>
      </c>
      <c r="AI921" s="99" t="str">
        <f t="shared" si="672"/>
        <v/>
      </c>
      <c r="AJ921" s="99" t="str">
        <f t="shared" si="678"/>
        <v/>
      </c>
      <c r="AK921" s="99" t="str">
        <f t="shared" si="648"/>
        <v/>
      </c>
      <c r="AL921" s="99" t="str">
        <f t="shared" si="649"/>
        <v/>
      </c>
      <c r="AM921" s="99" t="str">
        <f t="shared" si="673"/>
        <v/>
      </c>
      <c r="AN921" s="99" t="str">
        <f t="shared" si="679"/>
        <v/>
      </c>
      <c r="AO921" s="99" t="str">
        <f t="shared" si="640"/>
        <v/>
      </c>
      <c r="AP921" s="99" t="str">
        <f t="shared" si="641"/>
        <v/>
      </c>
      <c r="AQ921" s="99" t="str">
        <f t="shared" si="680"/>
        <v/>
      </c>
      <c r="AR921" s="99" t="str">
        <f t="shared" si="681"/>
        <v/>
      </c>
      <c r="AS921" s="99" t="str">
        <f t="shared" si="642"/>
        <v/>
      </c>
      <c r="AT921" s="99" t="str">
        <f t="shared" si="643"/>
        <v/>
      </c>
      <c r="AU921" s="99" t="str">
        <f t="shared" si="657"/>
        <v/>
      </c>
      <c r="AV921" s="99" t="str">
        <f t="shared" si="658"/>
        <v/>
      </c>
      <c r="AW921" s="99" t="str">
        <f t="shared" si="644"/>
        <v/>
      </c>
      <c r="AX921" s="99" t="str">
        <f t="shared" si="645"/>
        <v/>
      </c>
      <c r="AY921" s="99" t="str">
        <f t="shared" si="659"/>
        <v/>
      </c>
      <c r="AZ921" s="99" t="str">
        <f t="shared" si="660"/>
        <v/>
      </c>
      <c r="BA921" s="99" t="str">
        <f t="shared" si="646"/>
        <v/>
      </c>
      <c r="BB921" s="99" t="str">
        <f t="shared" si="647"/>
        <v/>
      </c>
      <c r="BD921" s="99" t="str">
        <f t="shared" si="661"/>
        <v/>
      </c>
      <c r="BE921" s="99" t="str">
        <f t="shared" si="662"/>
        <v/>
      </c>
      <c r="BF921" s="99" t="str">
        <f t="shared" si="663"/>
        <v/>
      </c>
      <c r="BG921" s="99" t="str">
        <f t="shared" si="664"/>
        <v/>
      </c>
      <c r="BH921" s="121" t="str">
        <f t="shared" si="665"/>
        <v/>
      </c>
      <c r="BI921" s="121" t="str">
        <f t="shared" si="666"/>
        <v/>
      </c>
      <c r="BJ921" s="122" t="str">
        <f t="shared" si="667"/>
        <v/>
      </c>
      <c r="BK921" s="122"/>
      <c r="BL921" s="99" t="str">
        <f t="shared" si="668"/>
        <v/>
      </c>
      <c r="BM921" s="99" t="str">
        <f t="shared" si="669"/>
        <v/>
      </c>
      <c r="BN921" s="122" t="str">
        <f t="shared" si="674"/>
        <v/>
      </c>
      <c r="BO921" s="121" t="str">
        <f t="shared" si="670"/>
        <v/>
      </c>
      <c r="BP921" s="122" t="str">
        <f t="shared" si="675"/>
        <v/>
      </c>
      <c r="BQ921" s="122"/>
    </row>
    <row r="922" spans="2:69" x14ac:dyDescent="0.3">
      <c r="B922" s="89"/>
      <c r="C922" s="98">
        <f t="shared" si="671"/>
        <v>183</v>
      </c>
      <c r="D922" s="120">
        <v>912</v>
      </c>
      <c r="E922" s="161" t="str">
        <f t="shared" si="676"/>
        <v/>
      </c>
      <c r="F922" s="90" t="str">
        <f t="shared" si="652"/>
        <v/>
      </c>
      <c r="G922" s="120">
        <v>912</v>
      </c>
      <c r="H922" s="161" t="str">
        <f t="shared" si="677"/>
        <v/>
      </c>
      <c r="I922" s="90" t="str">
        <f t="array" ref="I922">IF(D$2=1,IF(F922="","",ABS(F921-F922)),IF(D$2&lt;10,IF(AND(F922="",F923=""),"",MAX(IF(C$11:C$1510=G922,B$11:B$1510))-MIN(IF(C$11:C$1510=G922,B$11:B$1510))),IF(AND(F922="",F923=""),"",_xlfn.STDEV.S(IF(C$11:C$1510=G922,B$11:B$1510)))))</f>
        <v/>
      </c>
      <c r="J922" s="102"/>
      <c r="K922" s="156"/>
      <c r="L922" s="157"/>
      <c r="M922" s="158"/>
      <c r="N922" s="147"/>
      <c r="O922" s="147"/>
      <c r="AA922" s="99" t="str">
        <f t="shared" si="653"/>
        <v/>
      </c>
      <c r="AB922" s="99" t="str">
        <f t="shared" si="654"/>
        <v/>
      </c>
      <c r="AC922" s="99" t="str">
        <f t="shared" si="682"/>
        <v/>
      </c>
      <c r="AD922" s="99" t="str">
        <f t="shared" si="683"/>
        <v/>
      </c>
      <c r="AE922" s="99" t="str">
        <f t="shared" si="655"/>
        <v/>
      </c>
      <c r="AF922" s="99" t="str">
        <f t="shared" si="656"/>
        <v/>
      </c>
      <c r="AG922" s="99" t="str">
        <f t="shared" si="650"/>
        <v/>
      </c>
      <c r="AH922" s="99" t="str">
        <f t="shared" si="651"/>
        <v/>
      </c>
      <c r="AI922" s="99" t="str">
        <f t="shared" si="672"/>
        <v/>
      </c>
      <c r="AJ922" s="99" t="str">
        <f t="shared" si="678"/>
        <v/>
      </c>
      <c r="AK922" s="99" t="str">
        <f t="shared" si="648"/>
        <v/>
      </c>
      <c r="AL922" s="99" t="str">
        <f t="shared" si="649"/>
        <v/>
      </c>
      <c r="AM922" s="99" t="str">
        <f t="shared" si="673"/>
        <v/>
      </c>
      <c r="AN922" s="99" t="str">
        <f t="shared" si="679"/>
        <v/>
      </c>
      <c r="AO922" s="99" t="str">
        <f t="shared" ref="AO922:AO985" si="684">IF(SUM(AM917:AM922)&gt;5,"x","")</f>
        <v/>
      </c>
      <c r="AP922" s="99" t="str">
        <f t="shared" ref="AP922:AP985" si="685">IF(IF(AN$12="",SUM(AN918:AN923),SUM(AN917:AN922))&gt;5,"x","")</f>
        <v/>
      </c>
      <c r="AQ922" s="99" t="str">
        <f t="shared" si="680"/>
        <v/>
      </c>
      <c r="AR922" s="99" t="str">
        <f t="shared" si="681"/>
        <v/>
      </c>
      <c r="AS922" s="99" t="str">
        <f t="shared" ref="AS922:AS985" si="686">IF(SUM(AQ909:AQ922)&gt;13,"x","")</f>
        <v/>
      </c>
      <c r="AT922" s="99" t="str">
        <f t="shared" ref="AT922:AT985" si="687">IF(IF(AR$12="",SUM(AR910:AR923),SUM(AR909:AR922))&gt;13,"x","")</f>
        <v/>
      </c>
      <c r="AU922" s="99" t="str">
        <f t="shared" si="657"/>
        <v/>
      </c>
      <c r="AV922" s="99" t="str">
        <f t="shared" si="658"/>
        <v/>
      </c>
      <c r="AW922" s="99" t="str">
        <f t="shared" ref="AW922:AW985" si="688">IF(SUM(AU908:AU922)&gt;14,"x","")</f>
        <v/>
      </c>
      <c r="AX922" s="99" t="str">
        <f t="shared" ref="AX922:AX985" si="689">IF(IF(AV$11="",SUM(AV909:AV923),SUM(AV908:AV922))&gt;14,"x","")</f>
        <v/>
      </c>
      <c r="AY922" s="99" t="str">
        <f t="shared" si="659"/>
        <v/>
      </c>
      <c r="AZ922" s="99" t="str">
        <f t="shared" si="660"/>
        <v/>
      </c>
      <c r="BA922" s="99" t="str">
        <f t="shared" ref="BA922:BA985" si="690">IF(SUM(AY915:AY922)&gt;7,"x","")</f>
        <v/>
      </c>
      <c r="BB922" s="99" t="str">
        <f t="shared" ref="BB922:BB985" si="691">IF(IF(AZ$11="",SUM(AZ916:AZ923),SUM(AZ915:AZ922))&gt;7,"x","")</f>
        <v/>
      </c>
      <c r="BD922" s="99" t="str">
        <f t="shared" si="661"/>
        <v/>
      </c>
      <c r="BE922" s="99" t="str">
        <f t="shared" si="662"/>
        <v/>
      </c>
      <c r="BF922" s="99" t="str">
        <f t="shared" si="663"/>
        <v/>
      </c>
      <c r="BG922" s="99" t="str">
        <f t="shared" si="664"/>
        <v/>
      </c>
      <c r="BH922" s="121" t="str">
        <f t="shared" si="665"/>
        <v/>
      </c>
      <c r="BI922" s="121" t="str">
        <f t="shared" si="666"/>
        <v/>
      </c>
      <c r="BJ922" s="122" t="str">
        <f t="shared" si="667"/>
        <v/>
      </c>
      <c r="BK922" s="122"/>
      <c r="BL922" s="99" t="str">
        <f t="shared" si="668"/>
        <v/>
      </c>
      <c r="BM922" s="99" t="str">
        <f t="shared" si="669"/>
        <v/>
      </c>
      <c r="BN922" s="122" t="str">
        <f t="shared" si="674"/>
        <v/>
      </c>
      <c r="BO922" s="121" t="str">
        <f t="shared" si="670"/>
        <v/>
      </c>
      <c r="BP922" s="122" t="str">
        <f t="shared" si="675"/>
        <v/>
      </c>
      <c r="BQ922" s="122"/>
    </row>
    <row r="923" spans="2:69" x14ac:dyDescent="0.3">
      <c r="B923" s="89"/>
      <c r="C923" s="98">
        <f t="shared" si="671"/>
        <v>183</v>
      </c>
      <c r="D923" s="120">
        <v>913</v>
      </c>
      <c r="E923" s="161" t="str">
        <f t="shared" si="676"/>
        <v/>
      </c>
      <c r="F923" s="90" t="str">
        <f t="shared" si="652"/>
        <v/>
      </c>
      <c r="G923" s="120">
        <v>913</v>
      </c>
      <c r="H923" s="161" t="str">
        <f t="shared" si="677"/>
        <v/>
      </c>
      <c r="I923" s="90" t="str">
        <f t="array" ref="I923">IF(D$2=1,IF(F923="","",ABS(F922-F923)),IF(D$2&lt;10,IF(AND(F923="",F924=""),"",MAX(IF(C$11:C$1510=G923,B$11:B$1510))-MIN(IF(C$11:C$1510=G923,B$11:B$1510))),IF(AND(F923="",F924=""),"",_xlfn.STDEV.S(IF(C$11:C$1510=G923,B$11:B$1510)))))</f>
        <v/>
      </c>
      <c r="J923" s="102"/>
      <c r="K923" s="156"/>
      <c r="L923" s="157"/>
      <c r="M923" s="158"/>
      <c r="N923" s="147"/>
      <c r="O923" s="147"/>
      <c r="AA923" s="99" t="str">
        <f t="shared" si="653"/>
        <v/>
      </c>
      <c r="AB923" s="99" t="str">
        <f t="shared" si="654"/>
        <v/>
      </c>
      <c r="AC923" s="99" t="str">
        <f t="shared" si="682"/>
        <v/>
      </c>
      <c r="AD923" s="99" t="str">
        <f t="shared" si="683"/>
        <v/>
      </c>
      <c r="AE923" s="99" t="str">
        <f t="shared" si="655"/>
        <v/>
      </c>
      <c r="AF923" s="99" t="str">
        <f t="shared" si="656"/>
        <v/>
      </c>
      <c r="AG923" s="99" t="str">
        <f t="shared" si="650"/>
        <v/>
      </c>
      <c r="AH923" s="99" t="str">
        <f t="shared" si="651"/>
        <v/>
      </c>
      <c r="AI923" s="99" t="str">
        <f t="shared" si="672"/>
        <v/>
      </c>
      <c r="AJ923" s="99" t="str">
        <f t="shared" si="678"/>
        <v/>
      </c>
      <c r="AK923" s="99" t="str">
        <f t="shared" ref="AK923:AK986" si="692">IF(SUM(AI918:AI923)&gt;5,"x","")</f>
        <v/>
      </c>
      <c r="AL923" s="99" t="str">
        <f t="shared" ref="AL923:AL986" si="693">IF(IF(AJ$12="",SUM(AJ919:AJ924),SUM(AJ918:AJ923))&gt;5,"x","")</f>
        <v/>
      </c>
      <c r="AM923" s="99" t="str">
        <f t="shared" si="673"/>
        <v/>
      </c>
      <c r="AN923" s="99" t="str">
        <f t="shared" si="679"/>
        <v/>
      </c>
      <c r="AO923" s="99" t="str">
        <f t="shared" si="684"/>
        <v/>
      </c>
      <c r="AP923" s="99" t="str">
        <f t="shared" si="685"/>
        <v/>
      </c>
      <c r="AQ923" s="99" t="str">
        <f t="shared" si="680"/>
        <v/>
      </c>
      <c r="AR923" s="99" t="str">
        <f t="shared" si="681"/>
        <v/>
      </c>
      <c r="AS923" s="99" t="str">
        <f t="shared" si="686"/>
        <v/>
      </c>
      <c r="AT923" s="99" t="str">
        <f t="shared" si="687"/>
        <v/>
      </c>
      <c r="AU923" s="99" t="str">
        <f t="shared" si="657"/>
        <v/>
      </c>
      <c r="AV923" s="99" t="str">
        <f t="shared" si="658"/>
        <v/>
      </c>
      <c r="AW923" s="99" t="str">
        <f t="shared" si="688"/>
        <v/>
      </c>
      <c r="AX923" s="99" t="str">
        <f t="shared" si="689"/>
        <v/>
      </c>
      <c r="AY923" s="99" t="str">
        <f t="shared" si="659"/>
        <v/>
      </c>
      <c r="AZ923" s="99" t="str">
        <f t="shared" si="660"/>
        <v/>
      </c>
      <c r="BA923" s="99" t="str">
        <f t="shared" si="690"/>
        <v/>
      </c>
      <c r="BB923" s="99" t="str">
        <f t="shared" si="691"/>
        <v/>
      </c>
      <c r="BD923" s="99" t="str">
        <f t="shared" si="661"/>
        <v/>
      </c>
      <c r="BE923" s="99" t="str">
        <f t="shared" si="662"/>
        <v/>
      </c>
      <c r="BF923" s="99" t="str">
        <f t="shared" si="663"/>
        <v/>
      </c>
      <c r="BG923" s="99" t="str">
        <f t="shared" si="664"/>
        <v/>
      </c>
      <c r="BH923" s="121" t="str">
        <f t="shared" si="665"/>
        <v/>
      </c>
      <c r="BI923" s="121" t="str">
        <f t="shared" si="666"/>
        <v/>
      </c>
      <c r="BJ923" s="122" t="str">
        <f t="shared" si="667"/>
        <v/>
      </c>
      <c r="BK923" s="122"/>
      <c r="BL923" s="99" t="str">
        <f t="shared" si="668"/>
        <v/>
      </c>
      <c r="BM923" s="99" t="str">
        <f t="shared" si="669"/>
        <v/>
      </c>
      <c r="BN923" s="122" t="str">
        <f t="shared" si="674"/>
        <v/>
      </c>
      <c r="BO923" s="121" t="str">
        <f t="shared" si="670"/>
        <v/>
      </c>
      <c r="BP923" s="122" t="str">
        <f t="shared" si="675"/>
        <v/>
      </c>
      <c r="BQ923" s="122"/>
    </row>
    <row r="924" spans="2:69" x14ac:dyDescent="0.3">
      <c r="B924" s="89"/>
      <c r="C924" s="98">
        <f t="shared" si="671"/>
        <v>183</v>
      </c>
      <c r="D924" s="120">
        <v>914</v>
      </c>
      <c r="E924" s="161" t="str">
        <f t="shared" si="676"/>
        <v/>
      </c>
      <c r="F924" s="90" t="str">
        <f t="shared" si="652"/>
        <v/>
      </c>
      <c r="G924" s="120">
        <v>914</v>
      </c>
      <c r="H924" s="161" t="str">
        <f t="shared" si="677"/>
        <v/>
      </c>
      <c r="I924" s="90" t="str">
        <f t="array" ref="I924">IF(D$2=1,IF(F924="","",ABS(F923-F924)),IF(D$2&lt;10,IF(AND(F924="",F925=""),"",MAX(IF(C$11:C$1510=G924,B$11:B$1510))-MIN(IF(C$11:C$1510=G924,B$11:B$1510))),IF(AND(F924="",F925=""),"",_xlfn.STDEV.S(IF(C$11:C$1510=G924,B$11:B$1510)))))</f>
        <v/>
      </c>
      <c r="J924" s="102"/>
      <c r="K924" s="156"/>
      <c r="L924" s="157"/>
      <c r="M924" s="158"/>
      <c r="N924" s="147"/>
      <c r="O924" s="147"/>
      <c r="AA924" s="99" t="str">
        <f t="shared" si="653"/>
        <v/>
      </c>
      <c r="AB924" s="99" t="str">
        <f t="shared" si="654"/>
        <v/>
      </c>
      <c r="AC924" s="99" t="str">
        <f t="shared" si="682"/>
        <v/>
      </c>
      <c r="AD924" s="99" t="str">
        <f t="shared" si="683"/>
        <v/>
      </c>
      <c r="AE924" s="99" t="str">
        <f t="shared" si="655"/>
        <v/>
      </c>
      <c r="AF924" s="99" t="str">
        <f t="shared" si="656"/>
        <v/>
      </c>
      <c r="AG924" s="99" t="str">
        <f t="shared" si="650"/>
        <v/>
      </c>
      <c r="AH924" s="99" t="str">
        <f t="shared" si="651"/>
        <v/>
      </c>
      <c r="AI924" s="99" t="str">
        <f t="shared" si="672"/>
        <v/>
      </c>
      <c r="AJ924" s="99" t="str">
        <f t="shared" si="678"/>
        <v/>
      </c>
      <c r="AK924" s="99" t="str">
        <f t="shared" si="692"/>
        <v/>
      </c>
      <c r="AL924" s="99" t="str">
        <f t="shared" si="693"/>
        <v/>
      </c>
      <c r="AM924" s="99" t="str">
        <f t="shared" si="673"/>
        <v/>
      </c>
      <c r="AN924" s="99" t="str">
        <f t="shared" si="679"/>
        <v/>
      </c>
      <c r="AO924" s="99" t="str">
        <f t="shared" si="684"/>
        <v/>
      </c>
      <c r="AP924" s="99" t="str">
        <f t="shared" si="685"/>
        <v/>
      </c>
      <c r="AQ924" s="99" t="str">
        <f t="shared" si="680"/>
        <v/>
      </c>
      <c r="AR924" s="99" t="str">
        <f t="shared" si="681"/>
        <v/>
      </c>
      <c r="AS924" s="99" t="str">
        <f t="shared" si="686"/>
        <v/>
      </c>
      <c r="AT924" s="99" t="str">
        <f t="shared" si="687"/>
        <v/>
      </c>
      <c r="AU924" s="99" t="str">
        <f t="shared" si="657"/>
        <v/>
      </c>
      <c r="AV924" s="99" t="str">
        <f t="shared" si="658"/>
        <v/>
      </c>
      <c r="AW924" s="99" t="str">
        <f t="shared" si="688"/>
        <v/>
      </c>
      <c r="AX924" s="99" t="str">
        <f t="shared" si="689"/>
        <v/>
      </c>
      <c r="AY924" s="99" t="str">
        <f t="shared" si="659"/>
        <v/>
      </c>
      <c r="AZ924" s="99" t="str">
        <f t="shared" si="660"/>
        <v/>
      </c>
      <c r="BA924" s="99" t="str">
        <f t="shared" si="690"/>
        <v/>
      </c>
      <c r="BB924" s="99" t="str">
        <f t="shared" si="691"/>
        <v/>
      </c>
      <c r="BD924" s="99" t="str">
        <f t="shared" si="661"/>
        <v/>
      </c>
      <c r="BE924" s="99" t="str">
        <f t="shared" si="662"/>
        <v/>
      </c>
      <c r="BF924" s="99" t="str">
        <f t="shared" si="663"/>
        <v/>
      </c>
      <c r="BG924" s="99" t="str">
        <f t="shared" si="664"/>
        <v/>
      </c>
      <c r="BH924" s="121" t="str">
        <f t="shared" si="665"/>
        <v/>
      </c>
      <c r="BI924" s="121" t="str">
        <f t="shared" si="666"/>
        <v/>
      </c>
      <c r="BJ924" s="122" t="str">
        <f t="shared" si="667"/>
        <v/>
      </c>
      <c r="BK924" s="122"/>
      <c r="BL924" s="99" t="str">
        <f t="shared" si="668"/>
        <v/>
      </c>
      <c r="BM924" s="99" t="str">
        <f t="shared" si="669"/>
        <v/>
      </c>
      <c r="BN924" s="122" t="str">
        <f t="shared" si="674"/>
        <v/>
      </c>
      <c r="BO924" s="121" t="str">
        <f t="shared" si="670"/>
        <v/>
      </c>
      <c r="BP924" s="122" t="str">
        <f t="shared" si="675"/>
        <v/>
      </c>
      <c r="BQ924" s="122"/>
    </row>
    <row r="925" spans="2:69" x14ac:dyDescent="0.3">
      <c r="B925" s="89"/>
      <c r="C925" s="98">
        <f t="shared" si="671"/>
        <v>183</v>
      </c>
      <c r="D925" s="120">
        <v>915</v>
      </c>
      <c r="E925" s="161" t="str">
        <f t="shared" si="676"/>
        <v/>
      </c>
      <c r="F925" s="90" t="str">
        <f t="shared" si="652"/>
        <v/>
      </c>
      <c r="G925" s="120">
        <v>915</v>
      </c>
      <c r="H925" s="161" t="str">
        <f t="shared" si="677"/>
        <v/>
      </c>
      <c r="I925" s="90" t="str">
        <f t="array" ref="I925">IF(D$2=1,IF(F925="","",ABS(F924-F925)),IF(D$2&lt;10,IF(AND(F925="",F926=""),"",MAX(IF(C$11:C$1510=G925,B$11:B$1510))-MIN(IF(C$11:C$1510=G925,B$11:B$1510))),IF(AND(F925="",F926=""),"",_xlfn.STDEV.S(IF(C$11:C$1510=G925,B$11:B$1510)))))</f>
        <v/>
      </c>
      <c r="J925" s="102"/>
      <c r="K925" s="156"/>
      <c r="L925" s="157"/>
      <c r="M925" s="158"/>
      <c r="N925" s="147"/>
      <c r="O925" s="147"/>
      <c r="AA925" s="99" t="str">
        <f t="shared" si="653"/>
        <v/>
      </c>
      <c r="AB925" s="99" t="str">
        <f t="shared" si="654"/>
        <v/>
      </c>
      <c r="AC925" s="99" t="str">
        <f t="shared" si="682"/>
        <v/>
      </c>
      <c r="AD925" s="99" t="str">
        <f t="shared" si="683"/>
        <v/>
      </c>
      <c r="AE925" s="99" t="str">
        <f t="shared" si="655"/>
        <v/>
      </c>
      <c r="AF925" s="99" t="str">
        <f t="shared" si="656"/>
        <v/>
      </c>
      <c r="AG925" s="99" t="str">
        <f t="shared" ref="AG925:AG988" si="694">IF(SUM(AE916:AE925)&gt;9,"x","")</f>
        <v/>
      </c>
      <c r="AH925" s="99" t="str">
        <f t="shared" ref="AH925:AH988" si="695">IF(IF(AF$11="",SUM(AF917:AF926),SUM(AF916:AF925))&gt;9,"x","")</f>
        <v/>
      </c>
      <c r="AI925" s="99" t="str">
        <f t="shared" si="672"/>
        <v/>
      </c>
      <c r="AJ925" s="99" t="str">
        <f t="shared" si="678"/>
        <v/>
      </c>
      <c r="AK925" s="99" t="str">
        <f t="shared" si="692"/>
        <v/>
      </c>
      <c r="AL925" s="99" t="str">
        <f t="shared" si="693"/>
        <v/>
      </c>
      <c r="AM925" s="99" t="str">
        <f t="shared" si="673"/>
        <v/>
      </c>
      <c r="AN925" s="99" t="str">
        <f t="shared" si="679"/>
        <v/>
      </c>
      <c r="AO925" s="99" t="str">
        <f t="shared" si="684"/>
        <v/>
      </c>
      <c r="AP925" s="99" t="str">
        <f t="shared" si="685"/>
        <v/>
      </c>
      <c r="AQ925" s="99" t="str">
        <f t="shared" si="680"/>
        <v/>
      </c>
      <c r="AR925" s="99" t="str">
        <f t="shared" si="681"/>
        <v/>
      </c>
      <c r="AS925" s="99" t="str">
        <f t="shared" si="686"/>
        <v/>
      </c>
      <c r="AT925" s="99" t="str">
        <f t="shared" si="687"/>
        <v/>
      </c>
      <c r="AU925" s="99" t="str">
        <f t="shared" si="657"/>
        <v/>
      </c>
      <c r="AV925" s="99" t="str">
        <f t="shared" si="658"/>
        <v/>
      </c>
      <c r="AW925" s="99" t="str">
        <f t="shared" si="688"/>
        <v/>
      </c>
      <c r="AX925" s="99" t="str">
        <f t="shared" si="689"/>
        <v/>
      </c>
      <c r="AY925" s="99" t="str">
        <f t="shared" si="659"/>
        <v/>
      </c>
      <c r="AZ925" s="99" t="str">
        <f t="shared" si="660"/>
        <v/>
      </c>
      <c r="BA925" s="99" t="str">
        <f t="shared" si="690"/>
        <v/>
      </c>
      <c r="BB925" s="99" t="str">
        <f t="shared" si="691"/>
        <v/>
      </c>
      <c r="BD925" s="99" t="str">
        <f t="shared" si="661"/>
        <v/>
      </c>
      <c r="BE925" s="99" t="str">
        <f t="shared" si="662"/>
        <v/>
      </c>
      <c r="BF925" s="99" t="str">
        <f t="shared" si="663"/>
        <v/>
      </c>
      <c r="BG925" s="99" t="str">
        <f t="shared" si="664"/>
        <v/>
      </c>
      <c r="BH925" s="121" t="str">
        <f t="shared" si="665"/>
        <v/>
      </c>
      <c r="BI925" s="121" t="str">
        <f t="shared" si="666"/>
        <v/>
      </c>
      <c r="BJ925" s="122" t="str">
        <f t="shared" si="667"/>
        <v/>
      </c>
      <c r="BK925" s="122"/>
      <c r="BL925" s="99" t="str">
        <f t="shared" si="668"/>
        <v/>
      </c>
      <c r="BM925" s="99" t="str">
        <f t="shared" si="669"/>
        <v/>
      </c>
      <c r="BN925" s="122" t="str">
        <f t="shared" si="674"/>
        <v/>
      </c>
      <c r="BO925" s="121" t="str">
        <f t="shared" si="670"/>
        <v/>
      </c>
      <c r="BP925" s="122" t="str">
        <f t="shared" si="675"/>
        <v/>
      </c>
      <c r="BQ925" s="122"/>
    </row>
    <row r="926" spans="2:69" x14ac:dyDescent="0.3">
      <c r="B926" s="89"/>
      <c r="C926" s="98">
        <f t="shared" si="671"/>
        <v>184</v>
      </c>
      <c r="D926" s="120">
        <v>916</v>
      </c>
      <c r="E926" s="161" t="str">
        <f t="shared" si="676"/>
        <v/>
      </c>
      <c r="F926" s="90" t="str">
        <f t="shared" si="652"/>
        <v/>
      </c>
      <c r="G926" s="120">
        <v>916</v>
      </c>
      <c r="H926" s="161" t="str">
        <f t="shared" si="677"/>
        <v/>
      </c>
      <c r="I926" s="90" t="str">
        <f t="array" ref="I926">IF(D$2=1,IF(F926="","",ABS(F925-F926)),IF(D$2&lt;10,IF(AND(F926="",F927=""),"",MAX(IF(C$11:C$1510=G926,B$11:B$1510))-MIN(IF(C$11:C$1510=G926,B$11:B$1510))),IF(AND(F926="",F927=""),"",_xlfn.STDEV.S(IF(C$11:C$1510=G926,B$11:B$1510)))))</f>
        <v/>
      </c>
      <c r="J926" s="102"/>
      <c r="K926" s="156"/>
      <c r="L926" s="157"/>
      <c r="M926" s="158"/>
      <c r="N926" s="147"/>
      <c r="O926" s="147"/>
      <c r="AA926" s="99" t="str">
        <f t="shared" si="653"/>
        <v/>
      </c>
      <c r="AB926" s="99" t="str">
        <f t="shared" si="654"/>
        <v/>
      </c>
      <c r="AC926" s="99" t="str">
        <f t="shared" si="682"/>
        <v/>
      </c>
      <c r="AD926" s="99" t="str">
        <f t="shared" si="683"/>
        <v/>
      </c>
      <c r="AE926" s="99" t="str">
        <f t="shared" si="655"/>
        <v/>
      </c>
      <c r="AF926" s="99" t="str">
        <f t="shared" si="656"/>
        <v/>
      </c>
      <c r="AG926" s="99" t="str">
        <f t="shared" si="694"/>
        <v/>
      </c>
      <c r="AH926" s="99" t="str">
        <f t="shared" si="695"/>
        <v/>
      </c>
      <c r="AI926" s="99" t="str">
        <f t="shared" si="672"/>
        <v/>
      </c>
      <c r="AJ926" s="99" t="str">
        <f t="shared" si="678"/>
        <v/>
      </c>
      <c r="AK926" s="99" t="str">
        <f t="shared" si="692"/>
        <v/>
      </c>
      <c r="AL926" s="99" t="str">
        <f t="shared" si="693"/>
        <v/>
      </c>
      <c r="AM926" s="99" t="str">
        <f t="shared" si="673"/>
        <v/>
      </c>
      <c r="AN926" s="99" t="str">
        <f t="shared" si="679"/>
        <v/>
      </c>
      <c r="AO926" s="99" t="str">
        <f t="shared" si="684"/>
        <v/>
      </c>
      <c r="AP926" s="99" t="str">
        <f t="shared" si="685"/>
        <v/>
      </c>
      <c r="AQ926" s="99" t="str">
        <f t="shared" si="680"/>
        <v/>
      </c>
      <c r="AR926" s="99" t="str">
        <f t="shared" si="681"/>
        <v/>
      </c>
      <c r="AS926" s="99" t="str">
        <f t="shared" si="686"/>
        <v/>
      </c>
      <c r="AT926" s="99" t="str">
        <f t="shared" si="687"/>
        <v/>
      </c>
      <c r="AU926" s="99" t="str">
        <f t="shared" si="657"/>
        <v/>
      </c>
      <c r="AV926" s="99" t="str">
        <f t="shared" si="658"/>
        <v/>
      </c>
      <c r="AW926" s="99" t="str">
        <f t="shared" si="688"/>
        <v/>
      </c>
      <c r="AX926" s="99" t="str">
        <f t="shared" si="689"/>
        <v/>
      </c>
      <c r="AY926" s="99" t="str">
        <f t="shared" si="659"/>
        <v/>
      </c>
      <c r="AZ926" s="99" t="str">
        <f t="shared" si="660"/>
        <v/>
      </c>
      <c r="BA926" s="99" t="str">
        <f t="shared" si="690"/>
        <v/>
      </c>
      <c r="BB926" s="99" t="str">
        <f t="shared" si="691"/>
        <v/>
      </c>
      <c r="BD926" s="99" t="str">
        <f t="shared" si="661"/>
        <v/>
      </c>
      <c r="BE926" s="99" t="str">
        <f t="shared" si="662"/>
        <v/>
      </c>
      <c r="BF926" s="99" t="str">
        <f t="shared" si="663"/>
        <v/>
      </c>
      <c r="BG926" s="99" t="str">
        <f t="shared" si="664"/>
        <v/>
      </c>
      <c r="BH926" s="121" t="str">
        <f t="shared" si="665"/>
        <v/>
      </c>
      <c r="BI926" s="121" t="str">
        <f t="shared" si="666"/>
        <v/>
      </c>
      <c r="BJ926" s="122" t="str">
        <f t="shared" si="667"/>
        <v/>
      </c>
      <c r="BK926" s="122"/>
      <c r="BL926" s="99" t="str">
        <f t="shared" si="668"/>
        <v/>
      </c>
      <c r="BM926" s="99" t="str">
        <f t="shared" si="669"/>
        <v/>
      </c>
      <c r="BN926" s="122" t="str">
        <f t="shared" si="674"/>
        <v/>
      </c>
      <c r="BO926" s="121" t="str">
        <f t="shared" si="670"/>
        <v/>
      </c>
      <c r="BP926" s="122" t="str">
        <f t="shared" si="675"/>
        <v/>
      </c>
      <c r="BQ926" s="122"/>
    </row>
    <row r="927" spans="2:69" x14ac:dyDescent="0.3">
      <c r="B927" s="89"/>
      <c r="C927" s="98">
        <f t="shared" si="671"/>
        <v>184</v>
      </c>
      <c r="D927" s="120">
        <v>917</v>
      </c>
      <c r="E927" s="161" t="str">
        <f t="shared" si="676"/>
        <v/>
      </c>
      <c r="F927" s="90" t="str">
        <f t="shared" si="652"/>
        <v/>
      </c>
      <c r="G927" s="120">
        <v>917</v>
      </c>
      <c r="H927" s="161" t="str">
        <f t="shared" si="677"/>
        <v/>
      </c>
      <c r="I927" s="90" t="str">
        <f t="array" ref="I927">IF(D$2=1,IF(F927="","",ABS(F926-F927)),IF(D$2&lt;10,IF(AND(F927="",F928=""),"",MAX(IF(C$11:C$1510=G927,B$11:B$1510))-MIN(IF(C$11:C$1510=G927,B$11:B$1510))),IF(AND(F927="",F928=""),"",_xlfn.STDEV.S(IF(C$11:C$1510=G927,B$11:B$1510)))))</f>
        <v/>
      </c>
      <c r="J927" s="102"/>
      <c r="K927" s="156"/>
      <c r="L927" s="157"/>
      <c r="M927" s="158"/>
      <c r="N927" s="147"/>
      <c r="O927" s="147"/>
      <c r="AA927" s="99" t="str">
        <f t="shared" si="653"/>
        <v/>
      </c>
      <c r="AB927" s="99" t="str">
        <f t="shared" si="654"/>
        <v/>
      </c>
      <c r="AC927" s="99" t="str">
        <f t="shared" si="682"/>
        <v/>
      </c>
      <c r="AD927" s="99" t="str">
        <f t="shared" si="683"/>
        <v/>
      </c>
      <c r="AE927" s="99" t="str">
        <f t="shared" si="655"/>
        <v/>
      </c>
      <c r="AF927" s="99" t="str">
        <f t="shared" si="656"/>
        <v/>
      </c>
      <c r="AG927" s="99" t="str">
        <f t="shared" si="694"/>
        <v/>
      </c>
      <c r="AH927" s="99" t="str">
        <f t="shared" si="695"/>
        <v/>
      </c>
      <c r="AI927" s="99" t="str">
        <f t="shared" si="672"/>
        <v/>
      </c>
      <c r="AJ927" s="99" t="str">
        <f t="shared" si="678"/>
        <v/>
      </c>
      <c r="AK927" s="99" t="str">
        <f t="shared" si="692"/>
        <v/>
      </c>
      <c r="AL927" s="99" t="str">
        <f t="shared" si="693"/>
        <v/>
      </c>
      <c r="AM927" s="99" t="str">
        <f t="shared" si="673"/>
        <v/>
      </c>
      <c r="AN927" s="99" t="str">
        <f t="shared" si="679"/>
        <v/>
      </c>
      <c r="AO927" s="99" t="str">
        <f t="shared" si="684"/>
        <v/>
      </c>
      <c r="AP927" s="99" t="str">
        <f t="shared" si="685"/>
        <v/>
      </c>
      <c r="AQ927" s="99" t="str">
        <f t="shared" si="680"/>
        <v/>
      </c>
      <c r="AR927" s="99" t="str">
        <f t="shared" si="681"/>
        <v/>
      </c>
      <c r="AS927" s="99" t="str">
        <f t="shared" si="686"/>
        <v/>
      </c>
      <c r="AT927" s="99" t="str">
        <f t="shared" si="687"/>
        <v/>
      </c>
      <c r="AU927" s="99" t="str">
        <f t="shared" si="657"/>
        <v/>
      </c>
      <c r="AV927" s="99" t="str">
        <f t="shared" si="658"/>
        <v/>
      </c>
      <c r="AW927" s="99" t="str">
        <f t="shared" si="688"/>
        <v/>
      </c>
      <c r="AX927" s="99" t="str">
        <f t="shared" si="689"/>
        <v/>
      </c>
      <c r="AY927" s="99" t="str">
        <f t="shared" si="659"/>
        <v/>
      </c>
      <c r="AZ927" s="99" t="str">
        <f t="shared" si="660"/>
        <v/>
      </c>
      <c r="BA927" s="99" t="str">
        <f t="shared" si="690"/>
        <v/>
      </c>
      <c r="BB927" s="99" t="str">
        <f t="shared" si="691"/>
        <v/>
      </c>
      <c r="BD927" s="99" t="str">
        <f t="shared" si="661"/>
        <v/>
      </c>
      <c r="BE927" s="99" t="str">
        <f t="shared" si="662"/>
        <v/>
      </c>
      <c r="BF927" s="99" t="str">
        <f t="shared" si="663"/>
        <v/>
      </c>
      <c r="BG927" s="99" t="str">
        <f t="shared" si="664"/>
        <v/>
      </c>
      <c r="BH927" s="121" t="str">
        <f t="shared" si="665"/>
        <v/>
      </c>
      <c r="BI927" s="121" t="str">
        <f t="shared" si="666"/>
        <v/>
      </c>
      <c r="BJ927" s="122" t="str">
        <f t="shared" si="667"/>
        <v/>
      </c>
      <c r="BK927" s="122"/>
      <c r="BL927" s="99" t="str">
        <f t="shared" si="668"/>
        <v/>
      </c>
      <c r="BM927" s="99" t="str">
        <f t="shared" si="669"/>
        <v/>
      </c>
      <c r="BN927" s="122" t="str">
        <f t="shared" si="674"/>
        <v/>
      </c>
      <c r="BO927" s="121" t="str">
        <f t="shared" si="670"/>
        <v/>
      </c>
      <c r="BP927" s="122" t="str">
        <f t="shared" si="675"/>
        <v/>
      </c>
      <c r="BQ927" s="122"/>
    </row>
    <row r="928" spans="2:69" x14ac:dyDescent="0.3">
      <c r="B928" s="89"/>
      <c r="C928" s="98">
        <f t="shared" si="671"/>
        <v>184</v>
      </c>
      <c r="D928" s="120">
        <v>918</v>
      </c>
      <c r="E928" s="161" t="str">
        <f t="shared" si="676"/>
        <v/>
      </c>
      <c r="F928" s="90" t="str">
        <f t="shared" si="652"/>
        <v/>
      </c>
      <c r="G928" s="120">
        <v>918</v>
      </c>
      <c r="H928" s="161" t="str">
        <f t="shared" si="677"/>
        <v/>
      </c>
      <c r="I928" s="90" t="str">
        <f t="array" ref="I928">IF(D$2=1,IF(F928="","",ABS(F927-F928)),IF(D$2&lt;10,IF(AND(F928="",F929=""),"",MAX(IF(C$11:C$1510=G928,B$11:B$1510))-MIN(IF(C$11:C$1510=G928,B$11:B$1510))),IF(AND(F928="",F929=""),"",_xlfn.STDEV.S(IF(C$11:C$1510=G928,B$11:B$1510)))))</f>
        <v/>
      </c>
      <c r="J928" s="102"/>
      <c r="K928" s="156"/>
      <c r="L928" s="157"/>
      <c r="M928" s="158"/>
      <c r="N928" s="147"/>
      <c r="O928" s="147"/>
      <c r="AA928" s="99" t="str">
        <f t="shared" si="653"/>
        <v/>
      </c>
      <c r="AB928" s="99" t="str">
        <f t="shared" si="654"/>
        <v/>
      </c>
      <c r="AC928" s="99" t="str">
        <f t="shared" si="682"/>
        <v/>
      </c>
      <c r="AD928" s="99" t="str">
        <f t="shared" si="683"/>
        <v/>
      </c>
      <c r="AE928" s="99" t="str">
        <f t="shared" si="655"/>
        <v/>
      </c>
      <c r="AF928" s="99" t="str">
        <f t="shared" si="656"/>
        <v/>
      </c>
      <c r="AG928" s="99" t="str">
        <f t="shared" si="694"/>
        <v/>
      </c>
      <c r="AH928" s="99" t="str">
        <f t="shared" si="695"/>
        <v/>
      </c>
      <c r="AI928" s="99" t="str">
        <f t="shared" si="672"/>
        <v/>
      </c>
      <c r="AJ928" s="99" t="str">
        <f t="shared" si="678"/>
        <v/>
      </c>
      <c r="AK928" s="99" t="str">
        <f t="shared" si="692"/>
        <v/>
      </c>
      <c r="AL928" s="99" t="str">
        <f t="shared" si="693"/>
        <v/>
      </c>
      <c r="AM928" s="99" t="str">
        <f t="shared" si="673"/>
        <v/>
      </c>
      <c r="AN928" s="99" t="str">
        <f t="shared" si="679"/>
        <v/>
      </c>
      <c r="AO928" s="99" t="str">
        <f t="shared" si="684"/>
        <v/>
      </c>
      <c r="AP928" s="99" t="str">
        <f t="shared" si="685"/>
        <v/>
      </c>
      <c r="AQ928" s="99" t="str">
        <f t="shared" si="680"/>
        <v/>
      </c>
      <c r="AR928" s="99" t="str">
        <f t="shared" si="681"/>
        <v/>
      </c>
      <c r="AS928" s="99" t="str">
        <f t="shared" si="686"/>
        <v/>
      </c>
      <c r="AT928" s="99" t="str">
        <f t="shared" si="687"/>
        <v/>
      </c>
      <c r="AU928" s="99" t="str">
        <f t="shared" si="657"/>
        <v/>
      </c>
      <c r="AV928" s="99" t="str">
        <f t="shared" si="658"/>
        <v/>
      </c>
      <c r="AW928" s="99" t="str">
        <f t="shared" si="688"/>
        <v/>
      </c>
      <c r="AX928" s="99" t="str">
        <f t="shared" si="689"/>
        <v/>
      </c>
      <c r="AY928" s="99" t="str">
        <f t="shared" si="659"/>
        <v/>
      </c>
      <c r="AZ928" s="99" t="str">
        <f t="shared" si="660"/>
        <v/>
      </c>
      <c r="BA928" s="99" t="str">
        <f t="shared" si="690"/>
        <v/>
      </c>
      <c r="BB928" s="99" t="str">
        <f t="shared" si="691"/>
        <v/>
      </c>
      <c r="BD928" s="99" t="str">
        <f t="shared" si="661"/>
        <v/>
      </c>
      <c r="BE928" s="99" t="str">
        <f t="shared" si="662"/>
        <v/>
      </c>
      <c r="BF928" s="99" t="str">
        <f t="shared" si="663"/>
        <v/>
      </c>
      <c r="BG928" s="99" t="str">
        <f t="shared" si="664"/>
        <v/>
      </c>
      <c r="BH928" s="121" t="str">
        <f t="shared" si="665"/>
        <v/>
      </c>
      <c r="BI928" s="121" t="str">
        <f t="shared" si="666"/>
        <v/>
      </c>
      <c r="BJ928" s="122" t="str">
        <f t="shared" si="667"/>
        <v/>
      </c>
      <c r="BK928" s="122"/>
      <c r="BL928" s="99" t="str">
        <f t="shared" si="668"/>
        <v/>
      </c>
      <c r="BM928" s="99" t="str">
        <f t="shared" si="669"/>
        <v/>
      </c>
      <c r="BN928" s="122" t="str">
        <f t="shared" si="674"/>
        <v/>
      </c>
      <c r="BO928" s="121" t="str">
        <f t="shared" si="670"/>
        <v/>
      </c>
      <c r="BP928" s="122" t="str">
        <f t="shared" si="675"/>
        <v/>
      </c>
      <c r="BQ928" s="122"/>
    </row>
    <row r="929" spans="2:69" x14ac:dyDescent="0.3">
      <c r="B929" s="89"/>
      <c r="C929" s="98">
        <f t="shared" si="671"/>
        <v>184</v>
      </c>
      <c r="D929" s="120">
        <v>919</v>
      </c>
      <c r="E929" s="161" t="str">
        <f t="shared" si="676"/>
        <v/>
      </c>
      <c r="F929" s="90" t="str">
        <f t="shared" si="652"/>
        <v/>
      </c>
      <c r="G929" s="120">
        <v>919</v>
      </c>
      <c r="H929" s="161" t="str">
        <f t="shared" si="677"/>
        <v/>
      </c>
      <c r="I929" s="90" t="str">
        <f t="array" ref="I929">IF(D$2=1,IF(F929="","",ABS(F928-F929)),IF(D$2&lt;10,IF(AND(F929="",F930=""),"",MAX(IF(C$11:C$1510=G929,B$11:B$1510))-MIN(IF(C$11:C$1510=G929,B$11:B$1510))),IF(AND(F929="",F930=""),"",_xlfn.STDEV.S(IF(C$11:C$1510=G929,B$11:B$1510)))))</f>
        <v/>
      </c>
      <c r="J929" s="102"/>
      <c r="K929" s="156"/>
      <c r="L929" s="157"/>
      <c r="M929" s="158"/>
      <c r="N929" s="147"/>
      <c r="O929" s="147"/>
      <c r="AA929" s="99" t="str">
        <f t="shared" si="653"/>
        <v/>
      </c>
      <c r="AB929" s="99" t="str">
        <f t="shared" si="654"/>
        <v/>
      </c>
      <c r="AC929" s="99" t="str">
        <f t="shared" si="682"/>
        <v/>
      </c>
      <c r="AD929" s="99" t="str">
        <f t="shared" si="683"/>
        <v/>
      </c>
      <c r="AE929" s="99" t="str">
        <f t="shared" si="655"/>
        <v/>
      </c>
      <c r="AF929" s="99" t="str">
        <f t="shared" si="656"/>
        <v/>
      </c>
      <c r="AG929" s="99" t="str">
        <f t="shared" si="694"/>
        <v/>
      </c>
      <c r="AH929" s="99" t="str">
        <f t="shared" si="695"/>
        <v/>
      </c>
      <c r="AI929" s="99" t="str">
        <f t="shared" si="672"/>
        <v/>
      </c>
      <c r="AJ929" s="99" t="str">
        <f t="shared" si="678"/>
        <v/>
      </c>
      <c r="AK929" s="99" t="str">
        <f t="shared" si="692"/>
        <v/>
      </c>
      <c r="AL929" s="99" t="str">
        <f t="shared" si="693"/>
        <v/>
      </c>
      <c r="AM929" s="99" t="str">
        <f t="shared" si="673"/>
        <v/>
      </c>
      <c r="AN929" s="99" t="str">
        <f t="shared" si="679"/>
        <v/>
      </c>
      <c r="AO929" s="99" t="str">
        <f t="shared" si="684"/>
        <v/>
      </c>
      <c r="AP929" s="99" t="str">
        <f t="shared" si="685"/>
        <v/>
      </c>
      <c r="AQ929" s="99" t="str">
        <f t="shared" si="680"/>
        <v/>
      </c>
      <c r="AR929" s="99" t="str">
        <f t="shared" si="681"/>
        <v/>
      </c>
      <c r="AS929" s="99" t="str">
        <f t="shared" si="686"/>
        <v/>
      </c>
      <c r="AT929" s="99" t="str">
        <f t="shared" si="687"/>
        <v/>
      </c>
      <c r="AU929" s="99" t="str">
        <f t="shared" si="657"/>
        <v/>
      </c>
      <c r="AV929" s="99" t="str">
        <f t="shared" si="658"/>
        <v/>
      </c>
      <c r="AW929" s="99" t="str">
        <f t="shared" si="688"/>
        <v/>
      </c>
      <c r="AX929" s="99" t="str">
        <f t="shared" si="689"/>
        <v/>
      </c>
      <c r="AY929" s="99" t="str">
        <f t="shared" si="659"/>
        <v/>
      </c>
      <c r="AZ929" s="99" t="str">
        <f t="shared" si="660"/>
        <v/>
      </c>
      <c r="BA929" s="99" t="str">
        <f t="shared" si="690"/>
        <v/>
      </c>
      <c r="BB929" s="99" t="str">
        <f t="shared" si="691"/>
        <v/>
      </c>
      <c r="BD929" s="99" t="str">
        <f t="shared" si="661"/>
        <v/>
      </c>
      <c r="BE929" s="99" t="str">
        <f t="shared" si="662"/>
        <v/>
      </c>
      <c r="BF929" s="99" t="str">
        <f t="shared" si="663"/>
        <v/>
      </c>
      <c r="BG929" s="99" t="str">
        <f t="shared" si="664"/>
        <v/>
      </c>
      <c r="BH929" s="121" t="str">
        <f t="shared" si="665"/>
        <v/>
      </c>
      <c r="BI929" s="121" t="str">
        <f t="shared" si="666"/>
        <v/>
      </c>
      <c r="BJ929" s="122" t="str">
        <f t="shared" si="667"/>
        <v/>
      </c>
      <c r="BK929" s="122"/>
      <c r="BL929" s="99" t="str">
        <f t="shared" si="668"/>
        <v/>
      </c>
      <c r="BM929" s="99" t="str">
        <f t="shared" si="669"/>
        <v/>
      </c>
      <c r="BN929" s="122" t="str">
        <f t="shared" si="674"/>
        <v/>
      </c>
      <c r="BO929" s="121" t="str">
        <f t="shared" si="670"/>
        <v/>
      </c>
      <c r="BP929" s="122" t="str">
        <f t="shared" si="675"/>
        <v/>
      </c>
      <c r="BQ929" s="122"/>
    </row>
    <row r="930" spans="2:69" x14ac:dyDescent="0.3">
      <c r="B930" s="89"/>
      <c r="C930" s="98">
        <f t="shared" si="671"/>
        <v>184</v>
      </c>
      <c r="D930" s="120">
        <v>920</v>
      </c>
      <c r="E930" s="161" t="str">
        <f t="shared" si="676"/>
        <v/>
      </c>
      <c r="F930" s="90" t="str">
        <f t="shared" si="652"/>
        <v/>
      </c>
      <c r="G930" s="120">
        <v>920</v>
      </c>
      <c r="H930" s="161" t="str">
        <f t="shared" si="677"/>
        <v/>
      </c>
      <c r="I930" s="90" t="str">
        <f t="array" ref="I930">IF(D$2=1,IF(F930="","",ABS(F929-F930)),IF(D$2&lt;10,IF(AND(F930="",F931=""),"",MAX(IF(C$11:C$1510=G930,B$11:B$1510))-MIN(IF(C$11:C$1510=G930,B$11:B$1510))),IF(AND(F930="",F931=""),"",_xlfn.STDEV.S(IF(C$11:C$1510=G930,B$11:B$1510)))))</f>
        <v/>
      </c>
      <c r="J930" s="102"/>
      <c r="K930" s="156"/>
      <c r="L930" s="157"/>
      <c r="M930" s="158"/>
      <c r="N930" s="147"/>
      <c r="O930" s="147"/>
      <c r="AA930" s="99" t="str">
        <f t="shared" si="653"/>
        <v/>
      </c>
      <c r="AB930" s="99" t="str">
        <f t="shared" si="654"/>
        <v/>
      </c>
      <c r="AC930" s="99" t="str">
        <f t="shared" si="682"/>
        <v/>
      </c>
      <c r="AD930" s="99" t="str">
        <f t="shared" si="683"/>
        <v/>
      </c>
      <c r="AE930" s="99" t="str">
        <f t="shared" si="655"/>
        <v/>
      </c>
      <c r="AF930" s="99" t="str">
        <f t="shared" si="656"/>
        <v/>
      </c>
      <c r="AG930" s="99" t="str">
        <f t="shared" si="694"/>
        <v/>
      </c>
      <c r="AH930" s="99" t="str">
        <f t="shared" si="695"/>
        <v/>
      </c>
      <c r="AI930" s="99" t="str">
        <f t="shared" si="672"/>
        <v/>
      </c>
      <c r="AJ930" s="99" t="str">
        <f t="shared" si="678"/>
        <v/>
      </c>
      <c r="AK930" s="99" t="str">
        <f t="shared" si="692"/>
        <v/>
      </c>
      <c r="AL930" s="99" t="str">
        <f t="shared" si="693"/>
        <v/>
      </c>
      <c r="AM930" s="99" t="str">
        <f t="shared" si="673"/>
        <v/>
      </c>
      <c r="AN930" s="99" t="str">
        <f t="shared" si="679"/>
        <v/>
      </c>
      <c r="AO930" s="99" t="str">
        <f t="shared" si="684"/>
        <v/>
      </c>
      <c r="AP930" s="99" t="str">
        <f t="shared" si="685"/>
        <v/>
      </c>
      <c r="AQ930" s="99" t="str">
        <f t="shared" si="680"/>
        <v/>
      </c>
      <c r="AR930" s="99" t="str">
        <f t="shared" si="681"/>
        <v/>
      </c>
      <c r="AS930" s="99" t="str">
        <f t="shared" si="686"/>
        <v/>
      </c>
      <c r="AT930" s="99" t="str">
        <f t="shared" si="687"/>
        <v/>
      </c>
      <c r="AU930" s="99" t="str">
        <f t="shared" si="657"/>
        <v/>
      </c>
      <c r="AV930" s="99" t="str">
        <f t="shared" si="658"/>
        <v/>
      </c>
      <c r="AW930" s="99" t="str">
        <f t="shared" si="688"/>
        <v/>
      </c>
      <c r="AX930" s="99" t="str">
        <f t="shared" si="689"/>
        <v/>
      </c>
      <c r="AY930" s="99" t="str">
        <f t="shared" si="659"/>
        <v/>
      </c>
      <c r="AZ930" s="99" t="str">
        <f t="shared" si="660"/>
        <v/>
      </c>
      <c r="BA930" s="99" t="str">
        <f t="shared" si="690"/>
        <v/>
      </c>
      <c r="BB930" s="99" t="str">
        <f t="shared" si="691"/>
        <v/>
      </c>
      <c r="BD930" s="99" t="str">
        <f t="shared" si="661"/>
        <v/>
      </c>
      <c r="BE930" s="99" t="str">
        <f t="shared" si="662"/>
        <v/>
      </c>
      <c r="BF930" s="99" t="str">
        <f t="shared" si="663"/>
        <v/>
      </c>
      <c r="BG930" s="99" t="str">
        <f t="shared" si="664"/>
        <v/>
      </c>
      <c r="BH930" s="121" t="str">
        <f t="shared" si="665"/>
        <v/>
      </c>
      <c r="BI930" s="121" t="str">
        <f t="shared" si="666"/>
        <v/>
      </c>
      <c r="BJ930" s="122" t="str">
        <f t="shared" si="667"/>
        <v/>
      </c>
      <c r="BK930" s="122"/>
      <c r="BL930" s="99" t="str">
        <f t="shared" si="668"/>
        <v/>
      </c>
      <c r="BM930" s="99" t="str">
        <f t="shared" si="669"/>
        <v/>
      </c>
      <c r="BN930" s="122" t="str">
        <f t="shared" si="674"/>
        <v/>
      </c>
      <c r="BO930" s="121" t="str">
        <f t="shared" si="670"/>
        <v/>
      </c>
      <c r="BP930" s="122" t="str">
        <f t="shared" si="675"/>
        <v/>
      </c>
      <c r="BQ930" s="122"/>
    </row>
    <row r="931" spans="2:69" x14ac:dyDescent="0.3">
      <c r="B931" s="89"/>
      <c r="C931" s="98">
        <f t="shared" si="671"/>
        <v>185</v>
      </c>
      <c r="D931" s="120">
        <v>921</v>
      </c>
      <c r="E931" s="161" t="str">
        <f t="shared" si="676"/>
        <v/>
      </c>
      <c r="F931" s="90" t="str">
        <f t="shared" si="652"/>
        <v/>
      </c>
      <c r="G931" s="120">
        <v>921</v>
      </c>
      <c r="H931" s="161" t="str">
        <f t="shared" si="677"/>
        <v/>
      </c>
      <c r="I931" s="90" t="str">
        <f t="array" ref="I931">IF(D$2=1,IF(F931="","",ABS(F930-F931)),IF(D$2&lt;10,IF(AND(F931="",F932=""),"",MAX(IF(C$11:C$1510=G931,B$11:B$1510))-MIN(IF(C$11:C$1510=G931,B$11:B$1510))),IF(AND(F931="",F932=""),"",_xlfn.STDEV.S(IF(C$11:C$1510=G931,B$11:B$1510)))))</f>
        <v/>
      </c>
      <c r="J931" s="102"/>
      <c r="K931" s="156"/>
      <c r="L931" s="157"/>
      <c r="M931" s="158"/>
      <c r="N931" s="147"/>
      <c r="O931" s="147"/>
      <c r="AA931" s="99" t="str">
        <f t="shared" si="653"/>
        <v/>
      </c>
      <c r="AB931" s="99" t="str">
        <f t="shared" si="654"/>
        <v/>
      </c>
      <c r="AC931" s="99" t="str">
        <f t="shared" si="682"/>
        <v/>
      </c>
      <c r="AD931" s="99" t="str">
        <f t="shared" si="683"/>
        <v/>
      </c>
      <c r="AE931" s="99" t="str">
        <f t="shared" si="655"/>
        <v/>
      </c>
      <c r="AF931" s="99" t="str">
        <f t="shared" si="656"/>
        <v/>
      </c>
      <c r="AG931" s="99" t="str">
        <f t="shared" si="694"/>
        <v/>
      </c>
      <c r="AH931" s="99" t="str">
        <f t="shared" si="695"/>
        <v/>
      </c>
      <c r="AI931" s="99" t="str">
        <f t="shared" si="672"/>
        <v/>
      </c>
      <c r="AJ931" s="99" t="str">
        <f t="shared" si="678"/>
        <v/>
      </c>
      <c r="AK931" s="99" t="str">
        <f t="shared" si="692"/>
        <v/>
      </c>
      <c r="AL931" s="99" t="str">
        <f t="shared" si="693"/>
        <v/>
      </c>
      <c r="AM931" s="99" t="str">
        <f t="shared" si="673"/>
        <v/>
      </c>
      <c r="AN931" s="99" t="str">
        <f t="shared" si="679"/>
        <v/>
      </c>
      <c r="AO931" s="99" t="str">
        <f t="shared" si="684"/>
        <v/>
      </c>
      <c r="AP931" s="99" t="str">
        <f t="shared" si="685"/>
        <v/>
      </c>
      <c r="AQ931" s="99" t="str">
        <f t="shared" si="680"/>
        <v/>
      </c>
      <c r="AR931" s="99" t="str">
        <f t="shared" si="681"/>
        <v/>
      </c>
      <c r="AS931" s="99" t="str">
        <f t="shared" si="686"/>
        <v/>
      </c>
      <c r="AT931" s="99" t="str">
        <f t="shared" si="687"/>
        <v/>
      </c>
      <c r="AU931" s="99" t="str">
        <f t="shared" si="657"/>
        <v/>
      </c>
      <c r="AV931" s="99" t="str">
        <f t="shared" si="658"/>
        <v/>
      </c>
      <c r="AW931" s="99" t="str">
        <f t="shared" si="688"/>
        <v/>
      </c>
      <c r="AX931" s="99" t="str">
        <f t="shared" si="689"/>
        <v/>
      </c>
      <c r="AY931" s="99" t="str">
        <f t="shared" si="659"/>
        <v/>
      </c>
      <c r="AZ931" s="99" t="str">
        <f t="shared" si="660"/>
        <v/>
      </c>
      <c r="BA931" s="99" t="str">
        <f t="shared" si="690"/>
        <v/>
      </c>
      <c r="BB931" s="99" t="str">
        <f t="shared" si="691"/>
        <v/>
      </c>
      <c r="BD931" s="99" t="str">
        <f t="shared" si="661"/>
        <v/>
      </c>
      <c r="BE931" s="99" t="str">
        <f t="shared" si="662"/>
        <v/>
      </c>
      <c r="BF931" s="99" t="str">
        <f t="shared" si="663"/>
        <v/>
      </c>
      <c r="BG931" s="99" t="str">
        <f t="shared" si="664"/>
        <v/>
      </c>
      <c r="BH931" s="121" t="str">
        <f t="shared" si="665"/>
        <v/>
      </c>
      <c r="BI931" s="121" t="str">
        <f t="shared" si="666"/>
        <v/>
      </c>
      <c r="BJ931" s="122" t="str">
        <f t="shared" si="667"/>
        <v/>
      </c>
      <c r="BK931" s="122"/>
      <c r="BL931" s="99" t="str">
        <f t="shared" si="668"/>
        <v/>
      </c>
      <c r="BM931" s="99" t="str">
        <f t="shared" si="669"/>
        <v/>
      </c>
      <c r="BN931" s="122" t="str">
        <f t="shared" si="674"/>
        <v/>
      </c>
      <c r="BO931" s="121" t="str">
        <f t="shared" si="670"/>
        <v/>
      </c>
      <c r="BP931" s="122" t="str">
        <f t="shared" si="675"/>
        <v/>
      </c>
      <c r="BQ931" s="122"/>
    </row>
    <row r="932" spans="2:69" x14ac:dyDescent="0.3">
      <c r="B932" s="89"/>
      <c r="C932" s="98">
        <f t="shared" si="671"/>
        <v>185</v>
      </c>
      <c r="D932" s="120">
        <v>922</v>
      </c>
      <c r="E932" s="161" t="str">
        <f t="shared" si="676"/>
        <v/>
      </c>
      <c r="F932" s="90" t="str">
        <f t="shared" si="652"/>
        <v/>
      </c>
      <c r="G932" s="120">
        <v>922</v>
      </c>
      <c r="H932" s="161" t="str">
        <f t="shared" si="677"/>
        <v/>
      </c>
      <c r="I932" s="90" t="str">
        <f t="array" ref="I932">IF(D$2=1,IF(F932="","",ABS(F931-F932)),IF(D$2&lt;10,IF(AND(F932="",F933=""),"",MAX(IF(C$11:C$1510=G932,B$11:B$1510))-MIN(IF(C$11:C$1510=G932,B$11:B$1510))),IF(AND(F932="",F933=""),"",_xlfn.STDEV.S(IF(C$11:C$1510=G932,B$11:B$1510)))))</f>
        <v/>
      </c>
      <c r="J932" s="102"/>
      <c r="K932" s="156"/>
      <c r="L932" s="157"/>
      <c r="M932" s="158"/>
      <c r="N932" s="147"/>
      <c r="O932" s="147"/>
      <c r="AA932" s="99" t="str">
        <f t="shared" si="653"/>
        <v/>
      </c>
      <c r="AB932" s="99" t="str">
        <f t="shared" si="654"/>
        <v/>
      </c>
      <c r="AC932" s="99" t="str">
        <f t="shared" si="682"/>
        <v/>
      </c>
      <c r="AD932" s="99" t="str">
        <f t="shared" si="683"/>
        <v/>
      </c>
      <c r="AE932" s="99" t="str">
        <f t="shared" si="655"/>
        <v/>
      </c>
      <c r="AF932" s="99" t="str">
        <f t="shared" si="656"/>
        <v/>
      </c>
      <c r="AG932" s="99" t="str">
        <f t="shared" si="694"/>
        <v/>
      </c>
      <c r="AH932" s="99" t="str">
        <f t="shared" si="695"/>
        <v/>
      </c>
      <c r="AI932" s="99" t="str">
        <f t="shared" si="672"/>
        <v/>
      </c>
      <c r="AJ932" s="99" t="str">
        <f t="shared" si="678"/>
        <v/>
      </c>
      <c r="AK932" s="99" t="str">
        <f t="shared" si="692"/>
        <v/>
      </c>
      <c r="AL932" s="99" t="str">
        <f t="shared" si="693"/>
        <v/>
      </c>
      <c r="AM932" s="99" t="str">
        <f t="shared" si="673"/>
        <v/>
      </c>
      <c r="AN932" s="99" t="str">
        <f t="shared" si="679"/>
        <v/>
      </c>
      <c r="AO932" s="99" t="str">
        <f t="shared" si="684"/>
        <v/>
      </c>
      <c r="AP932" s="99" t="str">
        <f t="shared" si="685"/>
        <v/>
      </c>
      <c r="AQ932" s="99" t="str">
        <f t="shared" si="680"/>
        <v/>
      </c>
      <c r="AR932" s="99" t="str">
        <f t="shared" si="681"/>
        <v/>
      </c>
      <c r="AS932" s="99" t="str">
        <f t="shared" si="686"/>
        <v/>
      </c>
      <c r="AT932" s="99" t="str">
        <f t="shared" si="687"/>
        <v/>
      </c>
      <c r="AU932" s="99" t="str">
        <f t="shared" si="657"/>
        <v/>
      </c>
      <c r="AV932" s="99" t="str">
        <f t="shared" si="658"/>
        <v/>
      </c>
      <c r="AW932" s="99" t="str">
        <f t="shared" si="688"/>
        <v/>
      </c>
      <c r="AX932" s="99" t="str">
        <f t="shared" si="689"/>
        <v/>
      </c>
      <c r="AY932" s="99" t="str">
        <f t="shared" si="659"/>
        <v/>
      </c>
      <c r="AZ932" s="99" t="str">
        <f t="shared" si="660"/>
        <v/>
      </c>
      <c r="BA932" s="99" t="str">
        <f t="shared" si="690"/>
        <v/>
      </c>
      <c r="BB932" s="99" t="str">
        <f t="shared" si="691"/>
        <v/>
      </c>
      <c r="BD932" s="99" t="str">
        <f t="shared" si="661"/>
        <v/>
      </c>
      <c r="BE932" s="99" t="str">
        <f t="shared" si="662"/>
        <v/>
      </c>
      <c r="BF932" s="99" t="str">
        <f t="shared" si="663"/>
        <v/>
      </c>
      <c r="BG932" s="99" t="str">
        <f t="shared" si="664"/>
        <v/>
      </c>
      <c r="BH932" s="121" t="str">
        <f t="shared" si="665"/>
        <v/>
      </c>
      <c r="BI932" s="121" t="str">
        <f t="shared" si="666"/>
        <v/>
      </c>
      <c r="BJ932" s="122" t="str">
        <f t="shared" si="667"/>
        <v/>
      </c>
      <c r="BK932" s="122"/>
      <c r="BL932" s="99" t="str">
        <f t="shared" si="668"/>
        <v/>
      </c>
      <c r="BM932" s="99" t="str">
        <f t="shared" si="669"/>
        <v/>
      </c>
      <c r="BN932" s="122" t="str">
        <f t="shared" si="674"/>
        <v/>
      </c>
      <c r="BO932" s="121" t="str">
        <f t="shared" si="670"/>
        <v/>
      </c>
      <c r="BP932" s="122" t="str">
        <f t="shared" si="675"/>
        <v/>
      </c>
      <c r="BQ932" s="122"/>
    </row>
    <row r="933" spans="2:69" x14ac:dyDescent="0.3">
      <c r="B933" s="89"/>
      <c r="C933" s="98">
        <f t="shared" si="671"/>
        <v>185</v>
      </c>
      <c r="D933" s="120">
        <v>923</v>
      </c>
      <c r="E933" s="161" t="str">
        <f t="shared" si="676"/>
        <v/>
      </c>
      <c r="F933" s="90" t="str">
        <f t="shared" si="652"/>
        <v/>
      </c>
      <c r="G933" s="120">
        <v>923</v>
      </c>
      <c r="H933" s="161" t="str">
        <f t="shared" si="677"/>
        <v/>
      </c>
      <c r="I933" s="90" t="str">
        <f t="array" ref="I933">IF(D$2=1,IF(F933="","",ABS(F932-F933)),IF(D$2&lt;10,IF(AND(F933="",F934=""),"",MAX(IF(C$11:C$1510=G933,B$11:B$1510))-MIN(IF(C$11:C$1510=G933,B$11:B$1510))),IF(AND(F933="",F934=""),"",_xlfn.STDEV.S(IF(C$11:C$1510=G933,B$11:B$1510)))))</f>
        <v/>
      </c>
      <c r="J933" s="102"/>
      <c r="K933" s="156"/>
      <c r="L933" s="157"/>
      <c r="M933" s="158"/>
      <c r="N933" s="147"/>
      <c r="O933" s="147"/>
      <c r="AA933" s="99" t="str">
        <f t="shared" si="653"/>
        <v/>
      </c>
      <c r="AB933" s="99" t="str">
        <f t="shared" si="654"/>
        <v/>
      </c>
      <c r="AC933" s="99" t="str">
        <f t="shared" si="682"/>
        <v/>
      </c>
      <c r="AD933" s="99" t="str">
        <f t="shared" si="683"/>
        <v/>
      </c>
      <c r="AE933" s="99" t="str">
        <f t="shared" si="655"/>
        <v/>
      </c>
      <c r="AF933" s="99" t="str">
        <f t="shared" si="656"/>
        <v/>
      </c>
      <c r="AG933" s="99" t="str">
        <f t="shared" si="694"/>
        <v/>
      </c>
      <c r="AH933" s="99" t="str">
        <f t="shared" si="695"/>
        <v/>
      </c>
      <c r="AI933" s="99" t="str">
        <f t="shared" si="672"/>
        <v/>
      </c>
      <c r="AJ933" s="99" t="str">
        <f t="shared" si="678"/>
        <v/>
      </c>
      <c r="AK933" s="99" t="str">
        <f t="shared" si="692"/>
        <v/>
      </c>
      <c r="AL933" s="99" t="str">
        <f t="shared" si="693"/>
        <v/>
      </c>
      <c r="AM933" s="99" t="str">
        <f t="shared" si="673"/>
        <v/>
      </c>
      <c r="AN933" s="99" t="str">
        <f t="shared" si="679"/>
        <v/>
      </c>
      <c r="AO933" s="99" t="str">
        <f t="shared" si="684"/>
        <v/>
      </c>
      <c r="AP933" s="99" t="str">
        <f t="shared" si="685"/>
        <v/>
      </c>
      <c r="AQ933" s="99" t="str">
        <f t="shared" si="680"/>
        <v/>
      </c>
      <c r="AR933" s="99" t="str">
        <f t="shared" si="681"/>
        <v/>
      </c>
      <c r="AS933" s="99" t="str">
        <f t="shared" si="686"/>
        <v/>
      </c>
      <c r="AT933" s="99" t="str">
        <f t="shared" si="687"/>
        <v/>
      </c>
      <c r="AU933" s="99" t="str">
        <f t="shared" si="657"/>
        <v/>
      </c>
      <c r="AV933" s="99" t="str">
        <f t="shared" si="658"/>
        <v/>
      </c>
      <c r="AW933" s="99" t="str">
        <f t="shared" si="688"/>
        <v/>
      </c>
      <c r="AX933" s="99" t="str">
        <f t="shared" si="689"/>
        <v/>
      </c>
      <c r="AY933" s="99" t="str">
        <f t="shared" si="659"/>
        <v/>
      </c>
      <c r="AZ933" s="99" t="str">
        <f t="shared" si="660"/>
        <v/>
      </c>
      <c r="BA933" s="99" t="str">
        <f t="shared" si="690"/>
        <v/>
      </c>
      <c r="BB933" s="99" t="str">
        <f t="shared" si="691"/>
        <v/>
      </c>
      <c r="BD933" s="99" t="str">
        <f t="shared" si="661"/>
        <v/>
      </c>
      <c r="BE933" s="99" t="str">
        <f t="shared" si="662"/>
        <v/>
      </c>
      <c r="BF933" s="99" t="str">
        <f t="shared" si="663"/>
        <v/>
      </c>
      <c r="BG933" s="99" t="str">
        <f t="shared" si="664"/>
        <v/>
      </c>
      <c r="BH933" s="121" t="str">
        <f t="shared" si="665"/>
        <v/>
      </c>
      <c r="BI933" s="121" t="str">
        <f t="shared" si="666"/>
        <v/>
      </c>
      <c r="BJ933" s="122" t="str">
        <f t="shared" si="667"/>
        <v/>
      </c>
      <c r="BK933" s="122"/>
      <c r="BL933" s="99" t="str">
        <f t="shared" si="668"/>
        <v/>
      </c>
      <c r="BM933" s="99" t="str">
        <f t="shared" si="669"/>
        <v/>
      </c>
      <c r="BN933" s="122" t="str">
        <f t="shared" si="674"/>
        <v/>
      </c>
      <c r="BO933" s="121" t="str">
        <f t="shared" si="670"/>
        <v/>
      </c>
      <c r="BP933" s="122" t="str">
        <f t="shared" si="675"/>
        <v/>
      </c>
      <c r="BQ933" s="122"/>
    </row>
    <row r="934" spans="2:69" x14ac:dyDescent="0.3">
      <c r="B934" s="89"/>
      <c r="C934" s="98">
        <f t="shared" si="671"/>
        <v>185</v>
      </c>
      <c r="D934" s="120">
        <v>924</v>
      </c>
      <c r="E934" s="161" t="str">
        <f t="shared" si="676"/>
        <v/>
      </c>
      <c r="F934" s="90" t="str">
        <f t="shared" si="652"/>
        <v/>
      </c>
      <c r="G934" s="120">
        <v>924</v>
      </c>
      <c r="H934" s="161" t="str">
        <f t="shared" si="677"/>
        <v/>
      </c>
      <c r="I934" s="90" t="str">
        <f t="array" ref="I934">IF(D$2=1,IF(F934="","",ABS(F933-F934)),IF(D$2&lt;10,IF(AND(F934="",F935=""),"",MAX(IF(C$11:C$1510=G934,B$11:B$1510))-MIN(IF(C$11:C$1510=G934,B$11:B$1510))),IF(AND(F934="",F935=""),"",_xlfn.STDEV.S(IF(C$11:C$1510=G934,B$11:B$1510)))))</f>
        <v/>
      </c>
      <c r="J934" s="102"/>
      <c r="K934" s="156"/>
      <c r="L934" s="157"/>
      <c r="M934" s="158"/>
      <c r="N934" s="147"/>
      <c r="O934" s="147"/>
      <c r="AA934" s="99" t="str">
        <f t="shared" si="653"/>
        <v/>
      </c>
      <c r="AB934" s="99" t="str">
        <f t="shared" si="654"/>
        <v/>
      </c>
      <c r="AC934" s="99" t="str">
        <f t="shared" si="682"/>
        <v/>
      </c>
      <c r="AD934" s="99" t="str">
        <f t="shared" si="683"/>
        <v/>
      </c>
      <c r="AE934" s="99" t="str">
        <f t="shared" si="655"/>
        <v/>
      </c>
      <c r="AF934" s="99" t="str">
        <f t="shared" si="656"/>
        <v/>
      </c>
      <c r="AG934" s="99" t="str">
        <f t="shared" si="694"/>
        <v/>
      </c>
      <c r="AH934" s="99" t="str">
        <f t="shared" si="695"/>
        <v/>
      </c>
      <c r="AI934" s="99" t="str">
        <f t="shared" si="672"/>
        <v/>
      </c>
      <c r="AJ934" s="99" t="str">
        <f t="shared" si="678"/>
        <v/>
      </c>
      <c r="AK934" s="99" t="str">
        <f t="shared" si="692"/>
        <v/>
      </c>
      <c r="AL934" s="99" t="str">
        <f t="shared" si="693"/>
        <v/>
      </c>
      <c r="AM934" s="99" t="str">
        <f t="shared" si="673"/>
        <v/>
      </c>
      <c r="AN934" s="99" t="str">
        <f t="shared" si="679"/>
        <v/>
      </c>
      <c r="AO934" s="99" t="str">
        <f t="shared" si="684"/>
        <v/>
      </c>
      <c r="AP934" s="99" t="str">
        <f t="shared" si="685"/>
        <v/>
      </c>
      <c r="AQ934" s="99" t="str">
        <f t="shared" si="680"/>
        <v/>
      </c>
      <c r="AR934" s="99" t="str">
        <f t="shared" si="681"/>
        <v/>
      </c>
      <c r="AS934" s="99" t="str">
        <f t="shared" si="686"/>
        <v/>
      </c>
      <c r="AT934" s="99" t="str">
        <f t="shared" si="687"/>
        <v/>
      </c>
      <c r="AU934" s="99" t="str">
        <f t="shared" si="657"/>
        <v/>
      </c>
      <c r="AV934" s="99" t="str">
        <f t="shared" si="658"/>
        <v/>
      </c>
      <c r="AW934" s="99" t="str">
        <f t="shared" si="688"/>
        <v/>
      </c>
      <c r="AX934" s="99" t="str">
        <f t="shared" si="689"/>
        <v/>
      </c>
      <c r="AY934" s="99" t="str">
        <f t="shared" si="659"/>
        <v/>
      </c>
      <c r="AZ934" s="99" t="str">
        <f t="shared" si="660"/>
        <v/>
      </c>
      <c r="BA934" s="99" t="str">
        <f t="shared" si="690"/>
        <v/>
      </c>
      <c r="BB934" s="99" t="str">
        <f t="shared" si="691"/>
        <v/>
      </c>
      <c r="BD934" s="99" t="str">
        <f t="shared" si="661"/>
        <v/>
      </c>
      <c r="BE934" s="99" t="str">
        <f t="shared" si="662"/>
        <v/>
      </c>
      <c r="BF934" s="99" t="str">
        <f t="shared" si="663"/>
        <v/>
      </c>
      <c r="BG934" s="99" t="str">
        <f t="shared" si="664"/>
        <v/>
      </c>
      <c r="BH934" s="121" t="str">
        <f t="shared" si="665"/>
        <v/>
      </c>
      <c r="BI934" s="121" t="str">
        <f t="shared" si="666"/>
        <v/>
      </c>
      <c r="BJ934" s="122" t="str">
        <f t="shared" si="667"/>
        <v/>
      </c>
      <c r="BK934" s="122"/>
      <c r="BL934" s="99" t="str">
        <f t="shared" si="668"/>
        <v/>
      </c>
      <c r="BM934" s="99" t="str">
        <f t="shared" si="669"/>
        <v/>
      </c>
      <c r="BN934" s="122" t="str">
        <f t="shared" si="674"/>
        <v/>
      </c>
      <c r="BO934" s="121" t="str">
        <f t="shared" si="670"/>
        <v/>
      </c>
      <c r="BP934" s="122" t="str">
        <f t="shared" si="675"/>
        <v/>
      </c>
      <c r="BQ934" s="122"/>
    </row>
    <row r="935" spans="2:69" x14ac:dyDescent="0.3">
      <c r="B935" s="89"/>
      <c r="C935" s="98">
        <f t="shared" si="671"/>
        <v>185</v>
      </c>
      <c r="D935" s="120">
        <v>925</v>
      </c>
      <c r="E935" s="161" t="str">
        <f t="shared" si="676"/>
        <v/>
      </c>
      <c r="F935" s="90" t="str">
        <f t="shared" si="652"/>
        <v/>
      </c>
      <c r="G935" s="120">
        <v>925</v>
      </c>
      <c r="H935" s="161" t="str">
        <f t="shared" si="677"/>
        <v/>
      </c>
      <c r="I935" s="90" t="str">
        <f t="array" ref="I935">IF(D$2=1,IF(F935="","",ABS(F934-F935)),IF(D$2&lt;10,IF(AND(F935="",F936=""),"",MAX(IF(C$11:C$1510=G935,B$11:B$1510))-MIN(IF(C$11:C$1510=G935,B$11:B$1510))),IF(AND(F935="",F936=""),"",_xlfn.STDEV.S(IF(C$11:C$1510=G935,B$11:B$1510)))))</f>
        <v/>
      </c>
      <c r="J935" s="102"/>
      <c r="K935" s="156"/>
      <c r="L935" s="157"/>
      <c r="M935" s="158"/>
      <c r="N935" s="147"/>
      <c r="O935" s="147"/>
      <c r="AA935" s="99" t="str">
        <f t="shared" si="653"/>
        <v/>
      </c>
      <c r="AB935" s="99" t="str">
        <f t="shared" si="654"/>
        <v/>
      </c>
      <c r="AC935" s="99" t="str">
        <f t="shared" si="682"/>
        <v/>
      </c>
      <c r="AD935" s="99" t="str">
        <f t="shared" si="683"/>
        <v/>
      </c>
      <c r="AE935" s="99" t="str">
        <f t="shared" si="655"/>
        <v/>
      </c>
      <c r="AF935" s="99" t="str">
        <f t="shared" si="656"/>
        <v/>
      </c>
      <c r="AG935" s="99" t="str">
        <f t="shared" si="694"/>
        <v/>
      </c>
      <c r="AH935" s="99" t="str">
        <f t="shared" si="695"/>
        <v/>
      </c>
      <c r="AI935" s="99" t="str">
        <f t="shared" si="672"/>
        <v/>
      </c>
      <c r="AJ935" s="99" t="str">
        <f t="shared" si="678"/>
        <v/>
      </c>
      <c r="AK935" s="99" t="str">
        <f t="shared" si="692"/>
        <v/>
      </c>
      <c r="AL935" s="99" t="str">
        <f t="shared" si="693"/>
        <v/>
      </c>
      <c r="AM935" s="99" t="str">
        <f t="shared" si="673"/>
        <v/>
      </c>
      <c r="AN935" s="99" t="str">
        <f t="shared" si="679"/>
        <v/>
      </c>
      <c r="AO935" s="99" t="str">
        <f t="shared" si="684"/>
        <v/>
      </c>
      <c r="AP935" s="99" t="str">
        <f t="shared" si="685"/>
        <v/>
      </c>
      <c r="AQ935" s="99" t="str">
        <f t="shared" si="680"/>
        <v/>
      </c>
      <c r="AR935" s="99" t="str">
        <f t="shared" si="681"/>
        <v/>
      </c>
      <c r="AS935" s="99" t="str">
        <f t="shared" si="686"/>
        <v/>
      </c>
      <c r="AT935" s="99" t="str">
        <f t="shared" si="687"/>
        <v/>
      </c>
      <c r="AU935" s="99" t="str">
        <f t="shared" si="657"/>
        <v/>
      </c>
      <c r="AV935" s="99" t="str">
        <f t="shared" si="658"/>
        <v/>
      </c>
      <c r="AW935" s="99" t="str">
        <f t="shared" si="688"/>
        <v/>
      </c>
      <c r="AX935" s="99" t="str">
        <f t="shared" si="689"/>
        <v/>
      </c>
      <c r="AY935" s="99" t="str">
        <f t="shared" si="659"/>
        <v/>
      </c>
      <c r="AZ935" s="99" t="str">
        <f t="shared" si="660"/>
        <v/>
      </c>
      <c r="BA935" s="99" t="str">
        <f t="shared" si="690"/>
        <v/>
      </c>
      <c r="BB935" s="99" t="str">
        <f t="shared" si="691"/>
        <v/>
      </c>
      <c r="BD935" s="99" t="str">
        <f t="shared" si="661"/>
        <v/>
      </c>
      <c r="BE935" s="99" t="str">
        <f t="shared" si="662"/>
        <v/>
      </c>
      <c r="BF935" s="99" t="str">
        <f t="shared" si="663"/>
        <v/>
      </c>
      <c r="BG935" s="99" t="str">
        <f t="shared" si="664"/>
        <v/>
      </c>
      <c r="BH935" s="121" t="str">
        <f t="shared" si="665"/>
        <v/>
      </c>
      <c r="BI935" s="121" t="str">
        <f t="shared" si="666"/>
        <v/>
      </c>
      <c r="BJ935" s="122" t="str">
        <f t="shared" si="667"/>
        <v/>
      </c>
      <c r="BK935" s="122"/>
      <c r="BL935" s="99" t="str">
        <f t="shared" si="668"/>
        <v/>
      </c>
      <c r="BM935" s="99" t="str">
        <f t="shared" si="669"/>
        <v/>
      </c>
      <c r="BN935" s="122" t="str">
        <f t="shared" si="674"/>
        <v/>
      </c>
      <c r="BO935" s="121" t="str">
        <f t="shared" si="670"/>
        <v/>
      </c>
      <c r="BP935" s="122" t="str">
        <f t="shared" si="675"/>
        <v/>
      </c>
      <c r="BQ935" s="122"/>
    </row>
    <row r="936" spans="2:69" x14ac:dyDescent="0.3">
      <c r="B936" s="89"/>
      <c r="C936" s="98">
        <f t="shared" si="671"/>
        <v>186</v>
      </c>
      <c r="D936" s="120">
        <v>926</v>
      </c>
      <c r="E936" s="161" t="str">
        <f t="shared" si="676"/>
        <v/>
      </c>
      <c r="F936" s="90" t="str">
        <f t="shared" si="652"/>
        <v/>
      </c>
      <c r="G936" s="120">
        <v>926</v>
      </c>
      <c r="H936" s="161" t="str">
        <f t="shared" si="677"/>
        <v/>
      </c>
      <c r="I936" s="90" t="str">
        <f t="array" ref="I936">IF(D$2=1,IF(F936="","",ABS(F935-F936)),IF(D$2&lt;10,IF(AND(F936="",F937=""),"",MAX(IF(C$11:C$1510=G936,B$11:B$1510))-MIN(IF(C$11:C$1510=G936,B$11:B$1510))),IF(AND(F936="",F937=""),"",_xlfn.STDEV.S(IF(C$11:C$1510=G936,B$11:B$1510)))))</f>
        <v/>
      </c>
      <c r="J936" s="102"/>
      <c r="K936" s="156"/>
      <c r="L936" s="157"/>
      <c r="M936" s="158"/>
      <c r="N936" s="147"/>
      <c r="O936" s="147"/>
      <c r="AA936" s="99" t="str">
        <f t="shared" si="653"/>
        <v/>
      </c>
      <c r="AB936" s="99" t="str">
        <f t="shared" si="654"/>
        <v/>
      </c>
      <c r="AC936" s="99" t="str">
        <f t="shared" si="682"/>
        <v/>
      </c>
      <c r="AD936" s="99" t="str">
        <f t="shared" si="683"/>
        <v/>
      </c>
      <c r="AE936" s="99" t="str">
        <f t="shared" si="655"/>
        <v/>
      </c>
      <c r="AF936" s="99" t="str">
        <f t="shared" si="656"/>
        <v/>
      </c>
      <c r="AG936" s="99" t="str">
        <f t="shared" si="694"/>
        <v/>
      </c>
      <c r="AH936" s="99" t="str">
        <f t="shared" si="695"/>
        <v/>
      </c>
      <c r="AI936" s="99" t="str">
        <f t="shared" si="672"/>
        <v/>
      </c>
      <c r="AJ936" s="99" t="str">
        <f t="shared" si="678"/>
        <v/>
      </c>
      <c r="AK936" s="99" t="str">
        <f t="shared" si="692"/>
        <v/>
      </c>
      <c r="AL936" s="99" t="str">
        <f t="shared" si="693"/>
        <v/>
      </c>
      <c r="AM936" s="99" t="str">
        <f t="shared" si="673"/>
        <v/>
      </c>
      <c r="AN936" s="99" t="str">
        <f t="shared" si="679"/>
        <v/>
      </c>
      <c r="AO936" s="99" t="str">
        <f t="shared" si="684"/>
        <v/>
      </c>
      <c r="AP936" s="99" t="str">
        <f t="shared" si="685"/>
        <v/>
      </c>
      <c r="AQ936" s="99" t="str">
        <f t="shared" si="680"/>
        <v/>
      </c>
      <c r="AR936" s="99" t="str">
        <f t="shared" si="681"/>
        <v/>
      </c>
      <c r="AS936" s="99" t="str">
        <f t="shared" si="686"/>
        <v/>
      </c>
      <c r="AT936" s="99" t="str">
        <f t="shared" si="687"/>
        <v/>
      </c>
      <c r="AU936" s="99" t="str">
        <f t="shared" si="657"/>
        <v/>
      </c>
      <c r="AV936" s="99" t="str">
        <f t="shared" si="658"/>
        <v/>
      </c>
      <c r="AW936" s="99" t="str">
        <f t="shared" si="688"/>
        <v/>
      </c>
      <c r="AX936" s="99" t="str">
        <f t="shared" si="689"/>
        <v/>
      </c>
      <c r="AY936" s="99" t="str">
        <f t="shared" si="659"/>
        <v/>
      </c>
      <c r="AZ936" s="99" t="str">
        <f t="shared" si="660"/>
        <v/>
      </c>
      <c r="BA936" s="99" t="str">
        <f t="shared" si="690"/>
        <v/>
      </c>
      <c r="BB936" s="99" t="str">
        <f t="shared" si="691"/>
        <v/>
      </c>
      <c r="BD936" s="99" t="str">
        <f t="shared" si="661"/>
        <v/>
      </c>
      <c r="BE936" s="99" t="str">
        <f t="shared" si="662"/>
        <v/>
      </c>
      <c r="BF936" s="99" t="str">
        <f t="shared" si="663"/>
        <v/>
      </c>
      <c r="BG936" s="99" t="str">
        <f t="shared" si="664"/>
        <v/>
      </c>
      <c r="BH936" s="121" t="str">
        <f t="shared" si="665"/>
        <v/>
      </c>
      <c r="BI936" s="121" t="str">
        <f t="shared" si="666"/>
        <v/>
      </c>
      <c r="BJ936" s="122" t="str">
        <f t="shared" si="667"/>
        <v/>
      </c>
      <c r="BK936" s="122"/>
      <c r="BL936" s="99" t="str">
        <f t="shared" si="668"/>
        <v/>
      </c>
      <c r="BM936" s="99" t="str">
        <f t="shared" si="669"/>
        <v/>
      </c>
      <c r="BN936" s="122" t="str">
        <f t="shared" si="674"/>
        <v/>
      </c>
      <c r="BO936" s="121" t="str">
        <f t="shared" si="670"/>
        <v/>
      </c>
      <c r="BP936" s="122" t="str">
        <f t="shared" si="675"/>
        <v/>
      </c>
      <c r="BQ936" s="122"/>
    </row>
    <row r="937" spans="2:69" x14ac:dyDescent="0.3">
      <c r="B937" s="89"/>
      <c r="C937" s="98">
        <f t="shared" si="671"/>
        <v>186</v>
      </c>
      <c r="D937" s="120">
        <v>927</v>
      </c>
      <c r="E937" s="161" t="str">
        <f t="shared" si="676"/>
        <v/>
      </c>
      <c r="F937" s="90" t="str">
        <f t="shared" si="652"/>
        <v/>
      </c>
      <c r="G937" s="120">
        <v>927</v>
      </c>
      <c r="H937" s="161" t="str">
        <f t="shared" si="677"/>
        <v/>
      </c>
      <c r="I937" s="90" t="str">
        <f t="array" ref="I937">IF(D$2=1,IF(F937="","",ABS(F936-F937)),IF(D$2&lt;10,IF(AND(F937="",F938=""),"",MAX(IF(C$11:C$1510=G937,B$11:B$1510))-MIN(IF(C$11:C$1510=G937,B$11:B$1510))),IF(AND(F937="",F938=""),"",_xlfn.STDEV.S(IF(C$11:C$1510=G937,B$11:B$1510)))))</f>
        <v/>
      </c>
      <c r="J937" s="102"/>
      <c r="K937" s="156"/>
      <c r="L937" s="157"/>
      <c r="M937" s="158"/>
      <c r="N937" s="147"/>
      <c r="O937" s="147"/>
      <c r="AA937" s="99" t="str">
        <f t="shared" si="653"/>
        <v/>
      </c>
      <c r="AB937" s="99" t="str">
        <f t="shared" si="654"/>
        <v/>
      </c>
      <c r="AC937" s="99" t="str">
        <f t="shared" si="682"/>
        <v/>
      </c>
      <c r="AD937" s="99" t="str">
        <f t="shared" si="683"/>
        <v/>
      </c>
      <c r="AE937" s="99" t="str">
        <f t="shared" si="655"/>
        <v/>
      </c>
      <c r="AF937" s="99" t="str">
        <f t="shared" si="656"/>
        <v/>
      </c>
      <c r="AG937" s="99" t="str">
        <f t="shared" si="694"/>
        <v/>
      </c>
      <c r="AH937" s="99" t="str">
        <f t="shared" si="695"/>
        <v/>
      </c>
      <c r="AI937" s="99" t="str">
        <f t="shared" si="672"/>
        <v/>
      </c>
      <c r="AJ937" s="99" t="str">
        <f t="shared" si="678"/>
        <v/>
      </c>
      <c r="AK937" s="99" t="str">
        <f t="shared" si="692"/>
        <v/>
      </c>
      <c r="AL937" s="99" t="str">
        <f t="shared" si="693"/>
        <v/>
      </c>
      <c r="AM937" s="99" t="str">
        <f t="shared" si="673"/>
        <v/>
      </c>
      <c r="AN937" s="99" t="str">
        <f t="shared" si="679"/>
        <v/>
      </c>
      <c r="AO937" s="99" t="str">
        <f t="shared" si="684"/>
        <v/>
      </c>
      <c r="AP937" s="99" t="str">
        <f t="shared" si="685"/>
        <v/>
      </c>
      <c r="AQ937" s="99" t="str">
        <f t="shared" si="680"/>
        <v/>
      </c>
      <c r="AR937" s="99" t="str">
        <f t="shared" si="681"/>
        <v/>
      </c>
      <c r="AS937" s="99" t="str">
        <f t="shared" si="686"/>
        <v/>
      </c>
      <c r="AT937" s="99" t="str">
        <f t="shared" si="687"/>
        <v/>
      </c>
      <c r="AU937" s="99" t="str">
        <f t="shared" si="657"/>
        <v/>
      </c>
      <c r="AV937" s="99" t="str">
        <f t="shared" si="658"/>
        <v/>
      </c>
      <c r="AW937" s="99" t="str">
        <f t="shared" si="688"/>
        <v/>
      </c>
      <c r="AX937" s="99" t="str">
        <f t="shared" si="689"/>
        <v/>
      </c>
      <c r="AY937" s="99" t="str">
        <f t="shared" si="659"/>
        <v/>
      </c>
      <c r="AZ937" s="99" t="str">
        <f t="shared" si="660"/>
        <v/>
      </c>
      <c r="BA937" s="99" t="str">
        <f t="shared" si="690"/>
        <v/>
      </c>
      <c r="BB937" s="99" t="str">
        <f t="shared" si="691"/>
        <v/>
      </c>
      <c r="BD937" s="99" t="str">
        <f t="shared" si="661"/>
        <v/>
      </c>
      <c r="BE937" s="99" t="str">
        <f t="shared" si="662"/>
        <v/>
      </c>
      <c r="BF937" s="99" t="str">
        <f t="shared" si="663"/>
        <v/>
      </c>
      <c r="BG937" s="99" t="str">
        <f t="shared" si="664"/>
        <v/>
      </c>
      <c r="BH937" s="121" t="str">
        <f t="shared" si="665"/>
        <v/>
      </c>
      <c r="BI937" s="121" t="str">
        <f t="shared" si="666"/>
        <v/>
      </c>
      <c r="BJ937" s="122" t="str">
        <f t="shared" si="667"/>
        <v/>
      </c>
      <c r="BK937" s="122"/>
      <c r="BL937" s="99" t="str">
        <f t="shared" si="668"/>
        <v/>
      </c>
      <c r="BM937" s="99" t="str">
        <f t="shared" si="669"/>
        <v/>
      </c>
      <c r="BN937" s="122" t="str">
        <f t="shared" si="674"/>
        <v/>
      </c>
      <c r="BO937" s="121" t="str">
        <f t="shared" si="670"/>
        <v/>
      </c>
      <c r="BP937" s="122" t="str">
        <f t="shared" si="675"/>
        <v/>
      </c>
      <c r="BQ937" s="122"/>
    </row>
    <row r="938" spans="2:69" x14ac:dyDescent="0.3">
      <c r="B938" s="89"/>
      <c r="C938" s="98">
        <f t="shared" si="671"/>
        <v>186</v>
      </c>
      <c r="D938" s="120">
        <v>928</v>
      </c>
      <c r="E938" s="161" t="str">
        <f t="shared" si="676"/>
        <v/>
      </c>
      <c r="F938" s="90" t="str">
        <f t="shared" si="652"/>
        <v/>
      </c>
      <c r="G938" s="120">
        <v>928</v>
      </c>
      <c r="H938" s="161" t="str">
        <f t="shared" si="677"/>
        <v/>
      </c>
      <c r="I938" s="90" t="str">
        <f t="array" ref="I938">IF(D$2=1,IF(F938="","",ABS(F937-F938)),IF(D$2&lt;10,IF(AND(F938="",F939=""),"",MAX(IF(C$11:C$1510=G938,B$11:B$1510))-MIN(IF(C$11:C$1510=G938,B$11:B$1510))),IF(AND(F938="",F939=""),"",_xlfn.STDEV.S(IF(C$11:C$1510=G938,B$11:B$1510)))))</f>
        <v/>
      </c>
      <c r="J938" s="102"/>
      <c r="K938" s="156"/>
      <c r="L938" s="157"/>
      <c r="M938" s="158"/>
      <c r="N938" s="147"/>
      <c r="O938" s="147"/>
      <c r="AA938" s="99" t="str">
        <f t="shared" si="653"/>
        <v/>
      </c>
      <c r="AB938" s="99" t="str">
        <f t="shared" si="654"/>
        <v/>
      </c>
      <c r="AC938" s="99" t="str">
        <f t="shared" si="682"/>
        <v/>
      </c>
      <c r="AD938" s="99" t="str">
        <f t="shared" si="683"/>
        <v/>
      </c>
      <c r="AE938" s="99" t="str">
        <f t="shared" si="655"/>
        <v/>
      </c>
      <c r="AF938" s="99" t="str">
        <f t="shared" si="656"/>
        <v/>
      </c>
      <c r="AG938" s="99" t="str">
        <f t="shared" si="694"/>
        <v/>
      </c>
      <c r="AH938" s="99" t="str">
        <f t="shared" si="695"/>
        <v/>
      </c>
      <c r="AI938" s="99" t="str">
        <f t="shared" si="672"/>
        <v/>
      </c>
      <c r="AJ938" s="99" t="str">
        <f t="shared" si="678"/>
        <v/>
      </c>
      <c r="AK938" s="99" t="str">
        <f t="shared" si="692"/>
        <v/>
      </c>
      <c r="AL938" s="99" t="str">
        <f t="shared" si="693"/>
        <v/>
      </c>
      <c r="AM938" s="99" t="str">
        <f t="shared" si="673"/>
        <v/>
      </c>
      <c r="AN938" s="99" t="str">
        <f t="shared" si="679"/>
        <v/>
      </c>
      <c r="AO938" s="99" t="str">
        <f t="shared" si="684"/>
        <v/>
      </c>
      <c r="AP938" s="99" t="str">
        <f t="shared" si="685"/>
        <v/>
      </c>
      <c r="AQ938" s="99" t="str">
        <f t="shared" si="680"/>
        <v/>
      </c>
      <c r="AR938" s="99" t="str">
        <f t="shared" si="681"/>
        <v/>
      </c>
      <c r="AS938" s="99" t="str">
        <f t="shared" si="686"/>
        <v/>
      </c>
      <c r="AT938" s="99" t="str">
        <f t="shared" si="687"/>
        <v/>
      </c>
      <c r="AU938" s="99" t="str">
        <f t="shared" si="657"/>
        <v/>
      </c>
      <c r="AV938" s="99" t="str">
        <f t="shared" si="658"/>
        <v/>
      </c>
      <c r="AW938" s="99" t="str">
        <f t="shared" si="688"/>
        <v/>
      </c>
      <c r="AX938" s="99" t="str">
        <f t="shared" si="689"/>
        <v/>
      </c>
      <c r="AY938" s="99" t="str">
        <f t="shared" si="659"/>
        <v/>
      </c>
      <c r="AZ938" s="99" t="str">
        <f t="shared" si="660"/>
        <v/>
      </c>
      <c r="BA938" s="99" t="str">
        <f t="shared" si="690"/>
        <v/>
      </c>
      <c r="BB938" s="99" t="str">
        <f t="shared" si="691"/>
        <v/>
      </c>
      <c r="BD938" s="99" t="str">
        <f t="shared" si="661"/>
        <v/>
      </c>
      <c r="BE938" s="99" t="str">
        <f t="shared" si="662"/>
        <v/>
      </c>
      <c r="BF938" s="99" t="str">
        <f t="shared" si="663"/>
        <v/>
      </c>
      <c r="BG938" s="99" t="str">
        <f t="shared" si="664"/>
        <v/>
      </c>
      <c r="BH938" s="121" t="str">
        <f t="shared" si="665"/>
        <v/>
      </c>
      <c r="BI938" s="121" t="str">
        <f t="shared" si="666"/>
        <v/>
      </c>
      <c r="BJ938" s="122" t="str">
        <f t="shared" si="667"/>
        <v/>
      </c>
      <c r="BK938" s="122"/>
      <c r="BL938" s="99" t="str">
        <f t="shared" si="668"/>
        <v/>
      </c>
      <c r="BM938" s="99" t="str">
        <f t="shared" si="669"/>
        <v/>
      </c>
      <c r="BN938" s="122" t="str">
        <f t="shared" si="674"/>
        <v/>
      </c>
      <c r="BO938" s="121" t="str">
        <f t="shared" si="670"/>
        <v/>
      </c>
      <c r="BP938" s="122" t="str">
        <f t="shared" si="675"/>
        <v/>
      </c>
      <c r="BQ938" s="122"/>
    </row>
    <row r="939" spans="2:69" x14ac:dyDescent="0.3">
      <c r="B939" s="89"/>
      <c r="C939" s="98">
        <f t="shared" si="671"/>
        <v>186</v>
      </c>
      <c r="D939" s="120">
        <v>929</v>
      </c>
      <c r="E939" s="161" t="str">
        <f t="shared" si="676"/>
        <v/>
      </c>
      <c r="F939" s="90" t="str">
        <f t="shared" si="652"/>
        <v/>
      </c>
      <c r="G939" s="120">
        <v>929</v>
      </c>
      <c r="H939" s="161" t="str">
        <f t="shared" si="677"/>
        <v/>
      </c>
      <c r="I939" s="90" t="str">
        <f t="array" ref="I939">IF(D$2=1,IF(F939="","",ABS(F938-F939)),IF(D$2&lt;10,IF(AND(F939="",F940=""),"",MAX(IF(C$11:C$1510=G939,B$11:B$1510))-MIN(IF(C$11:C$1510=G939,B$11:B$1510))),IF(AND(F939="",F940=""),"",_xlfn.STDEV.S(IF(C$11:C$1510=G939,B$11:B$1510)))))</f>
        <v/>
      </c>
      <c r="J939" s="102"/>
      <c r="K939" s="156"/>
      <c r="L939" s="157"/>
      <c r="M939" s="158"/>
      <c r="N939" s="147"/>
      <c r="O939" s="147"/>
      <c r="AA939" s="99" t="str">
        <f t="shared" si="653"/>
        <v/>
      </c>
      <c r="AB939" s="99" t="str">
        <f t="shared" si="654"/>
        <v/>
      </c>
      <c r="AC939" s="99" t="str">
        <f t="shared" si="682"/>
        <v/>
      </c>
      <c r="AD939" s="99" t="str">
        <f t="shared" si="683"/>
        <v/>
      </c>
      <c r="AE939" s="99" t="str">
        <f t="shared" si="655"/>
        <v/>
      </c>
      <c r="AF939" s="99" t="str">
        <f t="shared" si="656"/>
        <v/>
      </c>
      <c r="AG939" s="99" t="str">
        <f t="shared" si="694"/>
        <v/>
      </c>
      <c r="AH939" s="99" t="str">
        <f t="shared" si="695"/>
        <v/>
      </c>
      <c r="AI939" s="99" t="str">
        <f t="shared" si="672"/>
        <v/>
      </c>
      <c r="AJ939" s="99" t="str">
        <f t="shared" si="678"/>
        <v/>
      </c>
      <c r="AK939" s="99" t="str">
        <f t="shared" si="692"/>
        <v/>
      </c>
      <c r="AL939" s="99" t="str">
        <f t="shared" si="693"/>
        <v/>
      </c>
      <c r="AM939" s="99" t="str">
        <f t="shared" si="673"/>
        <v/>
      </c>
      <c r="AN939" s="99" t="str">
        <f t="shared" si="679"/>
        <v/>
      </c>
      <c r="AO939" s="99" t="str">
        <f t="shared" si="684"/>
        <v/>
      </c>
      <c r="AP939" s="99" t="str">
        <f t="shared" si="685"/>
        <v/>
      </c>
      <c r="AQ939" s="99" t="str">
        <f t="shared" si="680"/>
        <v/>
      </c>
      <c r="AR939" s="99" t="str">
        <f t="shared" si="681"/>
        <v/>
      </c>
      <c r="AS939" s="99" t="str">
        <f t="shared" si="686"/>
        <v/>
      </c>
      <c r="AT939" s="99" t="str">
        <f t="shared" si="687"/>
        <v/>
      </c>
      <c r="AU939" s="99" t="str">
        <f t="shared" si="657"/>
        <v/>
      </c>
      <c r="AV939" s="99" t="str">
        <f t="shared" si="658"/>
        <v/>
      </c>
      <c r="AW939" s="99" t="str">
        <f t="shared" si="688"/>
        <v/>
      </c>
      <c r="AX939" s="99" t="str">
        <f t="shared" si="689"/>
        <v/>
      </c>
      <c r="AY939" s="99" t="str">
        <f t="shared" si="659"/>
        <v/>
      </c>
      <c r="AZ939" s="99" t="str">
        <f t="shared" si="660"/>
        <v/>
      </c>
      <c r="BA939" s="99" t="str">
        <f t="shared" si="690"/>
        <v/>
      </c>
      <c r="BB939" s="99" t="str">
        <f t="shared" si="691"/>
        <v/>
      </c>
      <c r="BD939" s="99" t="str">
        <f t="shared" si="661"/>
        <v/>
      </c>
      <c r="BE939" s="99" t="str">
        <f t="shared" si="662"/>
        <v/>
      </c>
      <c r="BF939" s="99" t="str">
        <f t="shared" si="663"/>
        <v/>
      </c>
      <c r="BG939" s="99" t="str">
        <f t="shared" si="664"/>
        <v/>
      </c>
      <c r="BH939" s="121" t="str">
        <f t="shared" si="665"/>
        <v/>
      </c>
      <c r="BI939" s="121" t="str">
        <f t="shared" si="666"/>
        <v/>
      </c>
      <c r="BJ939" s="122" t="str">
        <f t="shared" si="667"/>
        <v/>
      </c>
      <c r="BK939" s="122"/>
      <c r="BL939" s="99" t="str">
        <f t="shared" si="668"/>
        <v/>
      </c>
      <c r="BM939" s="99" t="str">
        <f t="shared" si="669"/>
        <v/>
      </c>
      <c r="BN939" s="122" t="str">
        <f t="shared" si="674"/>
        <v/>
      </c>
      <c r="BO939" s="121" t="str">
        <f t="shared" si="670"/>
        <v/>
      </c>
      <c r="BP939" s="122" t="str">
        <f t="shared" si="675"/>
        <v/>
      </c>
      <c r="BQ939" s="122"/>
    </row>
    <row r="940" spans="2:69" x14ac:dyDescent="0.3">
      <c r="B940" s="89"/>
      <c r="C940" s="98">
        <f t="shared" si="671"/>
        <v>186</v>
      </c>
      <c r="D940" s="120">
        <v>930</v>
      </c>
      <c r="E940" s="161" t="str">
        <f t="shared" si="676"/>
        <v/>
      </c>
      <c r="F940" s="90" t="str">
        <f t="shared" si="652"/>
        <v/>
      </c>
      <c r="G940" s="120">
        <v>930</v>
      </c>
      <c r="H940" s="161" t="str">
        <f t="shared" si="677"/>
        <v/>
      </c>
      <c r="I940" s="90" t="str">
        <f t="array" ref="I940">IF(D$2=1,IF(F940="","",ABS(F939-F940)),IF(D$2&lt;10,IF(AND(F940="",F941=""),"",MAX(IF(C$11:C$1510=G940,B$11:B$1510))-MIN(IF(C$11:C$1510=G940,B$11:B$1510))),IF(AND(F940="",F941=""),"",_xlfn.STDEV.S(IF(C$11:C$1510=G940,B$11:B$1510)))))</f>
        <v/>
      </c>
      <c r="J940" s="102"/>
      <c r="K940" s="156"/>
      <c r="L940" s="157"/>
      <c r="M940" s="158"/>
      <c r="N940" s="147"/>
      <c r="O940" s="147"/>
      <c r="AA940" s="99" t="str">
        <f t="shared" si="653"/>
        <v/>
      </c>
      <c r="AB940" s="99" t="str">
        <f t="shared" si="654"/>
        <v/>
      </c>
      <c r="AC940" s="99" t="str">
        <f t="shared" si="682"/>
        <v/>
      </c>
      <c r="AD940" s="99" t="str">
        <f t="shared" si="683"/>
        <v/>
      </c>
      <c r="AE940" s="99" t="str">
        <f t="shared" si="655"/>
        <v/>
      </c>
      <c r="AF940" s="99" t="str">
        <f t="shared" si="656"/>
        <v/>
      </c>
      <c r="AG940" s="99" t="str">
        <f t="shared" si="694"/>
        <v/>
      </c>
      <c r="AH940" s="99" t="str">
        <f t="shared" si="695"/>
        <v/>
      </c>
      <c r="AI940" s="99" t="str">
        <f t="shared" si="672"/>
        <v/>
      </c>
      <c r="AJ940" s="99" t="str">
        <f t="shared" si="678"/>
        <v/>
      </c>
      <c r="AK940" s="99" t="str">
        <f t="shared" si="692"/>
        <v/>
      </c>
      <c r="AL940" s="99" t="str">
        <f t="shared" si="693"/>
        <v/>
      </c>
      <c r="AM940" s="99" t="str">
        <f t="shared" si="673"/>
        <v/>
      </c>
      <c r="AN940" s="99" t="str">
        <f t="shared" si="679"/>
        <v/>
      </c>
      <c r="AO940" s="99" t="str">
        <f t="shared" si="684"/>
        <v/>
      </c>
      <c r="AP940" s="99" t="str">
        <f t="shared" si="685"/>
        <v/>
      </c>
      <c r="AQ940" s="99" t="str">
        <f t="shared" si="680"/>
        <v/>
      </c>
      <c r="AR940" s="99" t="str">
        <f t="shared" si="681"/>
        <v/>
      </c>
      <c r="AS940" s="99" t="str">
        <f t="shared" si="686"/>
        <v/>
      </c>
      <c r="AT940" s="99" t="str">
        <f t="shared" si="687"/>
        <v/>
      </c>
      <c r="AU940" s="99" t="str">
        <f t="shared" si="657"/>
        <v/>
      </c>
      <c r="AV940" s="99" t="str">
        <f t="shared" si="658"/>
        <v/>
      </c>
      <c r="AW940" s="99" t="str">
        <f t="shared" si="688"/>
        <v/>
      </c>
      <c r="AX940" s="99" t="str">
        <f t="shared" si="689"/>
        <v/>
      </c>
      <c r="AY940" s="99" t="str">
        <f t="shared" si="659"/>
        <v/>
      </c>
      <c r="AZ940" s="99" t="str">
        <f t="shared" si="660"/>
        <v/>
      </c>
      <c r="BA940" s="99" t="str">
        <f t="shared" si="690"/>
        <v/>
      </c>
      <c r="BB940" s="99" t="str">
        <f t="shared" si="691"/>
        <v/>
      </c>
      <c r="BD940" s="99" t="str">
        <f t="shared" si="661"/>
        <v/>
      </c>
      <c r="BE940" s="99" t="str">
        <f t="shared" si="662"/>
        <v/>
      </c>
      <c r="BF940" s="99" t="str">
        <f t="shared" si="663"/>
        <v/>
      </c>
      <c r="BG940" s="99" t="str">
        <f t="shared" si="664"/>
        <v/>
      </c>
      <c r="BH940" s="121" t="str">
        <f t="shared" si="665"/>
        <v/>
      </c>
      <c r="BI940" s="121" t="str">
        <f t="shared" si="666"/>
        <v/>
      </c>
      <c r="BJ940" s="122" t="str">
        <f t="shared" si="667"/>
        <v/>
      </c>
      <c r="BK940" s="122"/>
      <c r="BL940" s="99" t="str">
        <f t="shared" si="668"/>
        <v/>
      </c>
      <c r="BM940" s="99" t="str">
        <f t="shared" si="669"/>
        <v/>
      </c>
      <c r="BN940" s="122" t="str">
        <f t="shared" si="674"/>
        <v/>
      </c>
      <c r="BO940" s="121" t="str">
        <f t="shared" si="670"/>
        <v/>
      </c>
      <c r="BP940" s="122" t="str">
        <f t="shared" si="675"/>
        <v/>
      </c>
      <c r="BQ940" s="122"/>
    </row>
    <row r="941" spans="2:69" x14ac:dyDescent="0.3">
      <c r="B941" s="89"/>
      <c r="C941" s="98">
        <f t="shared" si="671"/>
        <v>187</v>
      </c>
      <c r="D941" s="120">
        <v>931</v>
      </c>
      <c r="E941" s="161" t="str">
        <f t="shared" si="676"/>
        <v/>
      </c>
      <c r="F941" s="90" t="str">
        <f t="shared" si="652"/>
        <v/>
      </c>
      <c r="G941" s="120">
        <v>931</v>
      </c>
      <c r="H941" s="161" t="str">
        <f t="shared" si="677"/>
        <v/>
      </c>
      <c r="I941" s="90" t="str">
        <f t="array" ref="I941">IF(D$2=1,IF(F941="","",ABS(F940-F941)),IF(D$2&lt;10,IF(AND(F941="",F942=""),"",MAX(IF(C$11:C$1510=G941,B$11:B$1510))-MIN(IF(C$11:C$1510=G941,B$11:B$1510))),IF(AND(F941="",F942=""),"",_xlfn.STDEV.S(IF(C$11:C$1510=G941,B$11:B$1510)))))</f>
        <v/>
      </c>
      <c r="J941" s="102"/>
      <c r="K941" s="156"/>
      <c r="L941" s="157"/>
      <c r="M941" s="158"/>
      <c r="N941" s="147"/>
      <c r="O941" s="147"/>
      <c r="AA941" s="99" t="str">
        <f t="shared" si="653"/>
        <v/>
      </c>
      <c r="AB941" s="99" t="str">
        <f t="shared" si="654"/>
        <v/>
      </c>
      <c r="AC941" s="99" t="str">
        <f t="shared" si="682"/>
        <v/>
      </c>
      <c r="AD941" s="99" t="str">
        <f t="shared" si="683"/>
        <v/>
      </c>
      <c r="AE941" s="99" t="str">
        <f t="shared" si="655"/>
        <v/>
      </c>
      <c r="AF941" s="99" t="str">
        <f t="shared" si="656"/>
        <v/>
      </c>
      <c r="AG941" s="99" t="str">
        <f t="shared" si="694"/>
        <v/>
      </c>
      <c r="AH941" s="99" t="str">
        <f t="shared" si="695"/>
        <v/>
      </c>
      <c r="AI941" s="99" t="str">
        <f t="shared" si="672"/>
        <v/>
      </c>
      <c r="AJ941" s="99" t="str">
        <f t="shared" si="678"/>
        <v/>
      </c>
      <c r="AK941" s="99" t="str">
        <f t="shared" si="692"/>
        <v/>
      </c>
      <c r="AL941" s="99" t="str">
        <f t="shared" si="693"/>
        <v/>
      </c>
      <c r="AM941" s="99" t="str">
        <f t="shared" si="673"/>
        <v/>
      </c>
      <c r="AN941" s="99" t="str">
        <f t="shared" si="679"/>
        <v/>
      </c>
      <c r="AO941" s="99" t="str">
        <f t="shared" si="684"/>
        <v/>
      </c>
      <c r="AP941" s="99" t="str">
        <f t="shared" si="685"/>
        <v/>
      </c>
      <c r="AQ941" s="99" t="str">
        <f t="shared" si="680"/>
        <v/>
      </c>
      <c r="AR941" s="99" t="str">
        <f t="shared" si="681"/>
        <v/>
      </c>
      <c r="AS941" s="99" t="str">
        <f t="shared" si="686"/>
        <v/>
      </c>
      <c r="AT941" s="99" t="str">
        <f t="shared" si="687"/>
        <v/>
      </c>
      <c r="AU941" s="99" t="str">
        <f t="shared" si="657"/>
        <v/>
      </c>
      <c r="AV941" s="99" t="str">
        <f t="shared" si="658"/>
        <v/>
      </c>
      <c r="AW941" s="99" t="str">
        <f t="shared" si="688"/>
        <v/>
      </c>
      <c r="AX941" s="99" t="str">
        <f t="shared" si="689"/>
        <v/>
      </c>
      <c r="AY941" s="99" t="str">
        <f t="shared" si="659"/>
        <v/>
      </c>
      <c r="AZ941" s="99" t="str">
        <f t="shared" si="660"/>
        <v/>
      </c>
      <c r="BA941" s="99" t="str">
        <f t="shared" si="690"/>
        <v/>
      </c>
      <c r="BB941" s="99" t="str">
        <f t="shared" si="691"/>
        <v/>
      </c>
      <c r="BD941" s="99" t="str">
        <f t="shared" si="661"/>
        <v/>
      </c>
      <c r="BE941" s="99" t="str">
        <f t="shared" si="662"/>
        <v/>
      </c>
      <c r="BF941" s="99" t="str">
        <f t="shared" si="663"/>
        <v/>
      </c>
      <c r="BG941" s="99" t="str">
        <f t="shared" si="664"/>
        <v/>
      </c>
      <c r="BH941" s="121" t="str">
        <f t="shared" si="665"/>
        <v/>
      </c>
      <c r="BI941" s="121" t="str">
        <f t="shared" si="666"/>
        <v/>
      </c>
      <c r="BJ941" s="122" t="str">
        <f t="shared" si="667"/>
        <v/>
      </c>
      <c r="BK941" s="122"/>
      <c r="BL941" s="99" t="str">
        <f t="shared" si="668"/>
        <v/>
      </c>
      <c r="BM941" s="99" t="str">
        <f t="shared" si="669"/>
        <v/>
      </c>
      <c r="BN941" s="122" t="str">
        <f t="shared" si="674"/>
        <v/>
      </c>
      <c r="BO941" s="121" t="str">
        <f t="shared" si="670"/>
        <v/>
      </c>
      <c r="BP941" s="122" t="str">
        <f t="shared" si="675"/>
        <v/>
      </c>
      <c r="BQ941" s="122"/>
    </row>
    <row r="942" spans="2:69" x14ac:dyDescent="0.3">
      <c r="B942" s="89"/>
      <c r="C942" s="98">
        <f t="shared" si="671"/>
        <v>187</v>
      </c>
      <c r="D942" s="120">
        <v>932</v>
      </c>
      <c r="E942" s="161" t="str">
        <f t="shared" si="676"/>
        <v/>
      </c>
      <c r="F942" s="90" t="str">
        <f t="shared" si="652"/>
        <v/>
      </c>
      <c r="G942" s="120">
        <v>932</v>
      </c>
      <c r="H942" s="161" t="str">
        <f t="shared" si="677"/>
        <v/>
      </c>
      <c r="I942" s="90" t="str">
        <f t="array" ref="I942">IF(D$2=1,IF(F942="","",ABS(F941-F942)),IF(D$2&lt;10,IF(AND(F942="",F943=""),"",MAX(IF(C$11:C$1510=G942,B$11:B$1510))-MIN(IF(C$11:C$1510=G942,B$11:B$1510))),IF(AND(F942="",F943=""),"",_xlfn.STDEV.S(IF(C$11:C$1510=G942,B$11:B$1510)))))</f>
        <v/>
      </c>
      <c r="J942" s="102"/>
      <c r="K942" s="156"/>
      <c r="L942" s="157"/>
      <c r="M942" s="158"/>
      <c r="N942" s="147"/>
      <c r="O942" s="147"/>
      <c r="AA942" s="99" t="str">
        <f t="shared" si="653"/>
        <v/>
      </c>
      <c r="AB942" s="99" t="str">
        <f t="shared" si="654"/>
        <v/>
      </c>
      <c r="AC942" s="99" t="str">
        <f t="shared" si="682"/>
        <v/>
      </c>
      <c r="AD942" s="99" t="str">
        <f t="shared" si="683"/>
        <v/>
      </c>
      <c r="AE942" s="99" t="str">
        <f t="shared" si="655"/>
        <v/>
      </c>
      <c r="AF942" s="99" t="str">
        <f t="shared" si="656"/>
        <v/>
      </c>
      <c r="AG942" s="99" t="str">
        <f t="shared" si="694"/>
        <v/>
      </c>
      <c r="AH942" s="99" t="str">
        <f t="shared" si="695"/>
        <v/>
      </c>
      <c r="AI942" s="99" t="str">
        <f t="shared" si="672"/>
        <v/>
      </c>
      <c r="AJ942" s="99" t="str">
        <f t="shared" si="678"/>
        <v/>
      </c>
      <c r="AK942" s="99" t="str">
        <f t="shared" si="692"/>
        <v/>
      </c>
      <c r="AL942" s="99" t="str">
        <f t="shared" si="693"/>
        <v/>
      </c>
      <c r="AM942" s="99" t="str">
        <f t="shared" si="673"/>
        <v/>
      </c>
      <c r="AN942" s="99" t="str">
        <f t="shared" si="679"/>
        <v/>
      </c>
      <c r="AO942" s="99" t="str">
        <f t="shared" si="684"/>
        <v/>
      </c>
      <c r="AP942" s="99" t="str">
        <f t="shared" si="685"/>
        <v/>
      </c>
      <c r="AQ942" s="99" t="str">
        <f t="shared" si="680"/>
        <v/>
      </c>
      <c r="AR942" s="99" t="str">
        <f t="shared" si="681"/>
        <v/>
      </c>
      <c r="AS942" s="99" t="str">
        <f t="shared" si="686"/>
        <v/>
      </c>
      <c r="AT942" s="99" t="str">
        <f t="shared" si="687"/>
        <v/>
      </c>
      <c r="AU942" s="99" t="str">
        <f t="shared" si="657"/>
        <v/>
      </c>
      <c r="AV942" s="99" t="str">
        <f t="shared" si="658"/>
        <v/>
      </c>
      <c r="AW942" s="99" t="str">
        <f t="shared" si="688"/>
        <v/>
      </c>
      <c r="AX942" s="99" t="str">
        <f t="shared" si="689"/>
        <v/>
      </c>
      <c r="AY942" s="99" t="str">
        <f t="shared" si="659"/>
        <v/>
      </c>
      <c r="AZ942" s="99" t="str">
        <f t="shared" si="660"/>
        <v/>
      </c>
      <c r="BA942" s="99" t="str">
        <f t="shared" si="690"/>
        <v/>
      </c>
      <c r="BB942" s="99" t="str">
        <f t="shared" si="691"/>
        <v/>
      </c>
      <c r="BD942" s="99" t="str">
        <f t="shared" si="661"/>
        <v/>
      </c>
      <c r="BE942" s="99" t="str">
        <f t="shared" si="662"/>
        <v/>
      </c>
      <c r="BF942" s="99" t="str">
        <f t="shared" si="663"/>
        <v/>
      </c>
      <c r="BG942" s="99" t="str">
        <f t="shared" si="664"/>
        <v/>
      </c>
      <c r="BH942" s="121" t="str">
        <f t="shared" si="665"/>
        <v/>
      </c>
      <c r="BI942" s="121" t="str">
        <f t="shared" si="666"/>
        <v/>
      </c>
      <c r="BJ942" s="122" t="str">
        <f t="shared" si="667"/>
        <v/>
      </c>
      <c r="BK942" s="122"/>
      <c r="BL942" s="99" t="str">
        <f t="shared" si="668"/>
        <v/>
      </c>
      <c r="BM942" s="99" t="str">
        <f t="shared" si="669"/>
        <v/>
      </c>
      <c r="BN942" s="122" t="str">
        <f t="shared" si="674"/>
        <v/>
      </c>
      <c r="BO942" s="121" t="str">
        <f t="shared" si="670"/>
        <v/>
      </c>
      <c r="BP942" s="122" t="str">
        <f t="shared" si="675"/>
        <v/>
      </c>
      <c r="BQ942" s="122"/>
    </row>
    <row r="943" spans="2:69" x14ac:dyDescent="0.3">
      <c r="B943" s="89"/>
      <c r="C943" s="98">
        <f t="shared" si="671"/>
        <v>187</v>
      </c>
      <c r="D943" s="120">
        <v>933</v>
      </c>
      <c r="E943" s="161" t="str">
        <f t="shared" si="676"/>
        <v/>
      </c>
      <c r="F943" s="90" t="str">
        <f t="shared" si="652"/>
        <v/>
      </c>
      <c r="G943" s="120">
        <v>933</v>
      </c>
      <c r="H943" s="161" t="str">
        <f t="shared" si="677"/>
        <v/>
      </c>
      <c r="I943" s="90" t="str">
        <f t="array" ref="I943">IF(D$2=1,IF(F943="","",ABS(F942-F943)),IF(D$2&lt;10,IF(AND(F943="",F944=""),"",MAX(IF(C$11:C$1510=G943,B$11:B$1510))-MIN(IF(C$11:C$1510=G943,B$11:B$1510))),IF(AND(F943="",F944=""),"",_xlfn.STDEV.S(IF(C$11:C$1510=G943,B$11:B$1510)))))</f>
        <v/>
      </c>
      <c r="J943" s="102"/>
      <c r="K943" s="156"/>
      <c r="L943" s="157"/>
      <c r="M943" s="158"/>
      <c r="N943" s="147"/>
      <c r="O943" s="147"/>
      <c r="AA943" s="99" t="str">
        <f t="shared" si="653"/>
        <v/>
      </c>
      <c r="AB943" s="99" t="str">
        <f t="shared" si="654"/>
        <v/>
      </c>
      <c r="AC943" s="99" t="str">
        <f t="shared" si="682"/>
        <v/>
      </c>
      <c r="AD943" s="99" t="str">
        <f t="shared" si="683"/>
        <v/>
      </c>
      <c r="AE943" s="99" t="str">
        <f t="shared" si="655"/>
        <v/>
      </c>
      <c r="AF943" s="99" t="str">
        <f t="shared" si="656"/>
        <v/>
      </c>
      <c r="AG943" s="99" t="str">
        <f t="shared" si="694"/>
        <v/>
      </c>
      <c r="AH943" s="99" t="str">
        <f t="shared" si="695"/>
        <v/>
      </c>
      <c r="AI943" s="99" t="str">
        <f t="shared" si="672"/>
        <v/>
      </c>
      <c r="AJ943" s="99" t="str">
        <f t="shared" si="678"/>
        <v/>
      </c>
      <c r="AK943" s="99" t="str">
        <f t="shared" si="692"/>
        <v/>
      </c>
      <c r="AL943" s="99" t="str">
        <f t="shared" si="693"/>
        <v/>
      </c>
      <c r="AM943" s="99" t="str">
        <f t="shared" si="673"/>
        <v/>
      </c>
      <c r="AN943" s="99" t="str">
        <f t="shared" si="679"/>
        <v/>
      </c>
      <c r="AO943" s="99" t="str">
        <f t="shared" si="684"/>
        <v/>
      </c>
      <c r="AP943" s="99" t="str">
        <f t="shared" si="685"/>
        <v/>
      </c>
      <c r="AQ943" s="99" t="str">
        <f t="shared" si="680"/>
        <v/>
      </c>
      <c r="AR943" s="99" t="str">
        <f t="shared" si="681"/>
        <v/>
      </c>
      <c r="AS943" s="99" t="str">
        <f t="shared" si="686"/>
        <v/>
      </c>
      <c r="AT943" s="99" t="str">
        <f t="shared" si="687"/>
        <v/>
      </c>
      <c r="AU943" s="99" t="str">
        <f t="shared" si="657"/>
        <v/>
      </c>
      <c r="AV943" s="99" t="str">
        <f t="shared" si="658"/>
        <v/>
      </c>
      <c r="AW943" s="99" t="str">
        <f t="shared" si="688"/>
        <v/>
      </c>
      <c r="AX943" s="99" t="str">
        <f t="shared" si="689"/>
        <v/>
      </c>
      <c r="AY943" s="99" t="str">
        <f t="shared" si="659"/>
        <v/>
      </c>
      <c r="AZ943" s="99" t="str">
        <f t="shared" si="660"/>
        <v/>
      </c>
      <c r="BA943" s="99" t="str">
        <f t="shared" si="690"/>
        <v/>
      </c>
      <c r="BB943" s="99" t="str">
        <f t="shared" si="691"/>
        <v/>
      </c>
      <c r="BD943" s="99" t="str">
        <f t="shared" si="661"/>
        <v/>
      </c>
      <c r="BE943" s="99" t="str">
        <f t="shared" si="662"/>
        <v/>
      </c>
      <c r="BF943" s="99" t="str">
        <f t="shared" si="663"/>
        <v/>
      </c>
      <c r="BG943" s="99" t="str">
        <f t="shared" si="664"/>
        <v/>
      </c>
      <c r="BH943" s="121" t="str">
        <f t="shared" si="665"/>
        <v/>
      </c>
      <c r="BI943" s="121" t="str">
        <f t="shared" si="666"/>
        <v/>
      </c>
      <c r="BJ943" s="122" t="str">
        <f t="shared" si="667"/>
        <v/>
      </c>
      <c r="BK943" s="122"/>
      <c r="BL943" s="99" t="str">
        <f t="shared" si="668"/>
        <v/>
      </c>
      <c r="BM943" s="99" t="str">
        <f t="shared" si="669"/>
        <v/>
      </c>
      <c r="BN943" s="122" t="str">
        <f t="shared" si="674"/>
        <v/>
      </c>
      <c r="BO943" s="121" t="str">
        <f t="shared" si="670"/>
        <v/>
      </c>
      <c r="BP943" s="122" t="str">
        <f t="shared" si="675"/>
        <v/>
      </c>
      <c r="BQ943" s="122"/>
    </row>
    <row r="944" spans="2:69" x14ac:dyDescent="0.3">
      <c r="B944" s="89"/>
      <c r="C944" s="98">
        <f t="shared" si="671"/>
        <v>187</v>
      </c>
      <c r="D944" s="120">
        <v>934</v>
      </c>
      <c r="E944" s="161" t="str">
        <f t="shared" si="676"/>
        <v/>
      </c>
      <c r="F944" s="90" t="str">
        <f t="shared" si="652"/>
        <v/>
      </c>
      <c r="G944" s="120">
        <v>934</v>
      </c>
      <c r="H944" s="161" t="str">
        <f t="shared" si="677"/>
        <v/>
      </c>
      <c r="I944" s="90" t="str">
        <f t="array" ref="I944">IF(D$2=1,IF(F944="","",ABS(F943-F944)),IF(D$2&lt;10,IF(AND(F944="",F945=""),"",MAX(IF(C$11:C$1510=G944,B$11:B$1510))-MIN(IF(C$11:C$1510=G944,B$11:B$1510))),IF(AND(F944="",F945=""),"",_xlfn.STDEV.S(IF(C$11:C$1510=G944,B$11:B$1510)))))</f>
        <v/>
      </c>
      <c r="J944" s="102"/>
      <c r="K944" s="156"/>
      <c r="L944" s="157"/>
      <c r="M944" s="158"/>
      <c r="N944" s="147"/>
      <c r="O944" s="147"/>
      <c r="AA944" s="99" t="str">
        <f t="shared" si="653"/>
        <v/>
      </c>
      <c r="AB944" s="99" t="str">
        <f t="shared" si="654"/>
        <v/>
      </c>
      <c r="AC944" s="99" t="str">
        <f t="shared" si="682"/>
        <v/>
      </c>
      <c r="AD944" s="99" t="str">
        <f t="shared" si="683"/>
        <v/>
      </c>
      <c r="AE944" s="99" t="str">
        <f t="shared" si="655"/>
        <v/>
      </c>
      <c r="AF944" s="99" t="str">
        <f t="shared" si="656"/>
        <v/>
      </c>
      <c r="AG944" s="99" t="str">
        <f t="shared" si="694"/>
        <v/>
      </c>
      <c r="AH944" s="99" t="str">
        <f t="shared" si="695"/>
        <v/>
      </c>
      <c r="AI944" s="99" t="str">
        <f t="shared" si="672"/>
        <v/>
      </c>
      <c r="AJ944" s="99" t="str">
        <f t="shared" si="678"/>
        <v/>
      </c>
      <c r="AK944" s="99" t="str">
        <f t="shared" si="692"/>
        <v/>
      </c>
      <c r="AL944" s="99" t="str">
        <f t="shared" si="693"/>
        <v/>
      </c>
      <c r="AM944" s="99" t="str">
        <f t="shared" si="673"/>
        <v/>
      </c>
      <c r="AN944" s="99" t="str">
        <f t="shared" si="679"/>
        <v/>
      </c>
      <c r="AO944" s="99" t="str">
        <f t="shared" si="684"/>
        <v/>
      </c>
      <c r="AP944" s="99" t="str">
        <f t="shared" si="685"/>
        <v/>
      </c>
      <c r="AQ944" s="99" t="str">
        <f t="shared" si="680"/>
        <v/>
      </c>
      <c r="AR944" s="99" t="str">
        <f t="shared" si="681"/>
        <v/>
      </c>
      <c r="AS944" s="99" t="str">
        <f t="shared" si="686"/>
        <v/>
      </c>
      <c r="AT944" s="99" t="str">
        <f t="shared" si="687"/>
        <v/>
      </c>
      <c r="AU944" s="99" t="str">
        <f t="shared" si="657"/>
        <v/>
      </c>
      <c r="AV944" s="99" t="str">
        <f t="shared" si="658"/>
        <v/>
      </c>
      <c r="AW944" s="99" t="str">
        <f t="shared" si="688"/>
        <v/>
      </c>
      <c r="AX944" s="99" t="str">
        <f t="shared" si="689"/>
        <v/>
      </c>
      <c r="AY944" s="99" t="str">
        <f t="shared" si="659"/>
        <v/>
      </c>
      <c r="AZ944" s="99" t="str">
        <f t="shared" si="660"/>
        <v/>
      </c>
      <c r="BA944" s="99" t="str">
        <f t="shared" si="690"/>
        <v/>
      </c>
      <c r="BB944" s="99" t="str">
        <f t="shared" si="691"/>
        <v/>
      </c>
      <c r="BD944" s="99" t="str">
        <f t="shared" si="661"/>
        <v/>
      </c>
      <c r="BE944" s="99" t="str">
        <f t="shared" si="662"/>
        <v/>
      </c>
      <c r="BF944" s="99" t="str">
        <f t="shared" si="663"/>
        <v/>
      </c>
      <c r="BG944" s="99" t="str">
        <f t="shared" si="664"/>
        <v/>
      </c>
      <c r="BH944" s="121" t="str">
        <f t="shared" si="665"/>
        <v/>
      </c>
      <c r="BI944" s="121" t="str">
        <f t="shared" si="666"/>
        <v/>
      </c>
      <c r="BJ944" s="122" t="str">
        <f t="shared" si="667"/>
        <v/>
      </c>
      <c r="BK944" s="122"/>
      <c r="BL944" s="99" t="str">
        <f t="shared" si="668"/>
        <v/>
      </c>
      <c r="BM944" s="99" t="str">
        <f t="shared" si="669"/>
        <v/>
      </c>
      <c r="BN944" s="122" t="str">
        <f t="shared" si="674"/>
        <v/>
      </c>
      <c r="BO944" s="121" t="str">
        <f t="shared" si="670"/>
        <v/>
      </c>
      <c r="BP944" s="122" t="str">
        <f t="shared" si="675"/>
        <v/>
      </c>
      <c r="BQ944" s="122"/>
    </row>
    <row r="945" spans="2:69" x14ac:dyDescent="0.3">
      <c r="B945" s="89"/>
      <c r="C945" s="98">
        <f t="shared" si="671"/>
        <v>187</v>
      </c>
      <c r="D945" s="120">
        <v>935</v>
      </c>
      <c r="E945" s="161" t="str">
        <f t="shared" si="676"/>
        <v/>
      </c>
      <c r="F945" s="90" t="str">
        <f t="shared" si="652"/>
        <v/>
      </c>
      <c r="G945" s="120">
        <v>935</v>
      </c>
      <c r="H945" s="161" t="str">
        <f t="shared" si="677"/>
        <v/>
      </c>
      <c r="I945" s="90" t="str">
        <f t="array" ref="I945">IF(D$2=1,IF(F945="","",ABS(F944-F945)),IF(D$2&lt;10,IF(AND(F945="",F946=""),"",MAX(IF(C$11:C$1510=G945,B$11:B$1510))-MIN(IF(C$11:C$1510=G945,B$11:B$1510))),IF(AND(F945="",F946=""),"",_xlfn.STDEV.S(IF(C$11:C$1510=G945,B$11:B$1510)))))</f>
        <v/>
      </c>
      <c r="J945" s="102"/>
      <c r="K945" s="156"/>
      <c r="L945" s="157"/>
      <c r="M945" s="158"/>
      <c r="N945" s="147"/>
      <c r="O945" s="147"/>
      <c r="AA945" s="99" t="str">
        <f t="shared" si="653"/>
        <v/>
      </c>
      <c r="AB945" s="99" t="str">
        <f t="shared" si="654"/>
        <v/>
      </c>
      <c r="AC945" s="99" t="str">
        <f t="shared" si="682"/>
        <v/>
      </c>
      <c r="AD945" s="99" t="str">
        <f t="shared" si="683"/>
        <v/>
      </c>
      <c r="AE945" s="99" t="str">
        <f t="shared" si="655"/>
        <v/>
      </c>
      <c r="AF945" s="99" t="str">
        <f t="shared" si="656"/>
        <v/>
      </c>
      <c r="AG945" s="99" t="str">
        <f t="shared" si="694"/>
        <v/>
      </c>
      <c r="AH945" s="99" t="str">
        <f t="shared" si="695"/>
        <v/>
      </c>
      <c r="AI945" s="99" t="str">
        <f t="shared" si="672"/>
        <v/>
      </c>
      <c r="AJ945" s="99" t="str">
        <f t="shared" si="678"/>
        <v/>
      </c>
      <c r="AK945" s="99" t="str">
        <f t="shared" si="692"/>
        <v/>
      </c>
      <c r="AL945" s="99" t="str">
        <f t="shared" si="693"/>
        <v/>
      </c>
      <c r="AM945" s="99" t="str">
        <f t="shared" si="673"/>
        <v/>
      </c>
      <c r="AN945" s="99" t="str">
        <f t="shared" si="679"/>
        <v/>
      </c>
      <c r="AO945" s="99" t="str">
        <f t="shared" si="684"/>
        <v/>
      </c>
      <c r="AP945" s="99" t="str">
        <f t="shared" si="685"/>
        <v/>
      </c>
      <c r="AQ945" s="99" t="str">
        <f t="shared" si="680"/>
        <v/>
      </c>
      <c r="AR945" s="99" t="str">
        <f t="shared" si="681"/>
        <v/>
      </c>
      <c r="AS945" s="99" t="str">
        <f t="shared" si="686"/>
        <v/>
      </c>
      <c r="AT945" s="99" t="str">
        <f t="shared" si="687"/>
        <v/>
      </c>
      <c r="AU945" s="99" t="str">
        <f t="shared" si="657"/>
        <v/>
      </c>
      <c r="AV945" s="99" t="str">
        <f t="shared" si="658"/>
        <v/>
      </c>
      <c r="AW945" s="99" t="str">
        <f t="shared" si="688"/>
        <v/>
      </c>
      <c r="AX945" s="99" t="str">
        <f t="shared" si="689"/>
        <v/>
      </c>
      <c r="AY945" s="99" t="str">
        <f t="shared" si="659"/>
        <v/>
      </c>
      <c r="AZ945" s="99" t="str">
        <f t="shared" si="660"/>
        <v/>
      </c>
      <c r="BA945" s="99" t="str">
        <f t="shared" si="690"/>
        <v/>
      </c>
      <c r="BB945" s="99" t="str">
        <f t="shared" si="691"/>
        <v/>
      </c>
      <c r="BD945" s="99" t="str">
        <f t="shared" si="661"/>
        <v/>
      </c>
      <c r="BE945" s="99" t="str">
        <f t="shared" si="662"/>
        <v/>
      </c>
      <c r="BF945" s="99" t="str">
        <f t="shared" si="663"/>
        <v/>
      </c>
      <c r="BG945" s="99" t="str">
        <f t="shared" si="664"/>
        <v/>
      </c>
      <c r="BH945" s="121" t="str">
        <f t="shared" si="665"/>
        <v/>
      </c>
      <c r="BI945" s="121" t="str">
        <f t="shared" si="666"/>
        <v/>
      </c>
      <c r="BJ945" s="122" t="str">
        <f t="shared" si="667"/>
        <v/>
      </c>
      <c r="BK945" s="122"/>
      <c r="BL945" s="99" t="str">
        <f t="shared" si="668"/>
        <v/>
      </c>
      <c r="BM945" s="99" t="str">
        <f t="shared" si="669"/>
        <v/>
      </c>
      <c r="BN945" s="122" t="str">
        <f t="shared" si="674"/>
        <v/>
      </c>
      <c r="BO945" s="121" t="str">
        <f t="shared" si="670"/>
        <v/>
      </c>
      <c r="BP945" s="122" t="str">
        <f t="shared" si="675"/>
        <v/>
      </c>
      <c r="BQ945" s="122"/>
    </row>
    <row r="946" spans="2:69" x14ac:dyDescent="0.3">
      <c r="B946" s="89"/>
      <c r="C946" s="98">
        <f t="shared" si="671"/>
        <v>188</v>
      </c>
      <c r="D946" s="120">
        <v>936</v>
      </c>
      <c r="E946" s="161" t="str">
        <f t="shared" si="676"/>
        <v/>
      </c>
      <c r="F946" s="90" t="str">
        <f t="shared" si="652"/>
        <v/>
      </c>
      <c r="G946" s="120">
        <v>936</v>
      </c>
      <c r="H946" s="161" t="str">
        <f t="shared" si="677"/>
        <v/>
      </c>
      <c r="I946" s="90" t="str">
        <f t="array" ref="I946">IF(D$2=1,IF(F946="","",ABS(F945-F946)),IF(D$2&lt;10,IF(AND(F946="",F947=""),"",MAX(IF(C$11:C$1510=G946,B$11:B$1510))-MIN(IF(C$11:C$1510=G946,B$11:B$1510))),IF(AND(F946="",F947=""),"",_xlfn.STDEV.S(IF(C$11:C$1510=G946,B$11:B$1510)))))</f>
        <v/>
      </c>
      <c r="J946" s="102"/>
      <c r="K946" s="156"/>
      <c r="L946" s="157"/>
      <c r="M946" s="158"/>
      <c r="N946" s="147"/>
      <c r="O946" s="147"/>
      <c r="AA946" s="99" t="str">
        <f t="shared" si="653"/>
        <v/>
      </c>
      <c r="AB946" s="99" t="str">
        <f t="shared" si="654"/>
        <v/>
      </c>
      <c r="AC946" s="99" t="str">
        <f t="shared" si="682"/>
        <v/>
      </c>
      <c r="AD946" s="99" t="str">
        <f t="shared" si="683"/>
        <v/>
      </c>
      <c r="AE946" s="99" t="str">
        <f t="shared" si="655"/>
        <v/>
      </c>
      <c r="AF946" s="99" t="str">
        <f t="shared" si="656"/>
        <v/>
      </c>
      <c r="AG946" s="99" t="str">
        <f t="shared" si="694"/>
        <v/>
      </c>
      <c r="AH946" s="99" t="str">
        <f t="shared" si="695"/>
        <v/>
      </c>
      <c r="AI946" s="99" t="str">
        <f t="shared" si="672"/>
        <v/>
      </c>
      <c r="AJ946" s="99" t="str">
        <f t="shared" si="678"/>
        <v/>
      </c>
      <c r="AK946" s="99" t="str">
        <f t="shared" si="692"/>
        <v/>
      </c>
      <c r="AL946" s="99" t="str">
        <f t="shared" si="693"/>
        <v/>
      </c>
      <c r="AM946" s="99" t="str">
        <f t="shared" si="673"/>
        <v/>
      </c>
      <c r="AN946" s="99" t="str">
        <f t="shared" si="679"/>
        <v/>
      </c>
      <c r="AO946" s="99" t="str">
        <f t="shared" si="684"/>
        <v/>
      </c>
      <c r="AP946" s="99" t="str">
        <f t="shared" si="685"/>
        <v/>
      </c>
      <c r="AQ946" s="99" t="str">
        <f t="shared" si="680"/>
        <v/>
      </c>
      <c r="AR946" s="99" t="str">
        <f t="shared" si="681"/>
        <v/>
      </c>
      <c r="AS946" s="99" t="str">
        <f t="shared" si="686"/>
        <v/>
      </c>
      <c r="AT946" s="99" t="str">
        <f t="shared" si="687"/>
        <v/>
      </c>
      <c r="AU946" s="99" t="str">
        <f t="shared" si="657"/>
        <v/>
      </c>
      <c r="AV946" s="99" t="str">
        <f t="shared" si="658"/>
        <v/>
      </c>
      <c r="AW946" s="99" t="str">
        <f t="shared" si="688"/>
        <v/>
      </c>
      <c r="AX946" s="99" t="str">
        <f t="shared" si="689"/>
        <v/>
      </c>
      <c r="AY946" s="99" t="str">
        <f t="shared" si="659"/>
        <v/>
      </c>
      <c r="AZ946" s="99" t="str">
        <f t="shared" si="660"/>
        <v/>
      </c>
      <c r="BA946" s="99" t="str">
        <f t="shared" si="690"/>
        <v/>
      </c>
      <c r="BB946" s="99" t="str">
        <f t="shared" si="691"/>
        <v/>
      </c>
      <c r="BD946" s="99" t="str">
        <f t="shared" si="661"/>
        <v/>
      </c>
      <c r="BE946" s="99" t="str">
        <f t="shared" si="662"/>
        <v/>
      </c>
      <c r="BF946" s="99" t="str">
        <f t="shared" si="663"/>
        <v/>
      </c>
      <c r="BG946" s="99" t="str">
        <f t="shared" si="664"/>
        <v/>
      </c>
      <c r="BH946" s="121" t="str">
        <f t="shared" si="665"/>
        <v/>
      </c>
      <c r="BI946" s="121" t="str">
        <f t="shared" si="666"/>
        <v/>
      </c>
      <c r="BJ946" s="122" t="str">
        <f t="shared" si="667"/>
        <v/>
      </c>
      <c r="BK946" s="122"/>
      <c r="BL946" s="99" t="str">
        <f t="shared" si="668"/>
        <v/>
      </c>
      <c r="BM946" s="99" t="str">
        <f t="shared" si="669"/>
        <v/>
      </c>
      <c r="BN946" s="122" t="str">
        <f t="shared" si="674"/>
        <v/>
      </c>
      <c r="BO946" s="121" t="str">
        <f t="shared" si="670"/>
        <v/>
      </c>
      <c r="BP946" s="122" t="str">
        <f t="shared" si="675"/>
        <v/>
      </c>
      <c r="BQ946" s="122"/>
    </row>
    <row r="947" spans="2:69" x14ac:dyDescent="0.3">
      <c r="B947" s="89"/>
      <c r="C947" s="98">
        <f t="shared" si="671"/>
        <v>188</v>
      </c>
      <c r="D947" s="120">
        <v>937</v>
      </c>
      <c r="E947" s="161" t="str">
        <f t="shared" si="676"/>
        <v/>
      </c>
      <c r="F947" s="90" t="str">
        <f t="shared" si="652"/>
        <v/>
      </c>
      <c r="G947" s="120">
        <v>937</v>
      </c>
      <c r="H947" s="161" t="str">
        <f t="shared" si="677"/>
        <v/>
      </c>
      <c r="I947" s="90" t="str">
        <f t="array" ref="I947">IF(D$2=1,IF(F947="","",ABS(F946-F947)),IF(D$2&lt;10,IF(AND(F947="",F948=""),"",MAX(IF(C$11:C$1510=G947,B$11:B$1510))-MIN(IF(C$11:C$1510=G947,B$11:B$1510))),IF(AND(F947="",F948=""),"",_xlfn.STDEV.S(IF(C$11:C$1510=G947,B$11:B$1510)))))</f>
        <v/>
      </c>
      <c r="J947" s="102"/>
      <c r="K947" s="156"/>
      <c r="L947" s="157"/>
      <c r="M947" s="158"/>
      <c r="N947" s="147"/>
      <c r="O947" s="147"/>
      <c r="AA947" s="99" t="str">
        <f t="shared" si="653"/>
        <v/>
      </c>
      <c r="AB947" s="99" t="str">
        <f t="shared" si="654"/>
        <v/>
      </c>
      <c r="AC947" s="99" t="str">
        <f t="shared" si="682"/>
        <v/>
      </c>
      <c r="AD947" s="99" t="str">
        <f t="shared" si="683"/>
        <v/>
      </c>
      <c r="AE947" s="99" t="str">
        <f t="shared" si="655"/>
        <v/>
      </c>
      <c r="AF947" s="99" t="str">
        <f t="shared" si="656"/>
        <v/>
      </c>
      <c r="AG947" s="99" t="str">
        <f t="shared" si="694"/>
        <v/>
      </c>
      <c r="AH947" s="99" t="str">
        <f t="shared" si="695"/>
        <v/>
      </c>
      <c r="AI947" s="99" t="str">
        <f t="shared" si="672"/>
        <v/>
      </c>
      <c r="AJ947" s="99" t="str">
        <f t="shared" si="678"/>
        <v/>
      </c>
      <c r="AK947" s="99" t="str">
        <f t="shared" si="692"/>
        <v/>
      </c>
      <c r="AL947" s="99" t="str">
        <f t="shared" si="693"/>
        <v/>
      </c>
      <c r="AM947" s="99" t="str">
        <f t="shared" si="673"/>
        <v/>
      </c>
      <c r="AN947" s="99" t="str">
        <f t="shared" si="679"/>
        <v/>
      </c>
      <c r="AO947" s="99" t="str">
        <f t="shared" si="684"/>
        <v/>
      </c>
      <c r="AP947" s="99" t="str">
        <f t="shared" si="685"/>
        <v/>
      </c>
      <c r="AQ947" s="99" t="str">
        <f t="shared" si="680"/>
        <v/>
      </c>
      <c r="AR947" s="99" t="str">
        <f t="shared" si="681"/>
        <v/>
      </c>
      <c r="AS947" s="99" t="str">
        <f t="shared" si="686"/>
        <v/>
      </c>
      <c r="AT947" s="99" t="str">
        <f t="shared" si="687"/>
        <v/>
      </c>
      <c r="AU947" s="99" t="str">
        <f t="shared" si="657"/>
        <v/>
      </c>
      <c r="AV947" s="99" t="str">
        <f t="shared" si="658"/>
        <v/>
      </c>
      <c r="AW947" s="99" t="str">
        <f t="shared" si="688"/>
        <v/>
      </c>
      <c r="AX947" s="99" t="str">
        <f t="shared" si="689"/>
        <v/>
      </c>
      <c r="AY947" s="99" t="str">
        <f t="shared" si="659"/>
        <v/>
      </c>
      <c r="AZ947" s="99" t="str">
        <f t="shared" si="660"/>
        <v/>
      </c>
      <c r="BA947" s="99" t="str">
        <f t="shared" si="690"/>
        <v/>
      </c>
      <c r="BB947" s="99" t="str">
        <f t="shared" si="691"/>
        <v/>
      </c>
      <c r="BD947" s="99" t="str">
        <f t="shared" si="661"/>
        <v/>
      </c>
      <c r="BE947" s="99" t="str">
        <f t="shared" si="662"/>
        <v/>
      </c>
      <c r="BF947" s="99" t="str">
        <f t="shared" si="663"/>
        <v/>
      </c>
      <c r="BG947" s="99" t="str">
        <f t="shared" si="664"/>
        <v/>
      </c>
      <c r="BH947" s="121" t="str">
        <f t="shared" si="665"/>
        <v/>
      </c>
      <c r="BI947" s="121" t="str">
        <f t="shared" si="666"/>
        <v/>
      </c>
      <c r="BJ947" s="122" t="str">
        <f t="shared" si="667"/>
        <v/>
      </c>
      <c r="BK947" s="122"/>
      <c r="BL947" s="99" t="str">
        <f t="shared" si="668"/>
        <v/>
      </c>
      <c r="BM947" s="99" t="str">
        <f t="shared" si="669"/>
        <v/>
      </c>
      <c r="BN947" s="122" t="str">
        <f t="shared" si="674"/>
        <v/>
      </c>
      <c r="BO947" s="121" t="str">
        <f t="shared" si="670"/>
        <v/>
      </c>
      <c r="BP947" s="122" t="str">
        <f t="shared" si="675"/>
        <v/>
      </c>
      <c r="BQ947" s="122"/>
    </row>
    <row r="948" spans="2:69" x14ac:dyDescent="0.3">
      <c r="B948" s="89"/>
      <c r="C948" s="98">
        <f t="shared" si="671"/>
        <v>188</v>
      </c>
      <c r="D948" s="120">
        <v>938</v>
      </c>
      <c r="E948" s="161" t="str">
        <f t="shared" si="676"/>
        <v/>
      </c>
      <c r="F948" s="90" t="str">
        <f t="shared" si="652"/>
        <v/>
      </c>
      <c r="G948" s="120">
        <v>938</v>
      </c>
      <c r="H948" s="161" t="str">
        <f t="shared" si="677"/>
        <v/>
      </c>
      <c r="I948" s="90" t="str">
        <f t="array" ref="I948">IF(D$2=1,IF(F948="","",ABS(F947-F948)),IF(D$2&lt;10,IF(AND(F948="",F949=""),"",MAX(IF(C$11:C$1510=G948,B$11:B$1510))-MIN(IF(C$11:C$1510=G948,B$11:B$1510))),IF(AND(F948="",F949=""),"",_xlfn.STDEV.S(IF(C$11:C$1510=G948,B$11:B$1510)))))</f>
        <v/>
      </c>
      <c r="J948" s="102"/>
      <c r="K948" s="156"/>
      <c r="L948" s="157"/>
      <c r="M948" s="158"/>
      <c r="N948" s="147"/>
      <c r="O948" s="147"/>
      <c r="AA948" s="99" t="str">
        <f t="shared" si="653"/>
        <v/>
      </c>
      <c r="AB948" s="99" t="str">
        <f t="shared" si="654"/>
        <v/>
      </c>
      <c r="AC948" s="99" t="str">
        <f t="shared" si="682"/>
        <v/>
      </c>
      <c r="AD948" s="99" t="str">
        <f t="shared" si="683"/>
        <v/>
      </c>
      <c r="AE948" s="99" t="str">
        <f t="shared" si="655"/>
        <v/>
      </c>
      <c r="AF948" s="99" t="str">
        <f t="shared" si="656"/>
        <v/>
      </c>
      <c r="AG948" s="99" t="str">
        <f t="shared" si="694"/>
        <v/>
      </c>
      <c r="AH948" s="99" t="str">
        <f t="shared" si="695"/>
        <v/>
      </c>
      <c r="AI948" s="99" t="str">
        <f t="shared" si="672"/>
        <v/>
      </c>
      <c r="AJ948" s="99" t="str">
        <f t="shared" si="678"/>
        <v/>
      </c>
      <c r="AK948" s="99" t="str">
        <f t="shared" si="692"/>
        <v/>
      </c>
      <c r="AL948" s="99" t="str">
        <f t="shared" si="693"/>
        <v/>
      </c>
      <c r="AM948" s="99" t="str">
        <f t="shared" si="673"/>
        <v/>
      </c>
      <c r="AN948" s="99" t="str">
        <f t="shared" si="679"/>
        <v/>
      </c>
      <c r="AO948" s="99" t="str">
        <f t="shared" si="684"/>
        <v/>
      </c>
      <c r="AP948" s="99" t="str">
        <f t="shared" si="685"/>
        <v/>
      </c>
      <c r="AQ948" s="99" t="str">
        <f t="shared" si="680"/>
        <v/>
      </c>
      <c r="AR948" s="99" t="str">
        <f t="shared" si="681"/>
        <v/>
      </c>
      <c r="AS948" s="99" t="str">
        <f t="shared" si="686"/>
        <v/>
      </c>
      <c r="AT948" s="99" t="str">
        <f t="shared" si="687"/>
        <v/>
      </c>
      <c r="AU948" s="99" t="str">
        <f t="shared" si="657"/>
        <v/>
      </c>
      <c r="AV948" s="99" t="str">
        <f t="shared" si="658"/>
        <v/>
      </c>
      <c r="AW948" s="99" t="str">
        <f t="shared" si="688"/>
        <v/>
      </c>
      <c r="AX948" s="99" t="str">
        <f t="shared" si="689"/>
        <v/>
      </c>
      <c r="AY948" s="99" t="str">
        <f t="shared" si="659"/>
        <v/>
      </c>
      <c r="AZ948" s="99" t="str">
        <f t="shared" si="660"/>
        <v/>
      </c>
      <c r="BA948" s="99" t="str">
        <f t="shared" si="690"/>
        <v/>
      </c>
      <c r="BB948" s="99" t="str">
        <f t="shared" si="691"/>
        <v/>
      </c>
      <c r="BD948" s="99" t="str">
        <f t="shared" si="661"/>
        <v/>
      </c>
      <c r="BE948" s="99" t="str">
        <f t="shared" si="662"/>
        <v/>
      </c>
      <c r="BF948" s="99" t="str">
        <f t="shared" si="663"/>
        <v/>
      </c>
      <c r="BG948" s="99" t="str">
        <f t="shared" si="664"/>
        <v/>
      </c>
      <c r="BH948" s="121" t="str">
        <f t="shared" si="665"/>
        <v/>
      </c>
      <c r="BI948" s="121" t="str">
        <f t="shared" si="666"/>
        <v/>
      </c>
      <c r="BJ948" s="122" t="str">
        <f t="shared" si="667"/>
        <v/>
      </c>
      <c r="BK948" s="122"/>
      <c r="BL948" s="99" t="str">
        <f t="shared" si="668"/>
        <v/>
      </c>
      <c r="BM948" s="99" t="str">
        <f t="shared" si="669"/>
        <v/>
      </c>
      <c r="BN948" s="122" t="str">
        <f t="shared" si="674"/>
        <v/>
      </c>
      <c r="BO948" s="121" t="str">
        <f t="shared" si="670"/>
        <v/>
      </c>
      <c r="BP948" s="122" t="str">
        <f t="shared" si="675"/>
        <v/>
      </c>
      <c r="BQ948" s="122"/>
    </row>
    <row r="949" spans="2:69" x14ac:dyDescent="0.3">
      <c r="B949" s="89"/>
      <c r="C949" s="98">
        <f t="shared" si="671"/>
        <v>188</v>
      </c>
      <c r="D949" s="120">
        <v>939</v>
      </c>
      <c r="E949" s="161" t="str">
        <f t="shared" si="676"/>
        <v/>
      </c>
      <c r="F949" s="90" t="str">
        <f t="shared" si="652"/>
        <v/>
      </c>
      <c r="G949" s="120">
        <v>939</v>
      </c>
      <c r="H949" s="161" t="str">
        <f t="shared" si="677"/>
        <v/>
      </c>
      <c r="I949" s="90" t="str">
        <f t="array" ref="I949">IF(D$2=1,IF(F949="","",ABS(F948-F949)),IF(D$2&lt;10,IF(AND(F949="",F950=""),"",MAX(IF(C$11:C$1510=G949,B$11:B$1510))-MIN(IF(C$11:C$1510=G949,B$11:B$1510))),IF(AND(F949="",F950=""),"",_xlfn.STDEV.S(IF(C$11:C$1510=G949,B$11:B$1510)))))</f>
        <v/>
      </c>
      <c r="J949" s="102"/>
      <c r="K949" s="156"/>
      <c r="L949" s="157"/>
      <c r="M949" s="158"/>
      <c r="N949" s="147"/>
      <c r="O949" s="147"/>
      <c r="AA949" s="99" t="str">
        <f t="shared" si="653"/>
        <v/>
      </c>
      <c r="AB949" s="99" t="str">
        <f t="shared" si="654"/>
        <v/>
      </c>
      <c r="AC949" s="99" t="str">
        <f t="shared" si="682"/>
        <v/>
      </c>
      <c r="AD949" s="99" t="str">
        <f t="shared" si="683"/>
        <v/>
      </c>
      <c r="AE949" s="99" t="str">
        <f t="shared" si="655"/>
        <v/>
      </c>
      <c r="AF949" s="99" t="str">
        <f t="shared" si="656"/>
        <v/>
      </c>
      <c r="AG949" s="99" t="str">
        <f t="shared" si="694"/>
        <v/>
      </c>
      <c r="AH949" s="99" t="str">
        <f t="shared" si="695"/>
        <v/>
      </c>
      <c r="AI949" s="99" t="str">
        <f t="shared" si="672"/>
        <v/>
      </c>
      <c r="AJ949" s="99" t="str">
        <f t="shared" si="678"/>
        <v/>
      </c>
      <c r="AK949" s="99" t="str">
        <f t="shared" si="692"/>
        <v/>
      </c>
      <c r="AL949" s="99" t="str">
        <f t="shared" si="693"/>
        <v/>
      </c>
      <c r="AM949" s="99" t="str">
        <f t="shared" si="673"/>
        <v/>
      </c>
      <c r="AN949" s="99" t="str">
        <f t="shared" si="679"/>
        <v/>
      </c>
      <c r="AO949" s="99" t="str">
        <f t="shared" si="684"/>
        <v/>
      </c>
      <c r="AP949" s="99" t="str">
        <f t="shared" si="685"/>
        <v/>
      </c>
      <c r="AQ949" s="99" t="str">
        <f t="shared" si="680"/>
        <v/>
      </c>
      <c r="AR949" s="99" t="str">
        <f t="shared" si="681"/>
        <v/>
      </c>
      <c r="AS949" s="99" t="str">
        <f t="shared" si="686"/>
        <v/>
      </c>
      <c r="AT949" s="99" t="str">
        <f t="shared" si="687"/>
        <v/>
      </c>
      <c r="AU949" s="99" t="str">
        <f t="shared" si="657"/>
        <v/>
      </c>
      <c r="AV949" s="99" t="str">
        <f t="shared" si="658"/>
        <v/>
      </c>
      <c r="AW949" s="99" t="str">
        <f t="shared" si="688"/>
        <v/>
      </c>
      <c r="AX949" s="99" t="str">
        <f t="shared" si="689"/>
        <v/>
      </c>
      <c r="AY949" s="99" t="str">
        <f t="shared" si="659"/>
        <v/>
      </c>
      <c r="AZ949" s="99" t="str">
        <f t="shared" si="660"/>
        <v/>
      </c>
      <c r="BA949" s="99" t="str">
        <f t="shared" si="690"/>
        <v/>
      </c>
      <c r="BB949" s="99" t="str">
        <f t="shared" si="691"/>
        <v/>
      </c>
      <c r="BD949" s="99" t="str">
        <f t="shared" si="661"/>
        <v/>
      </c>
      <c r="BE949" s="99" t="str">
        <f t="shared" si="662"/>
        <v/>
      </c>
      <c r="BF949" s="99" t="str">
        <f t="shared" si="663"/>
        <v/>
      </c>
      <c r="BG949" s="99" t="str">
        <f t="shared" si="664"/>
        <v/>
      </c>
      <c r="BH949" s="121" t="str">
        <f t="shared" si="665"/>
        <v/>
      </c>
      <c r="BI949" s="121" t="str">
        <f t="shared" si="666"/>
        <v/>
      </c>
      <c r="BJ949" s="122" t="str">
        <f t="shared" si="667"/>
        <v/>
      </c>
      <c r="BK949" s="122"/>
      <c r="BL949" s="99" t="str">
        <f t="shared" si="668"/>
        <v/>
      </c>
      <c r="BM949" s="99" t="str">
        <f t="shared" si="669"/>
        <v/>
      </c>
      <c r="BN949" s="122" t="str">
        <f t="shared" si="674"/>
        <v/>
      </c>
      <c r="BO949" s="121" t="str">
        <f t="shared" si="670"/>
        <v/>
      </c>
      <c r="BP949" s="122" t="str">
        <f t="shared" si="675"/>
        <v/>
      </c>
      <c r="BQ949" s="122"/>
    </row>
    <row r="950" spans="2:69" x14ac:dyDescent="0.3">
      <c r="B950" s="89"/>
      <c r="C950" s="98">
        <f t="shared" si="671"/>
        <v>188</v>
      </c>
      <c r="D950" s="120">
        <v>940</v>
      </c>
      <c r="E950" s="161" t="str">
        <f t="shared" si="676"/>
        <v/>
      </c>
      <c r="F950" s="90" t="str">
        <f t="shared" si="652"/>
        <v/>
      </c>
      <c r="G950" s="120">
        <v>940</v>
      </c>
      <c r="H950" s="161" t="str">
        <f t="shared" si="677"/>
        <v/>
      </c>
      <c r="I950" s="90" t="str">
        <f t="array" ref="I950">IF(D$2=1,IF(F950="","",ABS(F949-F950)),IF(D$2&lt;10,IF(AND(F950="",F951=""),"",MAX(IF(C$11:C$1510=G950,B$11:B$1510))-MIN(IF(C$11:C$1510=G950,B$11:B$1510))),IF(AND(F950="",F951=""),"",_xlfn.STDEV.S(IF(C$11:C$1510=G950,B$11:B$1510)))))</f>
        <v/>
      </c>
      <c r="J950" s="102"/>
      <c r="K950" s="156"/>
      <c r="L950" s="157"/>
      <c r="M950" s="158"/>
      <c r="N950" s="147"/>
      <c r="O950" s="147"/>
      <c r="AA950" s="99" t="str">
        <f t="shared" si="653"/>
        <v/>
      </c>
      <c r="AB950" s="99" t="str">
        <f t="shared" si="654"/>
        <v/>
      </c>
      <c r="AC950" s="99" t="str">
        <f t="shared" si="682"/>
        <v/>
      </c>
      <c r="AD950" s="99" t="str">
        <f t="shared" si="683"/>
        <v/>
      </c>
      <c r="AE950" s="99" t="str">
        <f t="shared" si="655"/>
        <v/>
      </c>
      <c r="AF950" s="99" t="str">
        <f t="shared" si="656"/>
        <v/>
      </c>
      <c r="AG950" s="99" t="str">
        <f t="shared" si="694"/>
        <v/>
      </c>
      <c r="AH950" s="99" t="str">
        <f t="shared" si="695"/>
        <v/>
      </c>
      <c r="AI950" s="99" t="str">
        <f t="shared" si="672"/>
        <v/>
      </c>
      <c r="AJ950" s="99" t="str">
        <f t="shared" si="678"/>
        <v/>
      </c>
      <c r="AK950" s="99" t="str">
        <f t="shared" si="692"/>
        <v/>
      </c>
      <c r="AL950" s="99" t="str">
        <f t="shared" si="693"/>
        <v/>
      </c>
      <c r="AM950" s="99" t="str">
        <f t="shared" si="673"/>
        <v/>
      </c>
      <c r="AN950" s="99" t="str">
        <f t="shared" si="679"/>
        <v/>
      </c>
      <c r="AO950" s="99" t="str">
        <f t="shared" si="684"/>
        <v/>
      </c>
      <c r="AP950" s="99" t="str">
        <f t="shared" si="685"/>
        <v/>
      </c>
      <c r="AQ950" s="99" t="str">
        <f t="shared" si="680"/>
        <v/>
      </c>
      <c r="AR950" s="99" t="str">
        <f t="shared" si="681"/>
        <v/>
      </c>
      <c r="AS950" s="99" t="str">
        <f t="shared" si="686"/>
        <v/>
      </c>
      <c r="AT950" s="99" t="str">
        <f t="shared" si="687"/>
        <v/>
      </c>
      <c r="AU950" s="99" t="str">
        <f t="shared" si="657"/>
        <v/>
      </c>
      <c r="AV950" s="99" t="str">
        <f t="shared" si="658"/>
        <v/>
      </c>
      <c r="AW950" s="99" t="str">
        <f t="shared" si="688"/>
        <v/>
      </c>
      <c r="AX950" s="99" t="str">
        <f t="shared" si="689"/>
        <v/>
      </c>
      <c r="AY950" s="99" t="str">
        <f t="shared" si="659"/>
        <v/>
      </c>
      <c r="AZ950" s="99" t="str">
        <f t="shared" si="660"/>
        <v/>
      </c>
      <c r="BA950" s="99" t="str">
        <f t="shared" si="690"/>
        <v/>
      </c>
      <c r="BB950" s="99" t="str">
        <f t="shared" si="691"/>
        <v/>
      </c>
      <c r="BD950" s="99" t="str">
        <f t="shared" si="661"/>
        <v/>
      </c>
      <c r="BE950" s="99" t="str">
        <f t="shared" si="662"/>
        <v/>
      </c>
      <c r="BF950" s="99" t="str">
        <f t="shared" si="663"/>
        <v/>
      </c>
      <c r="BG950" s="99" t="str">
        <f t="shared" si="664"/>
        <v/>
      </c>
      <c r="BH950" s="121" t="str">
        <f t="shared" si="665"/>
        <v/>
      </c>
      <c r="BI950" s="121" t="str">
        <f t="shared" si="666"/>
        <v/>
      </c>
      <c r="BJ950" s="122" t="str">
        <f t="shared" si="667"/>
        <v/>
      </c>
      <c r="BK950" s="122"/>
      <c r="BL950" s="99" t="str">
        <f t="shared" si="668"/>
        <v/>
      </c>
      <c r="BM950" s="99" t="str">
        <f t="shared" si="669"/>
        <v/>
      </c>
      <c r="BN950" s="122" t="str">
        <f t="shared" si="674"/>
        <v/>
      </c>
      <c r="BO950" s="121" t="str">
        <f t="shared" si="670"/>
        <v/>
      </c>
      <c r="BP950" s="122" t="str">
        <f t="shared" si="675"/>
        <v/>
      </c>
      <c r="BQ950" s="122"/>
    </row>
    <row r="951" spans="2:69" x14ac:dyDescent="0.3">
      <c r="B951" s="89"/>
      <c r="C951" s="98">
        <f t="shared" si="671"/>
        <v>189</v>
      </c>
      <c r="D951" s="120">
        <v>941</v>
      </c>
      <c r="E951" s="161" t="str">
        <f t="shared" si="676"/>
        <v/>
      </c>
      <c r="F951" s="90" t="str">
        <f t="shared" si="652"/>
        <v/>
      </c>
      <c r="G951" s="120">
        <v>941</v>
      </c>
      <c r="H951" s="161" t="str">
        <f t="shared" si="677"/>
        <v/>
      </c>
      <c r="I951" s="90" t="str">
        <f t="array" ref="I951">IF(D$2=1,IF(F951="","",ABS(F950-F951)),IF(D$2&lt;10,IF(AND(F951="",F952=""),"",MAX(IF(C$11:C$1510=G951,B$11:B$1510))-MIN(IF(C$11:C$1510=G951,B$11:B$1510))),IF(AND(F951="",F952=""),"",_xlfn.STDEV.S(IF(C$11:C$1510=G951,B$11:B$1510)))))</f>
        <v/>
      </c>
      <c r="J951" s="102"/>
      <c r="K951" s="156"/>
      <c r="L951" s="157"/>
      <c r="M951" s="158"/>
      <c r="N951" s="147"/>
      <c r="O951" s="147"/>
      <c r="AA951" s="99" t="str">
        <f t="shared" si="653"/>
        <v/>
      </c>
      <c r="AB951" s="99" t="str">
        <f t="shared" si="654"/>
        <v/>
      </c>
      <c r="AC951" s="99" t="str">
        <f t="shared" si="682"/>
        <v/>
      </c>
      <c r="AD951" s="99" t="str">
        <f t="shared" si="683"/>
        <v/>
      </c>
      <c r="AE951" s="99" t="str">
        <f t="shared" si="655"/>
        <v/>
      </c>
      <c r="AF951" s="99" t="str">
        <f t="shared" si="656"/>
        <v/>
      </c>
      <c r="AG951" s="99" t="str">
        <f t="shared" si="694"/>
        <v/>
      </c>
      <c r="AH951" s="99" t="str">
        <f t="shared" si="695"/>
        <v/>
      </c>
      <c r="AI951" s="99" t="str">
        <f t="shared" si="672"/>
        <v/>
      </c>
      <c r="AJ951" s="99" t="str">
        <f t="shared" si="678"/>
        <v/>
      </c>
      <c r="AK951" s="99" t="str">
        <f t="shared" si="692"/>
        <v/>
      </c>
      <c r="AL951" s="99" t="str">
        <f t="shared" si="693"/>
        <v/>
      </c>
      <c r="AM951" s="99" t="str">
        <f t="shared" si="673"/>
        <v/>
      </c>
      <c r="AN951" s="99" t="str">
        <f t="shared" si="679"/>
        <v/>
      </c>
      <c r="AO951" s="99" t="str">
        <f t="shared" si="684"/>
        <v/>
      </c>
      <c r="AP951" s="99" t="str">
        <f t="shared" si="685"/>
        <v/>
      </c>
      <c r="AQ951" s="99" t="str">
        <f t="shared" si="680"/>
        <v/>
      </c>
      <c r="AR951" s="99" t="str">
        <f t="shared" si="681"/>
        <v/>
      </c>
      <c r="AS951" s="99" t="str">
        <f t="shared" si="686"/>
        <v/>
      </c>
      <c r="AT951" s="99" t="str">
        <f t="shared" si="687"/>
        <v/>
      </c>
      <c r="AU951" s="99" t="str">
        <f t="shared" si="657"/>
        <v/>
      </c>
      <c r="AV951" s="99" t="str">
        <f t="shared" si="658"/>
        <v/>
      </c>
      <c r="AW951" s="99" t="str">
        <f t="shared" si="688"/>
        <v/>
      </c>
      <c r="AX951" s="99" t="str">
        <f t="shared" si="689"/>
        <v/>
      </c>
      <c r="AY951" s="99" t="str">
        <f t="shared" si="659"/>
        <v/>
      </c>
      <c r="AZ951" s="99" t="str">
        <f t="shared" si="660"/>
        <v/>
      </c>
      <c r="BA951" s="99" t="str">
        <f t="shared" si="690"/>
        <v/>
      </c>
      <c r="BB951" s="99" t="str">
        <f t="shared" si="691"/>
        <v/>
      </c>
      <c r="BD951" s="99" t="str">
        <f t="shared" si="661"/>
        <v/>
      </c>
      <c r="BE951" s="99" t="str">
        <f t="shared" si="662"/>
        <v/>
      </c>
      <c r="BF951" s="99" t="str">
        <f t="shared" si="663"/>
        <v/>
      </c>
      <c r="BG951" s="99" t="str">
        <f t="shared" si="664"/>
        <v/>
      </c>
      <c r="BH951" s="121" t="str">
        <f t="shared" si="665"/>
        <v/>
      </c>
      <c r="BI951" s="121" t="str">
        <f t="shared" si="666"/>
        <v/>
      </c>
      <c r="BJ951" s="122" t="str">
        <f t="shared" si="667"/>
        <v/>
      </c>
      <c r="BK951" s="122"/>
      <c r="BL951" s="99" t="str">
        <f t="shared" si="668"/>
        <v/>
      </c>
      <c r="BM951" s="99" t="str">
        <f t="shared" si="669"/>
        <v/>
      </c>
      <c r="BN951" s="122" t="str">
        <f t="shared" si="674"/>
        <v/>
      </c>
      <c r="BO951" s="121" t="str">
        <f t="shared" si="670"/>
        <v/>
      </c>
      <c r="BP951" s="122" t="str">
        <f t="shared" si="675"/>
        <v/>
      </c>
      <c r="BQ951" s="122"/>
    </row>
    <row r="952" spans="2:69" x14ac:dyDescent="0.3">
      <c r="B952" s="89"/>
      <c r="C952" s="98">
        <f t="shared" si="671"/>
        <v>189</v>
      </c>
      <c r="D952" s="120">
        <v>942</v>
      </c>
      <c r="E952" s="161" t="str">
        <f t="shared" si="676"/>
        <v/>
      </c>
      <c r="F952" s="90" t="str">
        <f t="shared" si="652"/>
        <v/>
      </c>
      <c r="G952" s="120">
        <v>942</v>
      </c>
      <c r="H952" s="161" t="str">
        <f t="shared" si="677"/>
        <v/>
      </c>
      <c r="I952" s="90" t="str">
        <f t="array" ref="I952">IF(D$2=1,IF(F952="","",ABS(F951-F952)),IF(D$2&lt;10,IF(AND(F952="",F953=""),"",MAX(IF(C$11:C$1510=G952,B$11:B$1510))-MIN(IF(C$11:C$1510=G952,B$11:B$1510))),IF(AND(F952="",F953=""),"",_xlfn.STDEV.S(IF(C$11:C$1510=G952,B$11:B$1510)))))</f>
        <v/>
      </c>
      <c r="J952" s="102"/>
      <c r="K952" s="156"/>
      <c r="L952" s="157"/>
      <c r="M952" s="158"/>
      <c r="N952" s="147"/>
      <c r="O952" s="147"/>
      <c r="AA952" s="99" t="str">
        <f t="shared" si="653"/>
        <v/>
      </c>
      <c r="AB952" s="99" t="str">
        <f t="shared" si="654"/>
        <v/>
      </c>
      <c r="AC952" s="99" t="str">
        <f t="shared" si="682"/>
        <v/>
      </c>
      <c r="AD952" s="99" t="str">
        <f t="shared" si="683"/>
        <v/>
      </c>
      <c r="AE952" s="99" t="str">
        <f t="shared" si="655"/>
        <v/>
      </c>
      <c r="AF952" s="99" t="str">
        <f t="shared" si="656"/>
        <v/>
      </c>
      <c r="AG952" s="99" t="str">
        <f t="shared" si="694"/>
        <v/>
      </c>
      <c r="AH952" s="99" t="str">
        <f t="shared" si="695"/>
        <v/>
      </c>
      <c r="AI952" s="99" t="str">
        <f t="shared" si="672"/>
        <v/>
      </c>
      <c r="AJ952" s="99" t="str">
        <f t="shared" si="678"/>
        <v/>
      </c>
      <c r="AK952" s="99" t="str">
        <f t="shared" si="692"/>
        <v/>
      </c>
      <c r="AL952" s="99" t="str">
        <f t="shared" si="693"/>
        <v/>
      </c>
      <c r="AM952" s="99" t="str">
        <f t="shared" si="673"/>
        <v/>
      </c>
      <c r="AN952" s="99" t="str">
        <f t="shared" si="679"/>
        <v/>
      </c>
      <c r="AO952" s="99" t="str">
        <f t="shared" si="684"/>
        <v/>
      </c>
      <c r="AP952" s="99" t="str">
        <f t="shared" si="685"/>
        <v/>
      </c>
      <c r="AQ952" s="99" t="str">
        <f t="shared" si="680"/>
        <v/>
      </c>
      <c r="AR952" s="99" t="str">
        <f t="shared" si="681"/>
        <v/>
      </c>
      <c r="AS952" s="99" t="str">
        <f t="shared" si="686"/>
        <v/>
      </c>
      <c r="AT952" s="99" t="str">
        <f t="shared" si="687"/>
        <v/>
      </c>
      <c r="AU952" s="99" t="str">
        <f t="shared" si="657"/>
        <v/>
      </c>
      <c r="AV952" s="99" t="str">
        <f t="shared" si="658"/>
        <v/>
      </c>
      <c r="AW952" s="99" t="str">
        <f t="shared" si="688"/>
        <v/>
      </c>
      <c r="AX952" s="99" t="str">
        <f t="shared" si="689"/>
        <v/>
      </c>
      <c r="AY952" s="99" t="str">
        <f t="shared" si="659"/>
        <v/>
      </c>
      <c r="AZ952" s="99" t="str">
        <f t="shared" si="660"/>
        <v/>
      </c>
      <c r="BA952" s="99" t="str">
        <f t="shared" si="690"/>
        <v/>
      </c>
      <c r="BB952" s="99" t="str">
        <f t="shared" si="691"/>
        <v/>
      </c>
      <c r="BD952" s="99" t="str">
        <f t="shared" si="661"/>
        <v/>
      </c>
      <c r="BE952" s="99" t="str">
        <f t="shared" si="662"/>
        <v/>
      </c>
      <c r="BF952" s="99" t="str">
        <f t="shared" si="663"/>
        <v/>
      </c>
      <c r="BG952" s="99" t="str">
        <f t="shared" si="664"/>
        <v/>
      </c>
      <c r="BH952" s="121" t="str">
        <f t="shared" si="665"/>
        <v/>
      </c>
      <c r="BI952" s="121" t="str">
        <f t="shared" si="666"/>
        <v/>
      </c>
      <c r="BJ952" s="122" t="str">
        <f t="shared" si="667"/>
        <v/>
      </c>
      <c r="BK952" s="122"/>
      <c r="BL952" s="99" t="str">
        <f t="shared" si="668"/>
        <v/>
      </c>
      <c r="BM952" s="99" t="str">
        <f t="shared" si="669"/>
        <v/>
      </c>
      <c r="BN952" s="122" t="str">
        <f t="shared" si="674"/>
        <v/>
      </c>
      <c r="BO952" s="121" t="str">
        <f t="shared" si="670"/>
        <v/>
      </c>
      <c r="BP952" s="122" t="str">
        <f t="shared" si="675"/>
        <v/>
      </c>
      <c r="BQ952" s="122"/>
    </row>
    <row r="953" spans="2:69" x14ac:dyDescent="0.3">
      <c r="B953" s="89"/>
      <c r="C953" s="98">
        <f t="shared" si="671"/>
        <v>189</v>
      </c>
      <c r="D953" s="120">
        <v>943</v>
      </c>
      <c r="E953" s="161" t="str">
        <f t="shared" si="676"/>
        <v/>
      </c>
      <c r="F953" s="90" t="str">
        <f t="shared" si="652"/>
        <v/>
      </c>
      <c r="G953" s="120">
        <v>943</v>
      </c>
      <c r="H953" s="161" t="str">
        <f t="shared" si="677"/>
        <v/>
      </c>
      <c r="I953" s="90" t="str">
        <f t="array" ref="I953">IF(D$2=1,IF(F953="","",ABS(F952-F953)),IF(D$2&lt;10,IF(AND(F953="",F954=""),"",MAX(IF(C$11:C$1510=G953,B$11:B$1510))-MIN(IF(C$11:C$1510=G953,B$11:B$1510))),IF(AND(F953="",F954=""),"",_xlfn.STDEV.S(IF(C$11:C$1510=G953,B$11:B$1510)))))</f>
        <v/>
      </c>
      <c r="J953" s="102"/>
      <c r="K953" s="156"/>
      <c r="L953" s="157"/>
      <c r="M953" s="158"/>
      <c r="N953" s="147"/>
      <c r="O953" s="147"/>
      <c r="AA953" s="99" t="str">
        <f t="shared" si="653"/>
        <v/>
      </c>
      <c r="AB953" s="99" t="str">
        <f t="shared" si="654"/>
        <v/>
      </c>
      <c r="AC953" s="99" t="str">
        <f t="shared" si="682"/>
        <v/>
      </c>
      <c r="AD953" s="99" t="str">
        <f t="shared" si="683"/>
        <v/>
      </c>
      <c r="AE953" s="99" t="str">
        <f t="shared" si="655"/>
        <v/>
      </c>
      <c r="AF953" s="99" t="str">
        <f t="shared" si="656"/>
        <v/>
      </c>
      <c r="AG953" s="99" t="str">
        <f t="shared" si="694"/>
        <v/>
      </c>
      <c r="AH953" s="99" t="str">
        <f t="shared" si="695"/>
        <v/>
      </c>
      <c r="AI953" s="99" t="str">
        <f t="shared" si="672"/>
        <v/>
      </c>
      <c r="AJ953" s="99" t="str">
        <f t="shared" si="678"/>
        <v/>
      </c>
      <c r="AK953" s="99" t="str">
        <f t="shared" si="692"/>
        <v/>
      </c>
      <c r="AL953" s="99" t="str">
        <f t="shared" si="693"/>
        <v/>
      </c>
      <c r="AM953" s="99" t="str">
        <f t="shared" si="673"/>
        <v/>
      </c>
      <c r="AN953" s="99" t="str">
        <f t="shared" si="679"/>
        <v/>
      </c>
      <c r="AO953" s="99" t="str">
        <f t="shared" si="684"/>
        <v/>
      </c>
      <c r="AP953" s="99" t="str">
        <f t="shared" si="685"/>
        <v/>
      </c>
      <c r="AQ953" s="99" t="str">
        <f t="shared" si="680"/>
        <v/>
      </c>
      <c r="AR953" s="99" t="str">
        <f t="shared" si="681"/>
        <v/>
      </c>
      <c r="AS953" s="99" t="str">
        <f t="shared" si="686"/>
        <v/>
      </c>
      <c r="AT953" s="99" t="str">
        <f t="shared" si="687"/>
        <v/>
      </c>
      <c r="AU953" s="99" t="str">
        <f t="shared" si="657"/>
        <v/>
      </c>
      <c r="AV953" s="99" t="str">
        <f t="shared" si="658"/>
        <v/>
      </c>
      <c r="AW953" s="99" t="str">
        <f t="shared" si="688"/>
        <v/>
      </c>
      <c r="AX953" s="99" t="str">
        <f t="shared" si="689"/>
        <v/>
      </c>
      <c r="AY953" s="99" t="str">
        <f t="shared" si="659"/>
        <v/>
      </c>
      <c r="AZ953" s="99" t="str">
        <f t="shared" si="660"/>
        <v/>
      </c>
      <c r="BA953" s="99" t="str">
        <f t="shared" si="690"/>
        <v/>
      </c>
      <c r="BB953" s="99" t="str">
        <f t="shared" si="691"/>
        <v/>
      </c>
      <c r="BD953" s="99" t="str">
        <f t="shared" si="661"/>
        <v/>
      </c>
      <c r="BE953" s="99" t="str">
        <f t="shared" si="662"/>
        <v/>
      </c>
      <c r="BF953" s="99" t="str">
        <f t="shared" si="663"/>
        <v/>
      </c>
      <c r="BG953" s="99" t="str">
        <f t="shared" si="664"/>
        <v/>
      </c>
      <c r="BH953" s="121" t="str">
        <f t="shared" si="665"/>
        <v/>
      </c>
      <c r="BI953" s="121" t="str">
        <f t="shared" si="666"/>
        <v/>
      </c>
      <c r="BJ953" s="122" t="str">
        <f t="shared" si="667"/>
        <v/>
      </c>
      <c r="BK953" s="122"/>
      <c r="BL953" s="99" t="str">
        <f t="shared" si="668"/>
        <v/>
      </c>
      <c r="BM953" s="99" t="str">
        <f t="shared" si="669"/>
        <v/>
      </c>
      <c r="BN953" s="122" t="str">
        <f t="shared" si="674"/>
        <v/>
      </c>
      <c r="BO953" s="121" t="str">
        <f t="shared" si="670"/>
        <v/>
      </c>
      <c r="BP953" s="122" t="str">
        <f t="shared" si="675"/>
        <v/>
      </c>
      <c r="BQ953" s="122"/>
    </row>
    <row r="954" spans="2:69" x14ac:dyDescent="0.3">
      <c r="B954" s="89"/>
      <c r="C954" s="98">
        <f t="shared" si="671"/>
        <v>189</v>
      </c>
      <c r="D954" s="120">
        <v>944</v>
      </c>
      <c r="E954" s="161" t="str">
        <f t="shared" si="676"/>
        <v/>
      </c>
      <c r="F954" s="90" t="str">
        <f t="shared" si="652"/>
        <v/>
      </c>
      <c r="G954" s="120">
        <v>944</v>
      </c>
      <c r="H954" s="161" t="str">
        <f t="shared" si="677"/>
        <v/>
      </c>
      <c r="I954" s="90" t="str">
        <f t="array" ref="I954">IF(D$2=1,IF(F954="","",ABS(F953-F954)),IF(D$2&lt;10,IF(AND(F954="",F955=""),"",MAX(IF(C$11:C$1510=G954,B$11:B$1510))-MIN(IF(C$11:C$1510=G954,B$11:B$1510))),IF(AND(F954="",F955=""),"",_xlfn.STDEV.S(IF(C$11:C$1510=G954,B$11:B$1510)))))</f>
        <v/>
      </c>
      <c r="J954" s="102"/>
      <c r="K954" s="156"/>
      <c r="L954" s="157"/>
      <c r="M954" s="158"/>
      <c r="N954" s="147"/>
      <c r="O954" s="147"/>
      <c r="AA954" s="99" t="str">
        <f t="shared" si="653"/>
        <v/>
      </c>
      <c r="AB954" s="99" t="str">
        <f t="shared" si="654"/>
        <v/>
      </c>
      <c r="AC954" s="99" t="str">
        <f t="shared" si="682"/>
        <v/>
      </c>
      <c r="AD954" s="99" t="str">
        <f t="shared" si="683"/>
        <v/>
      </c>
      <c r="AE954" s="99" t="str">
        <f t="shared" si="655"/>
        <v/>
      </c>
      <c r="AF954" s="99" t="str">
        <f t="shared" si="656"/>
        <v/>
      </c>
      <c r="AG954" s="99" t="str">
        <f t="shared" si="694"/>
        <v/>
      </c>
      <c r="AH954" s="99" t="str">
        <f t="shared" si="695"/>
        <v/>
      </c>
      <c r="AI954" s="99" t="str">
        <f t="shared" si="672"/>
        <v/>
      </c>
      <c r="AJ954" s="99" t="str">
        <f t="shared" si="678"/>
        <v/>
      </c>
      <c r="AK954" s="99" t="str">
        <f t="shared" si="692"/>
        <v/>
      </c>
      <c r="AL954" s="99" t="str">
        <f t="shared" si="693"/>
        <v/>
      </c>
      <c r="AM954" s="99" t="str">
        <f t="shared" si="673"/>
        <v/>
      </c>
      <c r="AN954" s="99" t="str">
        <f t="shared" si="679"/>
        <v/>
      </c>
      <c r="AO954" s="99" t="str">
        <f t="shared" si="684"/>
        <v/>
      </c>
      <c r="AP954" s="99" t="str">
        <f t="shared" si="685"/>
        <v/>
      </c>
      <c r="AQ954" s="99" t="str">
        <f t="shared" si="680"/>
        <v/>
      </c>
      <c r="AR954" s="99" t="str">
        <f t="shared" si="681"/>
        <v/>
      </c>
      <c r="AS954" s="99" t="str">
        <f t="shared" si="686"/>
        <v/>
      </c>
      <c r="AT954" s="99" t="str">
        <f t="shared" si="687"/>
        <v/>
      </c>
      <c r="AU954" s="99" t="str">
        <f t="shared" si="657"/>
        <v/>
      </c>
      <c r="AV954" s="99" t="str">
        <f t="shared" si="658"/>
        <v/>
      </c>
      <c r="AW954" s="99" t="str">
        <f t="shared" si="688"/>
        <v/>
      </c>
      <c r="AX954" s="99" t="str">
        <f t="shared" si="689"/>
        <v/>
      </c>
      <c r="AY954" s="99" t="str">
        <f t="shared" si="659"/>
        <v/>
      </c>
      <c r="AZ954" s="99" t="str">
        <f t="shared" si="660"/>
        <v/>
      </c>
      <c r="BA954" s="99" t="str">
        <f t="shared" si="690"/>
        <v/>
      </c>
      <c r="BB954" s="99" t="str">
        <f t="shared" si="691"/>
        <v/>
      </c>
      <c r="BD954" s="99" t="str">
        <f t="shared" si="661"/>
        <v/>
      </c>
      <c r="BE954" s="99" t="str">
        <f t="shared" si="662"/>
        <v/>
      </c>
      <c r="BF954" s="99" t="str">
        <f t="shared" si="663"/>
        <v/>
      </c>
      <c r="BG954" s="99" t="str">
        <f t="shared" si="664"/>
        <v/>
      </c>
      <c r="BH954" s="121" t="str">
        <f t="shared" si="665"/>
        <v/>
      </c>
      <c r="BI954" s="121" t="str">
        <f t="shared" si="666"/>
        <v/>
      </c>
      <c r="BJ954" s="122" t="str">
        <f t="shared" si="667"/>
        <v/>
      </c>
      <c r="BK954" s="122"/>
      <c r="BL954" s="99" t="str">
        <f t="shared" si="668"/>
        <v/>
      </c>
      <c r="BM954" s="99" t="str">
        <f t="shared" si="669"/>
        <v/>
      </c>
      <c r="BN954" s="122" t="str">
        <f t="shared" si="674"/>
        <v/>
      </c>
      <c r="BO954" s="121" t="str">
        <f t="shared" si="670"/>
        <v/>
      </c>
      <c r="BP954" s="122" t="str">
        <f t="shared" si="675"/>
        <v/>
      </c>
      <c r="BQ954" s="122"/>
    </row>
    <row r="955" spans="2:69" x14ac:dyDescent="0.3">
      <c r="B955" s="89"/>
      <c r="C955" s="98">
        <f t="shared" si="671"/>
        <v>189</v>
      </c>
      <c r="D955" s="120">
        <v>945</v>
      </c>
      <c r="E955" s="161" t="str">
        <f t="shared" si="676"/>
        <v/>
      </c>
      <c r="F955" s="90" t="str">
        <f t="shared" si="652"/>
        <v/>
      </c>
      <c r="G955" s="120">
        <v>945</v>
      </c>
      <c r="H955" s="161" t="str">
        <f t="shared" si="677"/>
        <v/>
      </c>
      <c r="I955" s="90" t="str">
        <f t="array" ref="I955">IF(D$2=1,IF(F955="","",ABS(F954-F955)),IF(D$2&lt;10,IF(AND(F955="",F956=""),"",MAX(IF(C$11:C$1510=G955,B$11:B$1510))-MIN(IF(C$11:C$1510=G955,B$11:B$1510))),IF(AND(F955="",F956=""),"",_xlfn.STDEV.S(IF(C$11:C$1510=G955,B$11:B$1510)))))</f>
        <v/>
      </c>
      <c r="J955" s="102"/>
      <c r="K955" s="156"/>
      <c r="L955" s="157"/>
      <c r="M955" s="158"/>
      <c r="N955" s="147"/>
      <c r="O955" s="147"/>
      <c r="AA955" s="99" t="str">
        <f t="shared" si="653"/>
        <v/>
      </c>
      <c r="AB955" s="99" t="str">
        <f t="shared" si="654"/>
        <v/>
      </c>
      <c r="AC955" s="99" t="str">
        <f t="shared" si="682"/>
        <v/>
      </c>
      <c r="AD955" s="99" t="str">
        <f t="shared" si="683"/>
        <v/>
      </c>
      <c r="AE955" s="99" t="str">
        <f t="shared" si="655"/>
        <v/>
      </c>
      <c r="AF955" s="99" t="str">
        <f t="shared" si="656"/>
        <v/>
      </c>
      <c r="AG955" s="99" t="str">
        <f t="shared" si="694"/>
        <v/>
      </c>
      <c r="AH955" s="99" t="str">
        <f t="shared" si="695"/>
        <v/>
      </c>
      <c r="AI955" s="99" t="str">
        <f t="shared" si="672"/>
        <v/>
      </c>
      <c r="AJ955" s="99" t="str">
        <f t="shared" si="678"/>
        <v/>
      </c>
      <c r="AK955" s="99" t="str">
        <f t="shared" si="692"/>
        <v/>
      </c>
      <c r="AL955" s="99" t="str">
        <f t="shared" si="693"/>
        <v/>
      </c>
      <c r="AM955" s="99" t="str">
        <f t="shared" si="673"/>
        <v/>
      </c>
      <c r="AN955" s="99" t="str">
        <f t="shared" si="679"/>
        <v/>
      </c>
      <c r="AO955" s="99" t="str">
        <f t="shared" si="684"/>
        <v/>
      </c>
      <c r="AP955" s="99" t="str">
        <f t="shared" si="685"/>
        <v/>
      </c>
      <c r="AQ955" s="99" t="str">
        <f t="shared" si="680"/>
        <v/>
      </c>
      <c r="AR955" s="99" t="str">
        <f t="shared" si="681"/>
        <v/>
      </c>
      <c r="AS955" s="99" t="str">
        <f t="shared" si="686"/>
        <v/>
      </c>
      <c r="AT955" s="99" t="str">
        <f t="shared" si="687"/>
        <v/>
      </c>
      <c r="AU955" s="99" t="str">
        <f t="shared" si="657"/>
        <v/>
      </c>
      <c r="AV955" s="99" t="str">
        <f t="shared" si="658"/>
        <v/>
      </c>
      <c r="AW955" s="99" t="str">
        <f t="shared" si="688"/>
        <v/>
      </c>
      <c r="AX955" s="99" t="str">
        <f t="shared" si="689"/>
        <v/>
      </c>
      <c r="AY955" s="99" t="str">
        <f t="shared" si="659"/>
        <v/>
      </c>
      <c r="AZ955" s="99" t="str">
        <f t="shared" si="660"/>
        <v/>
      </c>
      <c r="BA955" s="99" t="str">
        <f t="shared" si="690"/>
        <v/>
      </c>
      <c r="BB955" s="99" t="str">
        <f t="shared" si="691"/>
        <v/>
      </c>
      <c r="BD955" s="99" t="str">
        <f t="shared" si="661"/>
        <v/>
      </c>
      <c r="BE955" s="99" t="str">
        <f t="shared" si="662"/>
        <v/>
      </c>
      <c r="BF955" s="99" t="str">
        <f t="shared" si="663"/>
        <v/>
      </c>
      <c r="BG955" s="99" t="str">
        <f t="shared" si="664"/>
        <v/>
      </c>
      <c r="BH955" s="121" t="str">
        <f t="shared" si="665"/>
        <v/>
      </c>
      <c r="BI955" s="121" t="str">
        <f t="shared" si="666"/>
        <v/>
      </c>
      <c r="BJ955" s="122" t="str">
        <f t="shared" si="667"/>
        <v/>
      </c>
      <c r="BK955" s="122"/>
      <c r="BL955" s="99" t="str">
        <f t="shared" si="668"/>
        <v/>
      </c>
      <c r="BM955" s="99" t="str">
        <f t="shared" si="669"/>
        <v/>
      </c>
      <c r="BN955" s="122" t="str">
        <f t="shared" si="674"/>
        <v/>
      </c>
      <c r="BO955" s="121" t="str">
        <f t="shared" si="670"/>
        <v/>
      </c>
      <c r="BP955" s="122" t="str">
        <f t="shared" si="675"/>
        <v/>
      </c>
      <c r="BQ955" s="122"/>
    </row>
    <row r="956" spans="2:69" x14ac:dyDescent="0.3">
      <c r="B956" s="89"/>
      <c r="C956" s="98">
        <f t="shared" si="671"/>
        <v>190</v>
      </c>
      <c r="D956" s="120">
        <v>946</v>
      </c>
      <c r="E956" s="161" t="str">
        <f t="shared" si="676"/>
        <v/>
      </c>
      <c r="F956" s="90" t="str">
        <f t="shared" si="652"/>
        <v/>
      </c>
      <c r="G956" s="120">
        <v>946</v>
      </c>
      <c r="H956" s="161" t="str">
        <f t="shared" si="677"/>
        <v/>
      </c>
      <c r="I956" s="90" t="str">
        <f t="array" ref="I956">IF(D$2=1,IF(F956="","",ABS(F955-F956)),IF(D$2&lt;10,IF(AND(F956="",F957=""),"",MAX(IF(C$11:C$1510=G956,B$11:B$1510))-MIN(IF(C$11:C$1510=G956,B$11:B$1510))),IF(AND(F956="",F957=""),"",_xlfn.STDEV.S(IF(C$11:C$1510=G956,B$11:B$1510)))))</f>
        <v/>
      </c>
      <c r="J956" s="102"/>
      <c r="K956" s="156"/>
      <c r="L956" s="157"/>
      <c r="M956" s="158"/>
      <c r="N956" s="147"/>
      <c r="O956" s="147"/>
      <c r="AA956" s="99" t="str">
        <f t="shared" si="653"/>
        <v/>
      </c>
      <c r="AB956" s="99" t="str">
        <f t="shared" si="654"/>
        <v/>
      </c>
      <c r="AC956" s="99" t="str">
        <f t="shared" si="682"/>
        <v/>
      </c>
      <c r="AD956" s="99" t="str">
        <f t="shared" si="683"/>
        <v/>
      </c>
      <c r="AE956" s="99" t="str">
        <f t="shared" si="655"/>
        <v/>
      </c>
      <c r="AF956" s="99" t="str">
        <f t="shared" si="656"/>
        <v/>
      </c>
      <c r="AG956" s="99" t="str">
        <f t="shared" si="694"/>
        <v/>
      </c>
      <c r="AH956" s="99" t="str">
        <f t="shared" si="695"/>
        <v/>
      </c>
      <c r="AI956" s="99" t="str">
        <f t="shared" si="672"/>
        <v/>
      </c>
      <c r="AJ956" s="99" t="str">
        <f t="shared" si="678"/>
        <v/>
      </c>
      <c r="AK956" s="99" t="str">
        <f t="shared" si="692"/>
        <v/>
      </c>
      <c r="AL956" s="99" t="str">
        <f t="shared" si="693"/>
        <v/>
      </c>
      <c r="AM956" s="99" t="str">
        <f t="shared" si="673"/>
        <v/>
      </c>
      <c r="AN956" s="99" t="str">
        <f t="shared" si="679"/>
        <v/>
      </c>
      <c r="AO956" s="99" t="str">
        <f t="shared" si="684"/>
        <v/>
      </c>
      <c r="AP956" s="99" t="str">
        <f t="shared" si="685"/>
        <v/>
      </c>
      <c r="AQ956" s="99" t="str">
        <f t="shared" si="680"/>
        <v/>
      </c>
      <c r="AR956" s="99" t="str">
        <f t="shared" si="681"/>
        <v/>
      </c>
      <c r="AS956" s="99" t="str">
        <f t="shared" si="686"/>
        <v/>
      </c>
      <c r="AT956" s="99" t="str">
        <f t="shared" si="687"/>
        <v/>
      </c>
      <c r="AU956" s="99" t="str">
        <f t="shared" si="657"/>
        <v/>
      </c>
      <c r="AV956" s="99" t="str">
        <f t="shared" si="658"/>
        <v/>
      </c>
      <c r="AW956" s="99" t="str">
        <f t="shared" si="688"/>
        <v/>
      </c>
      <c r="AX956" s="99" t="str">
        <f t="shared" si="689"/>
        <v/>
      </c>
      <c r="AY956" s="99" t="str">
        <f t="shared" si="659"/>
        <v/>
      </c>
      <c r="AZ956" s="99" t="str">
        <f t="shared" si="660"/>
        <v/>
      </c>
      <c r="BA956" s="99" t="str">
        <f t="shared" si="690"/>
        <v/>
      </c>
      <c r="BB956" s="99" t="str">
        <f t="shared" si="691"/>
        <v/>
      </c>
      <c r="BD956" s="99" t="str">
        <f t="shared" si="661"/>
        <v/>
      </c>
      <c r="BE956" s="99" t="str">
        <f t="shared" si="662"/>
        <v/>
      </c>
      <c r="BF956" s="99" t="str">
        <f t="shared" si="663"/>
        <v/>
      </c>
      <c r="BG956" s="99" t="str">
        <f t="shared" si="664"/>
        <v/>
      </c>
      <c r="BH956" s="121" t="str">
        <f t="shared" si="665"/>
        <v/>
      </c>
      <c r="BI956" s="121" t="str">
        <f t="shared" si="666"/>
        <v/>
      </c>
      <c r="BJ956" s="122" t="str">
        <f t="shared" si="667"/>
        <v/>
      </c>
      <c r="BK956" s="122"/>
      <c r="BL956" s="99" t="str">
        <f t="shared" si="668"/>
        <v/>
      </c>
      <c r="BM956" s="99" t="str">
        <f t="shared" si="669"/>
        <v/>
      </c>
      <c r="BN956" s="122" t="str">
        <f t="shared" si="674"/>
        <v/>
      </c>
      <c r="BO956" s="121" t="str">
        <f t="shared" si="670"/>
        <v/>
      </c>
      <c r="BP956" s="122" t="str">
        <f t="shared" si="675"/>
        <v/>
      </c>
      <c r="BQ956" s="122"/>
    </row>
    <row r="957" spans="2:69" x14ac:dyDescent="0.3">
      <c r="B957" s="89"/>
      <c r="C957" s="98">
        <f t="shared" si="671"/>
        <v>190</v>
      </c>
      <c r="D957" s="120">
        <v>947</v>
      </c>
      <c r="E957" s="161" t="str">
        <f t="shared" si="676"/>
        <v/>
      </c>
      <c r="F957" s="90" t="str">
        <f t="shared" si="652"/>
        <v/>
      </c>
      <c r="G957" s="120">
        <v>947</v>
      </c>
      <c r="H957" s="161" t="str">
        <f t="shared" si="677"/>
        <v/>
      </c>
      <c r="I957" s="90" t="str">
        <f t="array" ref="I957">IF(D$2=1,IF(F957="","",ABS(F956-F957)),IF(D$2&lt;10,IF(AND(F957="",F958=""),"",MAX(IF(C$11:C$1510=G957,B$11:B$1510))-MIN(IF(C$11:C$1510=G957,B$11:B$1510))),IF(AND(F957="",F958=""),"",_xlfn.STDEV.S(IF(C$11:C$1510=G957,B$11:B$1510)))))</f>
        <v/>
      </c>
      <c r="J957" s="102"/>
      <c r="K957" s="156"/>
      <c r="L957" s="157"/>
      <c r="M957" s="158"/>
      <c r="N957" s="147"/>
      <c r="O957" s="147"/>
      <c r="AA957" s="99" t="str">
        <f t="shared" si="653"/>
        <v/>
      </c>
      <c r="AB957" s="99" t="str">
        <f t="shared" si="654"/>
        <v/>
      </c>
      <c r="AC957" s="99" t="str">
        <f t="shared" si="682"/>
        <v/>
      </c>
      <c r="AD957" s="99" t="str">
        <f t="shared" si="683"/>
        <v/>
      </c>
      <c r="AE957" s="99" t="str">
        <f t="shared" si="655"/>
        <v/>
      </c>
      <c r="AF957" s="99" t="str">
        <f t="shared" si="656"/>
        <v/>
      </c>
      <c r="AG957" s="99" t="str">
        <f t="shared" si="694"/>
        <v/>
      </c>
      <c r="AH957" s="99" t="str">
        <f t="shared" si="695"/>
        <v/>
      </c>
      <c r="AI957" s="99" t="str">
        <f t="shared" si="672"/>
        <v/>
      </c>
      <c r="AJ957" s="99" t="str">
        <f t="shared" si="678"/>
        <v/>
      </c>
      <c r="AK957" s="99" t="str">
        <f t="shared" si="692"/>
        <v/>
      </c>
      <c r="AL957" s="99" t="str">
        <f t="shared" si="693"/>
        <v/>
      </c>
      <c r="AM957" s="99" t="str">
        <f t="shared" si="673"/>
        <v/>
      </c>
      <c r="AN957" s="99" t="str">
        <f t="shared" si="679"/>
        <v/>
      </c>
      <c r="AO957" s="99" t="str">
        <f t="shared" si="684"/>
        <v/>
      </c>
      <c r="AP957" s="99" t="str">
        <f t="shared" si="685"/>
        <v/>
      </c>
      <c r="AQ957" s="99" t="str">
        <f t="shared" si="680"/>
        <v/>
      </c>
      <c r="AR957" s="99" t="str">
        <f t="shared" si="681"/>
        <v/>
      </c>
      <c r="AS957" s="99" t="str">
        <f t="shared" si="686"/>
        <v/>
      </c>
      <c r="AT957" s="99" t="str">
        <f t="shared" si="687"/>
        <v/>
      </c>
      <c r="AU957" s="99" t="str">
        <f t="shared" si="657"/>
        <v/>
      </c>
      <c r="AV957" s="99" t="str">
        <f t="shared" si="658"/>
        <v/>
      </c>
      <c r="AW957" s="99" t="str">
        <f t="shared" si="688"/>
        <v/>
      </c>
      <c r="AX957" s="99" t="str">
        <f t="shared" si="689"/>
        <v/>
      </c>
      <c r="AY957" s="99" t="str">
        <f t="shared" si="659"/>
        <v/>
      </c>
      <c r="AZ957" s="99" t="str">
        <f t="shared" si="660"/>
        <v/>
      </c>
      <c r="BA957" s="99" t="str">
        <f t="shared" si="690"/>
        <v/>
      </c>
      <c r="BB957" s="99" t="str">
        <f t="shared" si="691"/>
        <v/>
      </c>
      <c r="BD957" s="99" t="str">
        <f t="shared" si="661"/>
        <v/>
      </c>
      <c r="BE957" s="99" t="str">
        <f t="shared" si="662"/>
        <v/>
      </c>
      <c r="BF957" s="99" t="str">
        <f t="shared" si="663"/>
        <v/>
      </c>
      <c r="BG957" s="99" t="str">
        <f t="shared" si="664"/>
        <v/>
      </c>
      <c r="BH957" s="121" t="str">
        <f t="shared" si="665"/>
        <v/>
      </c>
      <c r="BI957" s="121" t="str">
        <f t="shared" si="666"/>
        <v/>
      </c>
      <c r="BJ957" s="122" t="str">
        <f t="shared" si="667"/>
        <v/>
      </c>
      <c r="BK957" s="122"/>
      <c r="BL957" s="99" t="str">
        <f t="shared" si="668"/>
        <v/>
      </c>
      <c r="BM957" s="99" t="str">
        <f t="shared" si="669"/>
        <v/>
      </c>
      <c r="BN957" s="122" t="str">
        <f t="shared" si="674"/>
        <v/>
      </c>
      <c r="BO957" s="121" t="str">
        <f t="shared" si="670"/>
        <v/>
      </c>
      <c r="BP957" s="122" t="str">
        <f t="shared" si="675"/>
        <v/>
      </c>
      <c r="BQ957" s="122"/>
    </row>
    <row r="958" spans="2:69" x14ac:dyDescent="0.3">
      <c r="B958" s="89"/>
      <c r="C958" s="98">
        <f t="shared" si="671"/>
        <v>190</v>
      </c>
      <c r="D958" s="120">
        <v>948</v>
      </c>
      <c r="E958" s="161" t="str">
        <f t="shared" si="676"/>
        <v/>
      </c>
      <c r="F958" s="90" t="str">
        <f t="shared" si="652"/>
        <v/>
      </c>
      <c r="G958" s="120">
        <v>948</v>
      </c>
      <c r="H958" s="161" t="str">
        <f t="shared" si="677"/>
        <v/>
      </c>
      <c r="I958" s="90" t="str">
        <f t="array" ref="I958">IF(D$2=1,IF(F958="","",ABS(F957-F958)),IF(D$2&lt;10,IF(AND(F958="",F959=""),"",MAX(IF(C$11:C$1510=G958,B$11:B$1510))-MIN(IF(C$11:C$1510=G958,B$11:B$1510))),IF(AND(F958="",F959=""),"",_xlfn.STDEV.S(IF(C$11:C$1510=G958,B$11:B$1510)))))</f>
        <v/>
      </c>
      <c r="J958" s="102"/>
      <c r="K958" s="156"/>
      <c r="L958" s="157"/>
      <c r="M958" s="158"/>
      <c r="N958" s="147"/>
      <c r="O958" s="147"/>
      <c r="AA958" s="99" t="str">
        <f t="shared" si="653"/>
        <v/>
      </c>
      <c r="AB958" s="99" t="str">
        <f t="shared" si="654"/>
        <v/>
      </c>
      <c r="AC958" s="99" t="str">
        <f t="shared" si="682"/>
        <v/>
      </c>
      <c r="AD958" s="99" t="str">
        <f t="shared" si="683"/>
        <v/>
      </c>
      <c r="AE958" s="99" t="str">
        <f t="shared" si="655"/>
        <v/>
      </c>
      <c r="AF958" s="99" t="str">
        <f t="shared" si="656"/>
        <v/>
      </c>
      <c r="AG958" s="99" t="str">
        <f t="shared" si="694"/>
        <v/>
      </c>
      <c r="AH958" s="99" t="str">
        <f t="shared" si="695"/>
        <v/>
      </c>
      <c r="AI958" s="99" t="str">
        <f t="shared" si="672"/>
        <v/>
      </c>
      <c r="AJ958" s="99" t="str">
        <f t="shared" si="678"/>
        <v/>
      </c>
      <c r="AK958" s="99" t="str">
        <f t="shared" si="692"/>
        <v/>
      </c>
      <c r="AL958" s="99" t="str">
        <f t="shared" si="693"/>
        <v/>
      </c>
      <c r="AM958" s="99" t="str">
        <f t="shared" si="673"/>
        <v/>
      </c>
      <c r="AN958" s="99" t="str">
        <f t="shared" si="679"/>
        <v/>
      </c>
      <c r="AO958" s="99" t="str">
        <f t="shared" si="684"/>
        <v/>
      </c>
      <c r="AP958" s="99" t="str">
        <f t="shared" si="685"/>
        <v/>
      </c>
      <c r="AQ958" s="99" t="str">
        <f t="shared" si="680"/>
        <v/>
      </c>
      <c r="AR958" s="99" t="str">
        <f t="shared" si="681"/>
        <v/>
      </c>
      <c r="AS958" s="99" t="str">
        <f t="shared" si="686"/>
        <v/>
      </c>
      <c r="AT958" s="99" t="str">
        <f t="shared" si="687"/>
        <v/>
      </c>
      <c r="AU958" s="99" t="str">
        <f t="shared" si="657"/>
        <v/>
      </c>
      <c r="AV958" s="99" t="str">
        <f t="shared" si="658"/>
        <v/>
      </c>
      <c r="AW958" s="99" t="str">
        <f t="shared" si="688"/>
        <v/>
      </c>
      <c r="AX958" s="99" t="str">
        <f t="shared" si="689"/>
        <v/>
      </c>
      <c r="AY958" s="99" t="str">
        <f t="shared" si="659"/>
        <v/>
      </c>
      <c r="AZ958" s="99" t="str">
        <f t="shared" si="660"/>
        <v/>
      </c>
      <c r="BA958" s="99" t="str">
        <f t="shared" si="690"/>
        <v/>
      </c>
      <c r="BB958" s="99" t="str">
        <f t="shared" si="691"/>
        <v/>
      </c>
      <c r="BD958" s="99" t="str">
        <f t="shared" si="661"/>
        <v/>
      </c>
      <c r="BE958" s="99" t="str">
        <f t="shared" si="662"/>
        <v/>
      </c>
      <c r="BF958" s="99" t="str">
        <f t="shared" si="663"/>
        <v/>
      </c>
      <c r="BG958" s="99" t="str">
        <f t="shared" si="664"/>
        <v/>
      </c>
      <c r="BH958" s="121" t="str">
        <f t="shared" si="665"/>
        <v/>
      </c>
      <c r="BI958" s="121" t="str">
        <f t="shared" si="666"/>
        <v/>
      </c>
      <c r="BJ958" s="122" t="str">
        <f t="shared" si="667"/>
        <v/>
      </c>
      <c r="BK958" s="122"/>
      <c r="BL958" s="99" t="str">
        <f t="shared" si="668"/>
        <v/>
      </c>
      <c r="BM958" s="99" t="str">
        <f t="shared" si="669"/>
        <v/>
      </c>
      <c r="BN958" s="122" t="str">
        <f t="shared" si="674"/>
        <v/>
      </c>
      <c r="BO958" s="121" t="str">
        <f t="shared" si="670"/>
        <v/>
      </c>
      <c r="BP958" s="122" t="str">
        <f t="shared" si="675"/>
        <v/>
      </c>
      <c r="BQ958" s="122"/>
    </row>
    <row r="959" spans="2:69" x14ac:dyDescent="0.3">
      <c r="B959" s="89"/>
      <c r="C959" s="98">
        <f t="shared" si="671"/>
        <v>190</v>
      </c>
      <c r="D959" s="120">
        <v>949</v>
      </c>
      <c r="E959" s="161" t="str">
        <f t="shared" si="676"/>
        <v/>
      </c>
      <c r="F959" s="90" t="str">
        <f t="shared" si="652"/>
        <v/>
      </c>
      <c r="G959" s="120">
        <v>949</v>
      </c>
      <c r="H959" s="161" t="str">
        <f t="shared" si="677"/>
        <v/>
      </c>
      <c r="I959" s="90" t="str">
        <f t="array" ref="I959">IF(D$2=1,IF(F959="","",ABS(F958-F959)),IF(D$2&lt;10,IF(AND(F959="",F960=""),"",MAX(IF(C$11:C$1510=G959,B$11:B$1510))-MIN(IF(C$11:C$1510=G959,B$11:B$1510))),IF(AND(F959="",F960=""),"",_xlfn.STDEV.S(IF(C$11:C$1510=G959,B$11:B$1510)))))</f>
        <v/>
      </c>
      <c r="J959" s="102"/>
      <c r="K959" s="156"/>
      <c r="L959" s="157"/>
      <c r="M959" s="158"/>
      <c r="N959" s="147"/>
      <c r="O959" s="147"/>
      <c r="AA959" s="99" t="str">
        <f t="shared" si="653"/>
        <v/>
      </c>
      <c r="AB959" s="99" t="str">
        <f t="shared" si="654"/>
        <v/>
      </c>
      <c r="AC959" s="99" t="str">
        <f t="shared" si="682"/>
        <v/>
      </c>
      <c r="AD959" s="99" t="str">
        <f t="shared" si="683"/>
        <v/>
      </c>
      <c r="AE959" s="99" t="str">
        <f t="shared" si="655"/>
        <v/>
      </c>
      <c r="AF959" s="99" t="str">
        <f t="shared" si="656"/>
        <v/>
      </c>
      <c r="AG959" s="99" t="str">
        <f t="shared" si="694"/>
        <v/>
      </c>
      <c r="AH959" s="99" t="str">
        <f t="shared" si="695"/>
        <v/>
      </c>
      <c r="AI959" s="99" t="str">
        <f t="shared" si="672"/>
        <v/>
      </c>
      <c r="AJ959" s="99" t="str">
        <f t="shared" si="678"/>
        <v/>
      </c>
      <c r="AK959" s="99" t="str">
        <f t="shared" si="692"/>
        <v/>
      </c>
      <c r="AL959" s="99" t="str">
        <f t="shared" si="693"/>
        <v/>
      </c>
      <c r="AM959" s="99" t="str">
        <f t="shared" si="673"/>
        <v/>
      </c>
      <c r="AN959" s="99" t="str">
        <f t="shared" si="679"/>
        <v/>
      </c>
      <c r="AO959" s="99" t="str">
        <f t="shared" si="684"/>
        <v/>
      </c>
      <c r="AP959" s="99" t="str">
        <f t="shared" si="685"/>
        <v/>
      </c>
      <c r="AQ959" s="99" t="str">
        <f t="shared" si="680"/>
        <v/>
      </c>
      <c r="AR959" s="99" t="str">
        <f t="shared" si="681"/>
        <v/>
      </c>
      <c r="AS959" s="99" t="str">
        <f t="shared" si="686"/>
        <v/>
      </c>
      <c r="AT959" s="99" t="str">
        <f t="shared" si="687"/>
        <v/>
      </c>
      <c r="AU959" s="99" t="str">
        <f t="shared" si="657"/>
        <v/>
      </c>
      <c r="AV959" s="99" t="str">
        <f t="shared" si="658"/>
        <v/>
      </c>
      <c r="AW959" s="99" t="str">
        <f t="shared" si="688"/>
        <v/>
      </c>
      <c r="AX959" s="99" t="str">
        <f t="shared" si="689"/>
        <v/>
      </c>
      <c r="AY959" s="99" t="str">
        <f t="shared" si="659"/>
        <v/>
      </c>
      <c r="AZ959" s="99" t="str">
        <f t="shared" si="660"/>
        <v/>
      </c>
      <c r="BA959" s="99" t="str">
        <f t="shared" si="690"/>
        <v/>
      </c>
      <c r="BB959" s="99" t="str">
        <f t="shared" si="691"/>
        <v/>
      </c>
      <c r="BD959" s="99" t="str">
        <f t="shared" si="661"/>
        <v/>
      </c>
      <c r="BE959" s="99" t="str">
        <f t="shared" si="662"/>
        <v/>
      </c>
      <c r="BF959" s="99" t="str">
        <f t="shared" si="663"/>
        <v/>
      </c>
      <c r="BG959" s="99" t="str">
        <f t="shared" si="664"/>
        <v/>
      </c>
      <c r="BH959" s="121" t="str">
        <f t="shared" si="665"/>
        <v/>
      </c>
      <c r="BI959" s="121" t="str">
        <f t="shared" si="666"/>
        <v/>
      </c>
      <c r="BJ959" s="122" t="str">
        <f t="shared" si="667"/>
        <v/>
      </c>
      <c r="BK959" s="122"/>
      <c r="BL959" s="99" t="str">
        <f t="shared" si="668"/>
        <v/>
      </c>
      <c r="BM959" s="99" t="str">
        <f t="shared" si="669"/>
        <v/>
      </c>
      <c r="BN959" s="122" t="str">
        <f t="shared" si="674"/>
        <v/>
      </c>
      <c r="BO959" s="121" t="str">
        <f t="shared" si="670"/>
        <v/>
      </c>
      <c r="BP959" s="122" t="str">
        <f t="shared" si="675"/>
        <v/>
      </c>
      <c r="BQ959" s="122"/>
    </row>
    <row r="960" spans="2:69" x14ac:dyDescent="0.3">
      <c r="B960" s="89"/>
      <c r="C960" s="98">
        <f t="shared" si="671"/>
        <v>190</v>
      </c>
      <c r="D960" s="120">
        <v>950</v>
      </c>
      <c r="E960" s="161" t="str">
        <f t="shared" si="676"/>
        <v/>
      </c>
      <c r="F960" s="90" t="str">
        <f t="shared" si="652"/>
        <v/>
      </c>
      <c r="G960" s="120">
        <v>950</v>
      </c>
      <c r="H960" s="161" t="str">
        <f t="shared" si="677"/>
        <v/>
      </c>
      <c r="I960" s="90" t="str">
        <f t="array" ref="I960">IF(D$2=1,IF(F960="","",ABS(F959-F960)),IF(D$2&lt;10,IF(AND(F960="",F961=""),"",MAX(IF(C$11:C$1510=G960,B$11:B$1510))-MIN(IF(C$11:C$1510=G960,B$11:B$1510))),IF(AND(F960="",F961=""),"",_xlfn.STDEV.S(IF(C$11:C$1510=G960,B$11:B$1510)))))</f>
        <v/>
      </c>
      <c r="J960" s="102"/>
      <c r="K960" s="156"/>
      <c r="L960" s="157"/>
      <c r="M960" s="158"/>
      <c r="N960" s="147"/>
      <c r="O960" s="147"/>
      <c r="AA960" s="99" t="str">
        <f t="shared" si="653"/>
        <v/>
      </c>
      <c r="AB960" s="99" t="str">
        <f t="shared" si="654"/>
        <v/>
      </c>
      <c r="AC960" s="99" t="str">
        <f t="shared" si="682"/>
        <v/>
      </c>
      <c r="AD960" s="99" t="str">
        <f t="shared" si="683"/>
        <v/>
      </c>
      <c r="AE960" s="99" t="str">
        <f t="shared" si="655"/>
        <v/>
      </c>
      <c r="AF960" s="99" t="str">
        <f t="shared" si="656"/>
        <v/>
      </c>
      <c r="AG960" s="99" t="str">
        <f t="shared" si="694"/>
        <v/>
      </c>
      <c r="AH960" s="99" t="str">
        <f t="shared" si="695"/>
        <v/>
      </c>
      <c r="AI960" s="99" t="str">
        <f t="shared" si="672"/>
        <v/>
      </c>
      <c r="AJ960" s="99" t="str">
        <f t="shared" si="678"/>
        <v/>
      </c>
      <c r="AK960" s="99" t="str">
        <f t="shared" si="692"/>
        <v/>
      </c>
      <c r="AL960" s="99" t="str">
        <f t="shared" si="693"/>
        <v/>
      </c>
      <c r="AM960" s="99" t="str">
        <f t="shared" si="673"/>
        <v/>
      </c>
      <c r="AN960" s="99" t="str">
        <f t="shared" si="679"/>
        <v/>
      </c>
      <c r="AO960" s="99" t="str">
        <f t="shared" si="684"/>
        <v/>
      </c>
      <c r="AP960" s="99" t="str">
        <f t="shared" si="685"/>
        <v/>
      </c>
      <c r="AQ960" s="99" t="str">
        <f t="shared" si="680"/>
        <v/>
      </c>
      <c r="AR960" s="99" t="str">
        <f t="shared" si="681"/>
        <v/>
      </c>
      <c r="AS960" s="99" t="str">
        <f t="shared" si="686"/>
        <v/>
      </c>
      <c r="AT960" s="99" t="str">
        <f t="shared" si="687"/>
        <v/>
      </c>
      <c r="AU960" s="99" t="str">
        <f t="shared" si="657"/>
        <v/>
      </c>
      <c r="AV960" s="99" t="str">
        <f t="shared" si="658"/>
        <v/>
      </c>
      <c r="AW960" s="99" t="str">
        <f t="shared" si="688"/>
        <v/>
      </c>
      <c r="AX960" s="99" t="str">
        <f t="shared" si="689"/>
        <v/>
      </c>
      <c r="AY960" s="99" t="str">
        <f t="shared" si="659"/>
        <v/>
      </c>
      <c r="AZ960" s="99" t="str">
        <f t="shared" si="660"/>
        <v/>
      </c>
      <c r="BA960" s="99" t="str">
        <f t="shared" si="690"/>
        <v/>
      </c>
      <c r="BB960" s="99" t="str">
        <f t="shared" si="691"/>
        <v/>
      </c>
      <c r="BD960" s="99" t="str">
        <f t="shared" si="661"/>
        <v/>
      </c>
      <c r="BE960" s="99" t="str">
        <f t="shared" si="662"/>
        <v/>
      </c>
      <c r="BF960" s="99" t="str">
        <f t="shared" si="663"/>
        <v/>
      </c>
      <c r="BG960" s="99" t="str">
        <f t="shared" si="664"/>
        <v/>
      </c>
      <c r="BH960" s="121" t="str">
        <f t="shared" si="665"/>
        <v/>
      </c>
      <c r="BI960" s="121" t="str">
        <f t="shared" si="666"/>
        <v/>
      </c>
      <c r="BJ960" s="122" t="str">
        <f t="shared" si="667"/>
        <v/>
      </c>
      <c r="BK960" s="122"/>
      <c r="BL960" s="99" t="str">
        <f t="shared" si="668"/>
        <v/>
      </c>
      <c r="BM960" s="99" t="str">
        <f t="shared" si="669"/>
        <v/>
      </c>
      <c r="BN960" s="122" t="str">
        <f t="shared" si="674"/>
        <v/>
      </c>
      <c r="BO960" s="121" t="str">
        <f t="shared" si="670"/>
        <v/>
      </c>
      <c r="BP960" s="122" t="str">
        <f t="shared" si="675"/>
        <v/>
      </c>
      <c r="BQ960" s="122"/>
    </row>
    <row r="961" spans="2:69" x14ac:dyDescent="0.3">
      <c r="B961" s="89"/>
      <c r="C961" s="98">
        <f t="shared" si="671"/>
        <v>191</v>
      </c>
      <c r="D961" s="120">
        <v>951</v>
      </c>
      <c r="E961" s="161" t="str">
        <f t="shared" si="676"/>
        <v/>
      </c>
      <c r="F961" s="90" t="str">
        <f t="shared" si="652"/>
        <v/>
      </c>
      <c r="G961" s="120">
        <v>951</v>
      </c>
      <c r="H961" s="161" t="str">
        <f t="shared" si="677"/>
        <v/>
      </c>
      <c r="I961" s="90" t="str">
        <f t="array" ref="I961">IF(D$2=1,IF(F961="","",ABS(F960-F961)),IF(D$2&lt;10,IF(AND(F961="",F962=""),"",MAX(IF(C$11:C$1510=G961,B$11:B$1510))-MIN(IF(C$11:C$1510=G961,B$11:B$1510))),IF(AND(F961="",F962=""),"",_xlfn.STDEV.S(IF(C$11:C$1510=G961,B$11:B$1510)))))</f>
        <v/>
      </c>
      <c r="J961" s="102"/>
      <c r="K961" s="156"/>
      <c r="L961" s="157"/>
      <c r="M961" s="158"/>
      <c r="N961" s="147"/>
      <c r="O961" s="147"/>
      <c r="AA961" s="99" t="str">
        <f t="shared" si="653"/>
        <v/>
      </c>
      <c r="AB961" s="99" t="str">
        <f t="shared" si="654"/>
        <v/>
      </c>
      <c r="AC961" s="99" t="str">
        <f t="shared" si="682"/>
        <v/>
      </c>
      <c r="AD961" s="99" t="str">
        <f t="shared" si="683"/>
        <v/>
      </c>
      <c r="AE961" s="99" t="str">
        <f t="shared" si="655"/>
        <v/>
      </c>
      <c r="AF961" s="99" t="str">
        <f t="shared" si="656"/>
        <v/>
      </c>
      <c r="AG961" s="99" t="str">
        <f t="shared" si="694"/>
        <v/>
      </c>
      <c r="AH961" s="99" t="str">
        <f t="shared" si="695"/>
        <v/>
      </c>
      <c r="AI961" s="99" t="str">
        <f t="shared" si="672"/>
        <v/>
      </c>
      <c r="AJ961" s="99" t="str">
        <f t="shared" si="678"/>
        <v/>
      </c>
      <c r="AK961" s="99" t="str">
        <f t="shared" si="692"/>
        <v/>
      </c>
      <c r="AL961" s="99" t="str">
        <f t="shared" si="693"/>
        <v/>
      </c>
      <c r="AM961" s="99" t="str">
        <f t="shared" si="673"/>
        <v/>
      </c>
      <c r="AN961" s="99" t="str">
        <f t="shared" si="679"/>
        <v/>
      </c>
      <c r="AO961" s="99" t="str">
        <f t="shared" si="684"/>
        <v/>
      </c>
      <c r="AP961" s="99" t="str">
        <f t="shared" si="685"/>
        <v/>
      </c>
      <c r="AQ961" s="99" t="str">
        <f t="shared" si="680"/>
        <v/>
      </c>
      <c r="AR961" s="99" t="str">
        <f t="shared" si="681"/>
        <v/>
      </c>
      <c r="AS961" s="99" t="str">
        <f t="shared" si="686"/>
        <v/>
      </c>
      <c r="AT961" s="99" t="str">
        <f t="shared" si="687"/>
        <v/>
      </c>
      <c r="AU961" s="99" t="str">
        <f t="shared" si="657"/>
        <v/>
      </c>
      <c r="AV961" s="99" t="str">
        <f t="shared" si="658"/>
        <v/>
      </c>
      <c r="AW961" s="99" t="str">
        <f t="shared" si="688"/>
        <v/>
      </c>
      <c r="AX961" s="99" t="str">
        <f t="shared" si="689"/>
        <v/>
      </c>
      <c r="AY961" s="99" t="str">
        <f t="shared" si="659"/>
        <v/>
      </c>
      <c r="AZ961" s="99" t="str">
        <f t="shared" si="660"/>
        <v/>
      </c>
      <c r="BA961" s="99" t="str">
        <f t="shared" si="690"/>
        <v/>
      </c>
      <c r="BB961" s="99" t="str">
        <f t="shared" si="691"/>
        <v/>
      </c>
      <c r="BD961" s="99" t="str">
        <f t="shared" si="661"/>
        <v/>
      </c>
      <c r="BE961" s="99" t="str">
        <f t="shared" si="662"/>
        <v/>
      </c>
      <c r="BF961" s="99" t="str">
        <f t="shared" si="663"/>
        <v/>
      </c>
      <c r="BG961" s="99" t="str">
        <f t="shared" si="664"/>
        <v/>
      </c>
      <c r="BH961" s="121" t="str">
        <f t="shared" si="665"/>
        <v/>
      </c>
      <c r="BI961" s="121" t="str">
        <f t="shared" si="666"/>
        <v/>
      </c>
      <c r="BJ961" s="122" t="str">
        <f t="shared" si="667"/>
        <v/>
      </c>
      <c r="BK961" s="122"/>
      <c r="BL961" s="99" t="str">
        <f t="shared" si="668"/>
        <v/>
      </c>
      <c r="BM961" s="99" t="str">
        <f t="shared" si="669"/>
        <v/>
      </c>
      <c r="BN961" s="122" t="str">
        <f t="shared" si="674"/>
        <v/>
      </c>
      <c r="BO961" s="121" t="str">
        <f t="shared" si="670"/>
        <v/>
      </c>
      <c r="BP961" s="122" t="str">
        <f t="shared" si="675"/>
        <v/>
      </c>
      <c r="BQ961" s="122"/>
    </row>
    <row r="962" spans="2:69" x14ac:dyDescent="0.3">
      <c r="B962" s="89"/>
      <c r="C962" s="98">
        <f t="shared" si="671"/>
        <v>191</v>
      </c>
      <c r="D962" s="120">
        <v>952</v>
      </c>
      <c r="E962" s="161" t="str">
        <f t="shared" si="676"/>
        <v/>
      </c>
      <c r="F962" s="90" t="str">
        <f t="shared" si="652"/>
        <v/>
      </c>
      <c r="G962" s="120">
        <v>952</v>
      </c>
      <c r="H962" s="161" t="str">
        <f t="shared" si="677"/>
        <v/>
      </c>
      <c r="I962" s="90" t="str">
        <f t="array" ref="I962">IF(D$2=1,IF(F962="","",ABS(F961-F962)),IF(D$2&lt;10,IF(AND(F962="",F963=""),"",MAX(IF(C$11:C$1510=G962,B$11:B$1510))-MIN(IF(C$11:C$1510=G962,B$11:B$1510))),IF(AND(F962="",F963=""),"",_xlfn.STDEV.S(IF(C$11:C$1510=G962,B$11:B$1510)))))</f>
        <v/>
      </c>
      <c r="J962" s="102"/>
      <c r="K962" s="156"/>
      <c r="L962" s="157"/>
      <c r="M962" s="158"/>
      <c r="N962" s="147"/>
      <c r="O962" s="147"/>
      <c r="AA962" s="99" t="str">
        <f t="shared" si="653"/>
        <v/>
      </c>
      <c r="AB962" s="99" t="str">
        <f t="shared" si="654"/>
        <v/>
      </c>
      <c r="AC962" s="99" t="str">
        <f t="shared" si="682"/>
        <v/>
      </c>
      <c r="AD962" s="99" t="str">
        <f t="shared" si="683"/>
        <v/>
      </c>
      <c r="AE962" s="99" t="str">
        <f t="shared" si="655"/>
        <v/>
      </c>
      <c r="AF962" s="99" t="str">
        <f t="shared" si="656"/>
        <v/>
      </c>
      <c r="AG962" s="99" t="str">
        <f t="shared" si="694"/>
        <v/>
      </c>
      <c r="AH962" s="99" t="str">
        <f t="shared" si="695"/>
        <v/>
      </c>
      <c r="AI962" s="99" t="str">
        <f t="shared" si="672"/>
        <v/>
      </c>
      <c r="AJ962" s="99" t="str">
        <f t="shared" si="678"/>
        <v/>
      </c>
      <c r="AK962" s="99" t="str">
        <f t="shared" si="692"/>
        <v/>
      </c>
      <c r="AL962" s="99" t="str">
        <f t="shared" si="693"/>
        <v/>
      </c>
      <c r="AM962" s="99" t="str">
        <f t="shared" si="673"/>
        <v/>
      </c>
      <c r="AN962" s="99" t="str">
        <f t="shared" si="679"/>
        <v/>
      </c>
      <c r="AO962" s="99" t="str">
        <f t="shared" si="684"/>
        <v/>
      </c>
      <c r="AP962" s="99" t="str">
        <f t="shared" si="685"/>
        <v/>
      </c>
      <c r="AQ962" s="99" t="str">
        <f t="shared" si="680"/>
        <v/>
      </c>
      <c r="AR962" s="99" t="str">
        <f t="shared" si="681"/>
        <v/>
      </c>
      <c r="AS962" s="99" t="str">
        <f t="shared" si="686"/>
        <v/>
      </c>
      <c r="AT962" s="99" t="str">
        <f t="shared" si="687"/>
        <v/>
      </c>
      <c r="AU962" s="99" t="str">
        <f t="shared" si="657"/>
        <v/>
      </c>
      <c r="AV962" s="99" t="str">
        <f t="shared" si="658"/>
        <v/>
      </c>
      <c r="AW962" s="99" t="str">
        <f t="shared" si="688"/>
        <v/>
      </c>
      <c r="AX962" s="99" t="str">
        <f t="shared" si="689"/>
        <v/>
      </c>
      <c r="AY962" s="99" t="str">
        <f t="shared" si="659"/>
        <v/>
      </c>
      <c r="AZ962" s="99" t="str">
        <f t="shared" si="660"/>
        <v/>
      </c>
      <c r="BA962" s="99" t="str">
        <f t="shared" si="690"/>
        <v/>
      </c>
      <c r="BB962" s="99" t="str">
        <f t="shared" si="691"/>
        <v/>
      </c>
      <c r="BD962" s="99" t="str">
        <f t="shared" si="661"/>
        <v/>
      </c>
      <c r="BE962" s="99" t="str">
        <f t="shared" si="662"/>
        <v/>
      </c>
      <c r="BF962" s="99" t="str">
        <f t="shared" si="663"/>
        <v/>
      </c>
      <c r="BG962" s="99" t="str">
        <f t="shared" si="664"/>
        <v/>
      </c>
      <c r="BH962" s="121" t="str">
        <f t="shared" si="665"/>
        <v/>
      </c>
      <c r="BI962" s="121" t="str">
        <f t="shared" si="666"/>
        <v/>
      </c>
      <c r="BJ962" s="122" t="str">
        <f t="shared" si="667"/>
        <v/>
      </c>
      <c r="BK962" s="122"/>
      <c r="BL962" s="99" t="str">
        <f t="shared" si="668"/>
        <v/>
      </c>
      <c r="BM962" s="99" t="str">
        <f t="shared" si="669"/>
        <v/>
      </c>
      <c r="BN962" s="122" t="str">
        <f t="shared" si="674"/>
        <v/>
      </c>
      <c r="BO962" s="121" t="str">
        <f t="shared" si="670"/>
        <v/>
      </c>
      <c r="BP962" s="122" t="str">
        <f t="shared" si="675"/>
        <v/>
      </c>
      <c r="BQ962" s="122"/>
    </row>
    <row r="963" spans="2:69" x14ac:dyDescent="0.3">
      <c r="B963" s="89"/>
      <c r="C963" s="98">
        <f t="shared" si="671"/>
        <v>191</v>
      </c>
      <c r="D963" s="120">
        <v>953</v>
      </c>
      <c r="E963" s="161" t="str">
        <f t="shared" si="676"/>
        <v/>
      </c>
      <c r="F963" s="90" t="str">
        <f t="shared" si="652"/>
        <v/>
      </c>
      <c r="G963" s="120">
        <v>953</v>
      </c>
      <c r="H963" s="161" t="str">
        <f t="shared" si="677"/>
        <v/>
      </c>
      <c r="I963" s="90" t="str">
        <f t="array" ref="I963">IF(D$2=1,IF(F963="","",ABS(F962-F963)),IF(D$2&lt;10,IF(AND(F963="",F964=""),"",MAX(IF(C$11:C$1510=G963,B$11:B$1510))-MIN(IF(C$11:C$1510=G963,B$11:B$1510))),IF(AND(F963="",F964=""),"",_xlfn.STDEV.S(IF(C$11:C$1510=G963,B$11:B$1510)))))</f>
        <v/>
      </c>
      <c r="J963" s="102"/>
      <c r="K963" s="156"/>
      <c r="L963" s="157"/>
      <c r="M963" s="158"/>
      <c r="N963" s="147"/>
      <c r="O963" s="147"/>
      <c r="AA963" s="99" t="str">
        <f t="shared" si="653"/>
        <v/>
      </c>
      <c r="AB963" s="99" t="str">
        <f t="shared" si="654"/>
        <v/>
      </c>
      <c r="AC963" s="99" t="str">
        <f t="shared" si="682"/>
        <v/>
      </c>
      <c r="AD963" s="99" t="str">
        <f t="shared" si="683"/>
        <v/>
      </c>
      <c r="AE963" s="99" t="str">
        <f t="shared" si="655"/>
        <v/>
      </c>
      <c r="AF963" s="99" t="str">
        <f t="shared" si="656"/>
        <v/>
      </c>
      <c r="AG963" s="99" t="str">
        <f t="shared" si="694"/>
        <v/>
      </c>
      <c r="AH963" s="99" t="str">
        <f t="shared" si="695"/>
        <v/>
      </c>
      <c r="AI963" s="99" t="str">
        <f t="shared" si="672"/>
        <v/>
      </c>
      <c r="AJ963" s="99" t="str">
        <f t="shared" si="678"/>
        <v/>
      </c>
      <c r="AK963" s="99" t="str">
        <f t="shared" si="692"/>
        <v/>
      </c>
      <c r="AL963" s="99" t="str">
        <f t="shared" si="693"/>
        <v/>
      </c>
      <c r="AM963" s="99" t="str">
        <f t="shared" si="673"/>
        <v/>
      </c>
      <c r="AN963" s="99" t="str">
        <f t="shared" si="679"/>
        <v/>
      </c>
      <c r="AO963" s="99" t="str">
        <f t="shared" si="684"/>
        <v/>
      </c>
      <c r="AP963" s="99" t="str">
        <f t="shared" si="685"/>
        <v/>
      </c>
      <c r="AQ963" s="99" t="str">
        <f t="shared" si="680"/>
        <v/>
      </c>
      <c r="AR963" s="99" t="str">
        <f t="shared" si="681"/>
        <v/>
      </c>
      <c r="AS963" s="99" t="str">
        <f t="shared" si="686"/>
        <v/>
      </c>
      <c r="AT963" s="99" t="str">
        <f t="shared" si="687"/>
        <v/>
      </c>
      <c r="AU963" s="99" t="str">
        <f t="shared" si="657"/>
        <v/>
      </c>
      <c r="AV963" s="99" t="str">
        <f t="shared" si="658"/>
        <v/>
      </c>
      <c r="AW963" s="99" t="str">
        <f t="shared" si="688"/>
        <v/>
      </c>
      <c r="AX963" s="99" t="str">
        <f t="shared" si="689"/>
        <v/>
      </c>
      <c r="AY963" s="99" t="str">
        <f t="shared" si="659"/>
        <v/>
      </c>
      <c r="AZ963" s="99" t="str">
        <f t="shared" si="660"/>
        <v/>
      </c>
      <c r="BA963" s="99" t="str">
        <f t="shared" si="690"/>
        <v/>
      </c>
      <c r="BB963" s="99" t="str">
        <f t="shared" si="691"/>
        <v/>
      </c>
      <c r="BD963" s="99" t="str">
        <f t="shared" si="661"/>
        <v/>
      </c>
      <c r="BE963" s="99" t="str">
        <f t="shared" si="662"/>
        <v/>
      </c>
      <c r="BF963" s="99" t="str">
        <f t="shared" si="663"/>
        <v/>
      </c>
      <c r="BG963" s="99" t="str">
        <f t="shared" si="664"/>
        <v/>
      </c>
      <c r="BH963" s="121" t="str">
        <f t="shared" si="665"/>
        <v/>
      </c>
      <c r="BI963" s="121" t="str">
        <f t="shared" si="666"/>
        <v/>
      </c>
      <c r="BJ963" s="122" t="str">
        <f t="shared" si="667"/>
        <v/>
      </c>
      <c r="BK963" s="122"/>
      <c r="BL963" s="99" t="str">
        <f t="shared" si="668"/>
        <v/>
      </c>
      <c r="BM963" s="99" t="str">
        <f t="shared" si="669"/>
        <v/>
      </c>
      <c r="BN963" s="122" t="str">
        <f t="shared" si="674"/>
        <v/>
      </c>
      <c r="BO963" s="121" t="str">
        <f t="shared" si="670"/>
        <v/>
      </c>
      <c r="BP963" s="122" t="str">
        <f t="shared" si="675"/>
        <v/>
      </c>
      <c r="BQ963" s="122"/>
    </row>
    <row r="964" spans="2:69" x14ac:dyDescent="0.3">
      <c r="B964" s="89"/>
      <c r="C964" s="98">
        <f t="shared" si="671"/>
        <v>191</v>
      </c>
      <c r="D964" s="120">
        <v>954</v>
      </c>
      <c r="E964" s="161" t="str">
        <f t="shared" si="676"/>
        <v/>
      </c>
      <c r="F964" s="90" t="str">
        <f t="shared" si="652"/>
        <v/>
      </c>
      <c r="G964" s="120">
        <v>954</v>
      </c>
      <c r="H964" s="161" t="str">
        <f t="shared" si="677"/>
        <v/>
      </c>
      <c r="I964" s="90" t="str">
        <f t="array" ref="I964">IF(D$2=1,IF(F964="","",ABS(F963-F964)),IF(D$2&lt;10,IF(AND(F964="",F965=""),"",MAX(IF(C$11:C$1510=G964,B$11:B$1510))-MIN(IF(C$11:C$1510=G964,B$11:B$1510))),IF(AND(F964="",F965=""),"",_xlfn.STDEV.S(IF(C$11:C$1510=G964,B$11:B$1510)))))</f>
        <v/>
      </c>
      <c r="J964" s="102"/>
      <c r="K964" s="156"/>
      <c r="L964" s="157"/>
      <c r="M964" s="158"/>
      <c r="N964" s="147"/>
      <c r="O964" s="147"/>
      <c r="AA964" s="99" t="str">
        <f t="shared" si="653"/>
        <v/>
      </c>
      <c r="AB964" s="99" t="str">
        <f t="shared" si="654"/>
        <v/>
      </c>
      <c r="AC964" s="99" t="str">
        <f t="shared" si="682"/>
        <v/>
      </c>
      <c r="AD964" s="99" t="str">
        <f t="shared" si="683"/>
        <v/>
      </c>
      <c r="AE964" s="99" t="str">
        <f t="shared" si="655"/>
        <v/>
      </c>
      <c r="AF964" s="99" t="str">
        <f t="shared" si="656"/>
        <v/>
      </c>
      <c r="AG964" s="99" t="str">
        <f t="shared" si="694"/>
        <v/>
      </c>
      <c r="AH964" s="99" t="str">
        <f t="shared" si="695"/>
        <v/>
      </c>
      <c r="AI964" s="99" t="str">
        <f t="shared" si="672"/>
        <v/>
      </c>
      <c r="AJ964" s="99" t="str">
        <f t="shared" si="678"/>
        <v/>
      </c>
      <c r="AK964" s="99" t="str">
        <f t="shared" si="692"/>
        <v/>
      </c>
      <c r="AL964" s="99" t="str">
        <f t="shared" si="693"/>
        <v/>
      </c>
      <c r="AM964" s="99" t="str">
        <f t="shared" si="673"/>
        <v/>
      </c>
      <c r="AN964" s="99" t="str">
        <f t="shared" si="679"/>
        <v/>
      </c>
      <c r="AO964" s="99" t="str">
        <f t="shared" si="684"/>
        <v/>
      </c>
      <c r="AP964" s="99" t="str">
        <f t="shared" si="685"/>
        <v/>
      </c>
      <c r="AQ964" s="99" t="str">
        <f t="shared" si="680"/>
        <v/>
      </c>
      <c r="AR964" s="99" t="str">
        <f t="shared" si="681"/>
        <v/>
      </c>
      <c r="AS964" s="99" t="str">
        <f t="shared" si="686"/>
        <v/>
      </c>
      <c r="AT964" s="99" t="str">
        <f t="shared" si="687"/>
        <v/>
      </c>
      <c r="AU964" s="99" t="str">
        <f t="shared" si="657"/>
        <v/>
      </c>
      <c r="AV964" s="99" t="str">
        <f t="shared" si="658"/>
        <v/>
      </c>
      <c r="AW964" s="99" t="str">
        <f t="shared" si="688"/>
        <v/>
      </c>
      <c r="AX964" s="99" t="str">
        <f t="shared" si="689"/>
        <v/>
      </c>
      <c r="AY964" s="99" t="str">
        <f t="shared" si="659"/>
        <v/>
      </c>
      <c r="AZ964" s="99" t="str">
        <f t="shared" si="660"/>
        <v/>
      </c>
      <c r="BA964" s="99" t="str">
        <f t="shared" si="690"/>
        <v/>
      </c>
      <c r="BB964" s="99" t="str">
        <f t="shared" si="691"/>
        <v/>
      </c>
      <c r="BD964" s="99" t="str">
        <f t="shared" si="661"/>
        <v/>
      </c>
      <c r="BE964" s="99" t="str">
        <f t="shared" si="662"/>
        <v/>
      </c>
      <c r="BF964" s="99" t="str">
        <f t="shared" si="663"/>
        <v/>
      </c>
      <c r="BG964" s="99" t="str">
        <f t="shared" si="664"/>
        <v/>
      </c>
      <c r="BH964" s="121" t="str">
        <f t="shared" si="665"/>
        <v/>
      </c>
      <c r="BI964" s="121" t="str">
        <f t="shared" si="666"/>
        <v/>
      </c>
      <c r="BJ964" s="122" t="str">
        <f t="shared" si="667"/>
        <v/>
      </c>
      <c r="BK964" s="122"/>
      <c r="BL964" s="99" t="str">
        <f t="shared" si="668"/>
        <v/>
      </c>
      <c r="BM964" s="99" t="str">
        <f t="shared" si="669"/>
        <v/>
      </c>
      <c r="BN964" s="122" t="str">
        <f t="shared" si="674"/>
        <v/>
      </c>
      <c r="BO964" s="121" t="str">
        <f t="shared" si="670"/>
        <v/>
      </c>
      <c r="BP964" s="122" t="str">
        <f t="shared" si="675"/>
        <v/>
      </c>
      <c r="BQ964" s="122"/>
    </row>
    <row r="965" spans="2:69" x14ac:dyDescent="0.3">
      <c r="B965" s="89"/>
      <c r="C965" s="98">
        <f t="shared" si="671"/>
        <v>191</v>
      </c>
      <c r="D965" s="120">
        <v>955</v>
      </c>
      <c r="E965" s="161" t="str">
        <f t="shared" si="676"/>
        <v/>
      </c>
      <c r="F965" s="90" t="str">
        <f t="shared" si="652"/>
        <v/>
      </c>
      <c r="G965" s="120">
        <v>955</v>
      </c>
      <c r="H965" s="161" t="str">
        <f t="shared" si="677"/>
        <v/>
      </c>
      <c r="I965" s="90" t="str">
        <f t="array" ref="I965">IF(D$2=1,IF(F965="","",ABS(F964-F965)),IF(D$2&lt;10,IF(AND(F965="",F966=""),"",MAX(IF(C$11:C$1510=G965,B$11:B$1510))-MIN(IF(C$11:C$1510=G965,B$11:B$1510))),IF(AND(F965="",F966=""),"",_xlfn.STDEV.S(IF(C$11:C$1510=G965,B$11:B$1510)))))</f>
        <v/>
      </c>
      <c r="J965" s="102"/>
      <c r="K965" s="156"/>
      <c r="L965" s="157"/>
      <c r="M965" s="158"/>
      <c r="N965" s="147"/>
      <c r="O965" s="147"/>
      <c r="AA965" s="99" t="str">
        <f t="shared" si="653"/>
        <v/>
      </c>
      <c r="AB965" s="99" t="str">
        <f t="shared" si="654"/>
        <v/>
      </c>
      <c r="AC965" s="99" t="str">
        <f t="shared" si="682"/>
        <v/>
      </c>
      <c r="AD965" s="99" t="str">
        <f t="shared" si="683"/>
        <v/>
      </c>
      <c r="AE965" s="99" t="str">
        <f t="shared" si="655"/>
        <v/>
      </c>
      <c r="AF965" s="99" t="str">
        <f t="shared" si="656"/>
        <v/>
      </c>
      <c r="AG965" s="99" t="str">
        <f t="shared" si="694"/>
        <v/>
      </c>
      <c r="AH965" s="99" t="str">
        <f t="shared" si="695"/>
        <v/>
      </c>
      <c r="AI965" s="99" t="str">
        <f t="shared" si="672"/>
        <v/>
      </c>
      <c r="AJ965" s="99" t="str">
        <f t="shared" si="678"/>
        <v/>
      </c>
      <c r="AK965" s="99" t="str">
        <f t="shared" si="692"/>
        <v/>
      </c>
      <c r="AL965" s="99" t="str">
        <f t="shared" si="693"/>
        <v/>
      </c>
      <c r="AM965" s="99" t="str">
        <f t="shared" si="673"/>
        <v/>
      </c>
      <c r="AN965" s="99" t="str">
        <f t="shared" si="679"/>
        <v/>
      </c>
      <c r="AO965" s="99" t="str">
        <f t="shared" si="684"/>
        <v/>
      </c>
      <c r="AP965" s="99" t="str">
        <f t="shared" si="685"/>
        <v/>
      </c>
      <c r="AQ965" s="99" t="str">
        <f t="shared" si="680"/>
        <v/>
      </c>
      <c r="AR965" s="99" t="str">
        <f t="shared" si="681"/>
        <v/>
      </c>
      <c r="AS965" s="99" t="str">
        <f t="shared" si="686"/>
        <v/>
      </c>
      <c r="AT965" s="99" t="str">
        <f t="shared" si="687"/>
        <v/>
      </c>
      <c r="AU965" s="99" t="str">
        <f t="shared" si="657"/>
        <v/>
      </c>
      <c r="AV965" s="99" t="str">
        <f t="shared" si="658"/>
        <v/>
      </c>
      <c r="AW965" s="99" t="str">
        <f t="shared" si="688"/>
        <v/>
      </c>
      <c r="AX965" s="99" t="str">
        <f t="shared" si="689"/>
        <v/>
      </c>
      <c r="AY965" s="99" t="str">
        <f t="shared" si="659"/>
        <v/>
      </c>
      <c r="AZ965" s="99" t="str">
        <f t="shared" si="660"/>
        <v/>
      </c>
      <c r="BA965" s="99" t="str">
        <f t="shared" si="690"/>
        <v/>
      </c>
      <c r="BB965" s="99" t="str">
        <f t="shared" si="691"/>
        <v/>
      </c>
      <c r="BD965" s="99" t="str">
        <f t="shared" si="661"/>
        <v/>
      </c>
      <c r="BE965" s="99" t="str">
        <f t="shared" si="662"/>
        <v/>
      </c>
      <c r="BF965" s="99" t="str">
        <f t="shared" si="663"/>
        <v/>
      </c>
      <c r="BG965" s="99" t="str">
        <f t="shared" si="664"/>
        <v/>
      </c>
      <c r="BH965" s="121" t="str">
        <f t="shared" si="665"/>
        <v/>
      </c>
      <c r="BI965" s="121" t="str">
        <f t="shared" si="666"/>
        <v/>
      </c>
      <c r="BJ965" s="122" t="str">
        <f t="shared" si="667"/>
        <v/>
      </c>
      <c r="BK965" s="122"/>
      <c r="BL965" s="99" t="str">
        <f t="shared" si="668"/>
        <v/>
      </c>
      <c r="BM965" s="99" t="str">
        <f t="shared" si="669"/>
        <v/>
      </c>
      <c r="BN965" s="122" t="str">
        <f t="shared" si="674"/>
        <v/>
      </c>
      <c r="BO965" s="121" t="str">
        <f t="shared" si="670"/>
        <v/>
      </c>
      <c r="BP965" s="122" t="str">
        <f t="shared" si="675"/>
        <v/>
      </c>
      <c r="BQ965" s="122"/>
    </row>
    <row r="966" spans="2:69" x14ac:dyDescent="0.3">
      <c r="B966" s="89"/>
      <c r="C966" s="98">
        <f t="shared" si="671"/>
        <v>192</v>
      </c>
      <c r="D966" s="120">
        <v>956</v>
      </c>
      <c r="E966" s="161" t="str">
        <f t="shared" si="676"/>
        <v/>
      </c>
      <c r="F966" s="90" t="str">
        <f t="shared" si="652"/>
        <v/>
      </c>
      <c r="G966" s="120">
        <v>956</v>
      </c>
      <c r="H966" s="161" t="str">
        <f t="shared" si="677"/>
        <v/>
      </c>
      <c r="I966" s="90" t="str">
        <f t="array" ref="I966">IF(D$2=1,IF(F966="","",ABS(F965-F966)),IF(D$2&lt;10,IF(AND(F966="",F967=""),"",MAX(IF(C$11:C$1510=G966,B$11:B$1510))-MIN(IF(C$11:C$1510=G966,B$11:B$1510))),IF(AND(F966="",F967=""),"",_xlfn.STDEV.S(IF(C$11:C$1510=G966,B$11:B$1510)))))</f>
        <v/>
      </c>
      <c r="J966" s="102"/>
      <c r="K966" s="156"/>
      <c r="L966" s="157"/>
      <c r="M966" s="158"/>
      <c r="N966" s="147"/>
      <c r="O966" s="147"/>
      <c r="AA966" s="99" t="str">
        <f t="shared" si="653"/>
        <v/>
      </c>
      <c r="AB966" s="99" t="str">
        <f t="shared" si="654"/>
        <v/>
      </c>
      <c r="AC966" s="99" t="str">
        <f t="shared" si="682"/>
        <v/>
      </c>
      <c r="AD966" s="99" t="str">
        <f t="shared" si="683"/>
        <v/>
      </c>
      <c r="AE966" s="99" t="str">
        <f t="shared" si="655"/>
        <v/>
      </c>
      <c r="AF966" s="99" t="str">
        <f t="shared" si="656"/>
        <v/>
      </c>
      <c r="AG966" s="99" t="str">
        <f t="shared" si="694"/>
        <v/>
      </c>
      <c r="AH966" s="99" t="str">
        <f t="shared" si="695"/>
        <v/>
      </c>
      <c r="AI966" s="99" t="str">
        <f t="shared" si="672"/>
        <v/>
      </c>
      <c r="AJ966" s="99" t="str">
        <f t="shared" si="678"/>
        <v/>
      </c>
      <c r="AK966" s="99" t="str">
        <f t="shared" si="692"/>
        <v/>
      </c>
      <c r="AL966" s="99" t="str">
        <f t="shared" si="693"/>
        <v/>
      </c>
      <c r="AM966" s="99" t="str">
        <f t="shared" si="673"/>
        <v/>
      </c>
      <c r="AN966" s="99" t="str">
        <f t="shared" si="679"/>
        <v/>
      </c>
      <c r="AO966" s="99" t="str">
        <f t="shared" si="684"/>
        <v/>
      </c>
      <c r="AP966" s="99" t="str">
        <f t="shared" si="685"/>
        <v/>
      </c>
      <c r="AQ966" s="99" t="str">
        <f t="shared" si="680"/>
        <v/>
      </c>
      <c r="AR966" s="99" t="str">
        <f t="shared" si="681"/>
        <v/>
      </c>
      <c r="AS966" s="99" t="str">
        <f t="shared" si="686"/>
        <v/>
      </c>
      <c r="AT966" s="99" t="str">
        <f t="shared" si="687"/>
        <v/>
      </c>
      <c r="AU966" s="99" t="str">
        <f t="shared" si="657"/>
        <v/>
      </c>
      <c r="AV966" s="99" t="str">
        <f t="shared" si="658"/>
        <v/>
      </c>
      <c r="AW966" s="99" t="str">
        <f t="shared" si="688"/>
        <v/>
      </c>
      <c r="AX966" s="99" t="str">
        <f t="shared" si="689"/>
        <v/>
      </c>
      <c r="AY966" s="99" t="str">
        <f t="shared" si="659"/>
        <v/>
      </c>
      <c r="AZ966" s="99" t="str">
        <f t="shared" si="660"/>
        <v/>
      </c>
      <c r="BA966" s="99" t="str">
        <f t="shared" si="690"/>
        <v/>
      </c>
      <c r="BB966" s="99" t="str">
        <f t="shared" si="691"/>
        <v/>
      </c>
      <c r="BD966" s="99" t="str">
        <f t="shared" si="661"/>
        <v/>
      </c>
      <c r="BE966" s="99" t="str">
        <f t="shared" si="662"/>
        <v/>
      </c>
      <c r="BF966" s="99" t="str">
        <f t="shared" si="663"/>
        <v/>
      </c>
      <c r="BG966" s="99" t="str">
        <f t="shared" si="664"/>
        <v/>
      </c>
      <c r="BH966" s="121" t="str">
        <f t="shared" si="665"/>
        <v/>
      </c>
      <c r="BI966" s="121" t="str">
        <f t="shared" si="666"/>
        <v/>
      </c>
      <c r="BJ966" s="122" t="str">
        <f t="shared" si="667"/>
        <v/>
      </c>
      <c r="BK966" s="122"/>
      <c r="BL966" s="99" t="str">
        <f t="shared" si="668"/>
        <v/>
      </c>
      <c r="BM966" s="99" t="str">
        <f t="shared" si="669"/>
        <v/>
      </c>
      <c r="BN966" s="122" t="str">
        <f t="shared" si="674"/>
        <v/>
      </c>
      <c r="BO966" s="121" t="str">
        <f t="shared" si="670"/>
        <v/>
      </c>
      <c r="BP966" s="122" t="str">
        <f t="shared" si="675"/>
        <v/>
      </c>
      <c r="BQ966" s="122"/>
    </row>
    <row r="967" spans="2:69" x14ac:dyDescent="0.3">
      <c r="B967" s="89"/>
      <c r="C967" s="98">
        <f t="shared" si="671"/>
        <v>192</v>
      </c>
      <c r="D967" s="120">
        <v>957</v>
      </c>
      <c r="E967" s="161" t="str">
        <f t="shared" si="676"/>
        <v/>
      </c>
      <c r="F967" s="90" t="str">
        <f t="shared" si="652"/>
        <v/>
      </c>
      <c r="G967" s="120">
        <v>957</v>
      </c>
      <c r="H967" s="161" t="str">
        <f t="shared" si="677"/>
        <v/>
      </c>
      <c r="I967" s="90" t="str">
        <f t="array" ref="I967">IF(D$2=1,IF(F967="","",ABS(F966-F967)),IF(D$2&lt;10,IF(AND(F967="",F968=""),"",MAX(IF(C$11:C$1510=G967,B$11:B$1510))-MIN(IF(C$11:C$1510=G967,B$11:B$1510))),IF(AND(F967="",F968=""),"",_xlfn.STDEV.S(IF(C$11:C$1510=G967,B$11:B$1510)))))</f>
        <v/>
      </c>
      <c r="J967" s="102"/>
      <c r="K967" s="156"/>
      <c r="L967" s="157"/>
      <c r="M967" s="158"/>
      <c r="N967" s="147"/>
      <c r="O967" s="147"/>
      <c r="AA967" s="99" t="str">
        <f t="shared" si="653"/>
        <v/>
      </c>
      <c r="AB967" s="99" t="str">
        <f t="shared" si="654"/>
        <v/>
      </c>
      <c r="AC967" s="99" t="str">
        <f t="shared" si="682"/>
        <v/>
      </c>
      <c r="AD967" s="99" t="str">
        <f t="shared" si="683"/>
        <v/>
      </c>
      <c r="AE967" s="99" t="str">
        <f t="shared" si="655"/>
        <v/>
      </c>
      <c r="AF967" s="99" t="str">
        <f t="shared" si="656"/>
        <v/>
      </c>
      <c r="AG967" s="99" t="str">
        <f t="shared" si="694"/>
        <v/>
      </c>
      <c r="AH967" s="99" t="str">
        <f t="shared" si="695"/>
        <v/>
      </c>
      <c r="AI967" s="99" t="str">
        <f t="shared" si="672"/>
        <v/>
      </c>
      <c r="AJ967" s="99" t="str">
        <f t="shared" si="678"/>
        <v/>
      </c>
      <c r="AK967" s="99" t="str">
        <f t="shared" si="692"/>
        <v/>
      </c>
      <c r="AL967" s="99" t="str">
        <f t="shared" si="693"/>
        <v/>
      </c>
      <c r="AM967" s="99" t="str">
        <f t="shared" si="673"/>
        <v/>
      </c>
      <c r="AN967" s="99" t="str">
        <f t="shared" si="679"/>
        <v/>
      </c>
      <c r="AO967" s="99" t="str">
        <f t="shared" si="684"/>
        <v/>
      </c>
      <c r="AP967" s="99" t="str">
        <f t="shared" si="685"/>
        <v/>
      </c>
      <c r="AQ967" s="99" t="str">
        <f t="shared" si="680"/>
        <v/>
      </c>
      <c r="AR967" s="99" t="str">
        <f t="shared" si="681"/>
        <v/>
      </c>
      <c r="AS967" s="99" t="str">
        <f t="shared" si="686"/>
        <v/>
      </c>
      <c r="AT967" s="99" t="str">
        <f t="shared" si="687"/>
        <v/>
      </c>
      <c r="AU967" s="99" t="str">
        <f t="shared" si="657"/>
        <v/>
      </c>
      <c r="AV967" s="99" t="str">
        <f t="shared" si="658"/>
        <v/>
      </c>
      <c r="AW967" s="99" t="str">
        <f t="shared" si="688"/>
        <v/>
      </c>
      <c r="AX967" s="99" t="str">
        <f t="shared" si="689"/>
        <v/>
      </c>
      <c r="AY967" s="99" t="str">
        <f t="shared" si="659"/>
        <v/>
      </c>
      <c r="AZ967" s="99" t="str">
        <f t="shared" si="660"/>
        <v/>
      </c>
      <c r="BA967" s="99" t="str">
        <f t="shared" si="690"/>
        <v/>
      </c>
      <c r="BB967" s="99" t="str">
        <f t="shared" si="691"/>
        <v/>
      </c>
      <c r="BD967" s="99" t="str">
        <f t="shared" si="661"/>
        <v/>
      </c>
      <c r="BE967" s="99" t="str">
        <f t="shared" si="662"/>
        <v/>
      </c>
      <c r="BF967" s="99" t="str">
        <f t="shared" si="663"/>
        <v/>
      </c>
      <c r="BG967" s="99" t="str">
        <f t="shared" si="664"/>
        <v/>
      </c>
      <c r="BH967" s="121" t="str">
        <f t="shared" si="665"/>
        <v/>
      </c>
      <c r="BI967" s="121" t="str">
        <f t="shared" si="666"/>
        <v/>
      </c>
      <c r="BJ967" s="122" t="str">
        <f t="shared" si="667"/>
        <v/>
      </c>
      <c r="BK967" s="122"/>
      <c r="BL967" s="99" t="str">
        <f t="shared" si="668"/>
        <v/>
      </c>
      <c r="BM967" s="99" t="str">
        <f t="shared" si="669"/>
        <v/>
      </c>
      <c r="BN967" s="122" t="str">
        <f t="shared" si="674"/>
        <v/>
      </c>
      <c r="BO967" s="121" t="str">
        <f t="shared" si="670"/>
        <v/>
      </c>
      <c r="BP967" s="122" t="str">
        <f t="shared" si="675"/>
        <v/>
      </c>
      <c r="BQ967" s="122"/>
    </row>
    <row r="968" spans="2:69" x14ac:dyDescent="0.3">
      <c r="B968" s="89"/>
      <c r="C968" s="98">
        <f t="shared" si="671"/>
        <v>192</v>
      </c>
      <c r="D968" s="120">
        <v>958</v>
      </c>
      <c r="E968" s="161" t="str">
        <f t="shared" si="676"/>
        <v/>
      </c>
      <c r="F968" s="90" t="str">
        <f t="shared" si="652"/>
        <v/>
      </c>
      <c r="G968" s="120">
        <v>958</v>
      </c>
      <c r="H968" s="161" t="str">
        <f t="shared" si="677"/>
        <v/>
      </c>
      <c r="I968" s="90" t="str">
        <f t="array" ref="I968">IF(D$2=1,IF(F968="","",ABS(F967-F968)),IF(D$2&lt;10,IF(AND(F968="",F969=""),"",MAX(IF(C$11:C$1510=G968,B$11:B$1510))-MIN(IF(C$11:C$1510=G968,B$11:B$1510))),IF(AND(F968="",F969=""),"",_xlfn.STDEV.S(IF(C$11:C$1510=G968,B$11:B$1510)))))</f>
        <v/>
      </c>
      <c r="J968" s="102"/>
      <c r="K968" s="156"/>
      <c r="L968" s="157"/>
      <c r="M968" s="158"/>
      <c r="N968" s="147"/>
      <c r="O968" s="147"/>
      <c r="AA968" s="99" t="str">
        <f t="shared" si="653"/>
        <v/>
      </c>
      <c r="AB968" s="99" t="str">
        <f t="shared" si="654"/>
        <v/>
      </c>
      <c r="AC968" s="99" t="str">
        <f t="shared" si="682"/>
        <v/>
      </c>
      <c r="AD968" s="99" t="str">
        <f t="shared" si="683"/>
        <v/>
      </c>
      <c r="AE968" s="99" t="str">
        <f t="shared" si="655"/>
        <v/>
      </c>
      <c r="AF968" s="99" t="str">
        <f t="shared" si="656"/>
        <v/>
      </c>
      <c r="AG968" s="99" t="str">
        <f t="shared" si="694"/>
        <v/>
      </c>
      <c r="AH968" s="99" t="str">
        <f t="shared" si="695"/>
        <v/>
      </c>
      <c r="AI968" s="99" t="str">
        <f t="shared" si="672"/>
        <v/>
      </c>
      <c r="AJ968" s="99" t="str">
        <f t="shared" si="678"/>
        <v/>
      </c>
      <c r="AK968" s="99" t="str">
        <f t="shared" si="692"/>
        <v/>
      </c>
      <c r="AL968" s="99" t="str">
        <f t="shared" si="693"/>
        <v/>
      </c>
      <c r="AM968" s="99" t="str">
        <f t="shared" si="673"/>
        <v/>
      </c>
      <c r="AN968" s="99" t="str">
        <f t="shared" si="679"/>
        <v/>
      </c>
      <c r="AO968" s="99" t="str">
        <f t="shared" si="684"/>
        <v/>
      </c>
      <c r="AP968" s="99" t="str">
        <f t="shared" si="685"/>
        <v/>
      </c>
      <c r="AQ968" s="99" t="str">
        <f t="shared" si="680"/>
        <v/>
      </c>
      <c r="AR968" s="99" t="str">
        <f t="shared" si="681"/>
        <v/>
      </c>
      <c r="AS968" s="99" t="str">
        <f t="shared" si="686"/>
        <v/>
      </c>
      <c r="AT968" s="99" t="str">
        <f t="shared" si="687"/>
        <v/>
      </c>
      <c r="AU968" s="99" t="str">
        <f t="shared" si="657"/>
        <v/>
      </c>
      <c r="AV968" s="99" t="str">
        <f t="shared" si="658"/>
        <v/>
      </c>
      <c r="AW968" s="99" t="str">
        <f t="shared" si="688"/>
        <v/>
      </c>
      <c r="AX968" s="99" t="str">
        <f t="shared" si="689"/>
        <v/>
      </c>
      <c r="AY968" s="99" t="str">
        <f t="shared" si="659"/>
        <v/>
      </c>
      <c r="AZ968" s="99" t="str">
        <f t="shared" si="660"/>
        <v/>
      </c>
      <c r="BA968" s="99" t="str">
        <f t="shared" si="690"/>
        <v/>
      </c>
      <c r="BB968" s="99" t="str">
        <f t="shared" si="691"/>
        <v/>
      </c>
      <c r="BD968" s="99" t="str">
        <f t="shared" si="661"/>
        <v/>
      </c>
      <c r="BE968" s="99" t="str">
        <f t="shared" si="662"/>
        <v/>
      </c>
      <c r="BF968" s="99" t="str">
        <f t="shared" si="663"/>
        <v/>
      </c>
      <c r="BG968" s="99" t="str">
        <f t="shared" si="664"/>
        <v/>
      </c>
      <c r="BH968" s="121" t="str">
        <f t="shared" si="665"/>
        <v/>
      </c>
      <c r="BI968" s="121" t="str">
        <f t="shared" si="666"/>
        <v/>
      </c>
      <c r="BJ968" s="122" t="str">
        <f t="shared" si="667"/>
        <v/>
      </c>
      <c r="BK968" s="122"/>
      <c r="BL968" s="99" t="str">
        <f t="shared" si="668"/>
        <v/>
      </c>
      <c r="BM968" s="99" t="str">
        <f t="shared" si="669"/>
        <v/>
      </c>
      <c r="BN968" s="122" t="str">
        <f t="shared" si="674"/>
        <v/>
      </c>
      <c r="BO968" s="121" t="str">
        <f t="shared" si="670"/>
        <v/>
      </c>
      <c r="BP968" s="122" t="str">
        <f t="shared" si="675"/>
        <v/>
      </c>
      <c r="BQ968" s="122"/>
    </row>
    <row r="969" spans="2:69" x14ac:dyDescent="0.3">
      <c r="B969" s="89"/>
      <c r="C969" s="98">
        <f t="shared" si="671"/>
        <v>192</v>
      </c>
      <c r="D969" s="120">
        <v>959</v>
      </c>
      <c r="E969" s="161" t="str">
        <f t="shared" si="676"/>
        <v/>
      </c>
      <c r="F969" s="90" t="str">
        <f t="shared" si="652"/>
        <v/>
      </c>
      <c r="G969" s="120">
        <v>959</v>
      </c>
      <c r="H969" s="161" t="str">
        <f t="shared" si="677"/>
        <v/>
      </c>
      <c r="I969" s="90" t="str">
        <f t="array" ref="I969">IF(D$2=1,IF(F969="","",ABS(F968-F969)),IF(D$2&lt;10,IF(AND(F969="",F970=""),"",MAX(IF(C$11:C$1510=G969,B$11:B$1510))-MIN(IF(C$11:C$1510=G969,B$11:B$1510))),IF(AND(F969="",F970=""),"",_xlfn.STDEV.S(IF(C$11:C$1510=G969,B$11:B$1510)))))</f>
        <v/>
      </c>
      <c r="J969" s="102"/>
      <c r="K969" s="156"/>
      <c r="L969" s="157"/>
      <c r="M969" s="158"/>
      <c r="N969" s="147"/>
      <c r="O969" s="147"/>
      <c r="AA969" s="99" t="str">
        <f t="shared" si="653"/>
        <v/>
      </c>
      <c r="AB969" s="99" t="str">
        <f t="shared" si="654"/>
        <v/>
      </c>
      <c r="AC969" s="99" t="str">
        <f t="shared" si="682"/>
        <v/>
      </c>
      <c r="AD969" s="99" t="str">
        <f t="shared" si="683"/>
        <v/>
      </c>
      <c r="AE969" s="99" t="str">
        <f t="shared" si="655"/>
        <v/>
      </c>
      <c r="AF969" s="99" t="str">
        <f t="shared" si="656"/>
        <v/>
      </c>
      <c r="AG969" s="99" t="str">
        <f t="shared" si="694"/>
        <v/>
      </c>
      <c r="AH969" s="99" t="str">
        <f t="shared" si="695"/>
        <v/>
      </c>
      <c r="AI969" s="99" t="str">
        <f t="shared" si="672"/>
        <v/>
      </c>
      <c r="AJ969" s="99" t="str">
        <f t="shared" si="678"/>
        <v/>
      </c>
      <c r="AK969" s="99" t="str">
        <f t="shared" si="692"/>
        <v/>
      </c>
      <c r="AL969" s="99" t="str">
        <f t="shared" si="693"/>
        <v/>
      </c>
      <c r="AM969" s="99" t="str">
        <f t="shared" si="673"/>
        <v/>
      </c>
      <c r="AN969" s="99" t="str">
        <f t="shared" si="679"/>
        <v/>
      </c>
      <c r="AO969" s="99" t="str">
        <f t="shared" si="684"/>
        <v/>
      </c>
      <c r="AP969" s="99" t="str">
        <f t="shared" si="685"/>
        <v/>
      </c>
      <c r="AQ969" s="99" t="str">
        <f t="shared" si="680"/>
        <v/>
      </c>
      <c r="AR969" s="99" t="str">
        <f t="shared" si="681"/>
        <v/>
      </c>
      <c r="AS969" s="99" t="str">
        <f t="shared" si="686"/>
        <v/>
      </c>
      <c r="AT969" s="99" t="str">
        <f t="shared" si="687"/>
        <v/>
      </c>
      <c r="AU969" s="99" t="str">
        <f t="shared" si="657"/>
        <v/>
      </c>
      <c r="AV969" s="99" t="str">
        <f t="shared" si="658"/>
        <v/>
      </c>
      <c r="AW969" s="99" t="str">
        <f t="shared" si="688"/>
        <v/>
      </c>
      <c r="AX969" s="99" t="str">
        <f t="shared" si="689"/>
        <v/>
      </c>
      <c r="AY969" s="99" t="str">
        <f t="shared" si="659"/>
        <v/>
      </c>
      <c r="AZ969" s="99" t="str">
        <f t="shared" si="660"/>
        <v/>
      </c>
      <c r="BA969" s="99" t="str">
        <f t="shared" si="690"/>
        <v/>
      </c>
      <c r="BB969" s="99" t="str">
        <f t="shared" si="691"/>
        <v/>
      </c>
      <c r="BD969" s="99" t="str">
        <f t="shared" si="661"/>
        <v/>
      </c>
      <c r="BE969" s="99" t="str">
        <f t="shared" si="662"/>
        <v/>
      </c>
      <c r="BF969" s="99" t="str">
        <f t="shared" si="663"/>
        <v/>
      </c>
      <c r="BG969" s="99" t="str">
        <f t="shared" si="664"/>
        <v/>
      </c>
      <c r="BH969" s="121" t="str">
        <f t="shared" si="665"/>
        <v/>
      </c>
      <c r="BI969" s="121" t="str">
        <f t="shared" si="666"/>
        <v/>
      </c>
      <c r="BJ969" s="122" t="str">
        <f t="shared" si="667"/>
        <v/>
      </c>
      <c r="BK969" s="122"/>
      <c r="BL969" s="99" t="str">
        <f t="shared" si="668"/>
        <v/>
      </c>
      <c r="BM969" s="99" t="str">
        <f t="shared" si="669"/>
        <v/>
      </c>
      <c r="BN969" s="122" t="str">
        <f t="shared" si="674"/>
        <v/>
      </c>
      <c r="BO969" s="121" t="str">
        <f t="shared" si="670"/>
        <v/>
      </c>
      <c r="BP969" s="122" t="str">
        <f t="shared" si="675"/>
        <v/>
      </c>
      <c r="BQ969" s="122"/>
    </row>
    <row r="970" spans="2:69" x14ac:dyDescent="0.3">
      <c r="B970" s="89"/>
      <c r="C970" s="98">
        <f t="shared" si="671"/>
        <v>192</v>
      </c>
      <c r="D970" s="120">
        <v>960</v>
      </c>
      <c r="E970" s="161" t="str">
        <f t="shared" si="676"/>
        <v/>
      </c>
      <c r="F970" s="90" t="str">
        <f t="shared" si="652"/>
        <v/>
      </c>
      <c r="G970" s="120">
        <v>960</v>
      </c>
      <c r="H970" s="161" t="str">
        <f t="shared" si="677"/>
        <v/>
      </c>
      <c r="I970" s="90" t="str">
        <f t="array" ref="I970">IF(D$2=1,IF(F970="","",ABS(F969-F970)),IF(D$2&lt;10,IF(AND(F970="",F971=""),"",MAX(IF(C$11:C$1510=G970,B$11:B$1510))-MIN(IF(C$11:C$1510=G970,B$11:B$1510))),IF(AND(F970="",F971=""),"",_xlfn.STDEV.S(IF(C$11:C$1510=G970,B$11:B$1510)))))</f>
        <v/>
      </c>
      <c r="J970" s="102"/>
      <c r="K970" s="156"/>
      <c r="L970" s="157"/>
      <c r="M970" s="158"/>
      <c r="N970" s="147"/>
      <c r="O970" s="147"/>
      <c r="AA970" s="99" t="str">
        <f t="shared" si="653"/>
        <v/>
      </c>
      <c r="AB970" s="99" t="str">
        <f t="shared" si="654"/>
        <v/>
      </c>
      <c r="AC970" s="99" t="str">
        <f t="shared" si="682"/>
        <v/>
      </c>
      <c r="AD970" s="99" t="str">
        <f t="shared" si="683"/>
        <v/>
      </c>
      <c r="AE970" s="99" t="str">
        <f t="shared" si="655"/>
        <v/>
      </c>
      <c r="AF970" s="99" t="str">
        <f t="shared" si="656"/>
        <v/>
      </c>
      <c r="AG970" s="99" t="str">
        <f t="shared" si="694"/>
        <v/>
      </c>
      <c r="AH970" s="99" t="str">
        <f t="shared" si="695"/>
        <v/>
      </c>
      <c r="AI970" s="99" t="str">
        <f t="shared" si="672"/>
        <v/>
      </c>
      <c r="AJ970" s="99" t="str">
        <f t="shared" si="678"/>
        <v/>
      </c>
      <c r="AK970" s="99" t="str">
        <f t="shared" si="692"/>
        <v/>
      </c>
      <c r="AL970" s="99" t="str">
        <f t="shared" si="693"/>
        <v/>
      </c>
      <c r="AM970" s="99" t="str">
        <f t="shared" si="673"/>
        <v/>
      </c>
      <c r="AN970" s="99" t="str">
        <f t="shared" si="679"/>
        <v/>
      </c>
      <c r="AO970" s="99" t="str">
        <f t="shared" si="684"/>
        <v/>
      </c>
      <c r="AP970" s="99" t="str">
        <f t="shared" si="685"/>
        <v/>
      </c>
      <c r="AQ970" s="99" t="str">
        <f t="shared" si="680"/>
        <v/>
      </c>
      <c r="AR970" s="99" t="str">
        <f t="shared" si="681"/>
        <v/>
      </c>
      <c r="AS970" s="99" t="str">
        <f t="shared" si="686"/>
        <v/>
      </c>
      <c r="AT970" s="99" t="str">
        <f t="shared" si="687"/>
        <v/>
      </c>
      <c r="AU970" s="99" t="str">
        <f t="shared" si="657"/>
        <v/>
      </c>
      <c r="AV970" s="99" t="str">
        <f t="shared" si="658"/>
        <v/>
      </c>
      <c r="AW970" s="99" t="str">
        <f t="shared" si="688"/>
        <v/>
      </c>
      <c r="AX970" s="99" t="str">
        <f t="shared" si="689"/>
        <v/>
      </c>
      <c r="AY970" s="99" t="str">
        <f t="shared" si="659"/>
        <v/>
      </c>
      <c r="AZ970" s="99" t="str">
        <f t="shared" si="660"/>
        <v/>
      </c>
      <c r="BA970" s="99" t="str">
        <f t="shared" si="690"/>
        <v/>
      </c>
      <c r="BB970" s="99" t="str">
        <f t="shared" si="691"/>
        <v/>
      </c>
      <c r="BD970" s="99" t="str">
        <f t="shared" si="661"/>
        <v/>
      </c>
      <c r="BE970" s="99" t="str">
        <f t="shared" si="662"/>
        <v/>
      </c>
      <c r="BF970" s="99" t="str">
        <f t="shared" si="663"/>
        <v/>
      </c>
      <c r="BG970" s="99" t="str">
        <f t="shared" si="664"/>
        <v/>
      </c>
      <c r="BH970" s="121" t="str">
        <f t="shared" si="665"/>
        <v/>
      </c>
      <c r="BI970" s="121" t="str">
        <f t="shared" si="666"/>
        <v/>
      </c>
      <c r="BJ970" s="122" t="str">
        <f t="shared" si="667"/>
        <v/>
      </c>
      <c r="BK970" s="122"/>
      <c r="BL970" s="99" t="str">
        <f t="shared" si="668"/>
        <v/>
      </c>
      <c r="BM970" s="99" t="str">
        <f t="shared" si="669"/>
        <v/>
      </c>
      <c r="BN970" s="122" t="str">
        <f t="shared" si="674"/>
        <v/>
      </c>
      <c r="BO970" s="121" t="str">
        <f t="shared" si="670"/>
        <v/>
      </c>
      <c r="BP970" s="122" t="str">
        <f t="shared" si="675"/>
        <v/>
      </c>
      <c r="BQ970" s="122"/>
    </row>
    <row r="971" spans="2:69" x14ac:dyDescent="0.3">
      <c r="B971" s="89"/>
      <c r="C971" s="98">
        <f t="shared" si="671"/>
        <v>193</v>
      </c>
      <c r="D971" s="120">
        <v>961</v>
      </c>
      <c r="E971" s="161" t="str">
        <f t="shared" si="676"/>
        <v/>
      </c>
      <c r="F971" s="90" t="str">
        <f t="shared" ref="F971:F1034" si="696">IF(ISERROR(AVERAGEIF(C$11:C$1510,D971,B$11:B$1510)),"",AVERAGEIF(C$11:C$1510,D971,B$11:B$1510))</f>
        <v/>
      </c>
      <c r="G971" s="120">
        <v>961</v>
      </c>
      <c r="H971" s="161" t="str">
        <f t="shared" si="677"/>
        <v/>
      </c>
      <c r="I971" s="90" t="str">
        <f t="array" ref="I971">IF(D$2=1,IF(F971="","",ABS(F970-F971)),IF(D$2&lt;10,IF(AND(F971="",F972=""),"",MAX(IF(C$11:C$1510=G971,B$11:B$1510))-MIN(IF(C$11:C$1510=G971,B$11:B$1510))),IF(AND(F971="",F972=""),"",_xlfn.STDEV.S(IF(C$11:C$1510=G971,B$11:B$1510)))))</f>
        <v/>
      </c>
      <c r="J971" s="102"/>
      <c r="K971" s="156"/>
      <c r="L971" s="157"/>
      <c r="M971" s="158"/>
      <c r="N971" s="147"/>
      <c r="O971" s="147"/>
      <c r="AA971" s="99" t="str">
        <f t="shared" ref="AA971:AA1034" si="697">IF(F971="","",IF(F971&gt;U$53,1,0))</f>
        <v/>
      </c>
      <c r="AB971" s="99" t="str">
        <f t="shared" ref="AB971:AB1034" si="698">IF(I971="","",IF(I971&gt;U$54,1,0))</f>
        <v/>
      </c>
      <c r="AC971" s="99" t="str">
        <f t="shared" si="682"/>
        <v/>
      </c>
      <c r="AD971" s="99" t="str">
        <f t="shared" si="683"/>
        <v/>
      </c>
      <c r="AE971" s="99" t="str">
        <f t="shared" ref="AE971:AE1034" si="699">IF(F971="","",IF(F971&lt;U$53,1,0))</f>
        <v/>
      </c>
      <c r="AF971" s="99" t="str">
        <f t="shared" ref="AF971:AF1034" si="700">IF(I971="","",IF(I971&lt;U$54,1,0))</f>
        <v/>
      </c>
      <c r="AG971" s="99" t="str">
        <f t="shared" si="694"/>
        <v/>
      </c>
      <c r="AH971" s="99" t="str">
        <f t="shared" si="695"/>
        <v/>
      </c>
      <c r="AI971" s="99" t="str">
        <f t="shared" si="672"/>
        <v/>
      </c>
      <c r="AJ971" s="99" t="str">
        <f t="shared" si="678"/>
        <v/>
      </c>
      <c r="AK971" s="99" t="str">
        <f t="shared" si="692"/>
        <v/>
      </c>
      <c r="AL971" s="99" t="str">
        <f t="shared" si="693"/>
        <v/>
      </c>
      <c r="AM971" s="99" t="str">
        <f t="shared" si="673"/>
        <v/>
      </c>
      <c r="AN971" s="99" t="str">
        <f t="shared" si="679"/>
        <v/>
      </c>
      <c r="AO971" s="99" t="str">
        <f t="shared" si="684"/>
        <v/>
      </c>
      <c r="AP971" s="99" t="str">
        <f t="shared" si="685"/>
        <v/>
      </c>
      <c r="AQ971" s="99" t="str">
        <f t="shared" si="680"/>
        <v/>
      </c>
      <c r="AR971" s="99" t="str">
        <f t="shared" si="681"/>
        <v/>
      </c>
      <c r="AS971" s="99" t="str">
        <f t="shared" si="686"/>
        <v/>
      </c>
      <c r="AT971" s="99" t="str">
        <f t="shared" si="687"/>
        <v/>
      </c>
      <c r="AU971" s="99" t="str">
        <f t="shared" ref="AU971:AU1034" si="701">IF(F971="","",IF(AND(F971&lt;(U$53+((1/3)*(U$57-U$53))),F971&gt;(U$53-((1/3)*(U$53-U$58)))),1,0))</f>
        <v/>
      </c>
      <c r="AV971" s="99" t="str">
        <f t="shared" ref="AV971:AV1034" si="702">IF(I971="","",IF(AND(I971&lt;(U$54+((1/3)*(Y$62-U$54))),I971&gt;(U$54-((1/3)*(Y$62-U$54)))),1,0))</f>
        <v/>
      </c>
      <c r="AW971" s="99" t="str">
        <f t="shared" si="688"/>
        <v/>
      </c>
      <c r="AX971" s="99" t="str">
        <f t="shared" si="689"/>
        <v/>
      </c>
      <c r="AY971" s="99" t="str">
        <f t="shared" ref="AY971:AY1034" si="703">IF(F971="","",IF(OR(F971&gt;(U$53+((1/3)*(U$57-U$53))),F971&lt;(U$53-((1/3)*(U$53-U$58)))),1,0))</f>
        <v/>
      </c>
      <c r="AZ971" s="99" t="str">
        <f t="shared" ref="AZ971:AZ1034" si="704">IF(I971="","",IF(OR(I971&gt;(U$54+((1/3)*(Y$62-U$54))),I971&lt;(U$54-((1/3)*(Y$62-U$54)))),1,0))</f>
        <v/>
      </c>
      <c r="BA971" s="99" t="str">
        <f t="shared" si="690"/>
        <v/>
      </c>
      <c r="BB971" s="99" t="str">
        <f t="shared" si="691"/>
        <v/>
      </c>
      <c r="BD971" s="99" t="str">
        <f t="shared" ref="BD971:BD1034" si="705">IF(E971="","",E971)</f>
        <v/>
      </c>
      <c r="BE971" s="99" t="str">
        <f t="shared" ref="BE971:BE1034" si="706">IF(F971="","",F971)</f>
        <v/>
      </c>
      <c r="BF971" s="99" t="str">
        <f t="shared" ref="BF971:BF1034" si="707">IF(D$2=1,IF(F971="","",U$45),"")</f>
        <v/>
      </c>
      <c r="BG971" s="99" t="str">
        <f t="shared" ref="BG971:BG1034" si="708">IF(D$2=1,IF(F971="","",U$46),"")</f>
        <v/>
      </c>
      <c r="BH971" s="121" t="str">
        <f t="shared" ref="BH971:BH1034" si="709">IF(F971="","",U$58)</f>
        <v/>
      </c>
      <c r="BI971" s="121" t="str">
        <f t="shared" ref="BI971:BI1034" si="710">IF(F971="","",U$57)</f>
        <v/>
      </c>
      <c r="BJ971" s="122" t="str">
        <f t="shared" ref="BJ971:BJ1034" si="711">IF(F971="","",U$53)</f>
        <v/>
      </c>
      <c r="BK971" s="122"/>
      <c r="BL971" s="99" t="str">
        <f t="shared" ref="BL971:BL1034" si="712">IF(H971="","",H971)</f>
        <v/>
      </c>
      <c r="BM971" s="99" t="str">
        <f t="shared" ref="BM971:BM1034" si="713">IF(I971="","",I971)</f>
        <v/>
      </c>
      <c r="BN971" s="122" t="str">
        <f t="shared" si="674"/>
        <v/>
      </c>
      <c r="BO971" s="121" t="str">
        <f t="shared" ref="BO971:BO1034" si="714">IF(I971="","",Y$63)</f>
        <v/>
      </c>
      <c r="BP971" s="122" t="str">
        <f t="shared" si="675"/>
        <v/>
      </c>
      <c r="BQ971" s="122"/>
    </row>
    <row r="972" spans="2:69" x14ac:dyDescent="0.3">
      <c r="B972" s="89"/>
      <c r="C972" s="98">
        <f t="shared" ref="C972:C1035" si="715">IF(D$2=0,"",IF(D971/D$2=C971,C971+1,C971))</f>
        <v>193</v>
      </c>
      <c r="D972" s="120">
        <v>962</v>
      </c>
      <c r="E972" s="161" t="str">
        <f t="shared" si="676"/>
        <v/>
      </c>
      <c r="F972" s="90" t="str">
        <f t="shared" si="696"/>
        <v/>
      </c>
      <c r="G972" s="120">
        <v>962</v>
      </c>
      <c r="H972" s="161" t="str">
        <f t="shared" si="677"/>
        <v/>
      </c>
      <c r="I972" s="90" t="str">
        <f t="array" ref="I972">IF(D$2=1,IF(F972="","",ABS(F971-F972)),IF(D$2&lt;10,IF(AND(F972="",F973=""),"",MAX(IF(C$11:C$1510=G972,B$11:B$1510))-MIN(IF(C$11:C$1510=G972,B$11:B$1510))),IF(AND(F972="",F973=""),"",_xlfn.STDEV.S(IF(C$11:C$1510=G972,B$11:B$1510)))))</f>
        <v/>
      </c>
      <c r="J972" s="102"/>
      <c r="K972" s="156"/>
      <c r="L972" s="157"/>
      <c r="M972" s="158"/>
      <c r="N972" s="147"/>
      <c r="O972" s="147"/>
      <c r="AA972" s="99" t="str">
        <f t="shared" si="697"/>
        <v/>
      </c>
      <c r="AB972" s="99" t="str">
        <f t="shared" si="698"/>
        <v/>
      </c>
      <c r="AC972" s="99" t="str">
        <f t="shared" si="682"/>
        <v/>
      </c>
      <c r="AD972" s="99" t="str">
        <f t="shared" si="683"/>
        <v/>
      </c>
      <c r="AE972" s="99" t="str">
        <f t="shared" si="699"/>
        <v/>
      </c>
      <c r="AF972" s="99" t="str">
        <f t="shared" si="700"/>
        <v/>
      </c>
      <c r="AG972" s="99" t="str">
        <f t="shared" si="694"/>
        <v/>
      </c>
      <c r="AH972" s="99" t="str">
        <f t="shared" si="695"/>
        <v/>
      </c>
      <c r="AI972" s="99" t="str">
        <f t="shared" ref="AI972:AI1035" si="716">IF(F972="","",IF(F972&gt;F971,1,0))</f>
        <v/>
      </c>
      <c r="AJ972" s="99" t="str">
        <f t="shared" si="678"/>
        <v/>
      </c>
      <c r="AK972" s="99" t="str">
        <f t="shared" si="692"/>
        <v/>
      </c>
      <c r="AL972" s="99" t="str">
        <f t="shared" si="693"/>
        <v/>
      </c>
      <c r="AM972" s="99" t="str">
        <f t="shared" ref="AM972:AM1035" si="717">IF(F972="","",IF(F972&lt;F971,1,0))</f>
        <v/>
      </c>
      <c r="AN972" s="99" t="str">
        <f t="shared" si="679"/>
        <v/>
      </c>
      <c r="AO972" s="99" t="str">
        <f t="shared" si="684"/>
        <v/>
      </c>
      <c r="AP972" s="99" t="str">
        <f t="shared" si="685"/>
        <v/>
      </c>
      <c r="AQ972" s="99" t="str">
        <f t="shared" si="680"/>
        <v/>
      </c>
      <c r="AR972" s="99" t="str">
        <f t="shared" si="681"/>
        <v/>
      </c>
      <c r="AS972" s="99" t="str">
        <f t="shared" si="686"/>
        <v/>
      </c>
      <c r="AT972" s="99" t="str">
        <f t="shared" si="687"/>
        <v/>
      </c>
      <c r="AU972" s="99" t="str">
        <f t="shared" si="701"/>
        <v/>
      </c>
      <c r="AV972" s="99" t="str">
        <f t="shared" si="702"/>
        <v/>
      </c>
      <c r="AW972" s="99" t="str">
        <f t="shared" si="688"/>
        <v/>
      </c>
      <c r="AX972" s="99" t="str">
        <f t="shared" si="689"/>
        <v/>
      </c>
      <c r="AY972" s="99" t="str">
        <f t="shared" si="703"/>
        <v/>
      </c>
      <c r="AZ972" s="99" t="str">
        <f t="shared" si="704"/>
        <v/>
      </c>
      <c r="BA972" s="99" t="str">
        <f t="shared" si="690"/>
        <v/>
      </c>
      <c r="BB972" s="99" t="str">
        <f t="shared" si="691"/>
        <v/>
      </c>
      <c r="BD972" s="99" t="str">
        <f t="shared" si="705"/>
        <v/>
      </c>
      <c r="BE972" s="99" t="str">
        <f t="shared" si="706"/>
        <v/>
      </c>
      <c r="BF972" s="99" t="str">
        <f t="shared" si="707"/>
        <v/>
      </c>
      <c r="BG972" s="99" t="str">
        <f t="shared" si="708"/>
        <v/>
      </c>
      <c r="BH972" s="121" t="str">
        <f t="shared" si="709"/>
        <v/>
      </c>
      <c r="BI972" s="121" t="str">
        <f t="shared" si="710"/>
        <v/>
      </c>
      <c r="BJ972" s="122" t="str">
        <f t="shared" si="711"/>
        <v/>
      </c>
      <c r="BK972" s="122"/>
      <c r="BL972" s="99" t="str">
        <f t="shared" si="712"/>
        <v/>
      </c>
      <c r="BM972" s="99" t="str">
        <f t="shared" si="713"/>
        <v/>
      </c>
      <c r="BN972" s="122" t="str">
        <f t="shared" ref="BN972:BN1035" si="718">IF(F972="","",Y$62)</f>
        <v/>
      </c>
      <c r="BO972" s="121" t="str">
        <f t="shared" si="714"/>
        <v/>
      </c>
      <c r="BP972" s="122" t="str">
        <f t="shared" ref="BP972:BP1035" si="719">IF(F972="","",U$54)</f>
        <v/>
      </c>
      <c r="BQ972" s="122"/>
    </row>
    <row r="973" spans="2:69" x14ac:dyDescent="0.3">
      <c r="B973" s="89"/>
      <c r="C973" s="98">
        <f t="shared" si="715"/>
        <v>193</v>
      </c>
      <c r="D973" s="120">
        <v>963</v>
      </c>
      <c r="E973" s="161" t="str">
        <f t="shared" ref="E973:E1036" si="720">IF(F973="","",E972+1)</f>
        <v/>
      </c>
      <c r="F973" s="90" t="str">
        <f t="shared" si="696"/>
        <v/>
      </c>
      <c r="G973" s="120">
        <v>963</v>
      </c>
      <c r="H973" s="161" t="str">
        <f t="shared" ref="H973:H1036" si="721">IF(I973="","",H972+1)</f>
        <v/>
      </c>
      <c r="I973" s="90" t="str">
        <f t="array" ref="I973">IF(D$2=1,IF(F973="","",ABS(F972-F973)),IF(D$2&lt;10,IF(AND(F973="",F974=""),"",MAX(IF(C$11:C$1510=G973,B$11:B$1510))-MIN(IF(C$11:C$1510=G973,B$11:B$1510))),IF(AND(F973="",F974=""),"",_xlfn.STDEV.S(IF(C$11:C$1510=G973,B$11:B$1510)))))</f>
        <v/>
      </c>
      <c r="J973" s="102"/>
      <c r="K973" s="156"/>
      <c r="L973" s="157"/>
      <c r="M973" s="158"/>
      <c r="N973" s="147"/>
      <c r="O973" s="147"/>
      <c r="AA973" s="99" t="str">
        <f t="shared" si="697"/>
        <v/>
      </c>
      <c r="AB973" s="99" t="str">
        <f t="shared" si="698"/>
        <v/>
      </c>
      <c r="AC973" s="99" t="str">
        <f t="shared" si="682"/>
        <v/>
      </c>
      <c r="AD973" s="99" t="str">
        <f t="shared" si="683"/>
        <v/>
      </c>
      <c r="AE973" s="99" t="str">
        <f t="shared" si="699"/>
        <v/>
      </c>
      <c r="AF973" s="99" t="str">
        <f t="shared" si="700"/>
        <v/>
      </c>
      <c r="AG973" s="99" t="str">
        <f t="shared" si="694"/>
        <v/>
      </c>
      <c r="AH973" s="99" t="str">
        <f t="shared" si="695"/>
        <v/>
      </c>
      <c r="AI973" s="99" t="str">
        <f t="shared" si="716"/>
        <v/>
      </c>
      <c r="AJ973" s="99" t="str">
        <f t="shared" ref="AJ973:AJ1036" si="722">IF(I973="","",IF(I973&gt;I972,1,0))</f>
        <v/>
      </c>
      <c r="AK973" s="99" t="str">
        <f t="shared" si="692"/>
        <v/>
      </c>
      <c r="AL973" s="99" t="str">
        <f t="shared" si="693"/>
        <v/>
      </c>
      <c r="AM973" s="99" t="str">
        <f t="shared" si="717"/>
        <v/>
      </c>
      <c r="AN973" s="99" t="str">
        <f t="shared" ref="AN973:AN1036" si="723">IF(I973="","",IF(I973&lt;I972,1,0))</f>
        <v/>
      </c>
      <c r="AO973" s="99" t="str">
        <f t="shared" si="684"/>
        <v/>
      </c>
      <c r="AP973" s="99" t="str">
        <f t="shared" si="685"/>
        <v/>
      </c>
      <c r="AQ973" s="99" t="str">
        <f t="shared" ref="AQ973:AQ1036" si="724">IF(F973="","",IF(OR(AND(F972&gt;F971,F973&lt;F972),AND(F972&lt;F971,F973&gt;F972)),1,0))</f>
        <v/>
      </c>
      <c r="AR973" s="99" t="str">
        <f t="shared" ref="AR973:AR1036" si="725">IF(I973="","",IF(I971="",IF(OR(I973&lt;I972,I973&gt;I972),1,0),IF(OR(AND(I972&gt;I971,I973&lt;I972),AND(I972&lt;I971,I973&gt;I972)),1,0)))</f>
        <v/>
      </c>
      <c r="AS973" s="99" t="str">
        <f t="shared" si="686"/>
        <v/>
      </c>
      <c r="AT973" s="99" t="str">
        <f t="shared" si="687"/>
        <v/>
      </c>
      <c r="AU973" s="99" t="str">
        <f t="shared" si="701"/>
        <v/>
      </c>
      <c r="AV973" s="99" t="str">
        <f t="shared" si="702"/>
        <v/>
      </c>
      <c r="AW973" s="99" t="str">
        <f t="shared" si="688"/>
        <v/>
      </c>
      <c r="AX973" s="99" t="str">
        <f t="shared" si="689"/>
        <v/>
      </c>
      <c r="AY973" s="99" t="str">
        <f t="shared" si="703"/>
        <v/>
      </c>
      <c r="AZ973" s="99" t="str">
        <f t="shared" si="704"/>
        <v/>
      </c>
      <c r="BA973" s="99" t="str">
        <f t="shared" si="690"/>
        <v/>
      </c>
      <c r="BB973" s="99" t="str">
        <f t="shared" si="691"/>
        <v/>
      </c>
      <c r="BD973" s="99" t="str">
        <f t="shared" si="705"/>
        <v/>
      </c>
      <c r="BE973" s="99" t="str">
        <f t="shared" si="706"/>
        <v/>
      </c>
      <c r="BF973" s="99" t="str">
        <f t="shared" si="707"/>
        <v/>
      </c>
      <c r="BG973" s="99" t="str">
        <f t="shared" si="708"/>
        <v/>
      </c>
      <c r="BH973" s="121" t="str">
        <f t="shared" si="709"/>
        <v/>
      </c>
      <c r="BI973" s="121" t="str">
        <f t="shared" si="710"/>
        <v/>
      </c>
      <c r="BJ973" s="122" t="str">
        <f t="shared" si="711"/>
        <v/>
      </c>
      <c r="BK973" s="122"/>
      <c r="BL973" s="99" t="str">
        <f t="shared" si="712"/>
        <v/>
      </c>
      <c r="BM973" s="99" t="str">
        <f t="shared" si="713"/>
        <v/>
      </c>
      <c r="BN973" s="122" t="str">
        <f t="shared" si="718"/>
        <v/>
      </c>
      <c r="BO973" s="121" t="str">
        <f t="shared" si="714"/>
        <v/>
      </c>
      <c r="BP973" s="122" t="str">
        <f t="shared" si="719"/>
        <v/>
      </c>
      <c r="BQ973" s="122"/>
    </row>
    <row r="974" spans="2:69" x14ac:dyDescent="0.3">
      <c r="B974" s="89"/>
      <c r="C974" s="98">
        <f t="shared" si="715"/>
        <v>193</v>
      </c>
      <c r="D974" s="120">
        <v>964</v>
      </c>
      <c r="E974" s="161" t="str">
        <f t="shared" si="720"/>
        <v/>
      </c>
      <c r="F974" s="90" t="str">
        <f t="shared" si="696"/>
        <v/>
      </c>
      <c r="G974" s="120">
        <v>964</v>
      </c>
      <c r="H974" s="161" t="str">
        <f t="shared" si="721"/>
        <v/>
      </c>
      <c r="I974" s="90" t="str">
        <f t="array" ref="I974">IF(D$2=1,IF(F974="","",ABS(F973-F974)),IF(D$2&lt;10,IF(AND(F974="",F975=""),"",MAX(IF(C$11:C$1510=G974,B$11:B$1510))-MIN(IF(C$11:C$1510=G974,B$11:B$1510))),IF(AND(F974="",F975=""),"",_xlfn.STDEV.S(IF(C$11:C$1510=G974,B$11:B$1510)))))</f>
        <v/>
      </c>
      <c r="J974" s="102"/>
      <c r="K974" s="156"/>
      <c r="L974" s="157"/>
      <c r="M974" s="158"/>
      <c r="N974" s="147"/>
      <c r="O974" s="147"/>
      <c r="AA974" s="99" t="str">
        <f t="shared" si="697"/>
        <v/>
      </c>
      <c r="AB974" s="99" t="str">
        <f t="shared" si="698"/>
        <v/>
      </c>
      <c r="AC974" s="99" t="str">
        <f t="shared" si="682"/>
        <v/>
      </c>
      <c r="AD974" s="99" t="str">
        <f t="shared" si="683"/>
        <v/>
      </c>
      <c r="AE974" s="99" t="str">
        <f t="shared" si="699"/>
        <v/>
      </c>
      <c r="AF974" s="99" t="str">
        <f t="shared" si="700"/>
        <v/>
      </c>
      <c r="AG974" s="99" t="str">
        <f t="shared" si="694"/>
        <v/>
      </c>
      <c r="AH974" s="99" t="str">
        <f t="shared" si="695"/>
        <v/>
      </c>
      <c r="AI974" s="99" t="str">
        <f t="shared" si="716"/>
        <v/>
      </c>
      <c r="AJ974" s="99" t="str">
        <f t="shared" si="722"/>
        <v/>
      </c>
      <c r="AK974" s="99" t="str">
        <f t="shared" si="692"/>
        <v/>
      </c>
      <c r="AL974" s="99" t="str">
        <f t="shared" si="693"/>
        <v/>
      </c>
      <c r="AM974" s="99" t="str">
        <f t="shared" si="717"/>
        <v/>
      </c>
      <c r="AN974" s="99" t="str">
        <f t="shared" si="723"/>
        <v/>
      </c>
      <c r="AO974" s="99" t="str">
        <f t="shared" si="684"/>
        <v/>
      </c>
      <c r="AP974" s="99" t="str">
        <f t="shared" si="685"/>
        <v/>
      </c>
      <c r="AQ974" s="99" t="str">
        <f t="shared" si="724"/>
        <v/>
      </c>
      <c r="AR974" s="99" t="str">
        <f t="shared" si="725"/>
        <v/>
      </c>
      <c r="AS974" s="99" t="str">
        <f t="shared" si="686"/>
        <v/>
      </c>
      <c r="AT974" s="99" t="str">
        <f t="shared" si="687"/>
        <v/>
      </c>
      <c r="AU974" s="99" t="str">
        <f t="shared" si="701"/>
        <v/>
      </c>
      <c r="AV974" s="99" t="str">
        <f t="shared" si="702"/>
        <v/>
      </c>
      <c r="AW974" s="99" t="str">
        <f t="shared" si="688"/>
        <v/>
      </c>
      <c r="AX974" s="99" t="str">
        <f t="shared" si="689"/>
        <v/>
      </c>
      <c r="AY974" s="99" t="str">
        <f t="shared" si="703"/>
        <v/>
      </c>
      <c r="AZ974" s="99" t="str">
        <f t="shared" si="704"/>
        <v/>
      </c>
      <c r="BA974" s="99" t="str">
        <f t="shared" si="690"/>
        <v/>
      </c>
      <c r="BB974" s="99" t="str">
        <f t="shared" si="691"/>
        <v/>
      </c>
      <c r="BD974" s="99" t="str">
        <f t="shared" si="705"/>
        <v/>
      </c>
      <c r="BE974" s="99" t="str">
        <f t="shared" si="706"/>
        <v/>
      </c>
      <c r="BF974" s="99" t="str">
        <f t="shared" si="707"/>
        <v/>
      </c>
      <c r="BG974" s="99" t="str">
        <f t="shared" si="708"/>
        <v/>
      </c>
      <c r="BH974" s="121" t="str">
        <f t="shared" si="709"/>
        <v/>
      </c>
      <c r="BI974" s="121" t="str">
        <f t="shared" si="710"/>
        <v/>
      </c>
      <c r="BJ974" s="122" t="str">
        <f t="shared" si="711"/>
        <v/>
      </c>
      <c r="BK974" s="122"/>
      <c r="BL974" s="99" t="str">
        <f t="shared" si="712"/>
        <v/>
      </c>
      <c r="BM974" s="99" t="str">
        <f t="shared" si="713"/>
        <v/>
      </c>
      <c r="BN974" s="122" t="str">
        <f t="shared" si="718"/>
        <v/>
      </c>
      <c r="BO974" s="121" t="str">
        <f t="shared" si="714"/>
        <v/>
      </c>
      <c r="BP974" s="122" t="str">
        <f t="shared" si="719"/>
        <v/>
      </c>
      <c r="BQ974" s="122"/>
    </row>
    <row r="975" spans="2:69" x14ac:dyDescent="0.3">
      <c r="B975" s="89"/>
      <c r="C975" s="98">
        <f t="shared" si="715"/>
        <v>193</v>
      </c>
      <c r="D975" s="120">
        <v>965</v>
      </c>
      <c r="E975" s="161" t="str">
        <f t="shared" si="720"/>
        <v/>
      </c>
      <c r="F975" s="90" t="str">
        <f t="shared" si="696"/>
        <v/>
      </c>
      <c r="G975" s="120">
        <v>965</v>
      </c>
      <c r="H975" s="161" t="str">
        <f t="shared" si="721"/>
        <v/>
      </c>
      <c r="I975" s="90" t="str">
        <f t="array" ref="I975">IF(D$2=1,IF(F975="","",ABS(F974-F975)),IF(D$2&lt;10,IF(AND(F975="",F976=""),"",MAX(IF(C$11:C$1510=G975,B$11:B$1510))-MIN(IF(C$11:C$1510=G975,B$11:B$1510))),IF(AND(F975="",F976=""),"",_xlfn.STDEV.S(IF(C$11:C$1510=G975,B$11:B$1510)))))</f>
        <v/>
      </c>
      <c r="J975" s="102"/>
      <c r="K975" s="156"/>
      <c r="L975" s="157"/>
      <c r="M975" s="158"/>
      <c r="N975" s="147"/>
      <c r="O975" s="147"/>
      <c r="AA975" s="99" t="str">
        <f t="shared" si="697"/>
        <v/>
      </c>
      <c r="AB975" s="99" t="str">
        <f t="shared" si="698"/>
        <v/>
      </c>
      <c r="AC975" s="99" t="str">
        <f t="shared" si="682"/>
        <v/>
      </c>
      <c r="AD975" s="99" t="str">
        <f t="shared" si="683"/>
        <v/>
      </c>
      <c r="AE975" s="99" t="str">
        <f t="shared" si="699"/>
        <v/>
      </c>
      <c r="AF975" s="99" t="str">
        <f t="shared" si="700"/>
        <v/>
      </c>
      <c r="AG975" s="99" t="str">
        <f t="shared" si="694"/>
        <v/>
      </c>
      <c r="AH975" s="99" t="str">
        <f t="shared" si="695"/>
        <v/>
      </c>
      <c r="AI975" s="99" t="str">
        <f t="shared" si="716"/>
        <v/>
      </c>
      <c r="AJ975" s="99" t="str">
        <f t="shared" si="722"/>
        <v/>
      </c>
      <c r="AK975" s="99" t="str">
        <f t="shared" si="692"/>
        <v/>
      </c>
      <c r="AL975" s="99" t="str">
        <f t="shared" si="693"/>
        <v/>
      </c>
      <c r="AM975" s="99" t="str">
        <f t="shared" si="717"/>
        <v/>
      </c>
      <c r="AN975" s="99" t="str">
        <f t="shared" si="723"/>
        <v/>
      </c>
      <c r="AO975" s="99" t="str">
        <f t="shared" si="684"/>
        <v/>
      </c>
      <c r="AP975" s="99" t="str">
        <f t="shared" si="685"/>
        <v/>
      </c>
      <c r="AQ975" s="99" t="str">
        <f t="shared" si="724"/>
        <v/>
      </c>
      <c r="AR975" s="99" t="str">
        <f t="shared" si="725"/>
        <v/>
      </c>
      <c r="AS975" s="99" t="str">
        <f t="shared" si="686"/>
        <v/>
      </c>
      <c r="AT975" s="99" t="str">
        <f t="shared" si="687"/>
        <v/>
      </c>
      <c r="AU975" s="99" t="str">
        <f t="shared" si="701"/>
        <v/>
      </c>
      <c r="AV975" s="99" t="str">
        <f t="shared" si="702"/>
        <v/>
      </c>
      <c r="AW975" s="99" t="str">
        <f t="shared" si="688"/>
        <v/>
      </c>
      <c r="AX975" s="99" t="str">
        <f t="shared" si="689"/>
        <v/>
      </c>
      <c r="AY975" s="99" t="str">
        <f t="shared" si="703"/>
        <v/>
      </c>
      <c r="AZ975" s="99" t="str">
        <f t="shared" si="704"/>
        <v/>
      </c>
      <c r="BA975" s="99" t="str">
        <f t="shared" si="690"/>
        <v/>
      </c>
      <c r="BB975" s="99" t="str">
        <f t="shared" si="691"/>
        <v/>
      </c>
      <c r="BD975" s="99" t="str">
        <f t="shared" si="705"/>
        <v/>
      </c>
      <c r="BE975" s="99" t="str">
        <f t="shared" si="706"/>
        <v/>
      </c>
      <c r="BF975" s="99" t="str">
        <f t="shared" si="707"/>
        <v/>
      </c>
      <c r="BG975" s="99" t="str">
        <f t="shared" si="708"/>
        <v/>
      </c>
      <c r="BH975" s="121" t="str">
        <f t="shared" si="709"/>
        <v/>
      </c>
      <c r="BI975" s="121" t="str">
        <f t="shared" si="710"/>
        <v/>
      </c>
      <c r="BJ975" s="122" t="str">
        <f t="shared" si="711"/>
        <v/>
      </c>
      <c r="BK975" s="122"/>
      <c r="BL975" s="99" t="str">
        <f t="shared" si="712"/>
        <v/>
      </c>
      <c r="BM975" s="99" t="str">
        <f t="shared" si="713"/>
        <v/>
      </c>
      <c r="BN975" s="122" t="str">
        <f t="shared" si="718"/>
        <v/>
      </c>
      <c r="BO975" s="121" t="str">
        <f t="shared" si="714"/>
        <v/>
      </c>
      <c r="BP975" s="122" t="str">
        <f t="shared" si="719"/>
        <v/>
      </c>
      <c r="BQ975" s="122"/>
    </row>
    <row r="976" spans="2:69" x14ac:dyDescent="0.3">
      <c r="B976" s="89"/>
      <c r="C976" s="98">
        <f t="shared" si="715"/>
        <v>194</v>
      </c>
      <c r="D976" s="120">
        <v>966</v>
      </c>
      <c r="E976" s="161" t="str">
        <f t="shared" si="720"/>
        <v/>
      </c>
      <c r="F976" s="90" t="str">
        <f t="shared" si="696"/>
        <v/>
      </c>
      <c r="G976" s="120">
        <v>966</v>
      </c>
      <c r="H976" s="161" t="str">
        <f t="shared" si="721"/>
        <v/>
      </c>
      <c r="I976" s="90" t="str">
        <f t="array" ref="I976">IF(D$2=1,IF(F976="","",ABS(F975-F976)),IF(D$2&lt;10,IF(AND(F976="",F977=""),"",MAX(IF(C$11:C$1510=G976,B$11:B$1510))-MIN(IF(C$11:C$1510=G976,B$11:B$1510))),IF(AND(F976="",F977=""),"",_xlfn.STDEV.S(IF(C$11:C$1510=G976,B$11:B$1510)))))</f>
        <v/>
      </c>
      <c r="J976" s="102"/>
      <c r="K976" s="156"/>
      <c r="L976" s="157"/>
      <c r="M976" s="158"/>
      <c r="N976" s="147"/>
      <c r="O976" s="147"/>
      <c r="AA976" s="99" t="str">
        <f t="shared" si="697"/>
        <v/>
      </c>
      <c r="AB976" s="99" t="str">
        <f t="shared" si="698"/>
        <v/>
      </c>
      <c r="AC976" s="99" t="str">
        <f t="shared" si="682"/>
        <v/>
      </c>
      <c r="AD976" s="99" t="str">
        <f t="shared" si="683"/>
        <v/>
      </c>
      <c r="AE976" s="99" t="str">
        <f t="shared" si="699"/>
        <v/>
      </c>
      <c r="AF976" s="99" t="str">
        <f t="shared" si="700"/>
        <v/>
      </c>
      <c r="AG976" s="99" t="str">
        <f t="shared" si="694"/>
        <v/>
      </c>
      <c r="AH976" s="99" t="str">
        <f t="shared" si="695"/>
        <v/>
      </c>
      <c r="AI976" s="99" t="str">
        <f t="shared" si="716"/>
        <v/>
      </c>
      <c r="AJ976" s="99" t="str">
        <f t="shared" si="722"/>
        <v/>
      </c>
      <c r="AK976" s="99" t="str">
        <f t="shared" si="692"/>
        <v/>
      </c>
      <c r="AL976" s="99" t="str">
        <f t="shared" si="693"/>
        <v/>
      </c>
      <c r="AM976" s="99" t="str">
        <f t="shared" si="717"/>
        <v/>
      </c>
      <c r="AN976" s="99" t="str">
        <f t="shared" si="723"/>
        <v/>
      </c>
      <c r="AO976" s="99" t="str">
        <f t="shared" si="684"/>
        <v/>
      </c>
      <c r="AP976" s="99" t="str">
        <f t="shared" si="685"/>
        <v/>
      </c>
      <c r="AQ976" s="99" t="str">
        <f t="shared" si="724"/>
        <v/>
      </c>
      <c r="AR976" s="99" t="str">
        <f t="shared" si="725"/>
        <v/>
      </c>
      <c r="AS976" s="99" t="str">
        <f t="shared" si="686"/>
        <v/>
      </c>
      <c r="AT976" s="99" t="str">
        <f t="shared" si="687"/>
        <v/>
      </c>
      <c r="AU976" s="99" t="str">
        <f t="shared" si="701"/>
        <v/>
      </c>
      <c r="AV976" s="99" t="str">
        <f t="shared" si="702"/>
        <v/>
      </c>
      <c r="AW976" s="99" t="str">
        <f t="shared" si="688"/>
        <v/>
      </c>
      <c r="AX976" s="99" t="str">
        <f t="shared" si="689"/>
        <v/>
      </c>
      <c r="AY976" s="99" t="str">
        <f t="shared" si="703"/>
        <v/>
      </c>
      <c r="AZ976" s="99" t="str">
        <f t="shared" si="704"/>
        <v/>
      </c>
      <c r="BA976" s="99" t="str">
        <f t="shared" si="690"/>
        <v/>
      </c>
      <c r="BB976" s="99" t="str">
        <f t="shared" si="691"/>
        <v/>
      </c>
      <c r="BD976" s="99" t="str">
        <f t="shared" si="705"/>
        <v/>
      </c>
      <c r="BE976" s="99" t="str">
        <f t="shared" si="706"/>
        <v/>
      </c>
      <c r="BF976" s="99" t="str">
        <f t="shared" si="707"/>
        <v/>
      </c>
      <c r="BG976" s="99" t="str">
        <f t="shared" si="708"/>
        <v/>
      </c>
      <c r="BH976" s="121" t="str">
        <f t="shared" si="709"/>
        <v/>
      </c>
      <c r="BI976" s="121" t="str">
        <f t="shared" si="710"/>
        <v/>
      </c>
      <c r="BJ976" s="122" t="str">
        <f t="shared" si="711"/>
        <v/>
      </c>
      <c r="BK976" s="122"/>
      <c r="BL976" s="99" t="str">
        <f t="shared" si="712"/>
        <v/>
      </c>
      <c r="BM976" s="99" t="str">
        <f t="shared" si="713"/>
        <v/>
      </c>
      <c r="BN976" s="122" t="str">
        <f t="shared" si="718"/>
        <v/>
      </c>
      <c r="BO976" s="121" t="str">
        <f t="shared" si="714"/>
        <v/>
      </c>
      <c r="BP976" s="122" t="str">
        <f t="shared" si="719"/>
        <v/>
      </c>
      <c r="BQ976" s="122"/>
    </row>
    <row r="977" spans="2:69" x14ac:dyDescent="0.3">
      <c r="B977" s="89"/>
      <c r="C977" s="98">
        <f t="shared" si="715"/>
        <v>194</v>
      </c>
      <c r="D977" s="120">
        <v>967</v>
      </c>
      <c r="E977" s="161" t="str">
        <f t="shared" si="720"/>
        <v/>
      </c>
      <c r="F977" s="90" t="str">
        <f t="shared" si="696"/>
        <v/>
      </c>
      <c r="G977" s="120">
        <v>967</v>
      </c>
      <c r="H977" s="161" t="str">
        <f t="shared" si="721"/>
        <v/>
      </c>
      <c r="I977" s="90" t="str">
        <f t="array" ref="I977">IF(D$2=1,IF(F977="","",ABS(F976-F977)),IF(D$2&lt;10,IF(AND(F977="",F978=""),"",MAX(IF(C$11:C$1510=G977,B$11:B$1510))-MIN(IF(C$11:C$1510=G977,B$11:B$1510))),IF(AND(F977="",F978=""),"",_xlfn.STDEV.S(IF(C$11:C$1510=G977,B$11:B$1510)))))</f>
        <v/>
      </c>
      <c r="J977" s="102"/>
      <c r="K977" s="156"/>
      <c r="L977" s="157"/>
      <c r="M977" s="158"/>
      <c r="N977" s="147"/>
      <c r="O977" s="147"/>
      <c r="AA977" s="99" t="str">
        <f t="shared" si="697"/>
        <v/>
      </c>
      <c r="AB977" s="99" t="str">
        <f t="shared" si="698"/>
        <v/>
      </c>
      <c r="AC977" s="99" t="str">
        <f t="shared" si="682"/>
        <v/>
      </c>
      <c r="AD977" s="99" t="str">
        <f t="shared" si="683"/>
        <v/>
      </c>
      <c r="AE977" s="99" t="str">
        <f t="shared" si="699"/>
        <v/>
      </c>
      <c r="AF977" s="99" t="str">
        <f t="shared" si="700"/>
        <v/>
      </c>
      <c r="AG977" s="99" t="str">
        <f t="shared" si="694"/>
        <v/>
      </c>
      <c r="AH977" s="99" t="str">
        <f t="shared" si="695"/>
        <v/>
      </c>
      <c r="AI977" s="99" t="str">
        <f t="shared" si="716"/>
        <v/>
      </c>
      <c r="AJ977" s="99" t="str">
        <f t="shared" si="722"/>
        <v/>
      </c>
      <c r="AK977" s="99" t="str">
        <f t="shared" si="692"/>
        <v/>
      </c>
      <c r="AL977" s="99" t="str">
        <f t="shared" si="693"/>
        <v/>
      </c>
      <c r="AM977" s="99" t="str">
        <f t="shared" si="717"/>
        <v/>
      </c>
      <c r="AN977" s="99" t="str">
        <f t="shared" si="723"/>
        <v/>
      </c>
      <c r="AO977" s="99" t="str">
        <f t="shared" si="684"/>
        <v/>
      </c>
      <c r="AP977" s="99" t="str">
        <f t="shared" si="685"/>
        <v/>
      </c>
      <c r="AQ977" s="99" t="str">
        <f t="shared" si="724"/>
        <v/>
      </c>
      <c r="AR977" s="99" t="str">
        <f t="shared" si="725"/>
        <v/>
      </c>
      <c r="AS977" s="99" t="str">
        <f t="shared" si="686"/>
        <v/>
      </c>
      <c r="AT977" s="99" t="str">
        <f t="shared" si="687"/>
        <v/>
      </c>
      <c r="AU977" s="99" t="str">
        <f t="shared" si="701"/>
        <v/>
      </c>
      <c r="AV977" s="99" t="str">
        <f t="shared" si="702"/>
        <v/>
      </c>
      <c r="AW977" s="99" t="str">
        <f t="shared" si="688"/>
        <v/>
      </c>
      <c r="AX977" s="99" t="str">
        <f t="shared" si="689"/>
        <v/>
      </c>
      <c r="AY977" s="99" t="str">
        <f t="shared" si="703"/>
        <v/>
      </c>
      <c r="AZ977" s="99" t="str">
        <f t="shared" si="704"/>
        <v/>
      </c>
      <c r="BA977" s="99" t="str">
        <f t="shared" si="690"/>
        <v/>
      </c>
      <c r="BB977" s="99" t="str">
        <f t="shared" si="691"/>
        <v/>
      </c>
      <c r="BD977" s="99" t="str">
        <f t="shared" si="705"/>
        <v/>
      </c>
      <c r="BE977" s="99" t="str">
        <f t="shared" si="706"/>
        <v/>
      </c>
      <c r="BF977" s="99" t="str">
        <f t="shared" si="707"/>
        <v/>
      </c>
      <c r="BG977" s="99" t="str">
        <f t="shared" si="708"/>
        <v/>
      </c>
      <c r="BH977" s="121" t="str">
        <f t="shared" si="709"/>
        <v/>
      </c>
      <c r="BI977" s="121" t="str">
        <f t="shared" si="710"/>
        <v/>
      </c>
      <c r="BJ977" s="122" t="str">
        <f t="shared" si="711"/>
        <v/>
      </c>
      <c r="BK977" s="122"/>
      <c r="BL977" s="99" t="str">
        <f t="shared" si="712"/>
        <v/>
      </c>
      <c r="BM977" s="99" t="str">
        <f t="shared" si="713"/>
        <v/>
      </c>
      <c r="BN977" s="122" t="str">
        <f t="shared" si="718"/>
        <v/>
      </c>
      <c r="BO977" s="121" t="str">
        <f t="shared" si="714"/>
        <v/>
      </c>
      <c r="BP977" s="122" t="str">
        <f t="shared" si="719"/>
        <v/>
      </c>
      <c r="BQ977" s="122"/>
    </row>
    <row r="978" spans="2:69" x14ac:dyDescent="0.3">
      <c r="B978" s="89"/>
      <c r="C978" s="98">
        <f t="shared" si="715"/>
        <v>194</v>
      </c>
      <c r="D978" s="120">
        <v>968</v>
      </c>
      <c r="E978" s="161" t="str">
        <f t="shared" si="720"/>
        <v/>
      </c>
      <c r="F978" s="90" t="str">
        <f t="shared" si="696"/>
        <v/>
      </c>
      <c r="G978" s="120">
        <v>968</v>
      </c>
      <c r="H978" s="161" t="str">
        <f t="shared" si="721"/>
        <v/>
      </c>
      <c r="I978" s="90" t="str">
        <f t="array" ref="I978">IF(D$2=1,IF(F978="","",ABS(F977-F978)),IF(D$2&lt;10,IF(AND(F978="",F979=""),"",MAX(IF(C$11:C$1510=G978,B$11:B$1510))-MIN(IF(C$11:C$1510=G978,B$11:B$1510))),IF(AND(F978="",F979=""),"",_xlfn.STDEV.S(IF(C$11:C$1510=G978,B$11:B$1510)))))</f>
        <v/>
      </c>
      <c r="J978" s="102"/>
      <c r="K978" s="156"/>
      <c r="L978" s="157"/>
      <c r="M978" s="158"/>
      <c r="N978" s="147"/>
      <c r="O978" s="147"/>
      <c r="AA978" s="99" t="str">
        <f t="shared" si="697"/>
        <v/>
      </c>
      <c r="AB978" s="99" t="str">
        <f t="shared" si="698"/>
        <v/>
      </c>
      <c r="AC978" s="99" t="str">
        <f t="shared" si="682"/>
        <v/>
      </c>
      <c r="AD978" s="99" t="str">
        <f t="shared" si="683"/>
        <v/>
      </c>
      <c r="AE978" s="99" t="str">
        <f t="shared" si="699"/>
        <v/>
      </c>
      <c r="AF978" s="99" t="str">
        <f t="shared" si="700"/>
        <v/>
      </c>
      <c r="AG978" s="99" t="str">
        <f t="shared" si="694"/>
        <v/>
      </c>
      <c r="AH978" s="99" t="str">
        <f t="shared" si="695"/>
        <v/>
      </c>
      <c r="AI978" s="99" t="str">
        <f t="shared" si="716"/>
        <v/>
      </c>
      <c r="AJ978" s="99" t="str">
        <f t="shared" si="722"/>
        <v/>
      </c>
      <c r="AK978" s="99" t="str">
        <f t="shared" si="692"/>
        <v/>
      </c>
      <c r="AL978" s="99" t="str">
        <f t="shared" si="693"/>
        <v/>
      </c>
      <c r="AM978" s="99" t="str">
        <f t="shared" si="717"/>
        <v/>
      </c>
      <c r="AN978" s="99" t="str">
        <f t="shared" si="723"/>
        <v/>
      </c>
      <c r="AO978" s="99" t="str">
        <f t="shared" si="684"/>
        <v/>
      </c>
      <c r="AP978" s="99" t="str">
        <f t="shared" si="685"/>
        <v/>
      </c>
      <c r="AQ978" s="99" t="str">
        <f t="shared" si="724"/>
        <v/>
      </c>
      <c r="AR978" s="99" t="str">
        <f t="shared" si="725"/>
        <v/>
      </c>
      <c r="AS978" s="99" t="str">
        <f t="shared" si="686"/>
        <v/>
      </c>
      <c r="AT978" s="99" t="str">
        <f t="shared" si="687"/>
        <v/>
      </c>
      <c r="AU978" s="99" t="str">
        <f t="shared" si="701"/>
        <v/>
      </c>
      <c r="AV978" s="99" t="str">
        <f t="shared" si="702"/>
        <v/>
      </c>
      <c r="AW978" s="99" t="str">
        <f t="shared" si="688"/>
        <v/>
      </c>
      <c r="AX978" s="99" t="str">
        <f t="shared" si="689"/>
        <v/>
      </c>
      <c r="AY978" s="99" t="str">
        <f t="shared" si="703"/>
        <v/>
      </c>
      <c r="AZ978" s="99" t="str">
        <f t="shared" si="704"/>
        <v/>
      </c>
      <c r="BA978" s="99" t="str">
        <f t="shared" si="690"/>
        <v/>
      </c>
      <c r="BB978" s="99" t="str">
        <f t="shared" si="691"/>
        <v/>
      </c>
      <c r="BD978" s="99" t="str">
        <f t="shared" si="705"/>
        <v/>
      </c>
      <c r="BE978" s="99" t="str">
        <f t="shared" si="706"/>
        <v/>
      </c>
      <c r="BF978" s="99" t="str">
        <f t="shared" si="707"/>
        <v/>
      </c>
      <c r="BG978" s="99" t="str">
        <f t="shared" si="708"/>
        <v/>
      </c>
      <c r="BH978" s="121" t="str">
        <f t="shared" si="709"/>
        <v/>
      </c>
      <c r="BI978" s="121" t="str">
        <f t="shared" si="710"/>
        <v/>
      </c>
      <c r="BJ978" s="122" t="str">
        <f t="shared" si="711"/>
        <v/>
      </c>
      <c r="BK978" s="122"/>
      <c r="BL978" s="99" t="str">
        <f t="shared" si="712"/>
        <v/>
      </c>
      <c r="BM978" s="99" t="str">
        <f t="shared" si="713"/>
        <v/>
      </c>
      <c r="BN978" s="122" t="str">
        <f t="shared" si="718"/>
        <v/>
      </c>
      <c r="BO978" s="121" t="str">
        <f t="shared" si="714"/>
        <v/>
      </c>
      <c r="BP978" s="122" t="str">
        <f t="shared" si="719"/>
        <v/>
      </c>
      <c r="BQ978" s="122"/>
    </row>
    <row r="979" spans="2:69" x14ac:dyDescent="0.3">
      <c r="B979" s="89"/>
      <c r="C979" s="98">
        <f t="shared" si="715"/>
        <v>194</v>
      </c>
      <c r="D979" s="120">
        <v>969</v>
      </c>
      <c r="E979" s="161" t="str">
        <f t="shared" si="720"/>
        <v/>
      </c>
      <c r="F979" s="90" t="str">
        <f t="shared" si="696"/>
        <v/>
      </c>
      <c r="G979" s="120">
        <v>969</v>
      </c>
      <c r="H979" s="161" t="str">
        <f t="shared" si="721"/>
        <v/>
      </c>
      <c r="I979" s="90" t="str">
        <f t="array" ref="I979">IF(D$2=1,IF(F979="","",ABS(F978-F979)),IF(D$2&lt;10,IF(AND(F979="",F980=""),"",MAX(IF(C$11:C$1510=G979,B$11:B$1510))-MIN(IF(C$11:C$1510=G979,B$11:B$1510))),IF(AND(F979="",F980=""),"",_xlfn.STDEV.S(IF(C$11:C$1510=G979,B$11:B$1510)))))</f>
        <v/>
      </c>
      <c r="J979" s="102"/>
      <c r="K979" s="156"/>
      <c r="L979" s="157"/>
      <c r="M979" s="158"/>
      <c r="N979" s="147"/>
      <c r="O979" s="147"/>
      <c r="AA979" s="99" t="str">
        <f t="shared" si="697"/>
        <v/>
      </c>
      <c r="AB979" s="99" t="str">
        <f t="shared" si="698"/>
        <v/>
      </c>
      <c r="AC979" s="99" t="str">
        <f t="shared" si="682"/>
        <v/>
      </c>
      <c r="AD979" s="99" t="str">
        <f t="shared" si="683"/>
        <v/>
      </c>
      <c r="AE979" s="99" t="str">
        <f t="shared" si="699"/>
        <v/>
      </c>
      <c r="AF979" s="99" t="str">
        <f t="shared" si="700"/>
        <v/>
      </c>
      <c r="AG979" s="99" t="str">
        <f t="shared" si="694"/>
        <v/>
      </c>
      <c r="AH979" s="99" t="str">
        <f t="shared" si="695"/>
        <v/>
      </c>
      <c r="AI979" s="99" t="str">
        <f t="shared" si="716"/>
        <v/>
      </c>
      <c r="AJ979" s="99" t="str">
        <f t="shared" si="722"/>
        <v/>
      </c>
      <c r="AK979" s="99" t="str">
        <f t="shared" si="692"/>
        <v/>
      </c>
      <c r="AL979" s="99" t="str">
        <f t="shared" si="693"/>
        <v/>
      </c>
      <c r="AM979" s="99" t="str">
        <f t="shared" si="717"/>
        <v/>
      </c>
      <c r="AN979" s="99" t="str">
        <f t="shared" si="723"/>
        <v/>
      </c>
      <c r="AO979" s="99" t="str">
        <f t="shared" si="684"/>
        <v/>
      </c>
      <c r="AP979" s="99" t="str">
        <f t="shared" si="685"/>
        <v/>
      </c>
      <c r="AQ979" s="99" t="str">
        <f t="shared" si="724"/>
        <v/>
      </c>
      <c r="AR979" s="99" t="str">
        <f t="shared" si="725"/>
        <v/>
      </c>
      <c r="AS979" s="99" t="str">
        <f t="shared" si="686"/>
        <v/>
      </c>
      <c r="AT979" s="99" t="str">
        <f t="shared" si="687"/>
        <v/>
      </c>
      <c r="AU979" s="99" t="str">
        <f t="shared" si="701"/>
        <v/>
      </c>
      <c r="AV979" s="99" t="str">
        <f t="shared" si="702"/>
        <v/>
      </c>
      <c r="AW979" s="99" t="str">
        <f t="shared" si="688"/>
        <v/>
      </c>
      <c r="AX979" s="99" t="str">
        <f t="shared" si="689"/>
        <v/>
      </c>
      <c r="AY979" s="99" t="str">
        <f t="shared" si="703"/>
        <v/>
      </c>
      <c r="AZ979" s="99" t="str">
        <f t="shared" si="704"/>
        <v/>
      </c>
      <c r="BA979" s="99" t="str">
        <f t="shared" si="690"/>
        <v/>
      </c>
      <c r="BB979" s="99" t="str">
        <f t="shared" si="691"/>
        <v/>
      </c>
      <c r="BD979" s="99" t="str">
        <f t="shared" si="705"/>
        <v/>
      </c>
      <c r="BE979" s="99" t="str">
        <f t="shared" si="706"/>
        <v/>
      </c>
      <c r="BF979" s="99" t="str">
        <f t="shared" si="707"/>
        <v/>
      </c>
      <c r="BG979" s="99" t="str">
        <f t="shared" si="708"/>
        <v/>
      </c>
      <c r="BH979" s="121" t="str">
        <f t="shared" si="709"/>
        <v/>
      </c>
      <c r="BI979" s="121" t="str">
        <f t="shared" si="710"/>
        <v/>
      </c>
      <c r="BJ979" s="122" t="str">
        <f t="shared" si="711"/>
        <v/>
      </c>
      <c r="BK979" s="122"/>
      <c r="BL979" s="99" t="str">
        <f t="shared" si="712"/>
        <v/>
      </c>
      <c r="BM979" s="99" t="str">
        <f t="shared" si="713"/>
        <v/>
      </c>
      <c r="BN979" s="122" t="str">
        <f t="shared" si="718"/>
        <v/>
      </c>
      <c r="BO979" s="121" t="str">
        <f t="shared" si="714"/>
        <v/>
      </c>
      <c r="BP979" s="122" t="str">
        <f t="shared" si="719"/>
        <v/>
      </c>
      <c r="BQ979" s="122"/>
    </row>
    <row r="980" spans="2:69" x14ac:dyDescent="0.3">
      <c r="B980" s="89"/>
      <c r="C980" s="98">
        <f t="shared" si="715"/>
        <v>194</v>
      </c>
      <c r="D980" s="120">
        <v>970</v>
      </c>
      <c r="E980" s="161" t="str">
        <f t="shared" si="720"/>
        <v/>
      </c>
      <c r="F980" s="90" t="str">
        <f t="shared" si="696"/>
        <v/>
      </c>
      <c r="G980" s="120">
        <v>970</v>
      </c>
      <c r="H980" s="161" t="str">
        <f t="shared" si="721"/>
        <v/>
      </c>
      <c r="I980" s="90" t="str">
        <f t="array" ref="I980">IF(D$2=1,IF(F980="","",ABS(F979-F980)),IF(D$2&lt;10,IF(AND(F980="",F981=""),"",MAX(IF(C$11:C$1510=G980,B$11:B$1510))-MIN(IF(C$11:C$1510=G980,B$11:B$1510))),IF(AND(F980="",F981=""),"",_xlfn.STDEV.S(IF(C$11:C$1510=G980,B$11:B$1510)))))</f>
        <v/>
      </c>
      <c r="J980" s="102"/>
      <c r="K980" s="156"/>
      <c r="L980" s="157"/>
      <c r="M980" s="158"/>
      <c r="N980" s="147"/>
      <c r="O980" s="147"/>
      <c r="AA980" s="99" t="str">
        <f t="shared" si="697"/>
        <v/>
      </c>
      <c r="AB980" s="99" t="str">
        <f t="shared" si="698"/>
        <v/>
      </c>
      <c r="AC980" s="99" t="str">
        <f t="shared" si="682"/>
        <v/>
      </c>
      <c r="AD980" s="99" t="str">
        <f t="shared" si="683"/>
        <v/>
      </c>
      <c r="AE980" s="99" t="str">
        <f t="shared" si="699"/>
        <v/>
      </c>
      <c r="AF980" s="99" t="str">
        <f t="shared" si="700"/>
        <v/>
      </c>
      <c r="AG980" s="99" t="str">
        <f t="shared" si="694"/>
        <v/>
      </c>
      <c r="AH980" s="99" t="str">
        <f t="shared" si="695"/>
        <v/>
      </c>
      <c r="AI980" s="99" t="str">
        <f t="shared" si="716"/>
        <v/>
      </c>
      <c r="AJ980" s="99" t="str">
        <f t="shared" si="722"/>
        <v/>
      </c>
      <c r="AK980" s="99" t="str">
        <f t="shared" si="692"/>
        <v/>
      </c>
      <c r="AL980" s="99" t="str">
        <f t="shared" si="693"/>
        <v/>
      </c>
      <c r="AM980" s="99" t="str">
        <f t="shared" si="717"/>
        <v/>
      </c>
      <c r="AN980" s="99" t="str">
        <f t="shared" si="723"/>
        <v/>
      </c>
      <c r="AO980" s="99" t="str">
        <f t="shared" si="684"/>
        <v/>
      </c>
      <c r="AP980" s="99" t="str">
        <f t="shared" si="685"/>
        <v/>
      </c>
      <c r="AQ980" s="99" t="str">
        <f t="shared" si="724"/>
        <v/>
      </c>
      <c r="AR980" s="99" t="str">
        <f t="shared" si="725"/>
        <v/>
      </c>
      <c r="AS980" s="99" t="str">
        <f t="shared" si="686"/>
        <v/>
      </c>
      <c r="AT980" s="99" t="str">
        <f t="shared" si="687"/>
        <v/>
      </c>
      <c r="AU980" s="99" t="str">
        <f t="shared" si="701"/>
        <v/>
      </c>
      <c r="AV980" s="99" t="str">
        <f t="shared" si="702"/>
        <v/>
      </c>
      <c r="AW980" s="99" t="str">
        <f t="shared" si="688"/>
        <v/>
      </c>
      <c r="AX980" s="99" t="str">
        <f t="shared" si="689"/>
        <v/>
      </c>
      <c r="AY980" s="99" t="str">
        <f t="shared" si="703"/>
        <v/>
      </c>
      <c r="AZ980" s="99" t="str">
        <f t="shared" si="704"/>
        <v/>
      </c>
      <c r="BA980" s="99" t="str">
        <f t="shared" si="690"/>
        <v/>
      </c>
      <c r="BB980" s="99" t="str">
        <f t="shared" si="691"/>
        <v/>
      </c>
      <c r="BD980" s="99" t="str">
        <f t="shared" si="705"/>
        <v/>
      </c>
      <c r="BE980" s="99" t="str">
        <f t="shared" si="706"/>
        <v/>
      </c>
      <c r="BF980" s="99" t="str">
        <f t="shared" si="707"/>
        <v/>
      </c>
      <c r="BG980" s="99" t="str">
        <f t="shared" si="708"/>
        <v/>
      </c>
      <c r="BH980" s="121" t="str">
        <f t="shared" si="709"/>
        <v/>
      </c>
      <c r="BI980" s="121" t="str">
        <f t="shared" si="710"/>
        <v/>
      </c>
      <c r="BJ980" s="122" t="str">
        <f t="shared" si="711"/>
        <v/>
      </c>
      <c r="BK980" s="122"/>
      <c r="BL980" s="99" t="str">
        <f t="shared" si="712"/>
        <v/>
      </c>
      <c r="BM980" s="99" t="str">
        <f t="shared" si="713"/>
        <v/>
      </c>
      <c r="BN980" s="122" t="str">
        <f t="shared" si="718"/>
        <v/>
      </c>
      <c r="BO980" s="121" t="str">
        <f t="shared" si="714"/>
        <v/>
      </c>
      <c r="BP980" s="122" t="str">
        <f t="shared" si="719"/>
        <v/>
      </c>
      <c r="BQ980" s="122"/>
    </row>
    <row r="981" spans="2:69" x14ac:dyDescent="0.3">
      <c r="B981" s="89"/>
      <c r="C981" s="98">
        <f t="shared" si="715"/>
        <v>195</v>
      </c>
      <c r="D981" s="120">
        <v>971</v>
      </c>
      <c r="E981" s="161" t="str">
        <f t="shared" si="720"/>
        <v/>
      </c>
      <c r="F981" s="90" t="str">
        <f t="shared" si="696"/>
        <v/>
      </c>
      <c r="G981" s="120">
        <v>971</v>
      </c>
      <c r="H981" s="161" t="str">
        <f t="shared" si="721"/>
        <v/>
      </c>
      <c r="I981" s="90" t="str">
        <f t="array" ref="I981">IF(D$2=1,IF(F981="","",ABS(F980-F981)),IF(D$2&lt;10,IF(AND(F981="",F982=""),"",MAX(IF(C$11:C$1510=G981,B$11:B$1510))-MIN(IF(C$11:C$1510=G981,B$11:B$1510))),IF(AND(F981="",F982=""),"",_xlfn.STDEV.S(IF(C$11:C$1510=G981,B$11:B$1510)))))</f>
        <v/>
      </c>
      <c r="J981" s="102"/>
      <c r="K981" s="156"/>
      <c r="L981" s="157"/>
      <c r="M981" s="158"/>
      <c r="N981" s="147"/>
      <c r="O981" s="147"/>
      <c r="AA981" s="99" t="str">
        <f t="shared" si="697"/>
        <v/>
      </c>
      <c r="AB981" s="99" t="str">
        <f t="shared" si="698"/>
        <v/>
      </c>
      <c r="AC981" s="99" t="str">
        <f t="shared" ref="AC981:AC1044" si="726">IF(SUM(AA972:AA981)&gt;9,"x","")</f>
        <v/>
      </c>
      <c r="AD981" s="99" t="str">
        <f t="shared" ref="AD981:AD1044" si="727">IF(IF(AB$11="",SUM(AB973:AB982),SUM(AB972:AB981))&gt;9,"x","")</f>
        <v/>
      </c>
      <c r="AE981" s="99" t="str">
        <f t="shared" si="699"/>
        <v/>
      </c>
      <c r="AF981" s="99" t="str">
        <f t="shared" si="700"/>
        <v/>
      </c>
      <c r="AG981" s="99" t="str">
        <f t="shared" si="694"/>
        <v/>
      </c>
      <c r="AH981" s="99" t="str">
        <f t="shared" si="695"/>
        <v/>
      </c>
      <c r="AI981" s="99" t="str">
        <f t="shared" si="716"/>
        <v/>
      </c>
      <c r="AJ981" s="99" t="str">
        <f t="shared" si="722"/>
        <v/>
      </c>
      <c r="AK981" s="99" t="str">
        <f t="shared" si="692"/>
        <v/>
      </c>
      <c r="AL981" s="99" t="str">
        <f t="shared" si="693"/>
        <v/>
      </c>
      <c r="AM981" s="99" t="str">
        <f t="shared" si="717"/>
        <v/>
      </c>
      <c r="AN981" s="99" t="str">
        <f t="shared" si="723"/>
        <v/>
      </c>
      <c r="AO981" s="99" t="str">
        <f t="shared" si="684"/>
        <v/>
      </c>
      <c r="AP981" s="99" t="str">
        <f t="shared" si="685"/>
        <v/>
      </c>
      <c r="AQ981" s="99" t="str">
        <f t="shared" si="724"/>
        <v/>
      </c>
      <c r="AR981" s="99" t="str">
        <f t="shared" si="725"/>
        <v/>
      </c>
      <c r="AS981" s="99" t="str">
        <f t="shared" si="686"/>
        <v/>
      </c>
      <c r="AT981" s="99" t="str">
        <f t="shared" si="687"/>
        <v/>
      </c>
      <c r="AU981" s="99" t="str">
        <f t="shared" si="701"/>
        <v/>
      </c>
      <c r="AV981" s="99" t="str">
        <f t="shared" si="702"/>
        <v/>
      </c>
      <c r="AW981" s="99" t="str">
        <f t="shared" si="688"/>
        <v/>
      </c>
      <c r="AX981" s="99" t="str">
        <f t="shared" si="689"/>
        <v/>
      </c>
      <c r="AY981" s="99" t="str">
        <f t="shared" si="703"/>
        <v/>
      </c>
      <c r="AZ981" s="99" t="str">
        <f t="shared" si="704"/>
        <v/>
      </c>
      <c r="BA981" s="99" t="str">
        <f t="shared" si="690"/>
        <v/>
      </c>
      <c r="BB981" s="99" t="str">
        <f t="shared" si="691"/>
        <v/>
      </c>
      <c r="BD981" s="99" t="str">
        <f t="shared" si="705"/>
        <v/>
      </c>
      <c r="BE981" s="99" t="str">
        <f t="shared" si="706"/>
        <v/>
      </c>
      <c r="BF981" s="99" t="str">
        <f t="shared" si="707"/>
        <v/>
      </c>
      <c r="BG981" s="99" t="str">
        <f t="shared" si="708"/>
        <v/>
      </c>
      <c r="BH981" s="121" t="str">
        <f t="shared" si="709"/>
        <v/>
      </c>
      <c r="BI981" s="121" t="str">
        <f t="shared" si="710"/>
        <v/>
      </c>
      <c r="BJ981" s="122" t="str">
        <f t="shared" si="711"/>
        <v/>
      </c>
      <c r="BK981" s="122"/>
      <c r="BL981" s="99" t="str">
        <f t="shared" si="712"/>
        <v/>
      </c>
      <c r="BM981" s="99" t="str">
        <f t="shared" si="713"/>
        <v/>
      </c>
      <c r="BN981" s="122" t="str">
        <f t="shared" si="718"/>
        <v/>
      </c>
      <c r="BO981" s="121" t="str">
        <f t="shared" si="714"/>
        <v/>
      </c>
      <c r="BP981" s="122" t="str">
        <f t="shared" si="719"/>
        <v/>
      </c>
      <c r="BQ981" s="122"/>
    </row>
    <row r="982" spans="2:69" x14ac:dyDescent="0.3">
      <c r="B982" s="89"/>
      <c r="C982" s="98">
        <f t="shared" si="715"/>
        <v>195</v>
      </c>
      <c r="D982" s="120">
        <v>972</v>
      </c>
      <c r="E982" s="161" t="str">
        <f t="shared" si="720"/>
        <v/>
      </c>
      <c r="F982" s="90" t="str">
        <f t="shared" si="696"/>
        <v/>
      </c>
      <c r="G982" s="120">
        <v>972</v>
      </c>
      <c r="H982" s="161" t="str">
        <f t="shared" si="721"/>
        <v/>
      </c>
      <c r="I982" s="90" t="str">
        <f t="array" ref="I982">IF(D$2=1,IF(F982="","",ABS(F981-F982)),IF(D$2&lt;10,IF(AND(F982="",F983=""),"",MAX(IF(C$11:C$1510=G982,B$11:B$1510))-MIN(IF(C$11:C$1510=G982,B$11:B$1510))),IF(AND(F982="",F983=""),"",_xlfn.STDEV.S(IF(C$11:C$1510=G982,B$11:B$1510)))))</f>
        <v/>
      </c>
      <c r="J982" s="102"/>
      <c r="K982" s="156"/>
      <c r="L982" s="157"/>
      <c r="M982" s="158"/>
      <c r="N982" s="147"/>
      <c r="O982" s="147"/>
      <c r="AA982" s="99" t="str">
        <f t="shared" si="697"/>
        <v/>
      </c>
      <c r="AB982" s="99" t="str">
        <f t="shared" si="698"/>
        <v/>
      </c>
      <c r="AC982" s="99" t="str">
        <f t="shared" si="726"/>
        <v/>
      </c>
      <c r="AD982" s="99" t="str">
        <f t="shared" si="727"/>
        <v/>
      </c>
      <c r="AE982" s="99" t="str">
        <f t="shared" si="699"/>
        <v/>
      </c>
      <c r="AF982" s="99" t="str">
        <f t="shared" si="700"/>
        <v/>
      </c>
      <c r="AG982" s="99" t="str">
        <f t="shared" si="694"/>
        <v/>
      </c>
      <c r="AH982" s="99" t="str">
        <f t="shared" si="695"/>
        <v/>
      </c>
      <c r="AI982" s="99" t="str">
        <f t="shared" si="716"/>
        <v/>
      </c>
      <c r="AJ982" s="99" t="str">
        <f t="shared" si="722"/>
        <v/>
      </c>
      <c r="AK982" s="99" t="str">
        <f t="shared" si="692"/>
        <v/>
      </c>
      <c r="AL982" s="99" t="str">
        <f t="shared" si="693"/>
        <v/>
      </c>
      <c r="AM982" s="99" t="str">
        <f t="shared" si="717"/>
        <v/>
      </c>
      <c r="AN982" s="99" t="str">
        <f t="shared" si="723"/>
        <v/>
      </c>
      <c r="AO982" s="99" t="str">
        <f t="shared" si="684"/>
        <v/>
      </c>
      <c r="AP982" s="99" t="str">
        <f t="shared" si="685"/>
        <v/>
      </c>
      <c r="AQ982" s="99" t="str">
        <f t="shared" si="724"/>
        <v/>
      </c>
      <c r="AR982" s="99" t="str">
        <f t="shared" si="725"/>
        <v/>
      </c>
      <c r="AS982" s="99" t="str">
        <f t="shared" si="686"/>
        <v/>
      </c>
      <c r="AT982" s="99" t="str">
        <f t="shared" si="687"/>
        <v/>
      </c>
      <c r="AU982" s="99" t="str">
        <f t="shared" si="701"/>
        <v/>
      </c>
      <c r="AV982" s="99" t="str">
        <f t="shared" si="702"/>
        <v/>
      </c>
      <c r="AW982" s="99" t="str">
        <f t="shared" si="688"/>
        <v/>
      </c>
      <c r="AX982" s="99" t="str">
        <f t="shared" si="689"/>
        <v/>
      </c>
      <c r="AY982" s="99" t="str">
        <f t="shared" si="703"/>
        <v/>
      </c>
      <c r="AZ982" s="99" t="str">
        <f t="shared" si="704"/>
        <v/>
      </c>
      <c r="BA982" s="99" t="str">
        <f t="shared" si="690"/>
        <v/>
      </c>
      <c r="BB982" s="99" t="str">
        <f t="shared" si="691"/>
        <v/>
      </c>
      <c r="BD982" s="99" t="str">
        <f t="shared" si="705"/>
        <v/>
      </c>
      <c r="BE982" s="99" t="str">
        <f t="shared" si="706"/>
        <v/>
      </c>
      <c r="BF982" s="99" t="str">
        <f t="shared" si="707"/>
        <v/>
      </c>
      <c r="BG982" s="99" t="str">
        <f t="shared" si="708"/>
        <v/>
      </c>
      <c r="BH982" s="121" t="str">
        <f t="shared" si="709"/>
        <v/>
      </c>
      <c r="BI982" s="121" t="str">
        <f t="shared" si="710"/>
        <v/>
      </c>
      <c r="BJ982" s="122" t="str">
        <f t="shared" si="711"/>
        <v/>
      </c>
      <c r="BK982" s="122"/>
      <c r="BL982" s="99" t="str">
        <f t="shared" si="712"/>
        <v/>
      </c>
      <c r="BM982" s="99" t="str">
        <f t="shared" si="713"/>
        <v/>
      </c>
      <c r="BN982" s="122" t="str">
        <f t="shared" si="718"/>
        <v/>
      </c>
      <c r="BO982" s="121" t="str">
        <f t="shared" si="714"/>
        <v/>
      </c>
      <c r="BP982" s="122" t="str">
        <f t="shared" si="719"/>
        <v/>
      </c>
      <c r="BQ982" s="122"/>
    </row>
    <row r="983" spans="2:69" x14ac:dyDescent="0.3">
      <c r="B983" s="89"/>
      <c r="C983" s="98">
        <f t="shared" si="715"/>
        <v>195</v>
      </c>
      <c r="D983" s="120">
        <v>973</v>
      </c>
      <c r="E983" s="161" t="str">
        <f t="shared" si="720"/>
        <v/>
      </c>
      <c r="F983" s="90" t="str">
        <f t="shared" si="696"/>
        <v/>
      </c>
      <c r="G983" s="120">
        <v>973</v>
      </c>
      <c r="H983" s="161" t="str">
        <f t="shared" si="721"/>
        <v/>
      </c>
      <c r="I983" s="90" t="str">
        <f t="array" ref="I983">IF(D$2=1,IF(F983="","",ABS(F982-F983)),IF(D$2&lt;10,IF(AND(F983="",F984=""),"",MAX(IF(C$11:C$1510=G983,B$11:B$1510))-MIN(IF(C$11:C$1510=G983,B$11:B$1510))),IF(AND(F983="",F984=""),"",_xlfn.STDEV.S(IF(C$11:C$1510=G983,B$11:B$1510)))))</f>
        <v/>
      </c>
      <c r="J983" s="102"/>
      <c r="K983" s="156"/>
      <c r="L983" s="157"/>
      <c r="M983" s="158"/>
      <c r="N983" s="147"/>
      <c r="O983" s="147"/>
      <c r="AA983" s="99" t="str">
        <f t="shared" si="697"/>
        <v/>
      </c>
      <c r="AB983" s="99" t="str">
        <f t="shared" si="698"/>
        <v/>
      </c>
      <c r="AC983" s="99" t="str">
        <f t="shared" si="726"/>
        <v/>
      </c>
      <c r="AD983" s="99" t="str">
        <f t="shared" si="727"/>
        <v/>
      </c>
      <c r="AE983" s="99" t="str">
        <f t="shared" si="699"/>
        <v/>
      </c>
      <c r="AF983" s="99" t="str">
        <f t="shared" si="700"/>
        <v/>
      </c>
      <c r="AG983" s="99" t="str">
        <f t="shared" si="694"/>
        <v/>
      </c>
      <c r="AH983" s="99" t="str">
        <f t="shared" si="695"/>
        <v/>
      </c>
      <c r="AI983" s="99" t="str">
        <f t="shared" si="716"/>
        <v/>
      </c>
      <c r="AJ983" s="99" t="str">
        <f t="shared" si="722"/>
        <v/>
      </c>
      <c r="AK983" s="99" t="str">
        <f t="shared" si="692"/>
        <v/>
      </c>
      <c r="AL983" s="99" t="str">
        <f t="shared" si="693"/>
        <v/>
      </c>
      <c r="AM983" s="99" t="str">
        <f t="shared" si="717"/>
        <v/>
      </c>
      <c r="AN983" s="99" t="str">
        <f t="shared" si="723"/>
        <v/>
      </c>
      <c r="AO983" s="99" t="str">
        <f t="shared" si="684"/>
        <v/>
      </c>
      <c r="AP983" s="99" t="str">
        <f t="shared" si="685"/>
        <v/>
      </c>
      <c r="AQ983" s="99" t="str">
        <f t="shared" si="724"/>
        <v/>
      </c>
      <c r="AR983" s="99" t="str">
        <f t="shared" si="725"/>
        <v/>
      </c>
      <c r="AS983" s="99" t="str">
        <f t="shared" si="686"/>
        <v/>
      </c>
      <c r="AT983" s="99" t="str">
        <f t="shared" si="687"/>
        <v/>
      </c>
      <c r="AU983" s="99" t="str">
        <f t="shared" si="701"/>
        <v/>
      </c>
      <c r="AV983" s="99" t="str">
        <f t="shared" si="702"/>
        <v/>
      </c>
      <c r="AW983" s="99" t="str">
        <f t="shared" si="688"/>
        <v/>
      </c>
      <c r="AX983" s="99" t="str">
        <f t="shared" si="689"/>
        <v/>
      </c>
      <c r="AY983" s="99" t="str">
        <f t="shared" si="703"/>
        <v/>
      </c>
      <c r="AZ983" s="99" t="str">
        <f t="shared" si="704"/>
        <v/>
      </c>
      <c r="BA983" s="99" t="str">
        <f t="shared" si="690"/>
        <v/>
      </c>
      <c r="BB983" s="99" t="str">
        <f t="shared" si="691"/>
        <v/>
      </c>
      <c r="BD983" s="99" t="str">
        <f t="shared" si="705"/>
        <v/>
      </c>
      <c r="BE983" s="99" t="str">
        <f t="shared" si="706"/>
        <v/>
      </c>
      <c r="BF983" s="99" t="str">
        <f t="shared" si="707"/>
        <v/>
      </c>
      <c r="BG983" s="99" t="str">
        <f t="shared" si="708"/>
        <v/>
      </c>
      <c r="BH983" s="121" t="str">
        <f t="shared" si="709"/>
        <v/>
      </c>
      <c r="BI983" s="121" t="str">
        <f t="shared" si="710"/>
        <v/>
      </c>
      <c r="BJ983" s="122" t="str">
        <f t="shared" si="711"/>
        <v/>
      </c>
      <c r="BK983" s="122"/>
      <c r="BL983" s="99" t="str">
        <f t="shared" si="712"/>
        <v/>
      </c>
      <c r="BM983" s="99" t="str">
        <f t="shared" si="713"/>
        <v/>
      </c>
      <c r="BN983" s="122" t="str">
        <f t="shared" si="718"/>
        <v/>
      </c>
      <c r="BO983" s="121" t="str">
        <f t="shared" si="714"/>
        <v/>
      </c>
      <c r="BP983" s="122" t="str">
        <f t="shared" si="719"/>
        <v/>
      </c>
      <c r="BQ983" s="122"/>
    </row>
    <row r="984" spans="2:69" x14ac:dyDescent="0.3">
      <c r="B984" s="89"/>
      <c r="C984" s="98">
        <f t="shared" si="715"/>
        <v>195</v>
      </c>
      <c r="D984" s="120">
        <v>974</v>
      </c>
      <c r="E984" s="161" t="str">
        <f t="shared" si="720"/>
        <v/>
      </c>
      <c r="F984" s="90" t="str">
        <f t="shared" si="696"/>
        <v/>
      </c>
      <c r="G984" s="120">
        <v>974</v>
      </c>
      <c r="H984" s="161" t="str">
        <f t="shared" si="721"/>
        <v/>
      </c>
      <c r="I984" s="90" t="str">
        <f t="array" ref="I984">IF(D$2=1,IF(F984="","",ABS(F983-F984)),IF(D$2&lt;10,IF(AND(F984="",F985=""),"",MAX(IF(C$11:C$1510=G984,B$11:B$1510))-MIN(IF(C$11:C$1510=G984,B$11:B$1510))),IF(AND(F984="",F985=""),"",_xlfn.STDEV.S(IF(C$11:C$1510=G984,B$11:B$1510)))))</f>
        <v/>
      </c>
      <c r="J984" s="102"/>
      <c r="K984" s="156"/>
      <c r="L984" s="157"/>
      <c r="M984" s="158"/>
      <c r="N984" s="147"/>
      <c r="O984" s="147"/>
      <c r="AA984" s="99" t="str">
        <f t="shared" si="697"/>
        <v/>
      </c>
      <c r="AB984" s="99" t="str">
        <f t="shared" si="698"/>
        <v/>
      </c>
      <c r="AC984" s="99" t="str">
        <f t="shared" si="726"/>
        <v/>
      </c>
      <c r="AD984" s="99" t="str">
        <f t="shared" si="727"/>
        <v/>
      </c>
      <c r="AE984" s="99" t="str">
        <f t="shared" si="699"/>
        <v/>
      </c>
      <c r="AF984" s="99" t="str">
        <f t="shared" si="700"/>
        <v/>
      </c>
      <c r="AG984" s="99" t="str">
        <f t="shared" si="694"/>
        <v/>
      </c>
      <c r="AH984" s="99" t="str">
        <f t="shared" si="695"/>
        <v/>
      </c>
      <c r="AI984" s="99" t="str">
        <f t="shared" si="716"/>
        <v/>
      </c>
      <c r="AJ984" s="99" t="str">
        <f t="shared" si="722"/>
        <v/>
      </c>
      <c r="AK984" s="99" t="str">
        <f t="shared" si="692"/>
        <v/>
      </c>
      <c r="AL984" s="99" t="str">
        <f t="shared" si="693"/>
        <v/>
      </c>
      <c r="AM984" s="99" t="str">
        <f t="shared" si="717"/>
        <v/>
      </c>
      <c r="AN984" s="99" t="str">
        <f t="shared" si="723"/>
        <v/>
      </c>
      <c r="AO984" s="99" t="str">
        <f t="shared" si="684"/>
        <v/>
      </c>
      <c r="AP984" s="99" t="str">
        <f t="shared" si="685"/>
        <v/>
      </c>
      <c r="AQ984" s="99" t="str">
        <f t="shared" si="724"/>
        <v/>
      </c>
      <c r="AR984" s="99" t="str">
        <f t="shared" si="725"/>
        <v/>
      </c>
      <c r="AS984" s="99" t="str">
        <f t="shared" si="686"/>
        <v/>
      </c>
      <c r="AT984" s="99" t="str">
        <f t="shared" si="687"/>
        <v/>
      </c>
      <c r="AU984" s="99" t="str">
        <f t="shared" si="701"/>
        <v/>
      </c>
      <c r="AV984" s="99" t="str">
        <f t="shared" si="702"/>
        <v/>
      </c>
      <c r="AW984" s="99" t="str">
        <f t="shared" si="688"/>
        <v/>
      </c>
      <c r="AX984" s="99" t="str">
        <f t="shared" si="689"/>
        <v/>
      </c>
      <c r="AY984" s="99" t="str">
        <f t="shared" si="703"/>
        <v/>
      </c>
      <c r="AZ984" s="99" t="str">
        <f t="shared" si="704"/>
        <v/>
      </c>
      <c r="BA984" s="99" t="str">
        <f t="shared" si="690"/>
        <v/>
      </c>
      <c r="BB984" s="99" t="str">
        <f t="shared" si="691"/>
        <v/>
      </c>
      <c r="BD984" s="99" t="str">
        <f t="shared" si="705"/>
        <v/>
      </c>
      <c r="BE984" s="99" t="str">
        <f t="shared" si="706"/>
        <v/>
      </c>
      <c r="BF984" s="99" t="str">
        <f t="shared" si="707"/>
        <v/>
      </c>
      <c r="BG984" s="99" t="str">
        <f t="shared" si="708"/>
        <v/>
      </c>
      <c r="BH984" s="121" t="str">
        <f t="shared" si="709"/>
        <v/>
      </c>
      <c r="BI984" s="121" t="str">
        <f t="shared" si="710"/>
        <v/>
      </c>
      <c r="BJ984" s="122" t="str">
        <f t="shared" si="711"/>
        <v/>
      </c>
      <c r="BK984" s="122"/>
      <c r="BL984" s="99" t="str">
        <f t="shared" si="712"/>
        <v/>
      </c>
      <c r="BM984" s="99" t="str">
        <f t="shared" si="713"/>
        <v/>
      </c>
      <c r="BN984" s="122" t="str">
        <f t="shared" si="718"/>
        <v/>
      </c>
      <c r="BO984" s="121" t="str">
        <f t="shared" si="714"/>
        <v/>
      </c>
      <c r="BP984" s="122" t="str">
        <f t="shared" si="719"/>
        <v/>
      </c>
      <c r="BQ984" s="122"/>
    </row>
    <row r="985" spans="2:69" x14ac:dyDescent="0.3">
      <c r="B985" s="89"/>
      <c r="C985" s="98">
        <f t="shared" si="715"/>
        <v>195</v>
      </c>
      <c r="D985" s="120">
        <v>975</v>
      </c>
      <c r="E985" s="161" t="str">
        <f t="shared" si="720"/>
        <v/>
      </c>
      <c r="F985" s="90" t="str">
        <f t="shared" si="696"/>
        <v/>
      </c>
      <c r="G985" s="120">
        <v>975</v>
      </c>
      <c r="H985" s="161" t="str">
        <f t="shared" si="721"/>
        <v/>
      </c>
      <c r="I985" s="90" t="str">
        <f t="array" ref="I985">IF(D$2=1,IF(F985="","",ABS(F984-F985)),IF(D$2&lt;10,IF(AND(F985="",F986=""),"",MAX(IF(C$11:C$1510=G985,B$11:B$1510))-MIN(IF(C$11:C$1510=G985,B$11:B$1510))),IF(AND(F985="",F986=""),"",_xlfn.STDEV.S(IF(C$11:C$1510=G985,B$11:B$1510)))))</f>
        <v/>
      </c>
      <c r="J985" s="102"/>
      <c r="K985" s="156"/>
      <c r="L985" s="157"/>
      <c r="M985" s="158"/>
      <c r="N985" s="147"/>
      <c r="O985" s="147"/>
      <c r="AA985" s="99" t="str">
        <f t="shared" si="697"/>
        <v/>
      </c>
      <c r="AB985" s="99" t="str">
        <f t="shared" si="698"/>
        <v/>
      </c>
      <c r="AC985" s="99" t="str">
        <f t="shared" si="726"/>
        <v/>
      </c>
      <c r="AD985" s="99" t="str">
        <f t="shared" si="727"/>
        <v/>
      </c>
      <c r="AE985" s="99" t="str">
        <f t="shared" si="699"/>
        <v/>
      </c>
      <c r="AF985" s="99" t="str">
        <f t="shared" si="700"/>
        <v/>
      </c>
      <c r="AG985" s="99" t="str">
        <f t="shared" si="694"/>
        <v/>
      </c>
      <c r="AH985" s="99" t="str">
        <f t="shared" si="695"/>
        <v/>
      </c>
      <c r="AI985" s="99" t="str">
        <f t="shared" si="716"/>
        <v/>
      </c>
      <c r="AJ985" s="99" t="str">
        <f t="shared" si="722"/>
        <v/>
      </c>
      <c r="AK985" s="99" t="str">
        <f t="shared" si="692"/>
        <v/>
      </c>
      <c r="AL985" s="99" t="str">
        <f t="shared" si="693"/>
        <v/>
      </c>
      <c r="AM985" s="99" t="str">
        <f t="shared" si="717"/>
        <v/>
      </c>
      <c r="AN985" s="99" t="str">
        <f t="shared" si="723"/>
        <v/>
      </c>
      <c r="AO985" s="99" t="str">
        <f t="shared" si="684"/>
        <v/>
      </c>
      <c r="AP985" s="99" t="str">
        <f t="shared" si="685"/>
        <v/>
      </c>
      <c r="AQ985" s="99" t="str">
        <f t="shared" si="724"/>
        <v/>
      </c>
      <c r="AR985" s="99" t="str">
        <f t="shared" si="725"/>
        <v/>
      </c>
      <c r="AS985" s="99" t="str">
        <f t="shared" si="686"/>
        <v/>
      </c>
      <c r="AT985" s="99" t="str">
        <f t="shared" si="687"/>
        <v/>
      </c>
      <c r="AU985" s="99" t="str">
        <f t="shared" si="701"/>
        <v/>
      </c>
      <c r="AV985" s="99" t="str">
        <f t="shared" si="702"/>
        <v/>
      </c>
      <c r="AW985" s="99" t="str">
        <f t="shared" si="688"/>
        <v/>
      </c>
      <c r="AX985" s="99" t="str">
        <f t="shared" si="689"/>
        <v/>
      </c>
      <c r="AY985" s="99" t="str">
        <f t="shared" si="703"/>
        <v/>
      </c>
      <c r="AZ985" s="99" t="str">
        <f t="shared" si="704"/>
        <v/>
      </c>
      <c r="BA985" s="99" t="str">
        <f t="shared" si="690"/>
        <v/>
      </c>
      <c r="BB985" s="99" t="str">
        <f t="shared" si="691"/>
        <v/>
      </c>
      <c r="BD985" s="99" t="str">
        <f t="shared" si="705"/>
        <v/>
      </c>
      <c r="BE985" s="99" t="str">
        <f t="shared" si="706"/>
        <v/>
      </c>
      <c r="BF985" s="99" t="str">
        <f t="shared" si="707"/>
        <v/>
      </c>
      <c r="BG985" s="99" t="str">
        <f t="shared" si="708"/>
        <v/>
      </c>
      <c r="BH985" s="121" t="str">
        <f t="shared" si="709"/>
        <v/>
      </c>
      <c r="BI985" s="121" t="str">
        <f t="shared" si="710"/>
        <v/>
      </c>
      <c r="BJ985" s="122" t="str">
        <f t="shared" si="711"/>
        <v/>
      </c>
      <c r="BK985" s="122"/>
      <c r="BL985" s="99" t="str">
        <f t="shared" si="712"/>
        <v/>
      </c>
      <c r="BM985" s="99" t="str">
        <f t="shared" si="713"/>
        <v/>
      </c>
      <c r="BN985" s="122" t="str">
        <f t="shared" si="718"/>
        <v/>
      </c>
      <c r="BO985" s="121" t="str">
        <f t="shared" si="714"/>
        <v/>
      </c>
      <c r="BP985" s="122" t="str">
        <f t="shared" si="719"/>
        <v/>
      </c>
      <c r="BQ985" s="122"/>
    </row>
    <row r="986" spans="2:69" x14ac:dyDescent="0.3">
      <c r="B986" s="89"/>
      <c r="C986" s="98">
        <f t="shared" si="715"/>
        <v>196</v>
      </c>
      <c r="D986" s="120">
        <v>976</v>
      </c>
      <c r="E986" s="161" t="str">
        <f t="shared" si="720"/>
        <v/>
      </c>
      <c r="F986" s="90" t="str">
        <f t="shared" si="696"/>
        <v/>
      </c>
      <c r="G986" s="120">
        <v>976</v>
      </c>
      <c r="H986" s="161" t="str">
        <f t="shared" si="721"/>
        <v/>
      </c>
      <c r="I986" s="90" t="str">
        <f t="array" ref="I986">IF(D$2=1,IF(F986="","",ABS(F985-F986)),IF(D$2&lt;10,IF(AND(F986="",F987=""),"",MAX(IF(C$11:C$1510=G986,B$11:B$1510))-MIN(IF(C$11:C$1510=G986,B$11:B$1510))),IF(AND(F986="",F987=""),"",_xlfn.STDEV.S(IF(C$11:C$1510=G986,B$11:B$1510)))))</f>
        <v/>
      </c>
      <c r="J986" s="102"/>
      <c r="K986" s="156"/>
      <c r="L986" s="157"/>
      <c r="M986" s="158"/>
      <c r="N986" s="147"/>
      <c r="O986" s="147"/>
      <c r="AA986" s="99" t="str">
        <f t="shared" si="697"/>
        <v/>
      </c>
      <c r="AB986" s="99" t="str">
        <f t="shared" si="698"/>
        <v/>
      </c>
      <c r="AC986" s="99" t="str">
        <f t="shared" si="726"/>
        <v/>
      </c>
      <c r="AD986" s="99" t="str">
        <f t="shared" si="727"/>
        <v/>
      </c>
      <c r="AE986" s="99" t="str">
        <f t="shared" si="699"/>
        <v/>
      </c>
      <c r="AF986" s="99" t="str">
        <f t="shared" si="700"/>
        <v/>
      </c>
      <c r="AG986" s="99" t="str">
        <f t="shared" si="694"/>
        <v/>
      </c>
      <c r="AH986" s="99" t="str">
        <f t="shared" si="695"/>
        <v/>
      </c>
      <c r="AI986" s="99" t="str">
        <f t="shared" si="716"/>
        <v/>
      </c>
      <c r="AJ986" s="99" t="str">
        <f t="shared" si="722"/>
        <v/>
      </c>
      <c r="AK986" s="99" t="str">
        <f t="shared" si="692"/>
        <v/>
      </c>
      <c r="AL986" s="99" t="str">
        <f t="shared" si="693"/>
        <v/>
      </c>
      <c r="AM986" s="99" t="str">
        <f t="shared" si="717"/>
        <v/>
      </c>
      <c r="AN986" s="99" t="str">
        <f t="shared" si="723"/>
        <v/>
      </c>
      <c r="AO986" s="99" t="str">
        <f t="shared" ref="AO986:AO1049" si="728">IF(SUM(AM981:AM986)&gt;5,"x","")</f>
        <v/>
      </c>
      <c r="AP986" s="99" t="str">
        <f t="shared" ref="AP986:AP1049" si="729">IF(IF(AN$12="",SUM(AN982:AN987),SUM(AN981:AN986))&gt;5,"x","")</f>
        <v/>
      </c>
      <c r="AQ986" s="99" t="str">
        <f t="shared" si="724"/>
        <v/>
      </c>
      <c r="AR986" s="99" t="str">
        <f t="shared" si="725"/>
        <v/>
      </c>
      <c r="AS986" s="99" t="str">
        <f t="shared" ref="AS986:AS1049" si="730">IF(SUM(AQ973:AQ986)&gt;13,"x","")</f>
        <v/>
      </c>
      <c r="AT986" s="99" t="str">
        <f t="shared" ref="AT986:AT1049" si="731">IF(IF(AR$12="",SUM(AR974:AR987),SUM(AR973:AR986))&gt;13,"x","")</f>
        <v/>
      </c>
      <c r="AU986" s="99" t="str">
        <f t="shared" si="701"/>
        <v/>
      </c>
      <c r="AV986" s="99" t="str">
        <f t="shared" si="702"/>
        <v/>
      </c>
      <c r="AW986" s="99" t="str">
        <f t="shared" ref="AW986:AW1049" si="732">IF(SUM(AU972:AU986)&gt;14,"x","")</f>
        <v/>
      </c>
      <c r="AX986" s="99" t="str">
        <f t="shared" ref="AX986:AX1049" si="733">IF(IF(AV$11="",SUM(AV973:AV987),SUM(AV972:AV986))&gt;14,"x","")</f>
        <v/>
      </c>
      <c r="AY986" s="99" t="str">
        <f t="shared" si="703"/>
        <v/>
      </c>
      <c r="AZ986" s="99" t="str">
        <f t="shared" si="704"/>
        <v/>
      </c>
      <c r="BA986" s="99" t="str">
        <f t="shared" ref="BA986:BA1049" si="734">IF(SUM(AY979:AY986)&gt;7,"x","")</f>
        <v/>
      </c>
      <c r="BB986" s="99" t="str">
        <f t="shared" ref="BB986:BB1049" si="735">IF(IF(AZ$11="",SUM(AZ980:AZ987),SUM(AZ979:AZ986))&gt;7,"x","")</f>
        <v/>
      </c>
      <c r="BD986" s="99" t="str">
        <f t="shared" si="705"/>
        <v/>
      </c>
      <c r="BE986" s="99" t="str">
        <f t="shared" si="706"/>
        <v/>
      </c>
      <c r="BF986" s="99" t="str">
        <f t="shared" si="707"/>
        <v/>
      </c>
      <c r="BG986" s="99" t="str">
        <f t="shared" si="708"/>
        <v/>
      </c>
      <c r="BH986" s="121" t="str">
        <f t="shared" si="709"/>
        <v/>
      </c>
      <c r="BI986" s="121" t="str">
        <f t="shared" si="710"/>
        <v/>
      </c>
      <c r="BJ986" s="122" t="str">
        <f t="shared" si="711"/>
        <v/>
      </c>
      <c r="BK986" s="122"/>
      <c r="BL986" s="99" t="str">
        <f t="shared" si="712"/>
        <v/>
      </c>
      <c r="BM986" s="99" t="str">
        <f t="shared" si="713"/>
        <v/>
      </c>
      <c r="BN986" s="122" t="str">
        <f t="shared" si="718"/>
        <v/>
      </c>
      <c r="BO986" s="121" t="str">
        <f t="shared" si="714"/>
        <v/>
      </c>
      <c r="BP986" s="122" t="str">
        <f t="shared" si="719"/>
        <v/>
      </c>
      <c r="BQ986" s="122"/>
    </row>
    <row r="987" spans="2:69" x14ac:dyDescent="0.3">
      <c r="B987" s="89"/>
      <c r="C987" s="98">
        <f t="shared" si="715"/>
        <v>196</v>
      </c>
      <c r="D987" s="120">
        <v>977</v>
      </c>
      <c r="E987" s="161" t="str">
        <f t="shared" si="720"/>
        <v/>
      </c>
      <c r="F987" s="90" t="str">
        <f t="shared" si="696"/>
        <v/>
      </c>
      <c r="G987" s="120">
        <v>977</v>
      </c>
      <c r="H987" s="161" t="str">
        <f t="shared" si="721"/>
        <v/>
      </c>
      <c r="I987" s="90" t="str">
        <f t="array" ref="I987">IF(D$2=1,IF(F987="","",ABS(F986-F987)),IF(D$2&lt;10,IF(AND(F987="",F988=""),"",MAX(IF(C$11:C$1510=G987,B$11:B$1510))-MIN(IF(C$11:C$1510=G987,B$11:B$1510))),IF(AND(F987="",F988=""),"",_xlfn.STDEV.S(IF(C$11:C$1510=G987,B$11:B$1510)))))</f>
        <v/>
      </c>
      <c r="J987" s="102"/>
      <c r="K987" s="156"/>
      <c r="L987" s="157"/>
      <c r="M987" s="158"/>
      <c r="N987" s="147"/>
      <c r="O987" s="147"/>
      <c r="AA987" s="99" t="str">
        <f t="shared" si="697"/>
        <v/>
      </c>
      <c r="AB987" s="99" t="str">
        <f t="shared" si="698"/>
        <v/>
      </c>
      <c r="AC987" s="99" t="str">
        <f t="shared" si="726"/>
        <v/>
      </c>
      <c r="AD987" s="99" t="str">
        <f t="shared" si="727"/>
        <v/>
      </c>
      <c r="AE987" s="99" t="str">
        <f t="shared" si="699"/>
        <v/>
      </c>
      <c r="AF987" s="99" t="str">
        <f t="shared" si="700"/>
        <v/>
      </c>
      <c r="AG987" s="99" t="str">
        <f t="shared" si="694"/>
        <v/>
      </c>
      <c r="AH987" s="99" t="str">
        <f t="shared" si="695"/>
        <v/>
      </c>
      <c r="AI987" s="99" t="str">
        <f t="shared" si="716"/>
        <v/>
      </c>
      <c r="AJ987" s="99" t="str">
        <f t="shared" si="722"/>
        <v/>
      </c>
      <c r="AK987" s="99" t="str">
        <f t="shared" ref="AK987:AK1050" si="736">IF(SUM(AI982:AI987)&gt;5,"x","")</f>
        <v/>
      </c>
      <c r="AL987" s="99" t="str">
        <f t="shared" ref="AL987:AL1050" si="737">IF(IF(AJ$12="",SUM(AJ983:AJ988),SUM(AJ982:AJ987))&gt;5,"x","")</f>
        <v/>
      </c>
      <c r="AM987" s="99" t="str">
        <f t="shared" si="717"/>
        <v/>
      </c>
      <c r="AN987" s="99" t="str">
        <f t="shared" si="723"/>
        <v/>
      </c>
      <c r="AO987" s="99" t="str">
        <f t="shared" si="728"/>
        <v/>
      </c>
      <c r="AP987" s="99" t="str">
        <f t="shared" si="729"/>
        <v/>
      </c>
      <c r="AQ987" s="99" t="str">
        <f t="shared" si="724"/>
        <v/>
      </c>
      <c r="AR987" s="99" t="str">
        <f t="shared" si="725"/>
        <v/>
      </c>
      <c r="AS987" s="99" t="str">
        <f t="shared" si="730"/>
        <v/>
      </c>
      <c r="AT987" s="99" t="str">
        <f t="shared" si="731"/>
        <v/>
      </c>
      <c r="AU987" s="99" t="str">
        <f t="shared" si="701"/>
        <v/>
      </c>
      <c r="AV987" s="99" t="str">
        <f t="shared" si="702"/>
        <v/>
      </c>
      <c r="AW987" s="99" t="str">
        <f t="shared" si="732"/>
        <v/>
      </c>
      <c r="AX987" s="99" t="str">
        <f t="shared" si="733"/>
        <v/>
      </c>
      <c r="AY987" s="99" t="str">
        <f t="shared" si="703"/>
        <v/>
      </c>
      <c r="AZ987" s="99" t="str">
        <f t="shared" si="704"/>
        <v/>
      </c>
      <c r="BA987" s="99" t="str">
        <f t="shared" si="734"/>
        <v/>
      </c>
      <c r="BB987" s="99" t="str">
        <f t="shared" si="735"/>
        <v/>
      </c>
      <c r="BD987" s="99" t="str">
        <f t="shared" si="705"/>
        <v/>
      </c>
      <c r="BE987" s="99" t="str">
        <f t="shared" si="706"/>
        <v/>
      </c>
      <c r="BF987" s="99" t="str">
        <f t="shared" si="707"/>
        <v/>
      </c>
      <c r="BG987" s="99" t="str">
        <f t="shared" si="708"/>
        <v/>
      </c>
      <c r="BH987" s="121" t="str">
        <f t="shared" si="709"/>
        <v/>
      </c>
      <c r="BI987" s="121" t="str">
        <f t="shared" si="710"/>
        <v/>
      </c>
      <c r="BJ987" s="122" t="str">
        <f t="shared" si="711"/>
        <v/>
      </c>
      <c r="BK987" s="122"/>
      <c r="BL987" s="99" t="str">
        <f t="shared" si="712"/>
        <v/>
      </c>
      <c r="BM987" s="99" t="str">
        <f t="shared" si="713"/>
        <v/>
      </c>
      <c r="BN987" s="122" t="str">
        <f t="shared" si="718"/>
        <v/>
      </c>
      <c r="BO987" s="121" t="str">
        <f t="shared" si="714"/>
        <v/>
      </c>
      <c r="BP987" s="122" t="str">
        <f t="shared" si="719"/>
        <v/>
      </c>
      <c r="BQ987" s="122"/>
    </row>
    <row r="988" spans="2:69" x14ac:dyDescent="0.3">
      <c r="B988" s="89"/>
      <c r="C988" s="98">
        <f t="shared" si="715"/>
        <v>196</v>
      </c>
      <c r="D988" s="120">
        <v>978</v>
      </c>
      <c r="E988" s="161" t="str">
        <f t="shared" si="720"/>
        <v/>
      </c>
      <c r="F988" s="90" t="str">
        <f t="shared" si="696"/>
        <v/>
      </c>
      <c r="G988" s="120">
        <v>978</v>
      </c>
      <c r="H988" s="161" t="str">
        <f t="shared" si="721"/>
        <v/>
      </c>
      <c r="I988" s="90" t="str">
        <f t="array" ref="I988">IF(D$2=1,IF(F988="","",ABS(F987-F988)),IF(D$2&lt;10,IF(AND(F988="",F989=""),"",MAX(IF(C$11:C$1510=G988,B$11:B$1510))-MIN(IF(C$11:C$1510=G988,B$11:B$1510))),IF(AND(F988="",F989=""),"",_xlfn.STDEV.S(IF(C$11:C$1510=G988,B$11:B$1510)))))</f>
        <v/>
      </c>
      <c r="J988" s="102"/>
      <c r="K988" s="156"/>
      <c r="L988" s="157"/>
      <c r="M988" s="158"/>
      <c r="N988" s="147"/>
      <c r="O988" s="147"/>
      <c r="AA988" s="99" t="str">
        <f t="shared" si="697"/>
        <v/>
      </c>
      <c r="AB988" s="99" t="str">
        <f t="shared" si="698"/>
        <v/>
      </c>
      <c r="AC988" s="99" t="str">
        <f t="shared" si="726"/>
        <v/>
      </c>
      <c r="AD988" s="99" t="str">
        <f t="shared" si="727"/>
        <v/>
      </c>
      <c r="AE988" s="99" t="str">
        <f t="shared" si="699"/>
        <v/>
      </c>
      <c r="AF988" s="99" t="str">
        <f t="shared" si="700"/>
        <v/>
      </c>
      <c r="AG988" s="99" t="str">
        <f t="shared" si="694"/>
        <v/>
      </c>
      <c r="AH988" s="99" t="str">
        <f t="shared" si="695"/>
        <v/>
      </c>
      <c r="AI988" s="99" t="str">
        <f t="shared" si="716"/>
        <v/>
      </c>
      <c r="AJ988" s="99" t="str">
        <f t="shared" si="722"/>
        <v/>
      </c>
      <c r="AK988" s="99" t="str">
        <f t="shared" si="736"/>
        <v/>
      </c>
      <c r="AL988" s="99" t="str">
        <f t="shared" si="737"/>
        <v/>
      </c>
      <c r="AM988" s="99" t="str">
        <f t="shared" si="717"/>
        <v/>
      </c>
      <c r="AN988" s="99" t="str">
        <f t="shared" si="723"/>
        <v/>
      </c>
      <c r="AO988" s="99" t="str">
        <f t="shared" si="728"/>
        <v/>
      </c>
      <c r="AP988" s="99" t="str">
        <f t="shared" si="729"/>
        <v/>
      </c>
      <c r="AQ988" s="99" t="str">
        <f t="shared" si="724"/>
        <v/>
      </c>
      <c r="AR988" s="99" t="str">
        <f t="shared" si="725"/>
        <v/>
      </c>
      <c r="AS988" s="99" t="str">
        <f t="shared" si="730"/>
        <v/>
      </c>
      <c r="AT988" s="99" t="str">
        <f t="shared" si="731"/>
        <v/>
      </c>
      <c r="AU988" s="99" t="str">
        <f t="shared" si="701"/>
        <v/>
      </c>
      <c r="AV988" s="99" t="str">
        <f t="shared" si="702"/>
        <v/>
      </c>
      <c r="AW988" s="99" t="str">
        <f t="shared" si="732"/>
        <v/>
      </c>
      <c r="AX988" s="99" t="str">
        <f t="shared" si="733"/>
        <v/>
      </c>
      <c r="AY988" s="99" t="str">
        <f t="shared" si="703"/>
        <v/>
      </c>
      <c r="AZ988" s="99" t="str">
        <f t="shared" si="704"/>
        <v/>
      </c>
      <c r="BA988" s="99" t="str">
        <f t="shared" si="734"/>
        <v/>
      </c>
      <c r="BB988" s="99" t="str">
        <f t="shared" si="735"/>
        <v/>
      </c>
      <c r="BD988" s="99" t="str">
        <f t="shared" si="705"/>
        <v/>
      </c>
      <c r="BE988" s="99" t="str">
        <f t="shared" si="706"/>
        <v/>
      </c>
      <c r="BF988" s="99" t="str">
        <f t="shared" si="707"/>
        <v/>
      </c>
      <c r="BG988" s="99" t="str">
        <f t="shared" si="708"/>
        <v/>
      </c>
      <c r="BH988" s="121" t="str">
        <f t="shared" si="709"/>
        <v/>
      </c>
      <c r="BI988" s="121" t="str">
        <f t="shared" si="710"/>
        <v/>
      </c>
      <c r="BJ988" s="122" t="str">
        <f t="shared" si="711"/>
        <v/>
      </c>
      <c r="BK988" s="122"/>
      <c r="BL988" s="99" t="str">
        <f t="shared" si="712"/>
        <v/>
      </c>
      <c r="BM988" s="99" t="str">
        <f t="shared" si="713"/>
        <v/>
      </c>
      <c r="BN988" s="122" t="str">
        <f t="shared" si="718"/>
        <v/>
      </c>
      <c r="BO988" s="121" t="str">
        <f t="shared" si="714"/>
        <v/>
      </c>
      <c r="BP988" s="122" t="str">
        <f t="shared" si="719"/>
        <v/>
      </c>
      <c r="BQ988" s="122"/>
    </row>
    <row r="989" spans="2:69" x14ac:dyDescent="0.3">
      <c r="B989" s="89"/>
      <c r="C989" s="98">
        <f t="shared" si="715"/>
        <v>196</v>
      </c>
      <c r="D989" s="120">
        <v>979</v>
      </c>
      <c r="E989" s="161" t="str">
        <f t="shared" si="720"/>
        <v/>
      </c>
      <c r="F989" s="90" t="str">
        <f t="shared" si="696"/>
        <v/>
      </c>
      <c r="G989" s="120">
        <v>979</v>
      </c>
      <c r="H989" s="161" t="str">
        <f t="shared" si="721"/>
        <v/>
      </c>
      <c r="I989" s="90" t="str">
        <f t="array" ref="I989">IF(D$2=1,IF(F989="","",ABS(F988-F989)),IF(D$2&lt;10,IF(AND(F989="",F990=""),"",MAX(IF(C$11:C$1510=G989,B$11:B$1510))-MIN(IF(C$11:C$1510=G989,B$11:B$1510))),IF(AND(F989="",F990=""),"",_xlfn.STDEV.S(IF(C$11:C$1510=G989,B$11:B$1510)))))</f>
        <v/>
      </c>
      <c r="J989" s="102"/>
      <c r="K989" s="156"/>
      <c r="L989" s="157"/>
      <c r="M989" s="158"/>
      <c r="N989" s="147"/>
      <c r="O989" s="147"/>
      <c r="AA989" s="99" t="str">
        <f t="shared" si="697"/>
        <v/>
      </c>
      <c r="AB989" s="99" t="str">
        <f t="shared" si="698"/>
        <v/>
      </c>
      <c r="AC989" s="99" t="str">
        <f t="shared" si="726"/>
        <v/>
      </c>
      <c r="AD989" s="99" t="str">
        <f t="shared" si="727"/>
        <v/>
      </c>
      <c r="AE989" s="99" t="str">
        <f t="shared" si="699"/>
        <v/>
      </c>
      <c r="AF989" s="99" t="str">
        <f t="shared" si="700"/>
        <v/>
      </c>
      <c r="AG989" s="99" t="str">
        <f t="shared" ref="AG989:AG1052" si="738">IF(SUM(AE980:AE989)&gt;9,"x","")</f>
        <v/>
      </c>
      <c r="AH989" s="99" t="str">
        <f t="shared" ref="AH989:AH1052" si="739">IF(IF(AF$11="",SUM(AF981:AF990),SUM(AF980:AF989))&gt;9,"x","")</f>
        <v/>
      </c>
      <c r="AI989" s="99" t="str">
        <f t="shared" si="716"/>
        <v/>
      </c>
      <c r="AJ989" s="99" t="str">
        <f t="shared" si="722"/>
        <v/>
      </c>
      <c r="AK989" s="99" t="str">
        <f t="shared" si="736"/>
        <v/>
      </c>
      <c r="AL989" s="99" t="str">
        <f t="shared" si="737"/>
        <v/>
      </c>
      <c r="AM989" s="99" t="str">
        <f t="shared" si="717"/>
        <v/>
      </c>
      <c r="AN989" s="99" t="str">
        <f t="shared" si="723"/>
        <v/>
      </c>
      <c r="AO989" s="99" t="str">
        <f t="shared" si="728"/>
        <v/>
      </c>
      <c r="AP989" s="99" t="str">
        <f t="shared" si="729"/>
        <v/>
      </c>
      <c r="AQ989" s="99" t="str">
        <f t="shared" si="724"/>
        <v/>
      </c>
      <c r="AR989" s="99" t="str">
        <f t="shared" si="725"/>
        <v/>
      </c>
      <c r="AS989" s="99" t="str">
        <f t="shared" si="730"/>
        <v/>
      </c>
      <c r="AT989" s="99" t="str">
        <f t="shared" si="731"/>
        <v/>
      </c>
      <c r="AU989" s="99" t="str">
        <f t="shared" si="701"/>
        <v/>
      </c>
      <c r="AV989" s="99" t="str">
        <f t="shared" si="702"/>
        <v/>
      </c>
      <c r="AW989" s="99" t="str">
        <f t="shared" si="732"/>
        <v/>
      </c>
      <c r="AX989" s="99" t="str">
        <f t="shared" si="733"/>
        <v/>
      </c>
      <c r="AY989" s="99" t="str">
        <f t="shared" si="703"/>
        <v/>
      </c>
      <c r="AZ989" s="99" t="str">
        <f t="shared" si="704"/>
        <v/>
      </c>
      <c r="BA989" s="99" t="str">
        <f t="shared" si="734"/>
        <v/>
      </c>
      <c r="BB989" s="99" t="str">
        <f t="shared" si="735"/>
        <v/>
      </c>
      <c r="BD989" s="99" t="str">
        <f t="shared" si="705"/>
        <v/>
      </c>
      <c r="BE989" s="99" t="str">
        <f t="shared" si="706"/>
        <v/>
      </c>
      <c r="BF989" s="99" t="str">
        <f t="shared" si="707"/>
        <v/>
      </c>
      <c r="BG989" s="99" t="str">
        <f t="shared" si="708"/>
        <v/>
      </c>
      <c r="BH989" s="121" t="str">
        <f t="shared" si="709"/>
        <v/>
      </c>
      <c r="BI989" s="121" t="str">
        <f t="shared" si="710"/>
        <v/>
      </c>
      <c r="BJ989" s="122" t="str">
        <f t="shared" si="711"/>
        <v/>
      </c>
      <c r="BK989" s="122"/>
      <c r="BL989" s="99" t="str">
        <f t="shared" si="712"/>
        <v/>
      </c>
      <c r="BM989" s="99" t="str">
        <f t="shared" si="713"/>
        <v/>
      </c>
      <c r="BN989" s="122" t="str">
        <f t="shared" si="718"/>
        <v/>
      </c>
      <c r="BO989" s="121" t="str">
        <f t="shared" si="714"/>
        <v/>
      </c>
      <c r="BP989" s="122" t="str">
        <f t="shared" si="719"/>
        <v/>
      </c>
      <c r="BQ989" s="122"/>
    </row>
    <row r="990" spans="2:69" x14ac:dyDescent="0.3">
      <c r="B990" s="89"/>
      <c r="C990" s="98">
        <f t="shared" si="715"/>
        <v>196</v>
      </c>
      <c r="D990" s="120">
        <v>980</v>
      </c>
      <c r="E990" s="161" t="str">
        <f t="shared" si="720"/>
        <v/>
      </c>
      <c r="F990" s="90" t="str">
        <f t="shared" si="696"/>
        <v/>
      </c>
      <c r="G990" s="120">
        <v>980</v>
      </c>
      <c r="H990" s="161" t="str">
        <f t="shared" si="721"/>
        <v/>
      </c>
      <c r="I990" s="90" t="str">
        <f t="array" ref="I990">IF(D$2=1,IF(F990="","",ABS(F989-F990)),IF(D$2&lt;10,IF(AND(F990="",F991=""),"",MAX(IF(C$11:C$1510=G990,B$11:B$1510))-MIN(IF(C$11:C$1510=G990,B$11:B$1510))),IF(AND(F990="",F991=""),"",_xlfn.STDEV.S(IF(C$11:C$1510=G990,B$11:B$1510)))))</f>
        <v/>
      </c>
      <c r="J990" s="102"/>
      <c r="K990" s="156"/>
      <c r="L990" s="157"/>
      <c r="M990" s="158"/>
      <c r="N990" s="147"/>
      <c r="O990" s="147"/>
      <c r="AA990" s="99" t="str">
        <f t="shared" si="697"/>
        <v/>
      </c>
      <c r="AB990" s="99" t="str">
        <f t="shared" si="698"/>
        <v/>
      </c>
      <c r="AC990" s="99" t="str">
        <f t="shared" si="726"/>
        <v/>
      </c>
      <c r="AD990" s="99" t="str">
        <f t="shared" si="727"/>
        <v/>
      </c>
      <c r="AE990" s="99" t="str">
        <f t="shared" si="699"/>
        <v/>
      </c>
      <c r="AF990" s="99" t="str">
        <f t="shared" si="700"/>
        <v/>
      </c>
      <c r="AG990" s="99" t="str">
        <f t="shared" si="738"/>
        <v/>
      </c>
      <c r="AH990" s="99" t="str">
        <f t="shared" si="739"/>
        <v/>
      </c>
      <c r="AI990" s="99" t="str">
        <f t="shared" si="716"/>
        <v/>
      </c>
      <c r="AJ990" s="99" t="str">
        <f t="shared" si="722"/>
        <v/>
      </c>
      <c r="AK990" s="99" t="str">
        <f t="shared" si="736"/>
        <v/>
      </c>
      <c r="AL990" s="99" t="str">
        <f t="shared" si="737"/>
        <v/>
      </c>
      <c r="AM990" s="99" t="str">
        <f t="shared" si="717"/>
        <v/>
      </c>
      <c r="AN990" s="99" t="str">
        <f t="shared" si="723"/>
        <v/>
      </c>
      <c r="AO990" s="99" t="str">
        <f t="shared" si="728"/>
        <v/>
      </c>
      <c r="AP990" s="99" t="str">
        <f t="shared" si="729"/>
        <v/>
      </c>
      <c r="AQ990" s="99" t="str">
        <f t="shared" si="724"/>
        <v/>
      </c>
      <c r="AR990" s="99" t="str">
        <f t="shared" si="725"/>
        <v/>
      </c>
      <c r="AS990" s="99" t="str">
        <f t="shared" si="730"/>
        <v/>
      </c>
      <c r="AT990" s="99" t="str">
        <f t="shared" si="731"/>
        <v/>
      </c>
      <c r="AU990" s="99" t="str">
        <f t="shared" si="701"/>
        <v/>
      </c>
      <c r="AV990" s="99" t="str">
        <f t="shared" si="702"/>
        <v/>
      </c>
      <c r="AW990" s="99" t="str">
        <f t="shared" si="732"/>
        <v/>
      </c>
      <c r="AX990" s="99" t="str">
        <f t="shared" si="733"/>
        <v/>
      </c>
      <c r="AY990" s="99" t="str">
        <f t="shared" si="703"/>
        <v/>
      </c>
      <c r="AZ990" s="99" t="str">
        <f t="shared" si="704"/>
        <v/>
      </c>
      <c r="BA990" s="99" t="str">
        <f t="shared" si="734"/>
        <v/>
      </c>
      <c r="BB990" s="99" t="str">
        <f t="shared" si="735"/>
        <v/>
      </c>
      <c r="BD990" s="99" t="str">
        <f t="shared" si="705"/>
        <v/>
      </c>
      <c r="BE990" s="99" t="str">
        <f t="shared" si="706"/>
        <v/>
      </c>
      <c r="BF990" s="99" t="str">
        <f t="shared" si="707"/>
        <v/>
      </c>
      <c r="BG990" s="99" t="str">
        <f t="shared" si="708"/>
        <v/>
      </c>
      <c r="BH990" s="121" t="str">
        <f t="shared" si="709"/>
        <v/>
      </c>
      <c r="BI990" s="121" t="str">
        <f t="shared" si="710"/>
        <v/>
      </c>
      <c r="BJ990" s="122" t="str">
        <f t="shared" si="711"/>
        <v/>
      </c>
      <c r="BK990" s="122"/>
      <c r="BL990" s="99" t="str">
        <f t="shared" si="712"/>
        <v/>
      </c>
      <c r="BM990" s="99" t="str">
        <f t="shared" si="713"/>
        <v/>
      </c>
      <c r="BN990" s="122" t="str">
        <f t="shared" si="718"/>
        <v/>
      </c>
      <c r="BO990" s="121" t="str">
        <f t="shared" si="714"/>
        <v/>
      </c>
      <c r="BP990" s="122" t="str">
        <f t="shared" si="719"/>
        <v/>
      </c>
      <c r="BQ990" s="122"/>
    </row>
    <row r="991" spans="2:69" x14ac:dyDescent="0.3">
      <c r="B991" s="89"/>
      <c r="C991" s="98">
        <f t="shared" si="715"/>
        <v>197</v>
      </c>
      <c r="D991" s="120">
        <v>981</v>
      </c>
      <c r="E991" s="161" t="str">
        <f t="shared" si="720"/>
        <v/>
      </c>
      <c r="F991" s="90" t="str">
        <f t="shared" si="696"/>
        <v/>
      </c>
      <c r="G991" s="120">
        <v>981</v>
      </c>
      <c r="H991" s="161" t="str">
        <f t="shared" si="721"/>
        <v/>
      </c>
      <c r="I991" s="90" t="str">
        <f t="array" ref="I991">IF(D$2=1,IF(F991="","",ABS(F990-F991)),IF(D$2&lt;10,IF(AND(F991="",F992=""),"",MAX(IF(C$11:C$1510=G991,B$11:B$1510))-MIN(IF(C$11:C$1510=G991,B$11:B$1510))),IF(AND(F991="",F992=""),"",_xlfn.STDEV.S(IF(C$11:C$1510=G991,B$11:B$1510)))))</f>
        <v/>
      </c>
      <c r="J991" s="102"/>
      <c r="K991" s="156"/>
      <c r="L991" s="157"/>
      <c r="M991" s="158"/>
      <c r="N991" s="147"/>
      <c r="O991" s="147"/>
      <c r="AA991" s="99" t="str">
        <f t="shared" si="697"/>
        <v/>
      </c>
      <c r="AB991" s="99" t="str">
        <f t="shared" si="698"/>
        <v/>
      </c>
      <c r="AC991" s="99" t="str">
        <f t="shared" si="726"/>
        <v/>
      </c>
      <c r="AD991" s="99" t="str">
        <f t="shared" si="727"/>
        <v/>
      </c>
      <c r="AE991" s="99" t="str">
        <f t="shared" si="699"/>
        <v/>
      </c>
      <c r="AF991" s="99" t="str">
        <f t="shared" si="700"/>
        <v/>
      </c>
      <c r="AG991" s="99" t="str">
        <f t="shared" si="738"/>
        <v/>
      </c>
      <c r="AH991" s="99" t="str">
        <f t="shared" si="739"/>
        <v/>
      </c>
      <c r="AI991" s="99" t="str">
        <f t="shared" si="716"/>
        <v/>
      </c>
      <c r="AJ991" s="99" t="str">
        <f t="shared" si="722"/>
        <v/>
      </c>
      <c r="AK991" s="99" t="str">
        <f t="shared" si="736"/>
        <v/>
      </c>
      <c r="AL991" s="99" t="str">
        <f t="shared" si="737"/>
        <v/>
      </c>
      <c r="AM991" s="99" t="str">
        <f t="shared" si="717"/>
        <v/>
      </c>
      <c r="AN991" s="99" t="str">
        <f t="shared" si="723"/>
        <v/>
      </c>
      <c r="AO991" s="99" t="str">
        <f t="shared" si="728"/>
        <v/>
      </c>
      <c r="AP991" s="99" t="str">
        <f t="shared" si="729"/>
        <v/>
      </c>
      <c r="AQ991" s="99" t="str">
        <f t="shared" si="724"/>
        <v/>
      </c>
      <c r="AR991" s="99" t="str">
        <f t="shared" si="725"/>
        <v/>
      </c>
      <c r="AS991" s="99" t="str">
        <f t="shared" si="730"/>
        <v/>
      </c>
      <c r="AT991" s="99" t="str">
        <f t="shared" si="731"/>
        <v/>
      </c>
      <c r="AU991" s="99" t="str">
        <f t="shared" si="701"/>
        <v/>
      </c>
      <c r="AV991" s="99" t="str">
        <f t="shared" si="702"/>
        <v/>
      </c>
      <c r="AW991" s="99" t="str">
        <f t="shared" si="732"/>
        <v/>
      </c>
      <c r="AX991" s="99" t="str">
        <f t="shared" si="733"/>
        <v/>
      </c>
      <c r="AY991" s="99" t="str">
        <f t="shared" si="703"/>
        <v/>
      </c>
      <c r="AZ991" s="99" t="str">
        <f t="shared" si="704"/>
        <v/>
      </c>
      <c r="BA991" s="99" t="str">
        <f t="shared" si="734"/>
        <v/>
      </c>
      <c r="BB991" s="99" t="str">
        <f t="shared" si="735"/>
        <v/>
      </c>
      <c r="BD991" s="99" t="str">
        <f t="shared" si="705"/>
        <v/>
      </c>
      <c r="BE991" s="99" t="str">
        <f t="shared" si="706"/>
        <v/>
      </c>
      <c r="BF991" s="99" t="str">
        <f t="shared" si="707"/>
        <v/>
      </c>
      <c r="BG991" s="99" t="str">
        <f t="shared" si="708"/>
        <v/>
      </c>
      <c r="BH991" s="121" t="str">
        <f t="shared" si="709"/>
        <v/>
      </c>
      <c r="BI991" s="121" t="str">
        <f t="shared" si="710"/>
        <v/>
      </c>
      <c r="BJ991" s="122" t="str">
        <f t="shared" si="711"/>
        <v/>
      </c>
      <c r="BK991" s="122"/>
      <c r="BL991" s="99" t="str">
        <f t="shared" si="712"/>
        <v/>
      </c>
      <c r="BM991" s="99" t="str">
        <f t="shared" si="713"/>
        <v/>
      </c>
      <c r="BN991" s="122" t="str">
        <f t="shared" si="718"/>
        <v/>
      </c>
      <c r="BO991" s="121" t="str">
        <f t="shared" si="714"/>
        <v/>
      </c>
      <c r="BP991" s="122" t="str">
        <f t="shared" si="719"/>
        <v/>
      </c>
      <c r="BQ991" s="122"/>
    </row>
    <row r="992" spans="2:69" x14ac:dyDescent="0.3">
      <c r="B992" s="89"/>
      <c r="C992" s="98">
        <f t="shared" si="715"/>
        <v>197</v>
      </c>
      <c r="D992" s="120">
        <v>982</v>
      </c>
      <c r="E992" s="161" t="str">
        <f t="shared" si="720"/>
        <v/>
      </c>
      <c r="F992" s="90" t="str">
        <f t="shared" si="696"/>
        <v/>
      </c>
      <c r="G992" s="120">
        <v>982</v>
      </c>
      <c r="H992" s="161" t="str">
        <f t="shared" si="721"/>
        <v/>
      </c>
      <c r="I992" s="90" t="str">
        <f t="array" ref="I992">IF(D$2=1,IF(F992="","",ABS(F991-F992)),IF(D$2&lt;10,IF(AND(F992="",F993=""),"",MAX(IF(C$11:C$1510=G992,B$11:B$1510))-MIN(IF(C$11:C$1510=G992,B$11:B$1510))),IF(AND(F992="",F993=""),"",_xlfn.STDEV.S(IF(C$11:C$1510=G992,B$11:B$1510)))))</f>
        <v/>
      </c>
      <c r="J992" s="102"/>
      <c r="K992" s="156"/>
      <c r="L992" s="157"/>
      <c r="M992" s="158"/>
      <c r="N992" s="147"/>
      <c r="O992" s="147"/>
      <c r="AA992" s="99" t="str">
        <f t="shared" si="697"/>
        <v/>
      </c>
      <c r="AB992" s="99" t="str">
        <f t="shared" si="698"/>
        <v/>
      </c>
      <c r="AC992" s="99" t="str">
        <f t="shared" si="726"/>
        <v/>
      </c>
      <c r="AD992" s="99" t="str">
        <f t="shared" si="727"/>
        <v/>
      </c>
      <c r="AE992" s="99" t="str">
        <f t="shared" si="699"/>
        <v/>
      </c>
      <c r="AF992" s="99" t="str">
        <f t="shared" si="700"/>
        <v/>
      </c>
      <c r="AG992" s="99" t="str">
        <f t="shared" si="738"/>
        <v/>
      </c>
      <c r="AH992" s="99" t="str">
        <f t="shared" si="739"/>
        <v/>
      </c>
      <c r="AI992" s="99" t="str">
        <f t="shared" si="716"/>
        <v/>
      </c>
      <c r="AJ992" s="99" t="str">
        <f t="shared" si="722"/>
        <v/>
      </c>
      <c r="AK992" s="99" t="str">
        <f t="shared" si="736"/>
        <v/>
      </c>
      <c r="AL992" s="99" t="str">
        <f t="shared" si="737"/>
        <v/>
      </c>
      <c r="AM992" s="99" t="str">
        <f t="shared" si="717"/>
        <v/>
      </c>
      <c r="AN992" s="99" t="str">
        <f t="shared" si="723"/>
        <v/>
      </c>
      <c r="AO992" s="99" t="str">
        <f t="shared" si="728"/>
        <v/>
      </c>
      <c r="AP992" s="99" t="str">
        <f t="shared" si="729"/>
        <v/>
      </c>
      <c r="AQ992" s="99" t="str">
        <f t="shared" si="724"/>
        <v/>
      </c>
      <c r="AR992" s="99" t="str">
        <f t="shared" si="725"/>
        <v/>
      </c>
      <c r="AS992" s="99" t="str">
        <f t="shared" si="730"/>
        <v/>
      </c>
      <c r="AT992" s="99" t="str">
        <f t="shared" si="731"/>
        <v/>
      </c>
      <c r="AU992" s="99" t="str">
        <f t="shared" si="701"/>
        <v/>
      </c>
      <c r="AV992" s="99" t="str">
        <f t="shared" si="702"/>
        <v/>
      </c>
      <c r="AW992" s="99" t="str">
        <f t="shared" si="732"/>
        <v/>
      </c>
      <c r="AX992" s="99" t="str">
        <f t="shared" si="733"/>
        <v/>
      </c>
      <c r="AY992" s="99" t="str">
        <f t="shared" si="703"/>
        <v/>
      </c>
      <c r="AZ992" s="99" t="str">
        <f t="shared" si="704"/>
        <v/>
      </c>
      <c r="BA992" s="99" t="str">
        <f t="shared" si="734"/>
        <v/>
      </c>
      <c r="BB992" s="99" t="str">
        <f t="shared" si="735"/>
        <v/>
      </c>
      <c r="BD992" s="99" t="str">
        <f t="shared" si="705"/>
        <v/>
      </c>
      <c r="BE992" s="99" t="str">
        <f t="shared" si="706"/>
        <v/>
      </c>
      <c r="BF992" s="99" t="str">
        <f t="shared" si="707"/>
        <v/>
      </c>
      <c r="BG992" s="99" t="str">
        <f t="shared" si="708"/>
        <v/>
      </c>
      <c r="BH992" s="121" t="str">
        <f t="shared" si="709"/>
        <v/>
      </c>
      <c r="BI992" s="121" t="str">
        <f t="shared" si="710"/>
        <v/>
      </c>
      <c r="BJ992" s="122" t="str">
        <f t="shared" si="711"/>
        <v/>
      </c>
      <c r="BK992" s="122"/>
      <c r="BL992" s="99" t="str">
        <f t="shared" si="712"/>
        <v/>
      </c>
      <c r="BM992" s="99" t="str">
        <f t="shared" si="713"/>
        <v/>
      </c>
      <c r="BN992" s="122" t="str">
        <f t="shared" si="718"/>
        <v/>
      </c>
      <c r="BO992" s="121" t="str">
        <f t="shared" si="714"/>
        <v/>
      </c>
      <c r="BP992" s="122" t="str">
        <f t="shared" si="719"/>
        <v/>
      </c>
      <c r="BQ992" s="122"/>
    </row>
    <row r="993" spans="2:69" x14ac:dyDescent="0.3">
      <c r="B993" s="89"/>
      <c r="C993" s="98">
        <f t="shared" si="715"/>
        <v>197</v>
      </c>
      <c r="D993" s="120">
        <v>983</v>
      </c>
      <c r="E993" s="161" t="str">
        <f t="shared" si="720"/>
        <v/>
      </c>
      <c r="F993" s="90" t="str">
        <f t="shared" si="696"/>
        <v/>
      </c>
      <c r="G993" s="120">
        <v>983</v>
      </c>
      <c r="H993" s="161" t="str">
        <f t="shared" si="721"/>
        <v/>
      </c>
      <c r="I993" s="90" t="str">
        <f t="array" ref="I993">IF(D$2=1,IF(F993="","",ABS(F992-F993)),IF(D$2&lt;10,IF(AND(F993="",F994=""),"",MAX(IF(C$11:C$1510=G993,B$11:B$1510))-MIN(IF(C$11:C$1510=G993,B$11:B$1510))),IF(AND(F993="",F994=""),"",_xlfn.STDEV.S(IF(C$11:C$1510=G993,B$11:B$1510)))))</f>
        <v/>
      </c>
      <c r="J993" s="102"/>
      <c r="K993" s="156"/>
      <c r="L993" s="157"/>
      <c r="M993" s="158"/>
      <c r="N993" s="147"/>
      <c r="O993" s="147"/>
      <c r="AA993" s="99" t="str">
        <f t="shared" si="697"/>
        <v/>
      </c>
      <c r="AB993" s="99" t="str">
        <f t="shared" si="698"/>
        <v/>
      </c>
      <c r="AC993" s="99" t="str">
        <f t="shared" si="726"/>
        <v/>
      </c>
      <c r="AD993" s="99" t="str">
        <f t="shared" si="727"/>
        <v/>
      </c>
      <c r="AE993" s="99" t="str">
        <f t="shared" si="699"/>
        <v/>
      </c>
      <c r="AF993" s="99" t="str">
        <f t="shared" si="700"/>
        <v/>
      </c>
      <c r="AG993" s="99" t="str">
        <f t="shared" si="738"/>
        <v/>
      </c>
      <c r="AH993" s="99" t="str">
        <f t="shared" si="739"/>
        <v/>
      </c>
      <c r="AI993" s="99" t="str">
        <f t="shared" si="716"/>
        <v/>
      </c>
      <c r="AJ993" s="99" t="str">
        <f t="shared" si="722"/>
        <v/>
      </c>
      <c r="AK993" s="99" t="str">
        <f t="shared" si="736"/>
        <v/>
      </c>
      <c r="AL993" s="99" t="str">
        <f t="shared" si="737"/>
        <v/>
      </c>
      <c r="AM993" s="99" t="str">
        <f t="shared" si="717"/>
        <v/>
      </c>
      <c r="AN993" s="99" t="str">
        <f t="shared" si="723"/>
        <v/>
      </c>
      <c r="AO993" s="99" t="str">
        <f t="shared" si="728"/>
        <v/>
      </c>
      <c r="AP993" s="99" t="str">
        <f t="shared" si="729"/>
        <v/>
      </c>
      <c r="AQ993" s="99" t="str">
        <f t="shared" si="724"/>
        <v/>
      </c>
      <c r="AR993" s="99" t="str">
        <f t="shared" si="725"/>
        <v/>
      </c>
      <c r="AS993" s="99" t="str">
        <f t="shared" si="730"/>
        <v/>
      </c>
      <c r="AT993" s="99" t="str">
        <f t="shared" si="731"/>
        <v/>
      </c>
      <c r="AU993" s="99" t="str">
        <f t="shared" si="701"/>
        <v/>
      </c>
      <c r="AV993" s="99" t="str">
        <f t="shared" si="702"/>
        <v/>
      </c>
      <c r="AW993" s="99" t="str">
        <f t="shared" si="732"/>
        <v/>
      </c>
      <c r="AX993" s="99" t="str">
        <f t="shared" si="733"/>
        <v/>
      </c>
      <c r="AY993" s="99" t="str">
        <f t="shared" si="703"/>
        <v/>
      </c>
      <c r="AZ993" s="99" t="str">
        <f t="shared" si="704"/>
        <v/>
      </c>
      <c r="BA993" s="99" t="str">
        <f t="shared" si="734"/>
        <v/>
      </c>
      <c r="BB993" s="99" t="str">
        <f t="shared" si="735"/>
        <v/>
      </c>
      <c r="BD993" s="99" t="str">
        <f t="shared" si="705"/>
        <v/>
      </c>
      <c r="BE993" s="99" t="str">
        <f t="shared" si="706"/>
        <v/>
      </c>
      <c r="BF993" s="99" t="str">
        <f t="shared" si="707"/>
        <v/>
      </c>
      <c r="BG993" s="99" t="str">
        <f t="shared" si="708"/>
        <v/>
      </c>
      <c r="BH993" s="121" t="str">
        <f t="shared" si="709"/>
        <v/>
      </c>
      <c r="BI993" s="121" t="str">
        <f t="shared" si="710"/>
        <v/>
      </c>
      <c r="BJ993" s="122" t="str">
        <f t="shared" si="711"/>
        <v/>
      </c>
      <c r="BK993" s="122"/>
      <c r="BL993" s="99" t="str">
        <f t="shared" si="712"/>
        <v/>
      </c>
      <c r="BM993" s="99" t="str">
        <f t="shared" si="713"/>
        <v/>
      </c>
      <c r="BN993" s="122" t="str">
        <f t="shared" si="718"/>
        <v/>
      </c>
      <c r="BO993" s="121" t="str">
        <f t="shared" si="714"/>
        <v/>
      </c>
      <c r="BP993" s="122" t="str">
        <f t="shared" si="719"/>
        <v/>
      </c>
      <c r="BQ993" s="122"/>
    </row>
    <row r="994" spans="2:69" x14ac:dyDescent="0.3">
      <c r="B994" s="89"/>
      <c r="C994" s="98">
        <f t="shared" si="715"/>
        <v>197</v>
      </c>
      <c r="D994" s="120">
        <v>984</v>
      </c>
      <c r="E994" s="161" t="str">
        <f t="shared" si="720"/>
        <v/>
      </c>
      <c r="F994" s="90" t="str">
        <f t="shared" si="696"/>
        <v/>
      </c>
      <c r="G994" s="120">
        <v>984</v>
      </c>
      <c r="H994" s="161" t="str">
        <f t="shared" si="721"/>
        <v/>
      </c>
      <c r="I994" s="90" t="str">
        <f t="array" ref="I994">IF(D$2=1,IF(F994="","",ABS(F993-F994)),IF(D$2&lt;10,IF(AND(F994="",F995=""),"",MAX(IF(C$11:C$1510=G994,B$11:B$1510))-MIN(IF(C$11:C$1510=G994,B$11:B$1510))),IF(AND(F994="",F995=""),"",_xlfn.STDEV.S(IF(C$11:C$1510=G994,B$11:B$1510)))))</f>
        <v/>
      </c>
      <c r="J994" s="102"/>
      <c r="K994" s="156"/>
      <c r="L994" s="157"/>
      <c r="M994" s="158"/>
      <c r="N994" s="147"/>
      <c r="O994" s="147"/>
      <c r="AA994" s="99" t="str">
        <f t="shared" si="697"/>
        <v/>
      </c>
      <c r="AB994" s="99" t="str">
        <f t="shared" si="698"/>
        <v/>
      </c>
      <c r="AC994" s="99" t="str">
        <f t="shared" si="726"/>
        <v/>
      </c>
      <c r="AD994" s="99" t="str">
        <f t="shared" si="727"/>
        <v/>
      </c>
      <c r="AE994" s="99" t="str">
        <f t="shared" si="699"/>
        <v/>
      </c>
      <c r="AF994" s="99" t="str">
        <f t="shared" si="700"/>
        <v/>
      </c>
      <c r="AG994" s="99" t="str">
        <f t="shared" si="738"/>
        <v/>
      </c>
      <c r="AH994" s="99" t="str">
        <f t="shared" si="739"/>
        <v/>
      </c>
      <c r="AI994" s="99" t="str">
        <f t="shared" si="716"/>
        <v/>
      </c>
      <c r="AJ994" s="99" t="str">
        <f t="shared" si="722"/>
        <v/>
      </c>
      <c r="AK994" s="99" t="str">
        <f t="shared" si="736"/>
        <v/>
      </c>
      <c r="AL994" s="99" t="str">
        <f t="shared" si="737"/>
        <v/>
      </c>
      <c r="AM994" s="99" t="str">
        <f t="shared" si="717"/>
        <v/>
      </c>
      <c r="AN994" s="99" t="str">
        <f t="shared" si="723"/>
        <v/>
      </c>
      <c r="AO994" s="99" t="str">
        <f t="shared" si="728"/>
        <v/>
      </c>
      <c r="AP994" s="99" t="str">
        <f t="shared" si="729"/>
        <v/>
      </c>
      <c r="AQ994" s="99" t="str">
        <f t="shared" si="724"/>
        <v/>
      </c>
      <c r="AR994" s="99" t="str">
        <f t="shared" si="725"/>
        <v/>
      </c>
      <c r="AS994" s="99" t="str">
        <f t="shared" si="730"/>
        <v/>
      </c>
      <c r="AT994" s="99" t="str">
        <f t="shared" si="731"/>
        <v/>
      </c>
      <c r="AU994" s="99" t="str">
        <f t="shared" si="701"/>
        <v/>
      </c>
      <c r="AV994" s="99" t="str">
        <f t="shared" si="702"/>
        <v/>
      </c>
      <c r="AW994" s="99" t="str">
        <f t="shared" si="732"/>
        <v/>
      </c>
      <c r="AX994" s="99" t="str">
        <f t="shared" si="733"/>
        <v/>
      </c>
      <c r="AY994" s="99" t="str">
        <f t="shared" si="703"/>
        <v/>
      </c>
      <c r="AZ994" s="99" t="str">
        <f t="shared" si="704"/>
        <v/>
      </c>
      <c r="BA994" s="99" t="str">
        <f t="shared" si="734"/>
        <v/>
      </c>
      <c r="BB994" s="99" t="str">
        <f t="shared" si="735"/>
        <v/>
      </c>
      <c r="BD994" s="99" t="str">
        <f t="shared" si="705"/>
        <v/>
      </c>
      <c r="BE994" s="99" t="str">
        <f t="shared" si="706"/>
        <v/>
      </c>
      <c r="BF994" s="99" t="str">
        <f t="shared" si="707"/>
        <v/>
      </c>
      <c r="BG994" s="99" t="str">
        <f t="shared" si="708"/>
        <v/>
      </c>
      <c r="BH994" s="121" t="str">
        <f t="shared" si="709"/>
        <v/>
      </c>
      <c r="BI994" s="121" t="str">
        <f t="shared" si="710"/>
        <v/>
      </c>
      <c r="BJ994" s="122" t="str">
        <f t="shared" si="711"/>
        <v/>
      </c>
      <c r="BK994" s="122"/>
      <c r="BL994" s="99" t="str">
        <f t="shared" si="712"/>
        <v/>
      </c>
      <c r="BM994" s="99" t="str">
        <f t="shared" si="713"/>
        <v/>
      </c>
      <c r="BN994" s="122" t="str">
        <f t="shared" si="718"/>
        <v/>
      </c>
      <c r="BO994" s="121" t="str">
        <f t="shared" si="714"/>
        <v/>
      </c>
      <c r="BP994" s="122" t="str">
        <f t="shared" si="719"/>
        <v/>
      </c>
      <c r="BQ994" s="122"/>
    </row>
    <row r="995" spans="2:69" x14ac:dyDescent="0.3">
      <c r="B995" s="89"/>
      <c r="C995" s="98">
        <f t="shared" si="715"/>
        <v>197</v>
      </c>
      <c r="D995" s="120">
        <v>985</v>
      </c>
      <c r="E995" s="161" t="str">
        <f t="shared" si="720"/>
        <v/>
      </c>
      <c r="F995" s="90" t="str">
        <f t="shared" si="696"/>
        <v/>
      </c>
      <c r="G995" s="120">
        <v>985</v>
      </c>
      <c r="H995" s="161" t="str">
        <f t="shared" si="721"/>
        <v/>
      </c>
      <c r="I995" s="90" t="str">
        <f t="array" ref="I995">IF(D$2=1,IF(F995="","",ABS(F994-F995)),IF(D$2&lt;10,IF(AND(F995="",F996=""),"",MAX(IF(C$11:C$1510=G995,B$11:B$1510))-MIN(IF(C$11:C$1510=G995,B$11:B$1510))),IF(AND(F995="",F996=""),"",_xlfn.STDEV.S(IF(C$11:C$1510=G995,B$11:B$1510)))))</f>
        <v/>
      </c>
      <c r="J995" s="102"/>
      <c r="K995" s="156"/>
      <c r="L995" s="157"/>
      <c r="M995" s="158"/>
      <c r="N995" s="147"/>
      <c r="O995" s="147"/>
      <c r="AA995" s="99" t="str">
        <f t="shared" si="697"/>
        <v/>
      </c>
      <c r="AB995" s="99" t="str">
        <f t="shared" si="698"/>
        <v/>
      </c>
      <c r="AC995" s="99" t="str">
        <f t="shared" si="726"/>
        <v/>
      </c>
      <c r="AD995" s="99" t="str">
        <f t="shared" si="727"/>
        <v/>
      </c>
      <c r="AE995" s="99" t="str">
        <f t="shared" si="699"/>
        <v/>
      </c>
      <c r="AF995" s="99" t="str">
        <f t="shared" si="700"/>
        <v/>
      </c>
      <c r="AG995" s="99" t="str">
        <f t="shared" si="738"/>
        <v/>
      </c>
      <c r="AH995" s="99" t="str">
        <f t="shared" si="739"/>
        <v/>
      </c>
      <c r="AI995" s="99" t="str">
        <f t="shared" si="716"/>
        <v/>
      </c>
      <c r="AJ995" s="99" t="str">
        <f t="shared" si="722"/>
        <v/>
      </c>
      <c r="AK995" s="99" t="str">
        <f t="shared" si="736"/>
        <v/>
      </c>
      <c r="AL995" s="99" t="str">
        <f t="shared" si="737"/>
        <v/>
      </c>
      <c r="AM995" s="99" t="str">
        <f t="shared" si="717"/>
        <v/>
      </c>
      <c r="AN995" s="99" t="str">
        <f t="shared" si="723"/>
        <v/>
      </c>
      <c r="AO995" s="99" t="str">
        <f t="shared" si="728"/>
        <v/>
      </c>
      <c r="AP995" s="99" t="str">
        <f t="shared" si="729"/>
        <v/>
      </c>
      <c r="AQ995" s="99" t="str">
        <f t="shared" si="724"/>
        <v/>
      </c>
      <c r="AR995" s="99" t="str">
        <f t="shared" si="725"/>
        <v/>
      </c>
      <c r="AS995" s="99" t="str">
        <f t="shared" si="730"/>
        <v/>
      </c>
      <c r="AT995" s="99" t="str">
        <f t="shared" si="731"/>
        <v/>
      </c>
      <c r="AU995" s="99" t="str">
        <f t="shared" si="701"/>
        <v/>
      </c>
      <c r="AV995" s="99" t="str">
        <f t="shared" si="702"/>
        <v/>
      </c>
      <c r="AW995" s="99" t="str">
        <f t="shared" si="732"/>
        <v/>
      </c>
      <c r="AX995" s="99" t="str">
        <f t="shared" si="733"/>
        <v/>
      </c>
      <c r="AY995" s="99" t="str">
        <f t="shared" si="703"/>
        <v/>
      </c>
      <c r="AZ995" s="99" t="str">
        <f t="shared" si="704"/>
        <v/>
      </c>
      <c r="BA995" s="99" t="str">
        <f t="shared" si="734"/>
        <v/>
      </c>
      <c r="BB995" s="99" t="str">
        <f t="shared" si="735"/>
        <v/>
      </c>
      <c r="BD995" s="99" t="str">
        <f t="shared" si="705"/>
        <v/>
      </c>
      <c r="BE995" s="99" t="str">
        <f t="shared" si="706"/>
        <v/>
      </c>
      <c r="BF995" s="99" t="str">
        <f t="shared" si="707"/>
        <v/>
      </c>
      <c r="BG995" s="99" t="str">
        <f t="shared" si="708"/>
        <v/>
      </c>
      <c r="BH995" s="121" t="str">
        <f t="shared" si="709"/>
        <v/>
      </c>
      <c r="BI995" s="121" t="str">
        <f t="shared" si="710"/>
        <v/>
      </c>
      <c r="BJ995" s="122" t="str">
        <f t="shared" si="711"/>
        <v/>
      </c>
      <c r="BK995" s="122"/>
      <c r="BL995" s="99" t="str">
        <f t="shared" si="712"/>
        <v/>
      </c>
      <c r="BM995" s="99" t="str">
        <f t="shared" si="713"/>
        <v/>
      </c>
      <c r="BN995" s="122" t="str">
        <f t="shared" si="718"/>
        <v/>
      </c>
      <c r="BO995" s="121" t="str">
        <f t="shared" si="714"/>
        <v/>
      </c>
      <c r="BP995" s="122" t="str">
        <f t="shared" si="719"/>
        <v/>
      </c>
      <c r="BQ995" s="122"/>
    </row>
    <row r="996" spans="2:69" x14ac:dyDescent="0.3">
      <c r="B996" s="89"/>
      <c r="C996" s="98">
        <f t="shared" si="715"/>
        <v>198</v>
      </c>
      <c r="D996" s="120">
        <v>986</v>
      </c>
      <c r="E996" s="161" t="str">
        <f t="shared" si="720"/>
        <v/>
      </c>
      <c r="F996" s="90" t="str">
        <f t="shared" si="696"/>
        <v/>
      </c>
      <c r="G996" s="120">
        <v>986</v>
      </c>
      <c r="H996" s="161" t="str">
        <f t="shared" si="721"/>
        <v/>
      </c>
      <c r="I996" s="90" t="str">
        <f t="array" ref="I996">IF(D$2=1,IF(F996="","",ABS(F995-F996)),IF(D$2&lt;10,IF(AND(F996="",F997=""),"",MAX(IF(C$11:C$1510=G996,B$11:B$1510))-MIN(IF(C$11:C$1510=G996,B$11:B$1510))),IF(AND(F996="",F997=""),"",_xlfn.STDEV.S(IF(C$11:C$1510=G996,B$11:B$1510)))))</f>
        <v/>
      </c>
      <c r="J996" s="102"/>
      <c r="K996" s="156"/>
      <c r="L996" s="157"/>
      <c r="M996" s="158"/>
      <c r="N996" s="147"/>
      <c r="O996" s="147"/>
      <c r="AA996" s="99" t="str">
        <f t="shared" si="697"/>
        <v/>
      </c>
      <c r="AB996" s="99" t="str">
        <f t="shared" si="698"/>
        <v/>
      </c>
      <c r="AC996" s="99" t="str">
        <f t="shared" si="726"/>
        <v/>
      </c>
      <c r="AD996" s="99" t="str">
        <f t="shared" si="727"/>
        <v/>
      </c>
      <c r="AE996" s="99" t="str">
        <f t="shared" si="699"/>
        <v/>
      </c>
      <c r="AF996" s="99" t="str">
        <f t="shared" si="700"/>
        <v/>
      </c>
      <c r="AG996" s="99" t="str">
        <f t="shared" si="738"/>
        <v/>
      </c>
      <c r="AH996" s="99" t="str">
        <f t="shared" si="739"/>
        <v/>
      </c>
      <c r="AI996" s="99" t="str">
        <f t="shared" si="716"/>
        <v/>
      </c>
      <c r="AJ996" s="99" t="str">
        <f t="shared" si="722"/>
        <v/>
      </c>
      <c r="AK996" s="99" t="str">
        <f t="shared" si="736"/>
        <v/>
      </c>
      <c r="AL996" s="99" t="str">
        <f t="shared" si="737"/>
        <v/>
      </c>
      <c r="AM996" s="99" t="str">
        <f t="shared" si="717"/>
        <v/>
      </c>
      <c r="AN996" s="99" t="str">
        <f t="shared" si="723"/>
        <v/>
      </c>
      <c r="AO996" s="99" t="str">
        <f t="shared" si="728"/>
        <v/>
      </c>
      <c r="AP996" s="99" t="str">
        <f t="shared" si="729"/>
        <v/>
      </c>
      <c r="AQ996" s="99" t="str">
        <f t="shared" si="724"/>
        <v/>
      </c>
      <c r="AR996" s="99" t="str">
        <f t="shared" si="725"/>
        <v/>
      </c>
      <c r="AS996" s="99" t="str">
        <f t="shared" si="730"/>
        <v/>
      </c>
      <c r="AT996" s="99" t="str">
        <f t="shared" si="731"/>
        <v/>
      </c>
      <c r="AU996" s="99" t="str">
        <f t="shared" si="701"/>
        <v/>
      </c>
      <c r="AV996" s="99" t="str">
        <f t="shared" si="702"/>
        <v/>
      </c>
      <c r="AW996" s="99" t="str">
        <f t="shared" si="732"/>
        <v/>
      </c>
      <c r="AX996" s="99" t="str">
        <f t="shared" si="733"/>
        <v/>
      </c>
      <c r="AY996" s="99" t="str">
        <f t="shared" si="703"/>
        <v/>
      </c>
      <c r="AZ996" s="99" t="str">
        <f t="shared" si="704"/>
        <v/>
      </c>
      <c r="BA996" s="99" t="str">
        <f t="shared" si="734"/>
        <v/>
      </c>
      <c r="BB996" s="99" t="str">
        <f t="shared" si="735"/>
        <v/>
      </c>
      <c r="BD996" s="99" t="str">
        <f t="shared" si="705"/>
        <v/>
      </c>
      <c r="BE996" s="99" t="str">
        <f t="shared" si="706"/>
        <v/>
      </c>
      <c r="BF996" s="99" t="str">
        <f t="shared" si="707"/>
        <v/>
      </c>
      <c r="BG996" s="99" t="str">
        <f t="shared" si="708"/>
        <v/>
      </c>
      <c r="BH996" s="121" t="str">
        <f t="shared" si="709"/>
        <v/>
      </c>
      <c r="BI996" s="121" t="str">
        <f t="shared" si="710"/>
        <v/>
      </c>
      <c r="BJ996" s="122" t="str">
        <f t="shared" si="711"/>
        <v/>
      </c>
      <c r="BK996" s="122"/>
      <c r="BL996" s="99" t="str">
        <f t="shared" si="712"/>
        <v/>
      </c>
      <c r="BM996" s="99" t="str">
        <f t="shared" si="713"/>
        <v/>
      </c>
      <c r="BN996" s="122" t="str">
        <f t="shared" si="718"/>
        <v/>
      </c>
      <c r="BO996" s="121" t="str">
        <f t="shared" si="714"/>
        <v/>
      </c>
      <c r="BP996" s="122" t="str">
        <f t="shared" si="719"/>
        <v/>
      </c>
      <c r="BQ996" s="122"/>
    </row>
    <row r="997" spans="2:69" x14ac:dyDescent="0.3">
      <c r="B997" s="89"/>
      <c r="C997" s="98">
        <f t="shared" si="715"/>
        <v>198</v>
      </c>
      <c r="D997" s="120">
        <v>987</v>
      </c>
      <c r="E997" s="161" t="str">
        <f t="shared" si="720"/>
        <v/>
      </c>
      <c r="F997" s="90" t="str">
        <f t="shared" si="696"/>
        <v/>
      </c>
      <c r="G997" s="120">
        <v>987</v>
      </c>
      <c r="H997" s="161" t="str">
        <f t="shared" si="721"/>
        <v/>
      </c>
      <c r="I997" s="90" t="str">
        <f t="array" ref="I997">IF(D$2=1,IF(F997="","",ABS(F996-F997)),IF(D$2&lt;10,IF(AND(F997="",F998=""),"",MAX(IF(C$11:C$1510=G997,B$11:B$1510))-MIN(IF(C$11:C$1510=G997,B$11:B$1510))),IF(AND(F997="",F998=""),"",_xlfn.STDEV.S(IF(C$11:C$1510=G997,B$11:B$1510)))))</f>
        <v/>
      </c>
      <c r="J997" s="102"/>
      <c r="K997" s="156"/>
      <c r="L997" s="157"/>
      <c r="M997" s="158"/>
      <c r="N997" s="147"/>
      <c r="O997" s="147"/>
      <c r="AA997" s="99" t="str">
        <f t="shared" si="697"/>
        <v/>
      </c>
      <c r="AB997" s="99" t="str">
        <f t="shared" si="698"/>
        <v/>
      </c>
      <c r="AC997" s="99" t="str">
        <f t="shared" si="726"/>
        <v/>
      </c>
      <c r="AD997" s="99" t="str">
        <f t="shared" si="727"/>
        <v/>
      </c>
      <c r="AE997" s="99" t="str">
        <f t="shared" si="699"/>
        <v/>
      </c>
      <c r="AF997" s="99" t="str">
        <f t="shared" si="700"/>
        <v/>
      </c>
      <c r="AG997" s="99" t="str">
        <f t="shared" si="738"/>
        <v/>
      </c>
      <c r="AH997" s="99" t="str">
        <f t="shared" si="739"/>
        <v/>
      </c>
      <c r="AI997" s="99" t="str">
        <f t="shared" si="716"/>
        <v/>
      </c>
      <c r="AJ997" s="99" t="str">
        <f t="shared" si="722"/>
        <v/>
      </c>
      <c r="AK997" s="99" t="str">
        <f t="shared" si="736"/>
        <v/>
      </c>
      <c r="AL997" s="99" t="str">
        <f t="shared" si="737"/>
        <v/>
      </c>
      <c r="AM997" s="99" t="str">
        <f t="shared" si="717"/>
        <v/>
      </c>
      <c r="AN997" s="99" t="str">
        <f t="shared" si="723"/>
        <v/>
      </c>
      <c r="AO997" s="99" t="str">
        <f t="shared" si="728"/>
        <v/>
      </c>
      <c r="AP997" s="99" t="str">
        <f t="shared" si="729"/>
        <v/>
      </c>
      <c r="AQ997" s="99" t="str">
        <f t="shared" si="724"/>
        <v/>
      </c>
      <c r="AR997" s="99" t="str">
        <f t="shared" si="725"/>
        <v/>
      </c>
      <c r="AS997" s="99" t="str">
        <f t="shared" si="730"/>
        <v/>
      </c>
      <c r="AT997" s="99" t="str">
        <f t="shared" si="731"/>
        <v/>
      </c>
      <c r="AU997" s="99" t="str">
        <f t="shared" si="701"/>
        <v/>
      </c>
      <c r="AV997" s="99" t="str">
        <f t="shared" si="702"/>
        <v/>
      </c>
      <c r="AW997" s="99" t="str">
        <f t="shared" si="732"/>
        <v/>
      </c>
      <c r="AX997" s="99" t="str">
        <f t="shared" si="733"/>
        <v/>
      </c>
      <c r="AY997" s="99" t="str">
        <f t="shared" si="703"/>
        <v/>
      </c>
      <c r="AZ997" s="99" t="str">
        <f t="shared" si="704"/>
        <v/>
      </c>
      <c r="BA997" s="99" t="str">
        <f t="shared" si="734"/>
        <v/>
      </c>
      <c r="BB997" s="99" t="str">
        <f t="shared" si="735"/>
        <v/>
      </c>
      <c r="BD997" s="99" t="str">
        <f t="shared" si="705"/>
        <v/>
      </c>
      <c r="BE997" s="99" t="str">
        <f t="shared" si="706"/>
        <v/>
      </c>
      <c r="BF997" s="99" t="str">
        <f t="shared" si="707"/>
        <v/>
      </c>
      <c r="BG997" s="99" t="str">
        <f t="shared" si="708"/>
        <v/>
      </c>
      <c r="BH997" s="121" t="str">
        <f t="shared" si="709"/>
        <v/>
      </c>
      <c r="BI997" s="121" t="str">
        <f t="shared" si="710"/>
        <v/>
      </c>
      <c r="BJ997" s="122" t="str">
        <f t="shared" si="711"/>
        <v/>
      </c>
      <c r="BK997" s="122"/>
      <c r="BL997" s="99" t="str">
        <f t="shared" si="712"/>
        <v/>
      </c>
      <c r="BM997" s="99" t="str">
        <f t="shared" si="713"/>
        <v/>
      </c>
      <c r="BN997" s="122" t="str">
        <f t="shared" si="718"/>
        <v/>
      </c>
      <c r="BO997" s="121" t="str">
        <f t="shared" si="714"/>
        <v/>
      </c>
      <c r="BP997" s="122" t="str">
        <f t="shared" si="719"/>
        <v/>
      </c>
      <c r="BQ997" s="122"/>
    </row>
    <row r="998" spans="2:69" x14ac:dyDescent="0.3">
      <c r="B998" s="89"/>
      <c r="C998" s="98">
        <f t="shared" si="715"/>
        <v>198</v>
      </c>
      <c r="D998" s="120">
        <v>988</v>
      </c>
      <c r="E998" s="161" t="str">
        <f t="shared" si="720"/>
        <v/>
      </c>
      <c r="F998" s="90" t="str">
        <f t="shared" si="696"/>
        <v/>
      </c>
      <c r="G998" s="120">
        <v>988</v>
      </c>
      <c r="H998" s="161" t="str">
        <f t="shared" si="721"/>
        <v/>
      </c>
      <c r="I998" s="90" t="str">
        <f t="array" ref="I998">IF(D$2=1,IF(F998="","",ABS(F997-F998)),IF(D$2&lt;10,IF(AND(F998="",F999=""),"",MAX(IF(C$11:C$1510=G998,B$11:B$1510))-MIN(IF(C$11:C$1510=G998,B$11:B$1510))),IF(AND(F998="",F999=""),"",_xlfn.STDEV.S(IF(C$11:C$1510=G998,B$11:B$1510)))))</f>
        <v/>
      </c>
      <c r="J998" s="102"/>
      <c r="K998" s="156"/>
      <c r="L998" s="157"/>
      <c r="M998" s="158"/>
      <c r="N998" s="147"/>
      <c r="O998" s="147"/>
      <c r="AA998" s="99" t="str">
        <f t="shared" si="697"/>
        <v/>
      </c>
      <c r="AB998" s="99" t="str">
        <f t="shared" si="698"/>
        <v/>
      </c>
      <c r="AC998" s="99" t="str">
        <f t="shared" si="726"/>
        <v/>
      </c>
      <c r="AD998" s="99" t="str">
        <f t="shared" si="727"/>
        <v/>
      </c>
      <c r="AE998" s="99" t="str">
        <f t="shared" si="699"/>
        <v/>
      </c>
      <c r="AF998" s="99" t="str">
        <f t="shared" si="700"/>
        <v/>
      </c>
      <c r="AG998" s="99" t="str">
        <f t="shared" si="738"/>
        <v/>
      </c>
      <c r="AH998" s="99" t="str">
        <f t="shared" si="739"/>
        <v/>
      </c>
      <c r="AI998" s="99" t="str">
        <f t="shared" si="716"/>
        <v/>
      </c>
      <c r="AJ998" s="99" t="str">
        <f t="shared" si="722"/>
        <v/>
      </c>
      <c r="AK998" s="99" t="str">
        <f t="shared" si="736"/>
        <v/>
      </c>
      <c r="AL998" s="99" t="str">
        <f t="shared" si="737"/>
        <v/>
      </c>
      <c r="AM998" s="99" t="str">
        <f t="shared" si="717"/>
        <v/>
      </c>
      <c r="AN998" s="99" t="str">
        <f t="shared" si="723"/>
        <v/>
      </c>
      <c r="AO998" s="99" t="str">
        <f t="shared" si="728"/>
        <v/>
      </c>
      <c r="AP998" s="99" t="str">
        <f t="shared" si="729"/>
        <v/>
      </c>
      <c r="AQ998" s="99" t="str">
        <f t="shared" si="724"/>
        <v/>
      </c>
      <c r="AR998" s="99" t="str">
        <f t="shared" si="725"/>
        <v/>
      </c>
      <c r="AS998" s="99" t="str">
        <f t="shared" si="730"/>
        <v/>
      </c>
      <c r="AT998" s="99" t="str">
        <f t="shared" si="731"/>
        <v/>
      </c>
      <c r="AU998" s="99" t="str">
        <f t="shared" si="701"/>
        <v/>
      </c>
      <c r="AV998" s="99" t="str">
        <f t="shared" si="702"/>
        <v/>
      </c>
      <c r="AW998" s="99" t="str">
        <f t="shared" si="732"/>
        <v/>
      </c>
      <c r="AX998" s="99" t="str">
        <f t="shared" si="733"/>
        <v/>
      </c>
      <c r="AY998" s="99" t="str">
        <f t="shared" si="703"/>
        <v/>
      </c>
      <c r="AZ998" s="99" t="str">
        <f t="shared" si="704"/>
        <v/>
      </c>
      <c r="BA998" s="99" t="str">
        <f t="shared" si="734"/>
        <v/>
      </c>
      <c r="BB998" s="99" t="str">
        <f t="shared" si="735"/>
        <v/>
      </c>
      <c r="BD998" s="99" t="str">
        <f t="shared" si="705"/>
        <v/>
      </c>
      <c r="BE998" s="99" t="str">
        <f t="shared" si="706"/>
        <v/>
      </c>
      <c r="BF998" s="99" t="str">
        <f t="shared" si="707"/>
        <v/>
      </c>
      <c r="BG998" s="99" t="str">
        <f t="shared" si="708"/>
        <v/>
      </c>
      <c r="BH998" s="121" t="str">
        <f t="shared" si="709"/>
        <v/>
      </c>
      <c r="BI998" s="121" t="str">
        <f t="shared" si="710"/>
        <v/>
      </c>
      <c r="BJ998" s="122" t="str">
        <f t="shared" si="711"/>
        <v/>
      </c>
      <c r="BK998" s="122"/>
      <c r="BL998" s="99" t="str">
        <f t="shared" si="712"/>
        <v/>
      </c>
      <c r="BM998" s="99" t="str">
        <f t="shared" si="713"/>
        <v/>
      </c>
      <c r="BN998" s="122" t="str">
        <f t="shared" si="718"/>
        <v/>
      </c>
      <c r="BO998" s="121" t="str">
        <f t="shared" si="714"/>
        <v/>
      </c>
      <c r="BP998" s="122" t="str">
        <f t="shared" si="719"/>
        <v/>
      </c>
      <c r="BQ998" s="122"/>
    </row>
    <row r="999" spans="2:69" x14ac:dyDescent="0.3">
      <c r="B999" s="89"/>
      <c r="C999" s="98">
        <f t="shared" si="715"/>
        <v>198</v>
      </c>
      <c r="D999" s="120">
        <v>989</v>
      </c>
      <c r="E999" s="161" t="str">
        <f t="shared" si="720"/>
        <v/>
      </c>
      <c r="F999" s="90" t="str">
        <f t="shared" si="696"/>
        <v/>
      </c>
      <c r="G999" s="120">
        <v>989</v>
      </c>
      <c r="H999" s="161" t="str">
        <f t="shared" si="721"/>
        <v/>
      </c>
      <c r="I999" s="90" t="str">
        <f t="array" ref="I999">IF(D$2=1,IF(F999="","",ABS(F998-F999)),IF(D$2&lt;10,IF(AND(F999="",F1000=""),"",MAX(IF(C$11:C$1510=G999,B$11:B$1510))-MIN(IF(C$11:C$1510=G999,B$11:B$1510))),IF(AND(F999="",F1000=""),"",_xlfn.STDEV.S(IF(C$11:C$1510=G999,B$11:B$1510)))))</f>
        <v/>
      </c>
      <c r="J999" s="102"/>
      <c r="K999" s="156"/>
      <c r="L999" s="157"/>
      <c r="M999" s="158"/>
      <c r="N999" s="147"/>
      <c r="O999" s="147"/>
      <c r="AA999" s="99" t="str">
        <f t="shared" si="697"/>
        <v/>
      </c>
      <c r="AB999" s="99" t="str">
        <f t="shared" si="698"/>
        <v/>
      </c>
      <c r="AC999" s="99" t="str">
        <f t="shared" si="726"/>
        <v/>
      </c>
      <c r="AD999" s="99" t="str">
        <f t="shared" si="727"/>
        <v/>
      </c>
      <c r="AE999" s="99" t="str">
        <f t="shared" si="699"/>
        <v/>
      </c>
      <c r="AF999" s="99" t="str">
        <f t="shared" si="700"/>
        <v/>
      </c>
      <c r="AG999" s="99" t="str">
        <f t="shared" si="738"/>
        <v/>
      </c>
      <c r="AH999" s="99" t="str">
        <f t="shared" si="739"/>
        <v/>
      </c>
      <c r="AI999" s="99" t="str">
        <f t="shared" si="716"/>
        <v/>
      </c>
      <c r="AJ999" s="99" t="str">
        <f t="shared" si="722"/>
        <v/>
      </c>
      <c r="AK999" s="99" t="str">
        <f t="shared" si="736"/>
        <v/>
      </c>
      <c r="AL999" s="99" t="str">
        <f t="shared" si="737"/>
        <v/>
      </c>
      <c r="AM999" s="99" t="str">
        <f t="shared" si="717"/>
        <v/>
      </c>
      <c r="AN999" s="99" t="str">
        <f t="shared" si="723"/>
        <v/>
      </c>
      <c r="AO999" s="99" t="str">
        <f t="shared" si="728"/>
        <v/>
      </c>
      <c r="AP999" s="99" t="str">
        <f t="shared" si="729"/>
        <v/>
      </c>
      <c r="AQ999" s="99" t="str">
        <f t="shared" si="724"/>
        <v/>
      </c>
      <c r="AR999" s="99" t="str">
        <f t="shared" si="725"/>
        <v/>
      </c>
      <c r="AS999" s="99" t="str">
        <f t="shared" si="730"/>
        <v/>
      </c>
      <c r="AT999" s="99" t="str">
        <f t="shared" si="731"/>
        <v/>
      </c>
      <c r="AU999" s="99" t="str">
        <f t="shared" si="701"/>
        <v/>
      </c>
      <c r="AV999" s="99" t="str">
        <f t="shared" si="702"/>
        <v/>
      </c>
      <c r="AW999" s="99" t="str">
        <f t="shared" si="732"/>
        <v/>
      </c>
      <c r="AX999" s="99" t="str">
        <f t="shared" si="733"/>
        <v/>
      </c>
      <c r="AY999" s="99" t="str">
        <f t="shared" si="703"/>
        <v/>
      </c>
      <c r="AZ999" s="99" t="str">
        <f t="shared" si="704"/>
        <v/>
      </c>
      <c r="BA999" s="99" t="str">
        <f t="shared" si="734"/>
        <v/>
      </c>
      <c r="BB999" s="99" t="str">
        <f t="shared" si="735"/>
        <v/>
      </c>
      <c r="BD999" s="99" t="str">
        <f t="shared" si="705"/>
        <v/>
      </c>
      <c r="BE999" s="99" t="str">
        <f t="shared" si="706"/>
        <v/>
      </c>
      <c r="BF999" s="99" t="str">
        <f t="shared" si="707"/>
        <v/>
      </c>
      <c r="BG999" s="99" t="str">
        <f t="shared" si="708"/>
        <v/>
      </c>
      <c r="BH999" s="121" t="str">
        <f t="shared" si="709"/>
        <v/>
      </c>
      <c r="BI999" s="121" t="str">
        <f t="shared" si="710"/>
        <v/>
      </c>
      <c r="BJ999" s="122" t="str">
        <f t="shared" si="711"/>
        <v/>
      </c>
      <c r="BK999" s="122"/>
      <c r="BL999" s="99" t="str">
        <f t="shared" si="712"/>
        <v/>
      </c>
      <c r="BM999" s="99" t="str">
        <f t="shared" si="713"/>
        <v/>
      </c>
      <c r="BN999" s="122" t="str">
        <f t="shared" si="718"/>
        <v/>
      </c>
      <c r="BO999" s="121" t="str">
        <f t="shared" si="714"/>
        <v/>
      </c>
      <c r="BP999" s="122" t="str">
        <f t="shared" si="719"/>
        <v/>
      </c>
      <c r="BQ999" s="122"/>
    </row>
    <row r="1000" spans="2:69" x14ac:dyDescent="0.3">
      <c r="B1000" s="89"/>
      <c r="C1000" s="98">
        <f t="shared" si="715"/>
        <v>198</v>
      </c>
      <c r="D1000" s="120">
        <v>990</v>
      </c>
      <c r="E1000" s="161" t="str">
        <f t="shared" si="720"/>
        <v/>
      </c>
      <c r="F1000" s="90" t="str">
        <f t="shared" si="696"/>
        <v/>
      </c>
      <c r="G1000" s="120">
        <v>990</v>
      </c>
      <c r="H1000" s="161" t="str">
        <f t="shared" si="721"/>
        <v/>
      </c>
      <c r="I1000" s="90" t="str">
        <f t="array" ref="I1000">IF(D$2=1,IF(F1000="","",ABS(F999-F1000)),IF(D$2&lt;10,IF(AND(F1000="",F1001=""),"",MAX(IF(C$11:C$1510=G1000,B$11:B$1510))-MIN(IF(C$11:C$1510=G1000,B$11:B$1510))),IF(AND(F1000="",F1001=""),"",_xlfn.STDEV.S(IF(C$11:C$1510=G1000,B$11:B$1510)))))</f>
        <v/>
      </c>
      <c r="J1000" s="102"/>
      <c r="K1000" s="156"/>
      <c r="L1000" s="157"/>
      <c r="M1000" s="158"/>
      <c r="N1000" s="147"/>
      <c r="O1000" s="147"/>
      <c r="AA1000" s="99" t="str">
        <f t="shared" si="697"/>
        <v/>
      </c>
      <c r="AB1000" s="99" t="str">
        <f t="shared" si="698"/>
        <v/>
      </c>
      <c r="AC1000" s="99" t="str">
        <f t="shared" si="726"/>
        <v/>
      </c>
      <c r="AD1000" s="99" t="str">
        <f t="shared" si="727"/>
        <v/>
      </c>
      <c r="AE1000" s="99" t="str">
        <f t="shared" si="699"/>
        <v/>
      </c>
      <c r="AF1000" s="99" t="str">
        <f t="shared" si="700"/>
        <v/>
      </c>
      <c r="AG1000" s="99" t="str">
        <f t="shared" si="738"/>
        <v/>
      </c>
      <c r="AH1000" s="99" t="str">
        <f t="shared" si="739"/>
        <v/>
      </c>
      <c r="AI1000" s="99" t="str">
        <f t="shared" si="716"/>
        <v/>
      </c>
      <c r="AJ1000" s="99" t="str">
        <f t="shared" si="722"/>
        <v/>
      </c>
      <c r="AK1000" s="99" t="str">
        <f t="shared" si="736"/>
        <v/>
      </c>
      <c r="AL1000" s="99" t="str">
        <f t="shared" si="737"/>
        <v/>
      </c>
      <c r="AM1000" s="99" t="str">
        <f t="shared" si="717"/>
        <v/>
      </c>
      <c r="AN1000" s="99" t="str">
        <f t="shared" si="723"/>
        <v/>
      </c>
      <c r="AO1000" s="99" t="str">
        <f t="shared" si="728"/>
        <v/>
      </c>
      <c r="AP1000" s="99" t="str">
        <f t="shared" si="729"/>
        <v/>
      </c>
      <c r="AQ1000" s="99" t="str">
        <f t="shared" si="724"/>
        <v/>
      </c>
      <c r="AR1000" s="99" t="str">
        <f t="shared" si="725"/>
        <v/>
      </c>
      <c r="AS1000" s="99" t="str">
        <f t="shared" si="730"/>
        <v/>
      </c>
      <c r="AT1000" s="99" t="str">
        <f t="shared" si="731"/>
        <v/>
      </c>
      <c r="AU1000" s="99" t="str">
        <f t="shared" si="701"/>
        <v/>
      </c>
      <c r="AV1000" s="99" t="str">
        <f t="shared" si="702"/>
        <v/>
      </c>
      <c r="AW1000" s="99" t="str">
        <f t="shared" si="732"/>
        <v/>
      </c>
      <c r="AX1000" s="99" t="str">
        <f t="shared" si="733"/>
        <v/>
      </c>
      <c r="AY1000" s="99" t="str">
        <f t="shared" si="703"/>
        <v/>
      </c>
      <c r="AZ1000" s="99" t="str">
        <f t="shared" si="704"/>
        <v/>
      </c>
      <c r="BA1000" s="99" t="str">
        <f t="shared" si="734"/>
        <v/>
      </c>
      <c r="BB1000" s="99" t="str">
        <f t="shared" si="735"/>
        <v/>
      </c>
      <c r="BD1000" s="99" t="str">
        <f t="shared" si="705"/>
        <v/>
      </c>
      <c r="BE1000" s="99" t="str">
        <f t="shared" si="706"/>
        <v/>
      </c>
      <c r="BF1000" s="99" t="str">
        <f t="shared" si="707"/>
        <v/>
      </c>
      <c r="BG1000" s="99" t="str">
        <f t="shared" si="708"/>
        <v/>
      </c>
      <c r="BH1000" s="121" t="str">
        <f t="shared" si="709"/>
        <v/>
      </c>
      <c r="BI1000" s="121" t="str">
        <f t="shared" si="710"/>
        <v/>
      </c>
      <c r="BJ1000" s="122" t="str">
        <f t="shared" si="711"/>
        <v/>
      </c>
      <c r="BK1000" s="122"/>
      <c r="BL1000" s="99" t="str">
        <f t="shared" si="712"/>
        <v/>
      </c>
      <c r="BM1000" s="99" t="str">
        <f t="shared" si="713"/>
        <v/>
      </c>
      <c r="BN1000" s="122" t="str">
        <f t="shared" si="718"/>
        <v/>
      </c>
      <c r="BO1000" s="121" t="str">
        <f t="shared" si="714"/>
        <v/>
      </c>
      <c r="BP1000" s="122" t="str">
        <f t="shared" si="719"/>
        <v/>
      </c>
      <c r="BQ1000" s="122"/>
    </row>
    <row r="1001" spans="2:69" x14ac:dyDescent="0.3">
      <c r="B1001" s="89"/>
      <c r="C1001" s="98">
        <f t="shared" si="715"/>
        <v>199</v>
      </c>
      <c r="D1001" s="120">
        <v>991</v>
      </c>
      <c r="E1001" s="161" t="str">
        <f t="shared" si="720"/>
        <v/>
      </c>
      <c r="F1001" s="90" t="str">
        <f t="shared" si="696"/>
        <v/>
      </c>
      <c r="G1001" s="120">
        <v>991</v>
      </c>
      <c r="H1001" s="161" t="str">
        <f t="shared" si="721"/>
        <v/>
      </c>
      <c r="I1001" s="90" t="str">
        <f t="array" ref="I1001">IF(D$2=1,IF(F1001="","",ABS(F1000-F1001)),IF(D$2&lt;10,IF(AND(F1001="",F1002=""),"",MAX(IF(C$11:C$1510=G1001,B$11:B$1510))-MIN(IF(C$11:C$1510=G1001,B$11:B$1510))),IF(AND(F1001="",F1002=""),"",_xlfn.STDEV.S(IF(C$11:C$1510=G1001,B$11:B$1510)))))</f>
        <v/>
      </c>
      <c r="J1001" s="102"/>
      <c r="K1001" s="156"/>
      <c r="L1001" s="157"/>
      <c r="M1001" s="158"/>
      <c r="N1001" s="147"/>
      <c r="O1001" s="147"/>
      <c r="AA1001" s="99" t="str">
        <f t="shared" si="697"/>
        <v/>
      </c>
      <c r="AB1001" s="99" t="str">
        <f t="shared" si="698"/>
        <v/>
      </c>
      <c r="AC1001" s="99" t="str">
        <f t="shared" si="726"/>
        <v/>
      </c>
      <c r="AD1001" s="99" t="str">
        <f t="shared" si="727"/>
        <v/>
      </c>
      <c r="AE1001" s="99" t="str">
        <f t="shared" si="699"/>
        <v/>
      </c>
      <c r="AF1001" s="99" t="str">
        <f t="shared" si="700"/>
        <v/>
      </c>
      <c r="AG1001" s="99" t="str">
        <f t="shared" si="738"/>
        <v/>
      </c>
      <c r="AH1001" s="99" t="str">
        <f t="shared" si="739"/>
        <v/>
      </c>
      <c r="AI1001" s="99" t="str">
        <f t="shared" si="716"/>
        <v/>
      </c>
      <c r="AJ1001" s="99" t="str">
        <f t="shared" si="722"/>
        <v/>
      </c>
      <c r="AK1001" s="99" t="str">
        <f t="shared" si="736"/>
        <v/>
      </c>
      <c r="AL1001" s="99" t="str">
        <f t="shared" si="737"/>
        <v/>
      </c>
      <c r="AM1001" s="99" t="str">
        <f t="shared" si="717"/>
        <v/>
      </c>
      <c r="AN1001" s="99" t="str">
        <f t="shared" si="723"/>
        <v/>
      </c>
      <c r="AO1001" s="99" t="str">
        <f t="shared" si="728"/>
        <v/>
      </c>
      <c r="AP1001" s="99" t="str">
        <f t="shared" si="729"/>
        <v/>
      </c>
      <c r="AQ1001" s="99" t="str">
        <f t="shared" si="724"/>
        <v/>
      </c>
      <c r="AR1001" s="99" t="str">
        <f t="shared" si="725"/>
        <v/>
      </c>
      <c r="AS1001" s="99" t="str">
        <f t="shared" si="730"/>
        <v/>
      </c>
      <c r="AT1001" s="99" t="str">
        <f t="shared" si="731"/>
        <v/>
      </c>
      <c r="AU1001" s="99" t="str">
        <f t="shared" si="701"/>
        <v/>
      </c>
      <c r="AV1001" s="99" t="str">
        <f t="shared" si="702"/>
        <v/>
      </c>
      <c r="AW1001" s="99" t="str">
        <f t="shared" si="732"/>
        <v/>
      </c>
      <c r="AX1001" s="99" t="str">
        <f t="shared" si="733"/>
        <v/>
      </c>
      <c r="AY1001" s="99" t="str">
        <f t="shared" si="703"/>
        <v/>
      </c>
      <c r="AZ1001" s="99" t="str">
        <f t="shared" si="704"/>
        <v/>
      </c>
      <c r="BA1001" s="99" t="str">
        <f t="shared" si="734"/>
        <v/>
      </c>
      <c r="BB1001" s="99" t="str">
        <f t="shared" si="735"/>
        <v/>
      </c>
      <c r="BD1001" s="99" t="str">
        <f t="shared" si="705"/>
        <v/>
      </c>
      <c r="BE1001" s="99" t="str">
        <f t="shared" si="706"/>
        <v/>
      </c>
      <c r="BF1001" s="99" t="str">
        <f t="shared" si="707"/>
        <v/>
      </c>
      <c r="BG1001" s="99" t="str">
        <f t="shared" si="708"/>
        <v/>
      </c>
      <c r="BH1001" s="121" t="str">
        <f t="shared" si="709"/>
        <v/>
      </c>
      <c r="BI1001" s="121" t="str">
        <f t="shared" si="710"/>
        <v/>
      </c>
      <c r="BJ1001" s="122" t="str">
        <f t="shared" si="711"/>
        <v/>
      </c>
      <c r="BK1001" s="122"/>
      <c r="BL1001" s="99" t="str">
        <f t="shared" si="712"/>
        <v/>
      </c>
      <c r="BM1001" s="99" t="str">
        <f t="shared" si="713"/>
        <v/>
      </c>
      <c r="BN1001" s="122" t="str">
        <f t="shared" si="718"/>
        <v/>
      </c>
      <c r="BO1001" s="121" t="str">
        <f t="shared" si="714"/>
        <v/>
      </c>
      <c r="BP1001" s="122" t="str">
        <f t="shared" si="719"/>
        <v/>
      </c>
      <c r="BQ1001" s="122"/>
    </row>
    <row r="1002" spans="2:69" x14ac:dyDescent="0.3">
      <c r="B1002" s="89"/>
      <c r="C1002" s="98">
        <f t="shared" si="715"/>
        <v>199</v>
      </c>
      <c r="D1002" s="120">
        <v>992</v>
      </c>
      <c r="E1002" s="161" t="str">
        <f t="shared" si="720"/>
        <v/>
      </c>
      <c r="F1002" s="90" t="str">
        <f t="shared" si="696"/>
        <v/>
      </c>
      <c r="G1002" s="120">
        <v>992</v>
      </c>
      <c r="H1002" s="161" t="str">
        <f t="shared" si="721"/>
        <v/>
      </c>
      <c r="I1002" s="90" t="str">
        <f t="array" ref="I1002">IF(D$2=1,IF(F1002="","",ABS(F1001-F1002)),IF(D$2&lt;10,IF(AND(F1002="",F1003=""),"",MAX(IF(C$11:C$1510=G1002,B$11:B$1510))-MIN(IF(C$11:C$1510=G1002,B$11:B$1510))),IF(AND(F1002="",F1003=""),"",_xlfn.STDEV.S(IF(C$11:C$1510=G1002,B$11:B$1510)))))</f>
        <v/>
      </c>
      <c r="J1002" s="102"/>
      <c r="K1002" s="156"/>
      <c r="L1002" s="157"/>
      <c r="M1002" s="158"/>
      <c r="N1002" s="147"/>
      <c r="O1002" s="147"/>
      <c r="AA1002" s="99" t="str">
        <f t="shared" si="697"/>
        <v/>
      </c>
      <c r="AB1002" s="99" t="str">
        <f t="shared" si="698"/>
        <v/>
      </c>
      <c r="AC1002" s="99" t="str">
        <f t="shared" si="726"/>
        <v/>
      </c>
      <c r="AD1002" s="99" t="str">
        <f t="shared" si="727"/>
        <v/>
      </c>
      <c r="AE1002" s="99" t="str">
        <f t="shared" si="699"/>
        <v/>
      </c>
      <c r="AF1002" s="99" t="str">
        <f t="shared" si="700"/>
        <v/>
      </c>
      <c r="AG1002" s="99" t="str">
        <f t="shared" si="738"/>
        <v/>
      </c>
      <c r="AH1002" s="99" t="str">
        <f t="shared" si="739"/>
        <v/>
      </c>
      <c r="AI1002" s="99" t="str">
        <f t="shared" si="716"/>
        <v/>
      </c>
      <c r="AJ1002" s="99" t="str">
        <f t="shared" si="722"/>
        <v/>
      </c>
      <c r="AK1002" s="99" t="str">
        <f t="shared" si="736"/>
        <v/>
      </c>
      <c r="AL1002" s="99" t="str">
        <f t="shared" si="737"/>
        <v/>
      </c>
      <c r="AM1002" s="99" t="str">
        <f t="shared" si="717"/>
        <v/>
      </c>
      <c r="AN1002" s="99" t="str">
        <f t="shared" si="723"/>
        <v/>
      </c>
      <c r="AO1002" s="99" t="str">
        <f t="shared" si="728"/>
        <v/>
      </c>
      <c r="AP1002" s="99" t="str">
        <f t="shared" si="729"/>
        <v/>
      </c>
      <c r="AQ1002" s="99" t="str">
        <f t="shared" si="724"/>
        <v/>
      </c>
      <c r="AR1002" s="99" t="str">
        <f t="shared" si="725"/>
        <v/>
      </c>
      <c r="AS1002" s="99" t="str">
        <f t="shared" si="730"/>
        <v/>
      </c>
      <c r="AT1002" s="99" t="str">
        <f t="shared" si="731"/>
        <v/>
      </c>
      <c r="AU1002" s="99" t="str">
        <f t="shared" si="701"/>
        <v/>
      </c>
      <c r="AV1002" s="99" t="str">
        <f t="shared" si="702"/>
        <v/>
      </c>
      <c r="AW1002" s="99" t="str">
        <f t="shared" si="732"/>
        <v/>
      </c>
      <c r="AX1002" s="99" t="str">
        <f t="shared" si="733"/>
        <v/>
      </c>
      <c r="AY1002" s="99" t="str">
        <f t="shared" si="703"/>
        <v/>
      </c>
      <c r="AZ1002" s="99" t="str">
        <f t="shared" si="704"/>
        <v/>
      </c>
      <c r="BA1002" s="99" t="str">
        <f t="shared" si="734"/>
        <v/>
      </c>
      <c r="BB1002" s="99" t="str">
        <f t="shared" si="735"/>
        <v/>
      </c>
      <c r="BD1002" s="99" t="str">
        <f t="shared" si="705"/>
        <v/>
      </c>
      <c r="BE1002" s="99" t="str">
        <f t="shared" si="706"/>
        <v/>
      </c>
      <c r="BF1002" s="99" t="str">
        <f t="shared" si="707"/>
        <v/>
      </c>
      <c r="BG1002" s="99" t="str">
        <f t="shared" si="708"/>
        <v/>
      </c>
      <c r="BH1002" s="121" t="str">
        <f t="shared" si="709"/>
        <v/>
      </c>
      <c r="BI1002" s="121" t="str">
        <f t="shared" si="710"/>
        <v/>
      </c>
      <c r="BJ1002" s="122" t="str">
        <f t="shared" si="711"/>
        <v/>
      </c>
      <c r="BK1002" s="122"/>
      <c r="BL1002" s="99" t="str">
        <f t="shared" si="712"/>
        <v/>
      </c>
      <c r="BM1002" s="99" t="str">
        <f t="shared" si="713"/>
        <v/>
      </c>
      <c r="BN1002" s="122" t="str">
        <f t="shared" si="718"/>
        <v/>
      </c>
      <c r="BO1002" s="121" t="str">
        <f t="shared" si="714"/>
        <v/>
      </c>
      <c r="BP1002" s="122" t="str">
        <f t="shared" si="719"/>
        <v/>
      </c>
      <c r="BQ1002" s="122"/>
    </row>
    <row r="1003" spans="2:69" x14ac:dyDescent="0.3">
      <c r="B1003" s="89"/>
      <c r="C1003" s="98">
        <f t="shared" si="715"/>
        <v>199</v>
      </c>
      <c r="D1003" s="120">
        <v>993</v>
      </c>
      <c r="E1003" s="161" t="str">
        <f t="shared" si="720"/>
        <v/>
      </c>
      <c r="F1003" s="90" t="str">
        <f t="shared" si="696"/>
        <v/>
      </c>
      <c r="G1003" s="120">
        <v>993</v>
      </c>
      <c r="H1003" s="161" t="str">
        <f t="shared" si="721"/>
        <v/>
      </c>
      <c r="I1003" s="90" t="str">
        <f t="array" ref="I1003">IF(D$2=1,IF(F1003="","",ABS(F1002-F1003)),IF(D$2&lt;10,IF(AND(F1003="",F1004=""),"",MAX(IF(C$11:C$1510=G1003,B$11:B$1510))-MIN(IF(C$11:C$1510=G1003,B$11:B$1510))),IF(AND(F1003="",F1004=""),"",_xlfn.STDEV.S(IF(C$11:C$1510=G1003,B$11:B$1510)))))</f>
        <v/>
      </c>
      <c r="J1003" s="102"/>
      <c r="K1003" s="156"/>
      <c r="L1003" s="157"/>
      <c r="M1003" s="158"/>
      <c r="N1003" s="147"/>
      <c r="O1003" s="147"/>
      <c r="AA1003" s="99" t="str">
        <f t="shared" si="697"/>
        <v/>
      </c>
      <c r="AB1003" s="99" t="str">
        <f t="shared" si="698"/>
        <v/>
      </c>
      <c r="AC1003" s="99" t="str">
        <f t="shared" si="726"/>
        <v/>
      </c>
      <c r="AD1003" s="99" t="str">
        <f t="shared" si="727"/>
        <v/>
      </c>
      <c r="AE1003" s="99" t="str">
        <f t="shared" si="699"/>
        <v/>
      </c>
      <c r="AF1003" s="99" t="str">
        <f t="shared" si="700"/>
        <v/>
      </c>
      <c r="AG1003" s="99" t="str">
        <f t="shared" si="738"/>
        <v/>
      </c>
      <c r="AH1003" s="99" t="str">
        <f t="shared" si="739"/>
        <v/>
      </c>
      <c r="AI1003" s="99" t="str">
        <f t="shared" si="716"/>
        <v/>
      </c>
      <c r="AJ1003" s="99" t="str">
        <f t="shared" si="722"/>
        <v/>
      </c>
      <c r="AK1003" s="99" t="str">
        <f t="shared" si="736"/>
        <v/>
      </c>
      <c r="AL1003" s="99" t="str">
        <f t="shared" si="737"/>
        <v/>
      </c>
      <c r="AM1003" s="99" t="str">
        <f t="shared" si="717"/>
        <v/>
      </c>
      <c r="AN1003" s="99" t="str">
        <f t="shared" si="723"/>
        <v/>
      </c>
      <c r="AO1003" s="99" t="str">
        <f t="shared" si="728"/>
        <v/>
      </c>
      <c r="AP1003" s="99" t="str">
        <f t="shared" si="729"/>
        <v/>
      </c>
      <c r="AQ1003" s="99" t="str">
        <f t="shared" si="724"/>
        <v/>
      </c>
      <c r="AR1003" s="99" t="str">
        <f t="shared" si="725"/>
        <v/>
      </c>
      <c r="AS1003" s="99" t="str">
        <f t="shared" si="730"/>
        <v/>
      </c>
      <c r="AT1003" s="99" t="str">
        <f t="shared" si="731"/>
        <v/>
      </c>
      <c r="AU1003" s="99" t="str">
        <f t="shared" si="701"/>
        <v/>
      </c>
      <c r="AV1003" s="99" t="str">
        <f t="shared" si="702"/>
        <v/>
      </c>
      <c r="AW1003" s="99" t="str">
        <f t="shared" si="732"/>
        <v/>
      </c>
      <c r="AX1003" s="99" t="str">
        <f t="shared" si="733"/>
        <v/>
      </c>
      <c r="AY1003" s="99" t="str">
        <f t="shared" si="703"/>
        <v/>
      </c>
      <c r="AZ1003" s="99" t="str">
        <f t="shared" si="704"/>
        <v/>
      </c>
      <c r="BA1003" s="99" t="str">
        <f t="shared" si="734"/>
        <v/>
      </c>
      <c r="BB1003" s="99" t="str">
        <f t="shared" si="735"/>
        <v/>
      </c>
      <c r="BD1003" s="99" t="str">
        <f t="shared" si="705"/>
        <v/>
      </c>
      <c r="BE1003" s="99" t="str">
        <f t="shared" si="706"/>
        <v/>
      </c>
      <c r="BF1003" s="99" t="str">
        <f t="shared" si="707"/>
        <v/>
      </c>
      <c r="BG1003" s="99" t="str">
        <f t="shared" si="708"/>
        <v/>
      </c>
      <c r="BH1003" s="121" t="str">
        <f t="shared" si="709"/>
        <v/>
      </c>
      <c r="BI1003" s="121" t="str">
        <f t="shared" si="710"/>
        <v/>
      </c>
      <c r="BJ1003" s="122" t="str">
        <f t="shared" si="711"/>
        <v/>
      </c>
      <c r="BK1003" s="122"/>
      <c r="BL1003" s="99" t="str">
        <f t="shared" si="712"/>
        <v/>
      </c>
      <c r="BM1003" s="99" t="str">
        <f t="shared" si="713"/>
        <v/>
      </c>
      <c r="BN1003" s="122" t="str">
        <f t="shared" si="718"/>
        <v/>
      </c>
      <c r="BO1003" s="121" t="str">
        <f t="shared" si="714"/>
        <v/>
      </c>
      <c r="BP1003" s="122" t="str">
        <f t="shared" si="719"/>
        <v/>
      </c>
      <c r="BQ1003" s="122"/>
    </row>
    <row r="1004" spans="2:69" x14ac:dyDescent="0.3">
      <c r="B1004" s="89"/>
      <c r="C1004" s="98">
        <f t="shared" si="715"/>
        <v>199</v>
      </c>
      <c r="D1004" s="120">
        <v>994</v>
      </c>
      <c r="E1004" s="161" t="str">
        <f t="shared" si="720"/>
        <v/>
      </c>
      <c r="F1004" s="90" t="str">
        <f t="shared" si="696"/>
        <v/>
      </c>
      <c r="G1004" s="120">
        <v>994</v>
      </c>
      <c r="H1004" s="161" t="str">
        <f t="shared" si="721"/>
        <v/>
      </c>
      <c r="I1004" s="90" t="str">
        <f t="array" ref="I1004">IF(D$2=1,IF(F1004="","",ABS(F1003-F1004)),IF(D$2&lt;10,IF(AND(F1004="",F1005=""),"",MAX(IF(C$11:C$1510=G1004,B$11:B$1510))-MIN(IF(C$11:C$1510=G1004,B$11:B$1510))),IF(AND(F1004="",F1005=""),"",_xlfn.STDEV.S(IF(C$11:C$1510=G1004,B$11:B$1510)))))</f>
        <v/>
      </c>
      <c r="J1004" s="102"/>
      <c r="K1004" s="156"/>
      <c r="L1004" s="157"/>
      <c r="M1004" s="158"/>
      <c r="N1004" s="147"/>
      <c r="O1004" s="147"/>
      <c r="AA1004" s="99" t="str">
        <f t="shared" si="697"/>
        <v/>
      </c>
      <c r="AB1004" s="99" t="str">
        <f t="shared" si="698"/>
        <v/>
      </c>
      <c r="AC1004" s="99" t="str">
        <f t="shared" si="726"/>
        <v/>
      </c>
      <c r="AD1004" s="99" t="str">
        <f t="shared" si="727"/>
        <v/>
      </c>
      <c r="AE1004" s="99" t="str">
        <f t="shared" si="699"/>
        <v/>
      </c>
      <c r="AF1004" s="99" t="str">
        <f t="shared" si="700"/>
        <v/>
      </c>
      <c r="AG1004" s="99" t="str">
        <f t="shared" si="738"/>
        <v/>
      </c>
      <c r="AH1004" s="99" t="str">
        <f t="shared" si="739"/>
        <v/>
      </c>
      <c r="AI1004" s="99" t="str">
        <f t="shared" si="716"/>
        <v/>
      </c>
      <c r="AJ1004" s="99" t="str">
        <f t="shared" si="722"/>
        <v/>
      </c>
      <c r="AK1004" s="99" t="str">
        <f t="shared" si="736"/>
        <v/>
      </c>
      <c r="AL1004" s="99" t="str">
        <f t="shared" si="737"/>
        <v/>
      </c>
      <c r="AM1004" s="99" t="str">
        <f t="shared" si="717"/>
        <v/>
      </c>
      <c r="AN1004" s="99" t="str">
        <f t="shared" si="723"/>
        <v/>
      </c>
      <c r="AO1004" s="99" t="str">
        <f t="shared" si="728"/>
        <v/>
      </c>
      <c r="AP1004" s="99" t="str">
        <f t="shared" si="729"/>
        <v/>
      </c>
      <c r="AQ1004" s="99" t="str">
        <f t="shared" si="724"/>
        <v/>
      </c>
      <c r="AR1004" s="99" t="str">
        <f t="shared" si="725"/>
        <v/>
      </c>
      <c r="AS1004" s="99" t="str">
        <f t="shared" si="730"/>
        <v/>
      </c>
      <c r="AT1004" s="99" t="str">
        <f t="shared" si="731"/>
        <v/>
      </c>
      <c r="AU1004" s="99" t="str">
        <f t="shared" si="701"/>
        <v/>
      </c>
      <c r="AV1004" s="99" t="str">
        <f t="shared" si="702"/>
        <v/>
      </c>
      <c r="AW1004" s="99" t="str">
        <f t="shared" si="732"/>
        <v/>
      </c>
      <c r="AX1004" s="99" t="str">
        <f t="shared" si="733"/>
        <v/>
      </c>
      <c r="AY1004" s="99" t="str">
        <f t="shared" si="703"/>
        <v/>
      </c>
      <c r="AZ1004" s="99" t="str">
        <f t="shared" si="704"/>
        <v/>
      </c>
      <c r="BA1004" s="99" t="str">
        <f t="shared" si="734"/>
        <v/>
      </c>
      <c r="BB1004" s="99" t="str">
        <f t="shared" si="735"/>
        <v/>
      </c>
      <c r="BD1004" s="99" t="str">
        <f t="shared" si="705"/>
        <v/>
      </c>
      <c r="BE1004" s="99" t="str">
        <f t="shared" si="706"/>
        <v/>
      </c>
      <c r="BF1004" s="99" t="str">
        <f t="shared" si="707"/>
        <v/>
      </c>
      <c r="BG1004" s="99" t="str">
        <f t="shared" si="708"/>
        <v/>
      </c>
      <c r="BH1004" s="121" t="str">
        <f t="shared" si="709"/>
        <v/>
      </c>
      <c r="BI1004" s="121" t="str">
        <f t="shared" si="710"/>
        <v/>
      </c>
      <c r="BJ1004" s="122" t="str">
        <f t="shared" si="711"/>
        <v/>
      </c>
      <c r="BK1004" s="122"/>
      <c r="BL1004" s="99" t="str">
        <f t="shared" si="712"/>
        <v/>
      </c>
      <c r="BM1004" s="99" t="str">
        <f t="shared" si="713"/>
        <v/>
      </c>
      <c r="BN1004" s="122" t="str">
        <f t="shared" si="718"/>
        <v/>
      </c>
      <c r="BO1004" s="121" t="str">
        <f t="shared" si="714"/>
        <v/>
      </c>
      <c r="BP1004" s="122" t="str">
        <f t="shared" si="719"/>
        <v/>
      </c>
      <c r="BQ1004" s="122"/>
    </row>
    <row r="1005" spans="2:69" x14ac:dyDescent="0.3">
      <c r="B1005" s="89"/>
      <c r="C1005" s="98">
        <f t="shared" si="715"/>
        <v>199</v>
      </c>
      <c r="D1005" s="120">
        <v>995</v>
      </c>
      <c r="E1005" s="161" t="str">
        <f t="shared" si="720"/>
        <v/>
      </c>
      <c r="F1005" s="90" t="str">
        <f t="shared" si="696"/>
        <v/>
      </c>
      <c r="G1005" s="120">
        <v>995</v>
      </c>
      <c r="H1005" s="161" t="str">
        <f t="shared" si="721"/>
        <v/>
      </c>
      <c r="I1005" s="90" t="str">
        <f t="array" ref="I1005">IF(D$2=1,IF(F1005="","",ABS(F1004-F1005)),IF(D$2&lt;10,IF(AND(F1005="",F1006=""),"",MAX(IF(C$11:C$1510=G1005,B$11:B$1510))-MIN(IF(C$11:C$1510=G1005,B$11:B$1510))),IF(AND(F1005="",F1006=""),"",_xlfn.STDEV.S(IF(C$11:C$1510=G1005,B$11:B$1510)))))</f>
        <v/>
      </c>
      <c r="J1005" s="102"/>
      <c r="K1005" s="156"/>
      <c r="L1005" s="157"/>
      <c r="M1005" s="158"/>
      <c r="N1005" s="147"/>
      <c r="O1005" s="147"/>
      <c r="AA1005" s="99" t="str">
        <f t="shared" si="697"/>
        <v/>
      </c>
      <c r="AB1005" s="99" t="str">
        <f t="shared" si="698"/>
        <v/>
      </c>
      <c r="AC1005" s="99" t="str">
        <f t="shared" si="726"/>
        <v/>
      </c>
      <c r="AD1005" s="99" t="str">
        <f t="shared" si="727"/>
        <v/>
      </c>
      <c r="AE1005" s="99" t="str">
        <f t="shared" si="699"/>
        <v/>
      </c>
      <c r="AF1005" s="99" t="str">
        <f t="shared" si="700"/>
        <v/>
      </c>
      <c r="AG1005" s="99" t="str">
        <f t="shared" si="738"/>
        <v/>
      </c>
      <c r="AH1005" s="99" t="str">
        <f t="shared" si="739"/>
        <v/>
      </c>
      <c r="AI1005" s="99" t="str">
        <f t="shared" si="716"/>
        <v/>
      </c>
      <c r="AJ1005" s="99" t="str">
        <f t="shared" si="722"/>
        <v/>
      </c>
      <c r="AK1005" s="99" t="str">
        <f t="shared" si="736"/>
        <v/>
      </c>
      <c r="AL1005" s="99" t="str">
        <f t="shared" si="737"/>
        <v/>
      </c>
      <c r="AM1005" s="99" t="str">
        <f t="shared" si="717"/>
        <v/>
      </c>
      <c r="AN1005" s="99" t="str">
        <f t="shared" si="723"/>
        <v/>
      </c>
      <c r="AO1005" s="99" t="str">
        <f t="shared" si="728"/>
        <v/>
      </c>
      <c r="AP1005" s="99" t="str">
        <f t="shared" si="729"/>
        <v/>
      </c>
      <c r="AQ1005" s="99" t="str">
        <f t="shared" si="724"/>
        <v/>
      </c>
      <c r="AR1005" s="99" t="str">
        <f t="shared" si="725"/>
        <v/>
      </c>
      <c r="AS1005" s="99" t="str">
        <f t="shared" si="730"/>
        <v/>
      </c>
      <c r="AT1005" s="99" t="str">
        <f t="shared" si="731"/>
        <v/>
      </c>
      <c r="AU1005" s="99" t="str">
        <f t="shared" si="701"/>
        <v/>
      </c>
      <c r="AV1005" s="99" t="str">
        <f t="shared" si="702"/>
        <v/>
      </c>
      <c r="AW1005" s="99" t="str">
        <f t="shared" si="732"/>
        <v/>
      </c>
      <c r="AX1005" s="99" t="str">
        <f t="shared" si="733"/>
        <v/>
      </c>
      <c r="AY1005" s="99" t="str">
        <f t="shared" si="703"/>
        <v/>
      </c>
      <c r="AZ1005" s="99" t="str">
        <f t="shared" si="704"/>
        <v/>
      </c>
      <c r="BA1005" s="99" t="str">
        <f t="shared" si="734"/>
        <v/>
      </c>
      <c r="BB1005" s="99" t="str">
        <f t="shared" si="735"/>
        <v/>
      </c>
      <c r="BD1005" s="99" t="str">
        <f t="shared" si="705"/>
        <v/>
      </c>
      <c r="BE1005" s="99" t="str">
        <f t="shared" si="706"/>
        <v/>
      </c>
      <c r="BF1005" s="99" t="str">
        <f t="shared" si="707"/>
        <v/>
      </c>
      <c r="BG1005" s="99" t="str">
        <f t="shared" si="708"/>
        <v/>
      </c>
      <c r="BH1005" s="121" t="str">
        <f t="shared" si="709"/>
        <v/>
      </c>
      <c r="BI1005" s="121" t="str">
        <f t="shared" si="710"/>
        <v/>
      </c>
      <c r="BJ1005" s="122" t="str">
        <f t="shared" si="711"/>
        <v/>
      </c>
      <c r="BK1005" s="122"/>
      <c r="BL1005" s="99" t="str">
        <f t="shared" si="712"/>
        <v/>
      </c>
      <c r="BM1005" s="99" t="str">
        <f t="shared" si="713"/>
        <v/>
      </c>
      <c r="BN1005" s="122" t="str">
        <f t="shared" si="718"/>
        <v/>
      </c>
      <c r="BO1005" s="121" t="str">
        <f t="shared" si="714"/>
        <v/>
      </c>
      <c r="BP1005" s="122" t="str">
        <f t="shared" si="719"/>
        <v/>
      </c>
      <c r="BQ1005" s="122"/>
    </row>
    <row r="1006" spans="2:69" x14ac:dyDescent="0.3">
      <c r="B1006" s="89"/>
      <c r="C1006" s="98">
        <f t="shared" si="715"/>
        <v>200</v>
      </c>
      <c r="D1006" s="120">
        <v>996</v>
      </c>
      <c r="E1006" s="161" t="str">
        <f t="shared" si="720"/>
        <v/>
      </c>
      <c r="F1006" s="90" t="str">
        <f t="shared" si="696"/>
        <v/>
      </c>
      <c r="G1006" s="120">
        <v>996</v>
      </c>
      <c r="H1006" s="161" t="str">
        <f t="shared" si="721"/>
        <v/>
      </c>
      <c r="I1006" s="90" t="str">
        <f t="array" ref="I1006">IF(D$2=1,IF(F1006="","",ABS(F1005-F1006)),IF(D$2&lt;10,IF(AND(F1006="",F1007=""),"",MAX(IF(C$11:C$1510=G1006,B$11:B$1510))-MIN(IF(C$11:C$1510=G1006,B$11:B$1510))),IF(AND(F1006="",F1007=""),"",_xlfn.STDEV.S(IF(C$11:C$1510=G1006,B$11:B$1510)))))</f>
        <v/>
      </c>
      <c r="J1006" s="102"/>
      <c r="K1006" s="156"/>
      <c r="L1006" s="157"/>
      <c r="M1006" s="158"/>
      <c r="N1006" s="147"/>
      <c r="O1006" s="147"/>
      <c r="AA1006" s="99" t="str">
        <f t="shared" si="697"/>
        <v/>
      </c>
      <c r="AB1006" s="99" t="str">
        <f t="shared" si="698"/>
        <v/>
      </c>
      <c r="AC1006" s="99" t="str">
        <f t="shared" si="726"/>
        <v/>
      </c>
      <c r="AD1006" s="99" t="str">
        <f t="shared" si="727"/>
        <v/>
      </c>
      <c r="AE1006" s="99" t="str">
        <f t="shared" si="699"/>
        <v/>
      </c>
      <c r="AF1006" s="99" t="str">
        <f t="shared" si="700"/>
        <v/>
      </c>
      <c r="AG1006" s="99" t="str">
        <f t="shared" si="738"/>
        <v/>
      </c>
      <c r="AH1006" s="99" t="str">
        <f t="shared" si="739"/>
        <v/>
      </c>
      <c r="AI1006" s="99" t="str">
        <f t="shared" si="716"/>
        <v/>
      </c>
      <c r="AJ1006" s="99" t="str">
        <f t="shared" si="722"/>
        <v/>
      </c>
      <c r="AK1006" s="99" t="str">
        <f t="shared" si="736"/>
        <v/>
      </c>
      <c r="AL1006" s="99" t="str">
        <f t="shared" si="737"/>
        <v/>
      </c>
      <c r="AM1006" s="99" t="str">
        <f t="shared" si="717"/>
        <v/>
      </c>
      <c r="AN1006" s="99" t="str">
        <f t="shared" si="723"/>
        <v/>
      </c>
      <c r="AO1006" s="99" t="str">
        <f t="shared" si="728"/>
        <v/>
      </c>
      <c r="AP1006" s="99" t="str">
        <f t="shared" si="729"/>
        <v/>
      </c>
      <c r="AQ1006" s="99" t="str">
        <f t="shared" si="724"/>
        <v/>
      </c>
      <c r="AR1006" s="99" t="str">
        <f t="shared" si="725"/>
        <v/>
      </c>
      <c r="AS1006" s="99" t="str">
        <f t="shared" si="730"/>
        <v/>
      </c>
      <c r="AT1006" s="99" t="str">
        <f t="shared" si="731"/>
        <v/>
      </c>
      <c r="AU1006" s="99" t="str">
        <f t="shared" si="701"/>
        <v/>
      </c>
      <c r="AV1006" s="99" t="str">
        <f t="shared" si="702"/>
        <v/>
      </c>
      <c r="AW1006" s="99" t="str">
        <f t="shared" si="732"/>
        <v/>
      </c>
      <c r="AX1006" s="99" t="str">
        <f t="shared" si="733"/>
        <v/>
      </c>
      <c r="AY1006" s="99" t="str">
        <f t="shared" si="703"/>
        <v/>
      </c>
      <c r="AZ1006" s="99" t="str">
        <f t="shared" si="704"/>
        <v/>
      </c>
      <c r="BA1006" s="99" t="str">
        <f t="shared" si="734"/>
        <v/>
      </c>
      <c r="BB1006" s="99" t="str">
        <f t="shared" si="735"/>
        <v/>
      </c>
      <c r="BD1006" s="99" t="str">
        <f t="shared" si="705"/>
        <v/>
      </c>
      <c r="BE1006" s="99" t="str">
        <f t="shared" si="706"/>
        <v/>
      </c>
      <c r="BF1006" s="99" t="str">
        <f t="shared" si="707"/>
        <v/>
      </c>
      <c r="BG1006" s="99" t="str">
        <f t="shared" si="708"/>
        <v/>
      </c>
      <c r="BH1006" s="121" t="str">
        <f t="shared" si="709"/>
        <v/>
      </c>
      <c r="BI1006" s="121" t="str">
        <f t="shared" si="710"/>
        <v/>
      </c>
      <c r="BJ1006" s="122" t="str">
        <f t="shared" si="711"/>
        <v/>
      </c>
      <c r="BK1006" s="122"/>
      <c r="BL1006" s="99" t="str">
        <f t="shared" si="712"/>
        <v/>
      </c>
      <c r="BM1006" s="99" t="str">
        <f t="shared" si="713"/>
        <v/>
      </c>
      <c r="BN1006" s="122" t="str">
        <f t="shared" si="718"/>
        <v/>
      </c>
      <c r="BO1006" s="121" t="str">
        <f t="shared" si="714"/>
        <v/>
      </c>
      <c r="BP1006" s="122" t="str">
        <f t="shared" si="719"/>
        <v/>
      </c>
      <c r="BQ1006" s="122"/>
    </row>
    <row r="1007" spans="2:69" x14ac:dyDescent="0.3">
      <c r="B1007" s="89"/>
      <c r="C1007" s="98">
        <f t="shared" si="715"/>
        <v>200</v>
      </c>
      <c r="D1007" s="120">
        <v>997</v>
      </c>
      <c r="E1007" s="161" t="str">
        <f t="shared" si="720"/>
        <v/>
      </c>
      <c r="F1007" s="90" t="str">
        <f t="shared" si="696"/>
        <v/>
      </c>
      <c r="G1007" s="120">
        <v>997</v>
      </c>
      <c r="H1007" s="161" t="str">
        <f t="shared" si="721"/>
        <v/>
      </c>
      <c r="I1007" s="90" t="str">
        <f t="array" ref="I1007">IF(D$2=1,IF(F1007="","",ABS(F1006-F1007)),IF(D$2&lt;10,IF(AND(F1007="",F1008=""),"",MAX(IF(C$11:C$1510=G1007,B$11:B$1510))-MIN(IF(C$11:C$1510=G1007,B$11:B$1510))),IF(AND(F1007="",F1008=""),"",_xlfn.STDEV.S(IF(C$11:C$1510=G1007,B$11:B$1510)))))</f>
        <v/>
      </c>
      <c r="J1007" s="102"/>
      <c r="K1007" s="156"/>
      <c r="L1007" s="157"/>
      <c r="M1007" s="158"/>
      <c r="N1007" s="147"/>
      <c r="O1007" s="147"/>
      <c r="AA1007" s="99" t="str">
        <f t="shared" si="697"/>
        <v/>
      </c>
      <c r="AB1007" s="99" t="str">
        <f t="shared" si="698"/>
        <v/>
      </c>
      <c r="AC1007" s="99" t="str">
        <f t="shared" si="726"/>
        <v/>
      </c>
      <c r="AD1007" s="99" t="str">
        <f t="shared" si="727"/>
        <v/>
      </c>
      <c r="AE1007" s="99" t="str">
        <f t="shared" si="699"/>
        <v/>
      </c>
      <c r="AF1007" s="99" t="str">
        <f t="shared" si="700"/>
        <v/>
      </c>
      <c r="AG1007" s="99" t="str">
        <f t="shared" si="738"/>
        <v/>
      </c>
      <c r="AH1007" s="99" t="str">
        <f t="shared" si="739"/>
        <v/>
      </c>
      <c r="AI1007" s="99" t="str">
        <f t="shared" si="716"/>
        <v/>
      </c>
      <c r="AJ1007" s="99" t="str">
        <f t="shared" si="722"/>
        <v/>
      </c>
      <c r="AK1007" s="99" t="str">
        <f t="shared" si="736"/>
        <v/>
      </c>
      <c r="AL1007" s="99" t="str">
        <f t="shared" si="737"/>
        <v/>
      </c>
      <c r="AM1007" s="99" t="str">
        <f t="shared" si="717"/>
        <v/>
      </c>
      <c r="AN1007" s="99" t="str">
        <f t="shared" si="723"/>
        <v/>
      </c>
      <c r="AO1007" s="99" t="str">
        <f t="shared" si="728"/>
        <v/>
      </c>
      <c r="AP1007" s="99" t="str">
        <f t="shared" si="729"/>
        <v/>
      </c>
      <c r="AQ1007" s="99" t="str">
        <f t="shared" si="724"/>
        <v/>
      </c>
      <c r="AR1007" s="99" t="str">
        <f t="shared" si="725"/>
        <v/>
      </c>
      <c r="AS1007" s="99" t="str">
        <f t="shared" si="730"/>
        <v/>
      </c>
      <c r="AT1007" s="99" t="str">
        <f t="shared" si="731"/>
        <v/>
      </c>
      <c r="AU1007" s="99" t="str">
        <f t="shared" si="701"/>
        <v/>
      </c>
      <c r="AV1007" s="99" t="str">
        <f t="shared" si="702"/>
        <v/>
      </c>
      <c r="AW1007" s="99" t="str">
        <f t="shared" si="732"/>
        <v/>
      </c>
      <c r="AX1007" s="99" t="str">
        <f t="shared" si="733"/>
        <v/>
      </c>
      <c r="AY1007" s="99" t="str">
        <f t="shared" si="703"/>
        <v/>
      </c>
      <c r="AZ1007" s="99" t="str">
        <f t="shared" si="704"/>
        <v/>
      </c>
      <c r="BA1007" s="99" t="str">
        <f t="shared" si="734"/>
        <v/>
      </c>
      <c r="BB1007" s="99" t="str">
        <f t="shared" si="735"/>
        <v/>
      </c>
      <c r="BD1007" s="99" t="str">
        <f t="shared" si="705"/>
        <v/>
      </c>
      <c r="BE1007" s="99" t="str">
        <f t="shared" si="706"/>
        <v/>
      </c>
      <c r="BF1007" s="99" t="str">
        <f t="shared" si="707"/>
        <v/>
      </c>
      <c r="BG1007" s="99" t="str">
        <f t="shared" si="708"/>
        <v/>
      </c>
      <c r="BH1007" s="121" t="str">
        <f t="shared" si="709"/>
        <v/>
      </c>
      <c r="BI1007" s="121" t="str">
        <f t="shared" si="710"/>
        <v/>
      </c>
      <c r="BJ1007" s="122" t="str">
        <f t="shared" si="711"/>
        <v/>
      </c>
      <c r="BK1007" s="122"/>
      <c r="BL1007" s="99" t="str">
        <f t="shared" si="712"/>
        <v/>
      </c>
      <c r="BM1007" s="99" t="str">
        <f t="shared" si="713"/>
        <v/>
      </c>
      <c r="BN1007" s="122" t="str">
        <f t="shared" si="718"/>
        <v/>
      </c>
      <c r="BO1007" s="121" t="str">
        <f t="shared" si="714"/>
        <v/>
      </c>
      <c r="BP1007" s="122" t="str">
        <f t="shared" si="719"/>
        <v/>
      </c>
      <c r="BQ1007" s="122"/>
    </row>
    <row r="1008" spans="2:69" x14ac:dyDescent="0.3">
      <c r="B1008" s="89"/>
      <c r="C1008" s="98">
        <f t="shared" si="715"/>
        <v>200</v>
      </c>
      <c r="D1008" s="120">
        <v>998</v>
      </c>
      <c r="E1008" s="161" t="str">
        <f t="shared" si="720"/>
        <v/>
      </c>
      <c r="F1008" s="90" t="str">
        <f t="shared" si="696"/>
        <v/>
      </c>
      <c r="G1008" s="120">
        <v>998</v>
      </c>
      <c r="H1008" s="161" t="str">
        <f t="shared" si="721"/>
        <v/>
      </c>
      <c r="I1008" s="90" t="str">
        <f t="array" ref="I1008">IF(D$2=1,IF(F1008="","",ABS(F1007-F1008)),IF(D$2&lt;10,IF(AND(F1008="",F1009=""),"",MAX(IF(C$11:C$1510=G1008,B$11:B$1510))-MIN(IF(C$11:C$1510=G1008,B$11:B$1510))),IF(AND(F1008="",F1009=""),"",_xlfn.STDEV.S(IF(C$11:C$1510=G1008,B$11:B$1510)))))</f>
        <v/>
      </c>
      <c r="J1008" s="102"/>
      <c r="K1008" s="156"/>
      <c r="L1008" s="157"/>
      <c r="M1008" s="158"/>
      <c r="N1008" s="147"/>
      <c r="O1008" s="147"/>
      <c r="AA1008" s="99" t="str">
        <f t="shared" si="697"/>
        <v/>
      </c>
      <c r="AB1008" s="99" t="str">
        <f t="shared" si="698"/>
        <v/>
      </c>
      <c r="AC1008" s="99" t="str">
        <f t="shared" si="726"/>
        <v/>
      </c>
      <c r="AD1008" s="99" t="str">
        <f t="shared" si="727"/>
        <v/>
      </c>
      <c r="AE1008" s="99" t="str">
        <f t="shared" si="699"/>
        <v/>
      </c>
      <c r="AF1008" s="99" t="str">
        <f t="shared" si="700"/>
        <v/>
      </c>
      <c r="AG1008" s="99" t="str">
        <f t="shared" si="738"/>
        <v/>
      </c>
      <c r="AH1008" s="99" t="str">
        <f t="shared" si="739"/>
        <v/>
      </c>
      <c r="AI1008" s="99" t="str">
        <f t="shared" si="716"/>
        <v/>
      </c>
      <c r="AJ1008" s="99" t="str">
        <f t="shared" si="722"/>
        <v/>
      </c>
      <c r="AK1008" s="99" t="str">
        <f t="shared" si="736"/>
        <v/>
      </c>
      <c r="AL1008" s="99" t="str">
        <f t="shared" si="737"/>
        <v/>
      </c>
      <c r="AM1008" s="99" t="str">
        <f t="shared" si="717"/>
        <v/>
      </c>
      <c r="AN1008" s="99" t="str">
        <f t="shared" si="723"/>
        <v/>
      </c>
      <c r="AO1008" s="99" t="str">
        <f t="shared" si="728"/>
        <v/>
      </c>
      <c r="AP1008" s="99" t="str">
        <f t="shared" si="729"/>
        <v/>
      </c>
      <c r="AQ1008" s="99" t="str">
        <f t="shared" si="724"/>
        <v/>
      </c>
      <c r="AR1008" s="99" t="str">
        <f t="shared" si="725"/>
        <v/>
      </c>
      <c r="AS1008" s="99" t="str">
        <f t="shared" si="730"/>
        <v/>
      </c>
      <c r="AT1008" s="99" t="str">
        <f t="shared" si="731"/>
        <v/>
      </c>
      <c r="AU1008" s="99" t="str">
        <f t="shared" si="701"/>
        <v/>
      </c>
      <c r="AV1008" s="99" t="str">
        <f t="shared" si="702"/>
        <v/>
      </c>
      <c r="AW1008" s="99" t="str">
        <f t="shared" si="732"/>
        <v/>
      </c>
      <c r="AX1008" s="99" t="str">
        <f t="shared" si="733"/>
        <v/>
      </c>
      <c r="AY1008" s="99" t="str">
        <f t="shared" si="703"/>
        <v/>
      </c>
      <c r="AZ1008" s="99" t="str">
        <f t="shared" si="704"/>
        <v/>
      </c>
      <c r="BA1008" s="99" t="str">
        <f t="shared" si="734"/>
        <v/>
      </c>
      <c r="BB1008" s="99" t="str">
        <f t="shared" si="735"/>
        <v/>
      </c>
      <c r="BD1008" s="99" t="str">
        <f t="shared" si="705"/>
        <v/>
      </c>
      <c r="BE1008" s="99" t="str">
        <f t="shared" si="706"/>
        <v/>
      </c>
      <c r="BF1008" s="99" t="str">
        <f t="shared" si="707"/>
        <v/>
      </c>
      <c r="BG1008" s="99" t="str">
        <f t="shared" si="708"/>
        <v/>
      </c>
      <c r="BH1008" s="121" t="str">
        <f t="shared" si="709"/>
        <v/>
      </c>
      <c r="BI1008" s="121" t="str">
        <f t="shared" si="710"/>
        <v/>
      </c>
      <c r="BJ1008" s="122" t="str">
        <f t="shared" si="711"/>
        <v/>
      </c>
      <c r="BK1008" s="122"/>
      <c r="BL1008" s="99" t="str">
        <f t="shared" si="712"/>
        <v/>
      </c>
      <c r="BM1008" s="99" t="str">
        <f t="shared" si="713"/>
        <v/>
      </c>
      <c r="BN1008" s="122" t="str">
        <f t="shared" si="718"/>
        <v/>
      </c>
      <c r="BO1008" s="121" t="str">
        <f t="shared" si="714"/>
        <v/>
      </c>
      <c r="BP1008" s="122" t="str">
        <f t="shared" si="719"/>
        <v/>
      </c>
      <c r="BQ1008" s="122"/>
    </row>
    <row r="1009" spans="2:69" x14ac:dyDescent="0.3">
      <c r="B1009" s="89"/>
      <c r="C1009" s="98">
        <f t="shared" si="715"/>
        <v>200</v>
      </c>
      <c r="D1009" s="120">
        <v>999</v>
      </c>
      <c r="E1009" s="161" t="str">
        <f t="shared" si="720"/>
        <v/>
      </c>
      <c r="F1009" s="90" t="str">
        <f t="shared" si="696"/>
        <v/>
      </c>
      <c r="G1009" s="120">
        <v>999</v>
      </c>
      <c r="H1009" s="161" t="str">
        <f t="shared" si="721"/>
        <v/>
      </c>
      <c r="I1009" s="90" t="str">
        <f t="array" ref="I1009">IF(D$2=1,IF(F1009="","",ABS(F1008-F1009)),IF(D$2&lt;10,IF(AND(F1009="",F1010=""),"",MAX(IF(C$11:C$1510=G1009,B$11:B$1510))-MIN(IF(C$11:C$1510=G1009,B$11:B$1510))),IF(AND(F1009="",F1010=""),"",_xlfn.STDEV.S(IF(C$11:C$1510=G1009,B$11:B$1510)))))</f>
        <v/>
      </c>
      <c r="J1009" s="102"/>
      <c r="K1009" s="156"/>
      <c r="L1009" s="157"/>
      <c r="M1009" s="158"/>
      <c r="N1009" s="147"/>
      <c r="O1009" s="147"/>
      <c r="AA1009" s="99" t="str">
        <f t="shared" si="697"/>
        <v/>
      </c>
      <c r="AB1009" s="99" t="str">
        <f t="shared" si="698"/>
        <v/>
      </c>
      <c r="AC1009" s="99" t="str">
        <f t="shared" si="726"/>
        <v/>
      </c>
      <c r="AD1009" s="99" t="str">
        <f t="shared" si="727"/>
        <v/>
      </c>
      <c r="AE1009" s="99" t="str">
        <f t="shared" si="699"/>
        <v/>
      </c>
      <c r="AF1009" s="99" t="str">
        <f t="shared" si="700"/>
        <v/>
      </c>
      <c r="AG1009" s="99" t="str">
        <f t="shared" si="738"/>
        <v/>
      </c>
      <c r="AH1009" s="99" t="str">
        <f t="shared" si="739"/>
        <v/>
      </c>
      <c r="AI1009" s="99" t="str">
        <f t="shared" si="716"/>
        <v/>
      </c>
      <c r="AJ1009" s="99" t="str">
        <f t="shared" si="722"/>
        <v/>
      </c>
      <c r="AK1009" s="99" t="str">
        <f t="shared" si="736"/>
        <v/>
      </c>
      <c r="AL1009" s="99" t="str">
        <f t="shared" si="737"/>
        <v/>
      </c>
      <c r="AM1009" s="99" t="str">
        <f t="shared" si="717"/>
        <v/>
      </c>
      <c r="AN1009" s="99" t="str">
        <f t="shared" si="723"/>
        <v/>
      </c>
      <c r="AO1009" s="99" t="str">
        <f t="shared" si="728"/>
        <v/>
      </c>
      <c r="AP1009" s="99" t="str">
        <f t="shared" si="729"/>
        <v/>
      </c>
      <c r="AQ1009" s="99" t="str">
        <f t="shared" si="724"/>
        <v/>
      </c>
      <c r="AR1009" s="99" t="str">
        <f t="shared" si="725"/>
        <v/>
      </c>
      <c r="AS1009" s="99" t="str">
        <f t="shared" si="730"/>
        <v/>
      </c>
      <c r="AT1009" s="99" t="str">
        <f t="shared" si="731"/>
        <v/>
      </c>
      <c r="AU1009" s="99" t="str">
        <f t="shared" si="701"/>
        <v/>
      </c>
      <c r="AV1009" s="99" t="str">
        <f t="shared" si="702"/>
        <v/>
      </c>
      <c r="AW1009" s="99" t="str">
        <f t="shared" si="732"/>
        <v/>
      </c>
      <c r="AX1009" s="99" t="str">
        <f t="shared" si="733"/>
        <v/>
      </c>
      <c r="AY1009" s="99" t="str">
        <f t="shared" si="703"/>
        <v/>
      </c>
      <c r="AZ1009" s="99" t="str">
        <f t="shared" si="704"/>
        <v/>
      </c>
      <c r="BA1009" s="99" t="str">
        <f t="shared" si="734"/>
        <v/>
      </c>
      <c r="BB1009" s="99" t="str">
        <f t="shared" si="735"/>
        <v/>
      </c>
      <c r="BD1009" s="99" t="str">
        <f t="shared" si="705"/>
        <v/>
      </c>
      <c r="BE1009" s="99" t="str">
        <f t="shared" si="706"/>
        <v/>
      </c>
      <c r="BF1009" s="99" t="str">
        <f t="shared" si="707"/>
        <v/>
      </c>
      <c r="BG1009" s="99" t="str">
        <f t="shared" si="708"/>
        <v/>
      </c>
      <c r="BH1009" s="121" t="str">
        <f t="shared" si="709"/>
        <v/>
      </c>
      <c r="BI1009" s="121" t="str">
        <f t="shared" si="710"/>
        <v/>
      </c>
      <c r="BJ1009" s="122" t="str">
        <f t="shared" si="711"/>
        <v/>
      </c>
      <c r="BK1009" s="122"/>
      <c r="BL1009" s="99" t="str">
        <f t="shared" si="712"/>
        <v/>
      </c>
      <c r="BM1009" s="99" t="str">
        <f t="shared" si="713"/>
        <v/>
      </c>
      <c r="BN1009" s="122" t="str">
        <f t="shared" si="718"/>
        <v/>
      </c>
      <c r="BO1009" s="121" t="str">
        <f t="shared" si="714"/>
        <v/>
      </c>
      <c r="BP1009" s="122" t="str">
        <f t="shared" si="719"/>
        <v/>
      </c>
      <c r="BQ1009" s="122"/>
    </row>
    <row r="1010" spans="2:69" x14ac:dyDescent="0.3">
      <c r="B1010" s="89"/>
      <c r="C1010" s="98">
        <f t="shared" si="715"/>
        <v>200</v>
      </c>
      <c r="D1010" s="120">
        <v>1000</v>
      </c>
      <c r="E1010" s="161" t="str">
        <f t="shared" si="720"/>
        <v/>
      </c>
      <c r="F1010" s="90" t="str">
        <f t="shared" si="696"/>
        <v/>
      </c>
      <c r="G1010" s="120">
        <v>1000</v>
      </c>
      <c r="H1010" s="161" t="str">
        <f t="shared" si="721"/>
        <v/>
      </c>
      <c r="I1010" s="90" t="str">
        <f t="array" ref="I1010">IF(D$2=1,IF(F1010="","",ABS(F1009-F1010)),IF(D$2&lt;10,IF(AND(F1010="",F1011=""),"",MAX(IF(C$11:C$1510=G1010,B$11:B$1510))-MIN(IF(C$11:C$1510=G1010,B$11:B$1510))),IF(AND(F1010="",F1011=""),"",_xlfn.STDEV.S(IF(C$11:C$1510=G1010,B$11:B$1510)))))</f>
        <v/>
      </c>
      <c r="J1010" s="102"/>
      <c r="K1010" s="156"/>
      <c r="L1010" s="157"/>
      <c r="M1010" s="158"/>
      <c r="N1010" s="147"/>
      <c r="O1010" s="147"/>
      <c r="AA1010" s="99" t="str">
        <f t="shared" si="697"/>
        <v/>
      </c>
      <c r="AB1010" s="99" t="str">
        <f t="shared" si="698"/>
        <v/>
      </c>
      <c r="AC1010" s="99" t="str">
        <f t="shared" si="726"/>
        <v/>
      </c>
      <c r="AD1010" s="99" t="str">
        <f t="shared" si="727"/>
        <v/>
      </c>
      <c r="AE1010" s="99" t="str">
        <f t="shared" si="699"/>
        <v/>
      </c>
      <c r="AF1010" s="99" t="str">
        <f t="shared" si="700"/>
        <v/>
      </c>
      <c r="AG1010" s="99" t="str">
        <f t="shared" si="738"/>
        <v/>
      </c>
      <c r="AH1010" s="99" t="str">
        <f t="shared" si="739"/>
        <v/>
      </c>
      <c r="AI1010" s="99" t="str">
        <f t="shared" si="716"/>
        <v/>
      </c>
      <c r="AJ1010" s="99" t="str">
        <f t="shared" si="722"/>
        <v/>
      </c>
      <c r="AK1010" s="99" t="str">
        <f t="shared" si="736"/>
        <v/>
      </c>
      <c r="AL1010" s="99" t="str">
        <f t="shared" si="737"/>
        <v/>
      </c>
      <c r="AM1010" s="99" t="str">
        <f t="shared" si="717"/>
        <v/>
      </c>
      <c r="AN1010" s="99" t="str">
        <f t="shared" si="723"/>
        <v/>
      </c>
      <c r="AO1010" s="99" t="str">
        <f t="shared" si="728"/>
        <v/>
      </c>
      <c r="AP1010" s="99" t="str">
        <f t="shared" si="729"/>
        <v/>
      </c>
      <c r="AQ1010" s="99" t="str">
        <f t="shared" si="724"/>
        <v/>
      </c>
      <c r="AR1010" s="99" t="str">
        <f t="shared" si="725"/>
        <v/>
      </c>
      <c r="AS1010" s="99" t="str">
        <f t="shared" si="730"/>
        <v/>
      </c>
      <c r="AT1010" s="99" t="str">
        <f t="shared" si="731"/>
        <v/>
      </c>
      <c r="AU1010" s="99" t="str">
        <f t="shared" si="701"/>
        <v/>
      </c>
      <c r="AV1010" s="99" t="str">
        <f t="shared" si="702"/>
        <v/>
      </c>
      <c r="AW1010" s="99" t="str">
        <f t="shared" si="732"/>
        <v/>
      </c>
      <c r="AX1010" s="99" t="str">
        <f t="shared" si="733"/>
        <v/>
      </c>
      <c r="AY1010" s="99" t="str">
        <f t="shared" si="703"/>
        <v/>
      </c>
      <c r="AZ1010" s="99" t="str">
        <f t="shared" si="704"/>
        <v/>
      </c>
      <c r="BA1010" s="99" t="str">
        <f t="shared" si="734"/>
        <v/>
      </c>
      <c r="BB1010" s="99" t="str">
        <f t="shared" si="735"/>
        <v/>
      </c>
      <c r="BD1010" s="99" t="str">
        <f t="shared" si="705"/>
        <v/>
      </c>
      <c r="BE1010" s="99" t="str">
        <f t="shared" si="706"/>
        <v/>
      </c>
      <c r="BF1010" s="99" t="str">
        <f t="shared" si="707"/>
        <v/>
      </c>
      <c r="BG1010" s="99" t="str">
        <f t="shared" si="708"/>
        <v/>
      </c>
      <c r="BH1010" s="121" t="str">
        <f t="shared" si="709"/>
        <v/>
      </c>
      <c r="BI1010" s="121" t="str">
        <f t="shared" si="710"/>
        <v/>
      </c>
      <c r="BJ1010" s="122" t="str">
        <f t="shared" si="711"/>
        <v/>
      </c>
      <c r="BK1010" s="122"/>
      <c r="BL1010" s="99" t="str">
        <f t="shared" si="712"/>
        <v/>
      </c>
      <c r="BM1010" s="99" t="str">
        <f t="shared" si="713"/>
        <v/>
      </c>
      <c r="BN1010" s="122" t="str">
        <f t="shared" si="718"/>
        <v/>
      </c>
      <c r="BO1010" s="121" t="str">
        <f t="shared" si="714"/>
        <v/>
      </c>
      <c r="BP1010" s="122" t="str">
        <f t="shared" si="719"/>
        <v/>
      </c>
      <c r="BQ1010" s="122"/>
    </row>
    <row r="1011" spans="2:69" x14ac:dyDescent="0.3">
      <c r="B1011" s="89"/>
      <c r="C1011" s="98">
        <f t="shared" si="715"/>
        <v>201</v>
      </c>
      <c r="D1011" s="120">
        <v>1001</v>
      </c>
      <c r="E1011" s="161" t="str">
        <f t="shared" si="720"/>
        <v/>
      </c>
      <c r="F1011" s="90" t="str">
        <f t="shared" si="696"/>
        <v/>
      </c>
      <c r="G1011" s="120">
        <v>1001</v>
      </c>
      <c r="H1011" s="161" t="str">
        <f t="shared" si="721"/>
        <v/>
      </c>
      <c r="I1011" s="90" t="str">
        <f t="array" ref="I1011">IF(D$2=1,IF(F1011="","",ABS(F1010-F1011)),IF(D$2&lt;10,IF(AND(F1011="",F1012=""),"",MAX(IF(C$11:C$1510=G1011,B$11:B$1510))-MIN(IF(C$11:C$1510=G1011,B$11:B$1510))),IF(AND(F1011="",F1012=""),"",_xlfn.STDEV.S(IF(C$11:C$1510=G1011,B$11:B$1510)))))</f>
        <v/>
      </c>
      <c r="J1011" s="102"/>
      <c r="K1011" s="156"/>
      <c r="L1011" s="157"/>
      <c r="M1011" s="158"/>
      <c r="N1011" s="147"/>
      <c r="O1011" s="147"/>
      <c r="AA1011" s="99" t="str">
        <f t="shared" si="697"/>
        <v/>
      </c>
      <c r="AB1011" s="99" t="str">
        <f t="shared" si="698"/>
        <v/>
      </c>
      <c r="AC1011" s="99" t="str">
        <f t="shared" si="726"/>
        <v/>
      </c>
      <c r="AD1011" s="99" t="str">
        <f t="shared" si="727"/>
        <v/>
      </c>
      <c r="AE1011" s="99" t="str">
        <f t="shared" si="699"/>
        <v/>
      </c>
      <c r="AF1011" s="99" t="str">
        <f t="shared" si="700"/>
        <v/>
      </c>
      <c r="AG1011" s="99" t="str">
        <f t="shared" si="738"/>
        <v/>
      </c>
      <c r="AH1011" s="99" t="str">
        <f t="shared" si="739"/>
        <v/>
      </c>
      <c r="AI1011" s="99" t="str">
        <f t="shared" si="716"/>
        <v/>
      </c>
      <c r="AJ1011" s="99" t="str">
        <f t="shared" si="722"/>
        <v/>
      </c>
      <c r="AK1011" s="99" t="str">
        <f t="shared" si="736"/>
        <v/>
      </c>
      <c r="AL1011" s="99" t="str">
        <f t="shared" si="737"/>
        <v/>
      </c>
      <c r="AM1011" s="99" t="str">
        <f t="shared" si="717"/>
        <v/>
      </c>
      <c r="AN1011" s="99" t="str">
        <f t="shared" si="723"/>
        <v/>
      </c>
      <c r="AO1011" s="99" t="str">
        <f t="shared" si="728"/>
        <v/>
      </c>
      <c r="AP1011" s="99" t="str">
        <f t="shared" si="729"/>
        <v/>
      </c>
      <c r="AQ1011" s="99" t="str">
        <f t="shared" si="724"/>
        <v/>
      </c>
      <c r="AR1011" s="99" t="str">
        <f t="shared" si="725"/>
        <v/>
      </c>
      <c r="AS1011" s="99" t="str">
        <f t="shared" si="730"/>
        <v/>
      </c>
      <c r="AT1011" s="99" t="str">
        <f t="shared" si="731"/>
        <v/>
      </c>
      <c r="AU1011" s="99" t="str">
        <f t="shared" si="701"/>
        <v/>
      </c>
      <c r="AV1011" s="99" t="str">
        <f t="shared" si="702"/>
        <v/>
      </c>
      <c r="AW1011" s="99" t="str">
        <f t="shared" si="732"/>
        <v/>
      </c>
      <c r="AX1011" s="99" t="str">
        <f t="shared" si="733"/>
        <v/>
      </c>
      <c r="AY1011" s="99" t="str">
        <f t="shared" si="703"/>
        <v/>
      </c>
      <c r="AZ1011" s="99" t="str">
        <f t="shared" si="704"/>
        <v/>
      </c>
      <c r="BA1011" s="99" t="str">
        <f t="shared" si="734"/>
        <v/>
      </c>
      <c r="BB1011" s="99" t="str">
        <f t="shared" si="735"/>
        <v/>
      </c>
      <c r="BD1011" s="99" t="str">
        <f t="shared" si="705"/>
        <v/>
      </c>
      <c r="BE1011" s="99" t="str">
        <f t="shared" si="706"/>
        <v/>
      </c>
      <c r="BF1011" s="99" t="str">
        <f t="shared" si="707"/>
        <v/>
      </c>
      <c r="BG1011" s="99" t="str">
        <f t="shared" si="708"/>
        <v/>
      </c>
      <c r="BH1011" s="121" t="str">
        <f t="shared" si="709"/>
        <v/>
      </c>
      <c r="BI1011" s="121" t="str">
        <f t="shared" si="710"/>
        <v/>
      </c>
      <c r="BJ1011" s="122" t="str">
        <f t="shared" si="711"/>
        <v/>
      </c>
      <c r="BK1011" s="122"/>
      <c r="BL1011" s="99" t="str">
        <f t="shared" si="712"/>
        <v/>
      </c>
      <c r="BM1011" s="99" t="str">
        <f t="shared" si="713"/>
        <v/>
      </c>
      <c r="BN1011" s="122" t="str">
        <f t="shared" si="718"/>
        <v/>
      </c>
      <c r="BO1011" s="121" t="str">
        <f t="shared" si="714"/>
        <v/>
      </c>
      <c r="BP1011" s="122" t="str">
        <f t="shared" si="719"/>
        <v/>
      </c>
      <c r="BQ1011" s="122"/>
    </row>
    <row r="1012" spans="2:69" x14ac:dyDescent="0.3">
      <c r="B1012" s="89"/>
      <c r="C1012" s="98">
        <f t="shared" si="715"/>
        <v>201</v>
      </c>
      <c r="D1012" s="120">
        <v>1002</v>
      </c>
      <c r="E1012" s="161" t="str">
        <f t="shared" si="720"/>
        <v/>
      </c>
      <c r="F1012" s="90" t="str">
        <f t="shared" si="696"/>
        <v/>
      </c>
      <c r="G1012" s="120">
        <v>1002</v>
      </c>
      <c r="H1012" s="161" t="str">
        <f t="shared" si="721"/>
        <v/>
      </c>
      <c r="I1012" s="90" t="str">
        <f t="array" ref="I1012">IF(D$2=1,IF(F1012="","",ABS(F1011-F1012)),IF(D$2&lt;10,IF(AND(F1012="",F1013=""),"",MAX(IF(C$11:C$1510=G1012,B$11:B$1510))-MIN(IF(C$11:C$1510=G1012,B$11:B$1510))),IF(AND(F1012="",F1013=""),"",_xlfn.STDEV.S(IF(C$11:C$1510=G1012,B$11:B$1510)))))</f>
        <v/>
      </c>
      <c r="J1012" s="102"/>
      <c r="K1012" s="156"/>
      <c r="L1012" s="157"/>
      <c r="M1012" s="158"/>
      <c r="N1012" s="147"/>
      <c r="O1012" s="147"/>
      <c r="AA1012" s="99" t="str">
        <f t="shared" si="697"/>
        <v/>
      </c>
      <c r="AB1012" s="99" t="str">
        <f t="shared" si="698"/>
        <v/>
      </c>
      <c r="AC1012" s="99" t="str">
        <f t="shared" si="726"/>
        <v/>
      </c>
      <c r="AD1012" s="99" t="str">
        <f t="shared" si="727"/>
        <v/>
      </c>
      <c r="AE1012" s="99" t="str">
        <f t="shared" si="699"/>
        <v/>
      </c>
      <c r="AF1012" s="99" t="str">
        <f t="shared" si="700"/>
        <v/>
      </c>
      <c r="AG1012" s="99" t="str">
        <f t="shared" si="738"/>
        <v/>
      </c>
      <c r="AH1012" s="99" t="str">
        <f t="shared" si="739"/>
        <v/>
      </c>
      <c r="AI1012" s="99" t="str">
        <f t="shared" si="716"/>
        <v/>
      </c>
      <c r="AJ1012" s="99" t="str">
        <f t="shared" si="722"/>
        <v/>
      </c>
      <c r="AK1012" s="99" t="str">
        <f t="shared" si="736"/>
        <v/>
      </c>
      <c r="AL1012" s="99" t="str">
        <f t="shared" si="737"/>
        <v/>
      </c>
      <c r="AM1012" s="99" t="str">
        <f t="shared" si="717"/>
        <v/>
      </c>
      <c r="AN1012" s="99" t="str">
        <f t="shared" si="723"/>
        <v/>
      </c>
      <c r="AO1012" s="99" t="str">
        <f t="shared" si="728"/>
        <v/>
      </c>
      <c r="AP1012" s="99" t="str">
        <f t="shared" si="729"/>
        <v/>
      </c>
      <c r="AQ1012" s="99" t="str">
        <f t="shared" si="724"/>
        <v/>
      </c>
      <c r="AR1012" s="99" t="str">
        <f t="shared" si="725"/>
        <v/>
      </c>
      <c r="AS1012" s="99" t="str">
        <f t="shared" si="730"/>
        <v/>
      </c>
      <c r="AT1012" s="99" t="str">
        <f t="shared" si="731"/>
        <v/>
      </c>
      <c r="AU1012" s="99" t="str">
        <f t="shared" si="701"/>
        <v/>
      </c>
      <c r="AV1012" s="99" t="str">
        <f t="shared" si="702"/>
        <v/>
      </c>
      <c r="AW1012" s="99" t="str">
        <f t="shared" si="732"/>
        <v/>
      </c>
      <c r="AX1012" s="99" t="str">
        <f t="shared" si="733"/>
        <v/>
      </c>
      <c r="AY1012" s="99" t="str">
        <f t="shared" si="703"/>
        <v/>
      </c>
      <c r="AZ1012" s="99" t="str">
        <f t="shared" si="704"/>
        <v/>
      </c>
      <c r="BA1012" s="99" t="str">
        <f t="shared" si="734"/>
        <v/>
      </c>
      <c r="BB1012" s="99" t="str">
        <f t="shared" si="735"/>
        <v/>
      </c>
      <c r="BD1012" s="99" t="str">
        <f t="shared" si="705"/>
        <v/>
      </c>
      <c r="BE1012" s="99" t="str">
        <f t="shared" si="706"/>
        <v/>
      </c>
      <c r="BF1012" s="99" t="str">
        <f t="shared" si="707"/>
        <v/>
      </c>
      <c r="BG1012" s="99" t="str">
        <f t="shared" si="708"/>
        <v/>
      </c>
      <c r="BH1012" s="121" t="str">
        <f t="shared" si="709"/>
        <v/>
      </c>
      <c r="BI1012" s="121" t="str">
        <f t="shared" si="710"/>
        <v/>
      </c>
      <c r="BJ1012" s="122" t="str">
        <f t="shared" si="711"/>
        <v/>
      </c>
      <c r="BK1012" s="122"/>
      <c r="BL1012" s="99" t="str">
        <f t="shared" si="712"/>
        <v/>
      </c>
      <c r="BM1012" s="99" t="str">
        <f t="shared" si="713"/>
        <v/>
      </c>
      <c r="BN1012" s="122" t="str">
        <f t="shared" si="718"/>
        <v/>
      </c>
      <c r="BO1012" s="121" t="str">
        <f t="shared" si="714"/>
        <v/>
      </c>
      <c r="BP1012" s="122" t="str">
        <f t="shared" si="719"/>
        <v/>
      </c>
      <c r="BQ1012" s="122"/>
    </row>
    <row r="1013" spans="2:69" x14ac:dyDescent="0.3">
      <c r="B1013" s="89"/>
      <c r="C1013" s="98">
        <f t="shared" si="715"/>
        <v>201</v>
      </c>
      <c r="D1013" s="120">
        <v>1003</v>
      </c>
      <c r="E1013" s="161" t="str">
        <f t="shared" si="720"/>
        <v/>
      </c>
      <c r="F1013" s="90" t="str">
        <f t="shared" si="696"/>
        <v/>
      </c>
      <c r="G1013" s="120">
        <v>1003</v>
      </c>
      <c r="H1013" s="161" t="str">
        <f t="shared" si="721"/>
        <v/>
      </c>
      <c r="I1013" s="90" t="str">
        <f t="array" ref="I1013">IF(D$2=1,IF(F1013="","",ABS(F1012-F1013)),IF(D$2&lt;10,IF(AND(F1013="",F1014=""),"",MAX(IF(C$11:C$1510=G1013,B$11:B$1510))-MIN(IF(C$11:C$1510=G1013,B$11:B$1510))),IF(AND(F1013="",F1014=""),"",_xlfn.STDEV.S(IF(C$11:C$1510=G1013,B$11:B$1510)))))</f>
        <v/>
      </c>
      <c r="J1013" s="102"/>
      <c r="K1013" s="156"/>
      <c r="L1013" s="157"/>
      <c r="M1013" s="158"/>
      <c r="N1013" s="147"/>
      <c r="O1013" s="147"/>
      <c r="AA1013" s="99" t="str">
        <f t="shared" si="697"/>
        <v/>
      </c>
      <c r="AB1013" s="99" t="str">
        <f t="shared" si="698"/>
        <v/>
      </c>
      <c r="AC1013" s="99" t="str">
        <f t="shared" si="726"/>
        <v/>
      </c>
      <c r="AD1013" s="99" t="str">
        <f t="shared" si="727"/>
        <v/>
      </c>
      <c r="AE1013" s="99" t="str">
        <f t="shared" si="699"/>
        <v/>
      </c>
      <c r="AF1013" s="99" t="str">
        <f t="shared" si="700"/>
        <v/>
      </c>
      <c r="AG1013" s="99" t="str">
        <f t="shared" si="738"/>
        <v/>
      </c>
      <c r="AH1013" s="99" t="str">
        <f t="shared" si="739"/>
        <v/>
      </c>
      <c r="AI1013" s="99" t="str">
        <f t="shared" si="716"/>
        <v/>
      </c>
      <c r="AJ1013" s="99" t="str">
        <f t="shared" si="722"/>
        <v/>
      </c>
      <c r="AK1013" s="99" t="str">
        <f t="shared" si="736"/>
        <v/>
      </c>
      <c r="AL1013" s="99" t="str">
        <f t="shared" si="737"/>
        <v/>
      </c>
      <c r="AM1013" s="99" t="str">
        <f t="shared" si="717"/>
        <v/>
      </c>
      <c r="AN1013" s="99" t="str">
        <f t="shared" si="723"/>
        <v/>
      </c>
      <c r="AO1013" s="99" t="str">
        <f t="shared" si="728"/>
        <v/>
      </c>
      <c r="AP1013" s="99" t="str">
        <f t="shared" si="729"/>
        <v/>
      </c>
      <c r="AQ1013" s="99" t="str">
        <f t="shared" si="724"/>
        <v/>
      </c>
      <c r="AR1013" s="99" t="str">
        <f t="shared" si="725"/>
        <v/>
      </c>
      <c r="AS1013" s="99" t="str">
        <f t="shared" si="730"/>
        <v/>
      </c>
      <c r="AT1013" s="99" t="str">
        <f t="shared" si="731"/>
        <v/>
      </c>
      <c r="AU1013" s="99" t="str">
        <f t="shared" si="701"/>
        <v/>
      </c>
      <c r="AV1013" s="99" t="str">
        <f t="shared" si="702"/>
        <v/>
      </c>
      <c r="AW1013" s="99" t="str">
        <f t="shared" si="732"/>
        <v/>
      </c>
      <c r="AX1013" s="99" t="str">
        <f t="shared" si="733"/>
        <v/>
      </c>
      <c r="AY1013" s="99" t="str">
        <f t="shared" si="703"/>
        <v/>
      </c>
      <c r="AZ1013" s="99" t="str">
        <f t="shared" si="704"/>
        <v/>
      </c>
      <c r="BA1013" s="99" t="str">
        <f t="shared" si="734"/>
        <v/>
      </c>
      <c r="BB1013" s="99" t="str">
        <f t="shared" si="735"/>
        <v/>
      </c>
      <c r="BD1013" s="99" t="str">
        <f t="shared" si="705"/>
        <v/>
      </c>
      <c r="BE1013" s="99" t="str">
        <f t="shared" si="706"/>
        <v/>
      </c>
      <c r="BF1013" s="99" t="str">
        <f t="shared" si="707"/>
        <v/>
      </c>
      <c r="BG1013" s="99" t="str">
        <f t="shared" si="708"/>
        <v/>
      </c>
      <c r="BH1013" s="121" t="str">
        <f t="shared" si="709"/>
        <v/>
      </c>
      <c r="BI1013" s="121" t="str">
        <f t="shared" si="710"/>
        <v/>
      </c>
      <c r="BJ1013" s="122" t="str">
        <f t="shared" si="711"/>
        <v/>
      </c>
      <c r="BK1013" s="122"/>
      <c r="BL1013" s="99" t="str">
        <f t="shared" si="712"/>
        <v/>
      </c>
      <c r="BM1013" s="99" t="str">
        <f t="shared" si="713"/>
        <v/>
      </c>
      <c r="BN1013" s="122" t="str">
        <f t="shared" si="718"/>
        <v/>
      </c>
      <c r="BO1013" s="121" t="str">
        <f t="shared" si="714"/>
        <v/>
      </c>
      <c r="BP1013" s="122" t="str">
        <f t="shared" si="719"/>
        <v/>
      </c>
      <c r="BQ1013" s="122"/>
    </row>
    <row r="1014" spans="2:69" x14ac:dyDescent="0.3">
      <c r="B1014" s="89"/>
      <c r="C1014" s="98">
        <f t="shared" si="715"/>
        <v>201</v>
      </c>
      <c r="D1014" s="120">
        <v>1004</v>
      </c>
      <c r="E1014" s="161" t="str">
        <f t="shared" si="720"/>
        <v/>
      </c>
      <c r="F1014" s="90" t="str">
        <f t="shared" si="696"/>
        <v/>
      </c>
      <c r="G1014" s="120">
        <v>1004</v>
      </c>
      <c r="H1014" s="161" t="str">
        <f t="shared" si="721"/>
        <v/>
      </c>
      <c r="I1014" s="90" t="str">
        <f t="array" ref="I1014">IF(D$2=1,IF(F1014="","",ABS(F1013-F1014)),IF(D$2&lt;10,IF(AND(F1014="",F1015=""),"",MAX(IF(C$11:C$1510=G1014,B$11:B$1510))-MIN(IF(C$11:C$1510=G1014,B$11:B$1510))),IF(AND(F1014="",F1015=""),"",_xlfn.STDEV.S(IF(C$11:C$1510=G1014,B$11:B$1510)))))</f>
        <v/>
      </c>
      <c r="J1014" s="102"/>
      <c r="K1014" s="156"/>
      <c r="L1014" s="157"/>
      <c r="M1014" s="158"/>
      <c r="N1014" s="147"/>
      <c r="O1014" s="147"/>
      <c r="AA1014" s="99" t="str">
        <f t="shared" si="697"/>
        <v/>
      </c>
      <c r="AB1014" s="99" t="str">
        <f t="shared" si="698"/>
        <v/>
      </c>
      <c r="AC1014" s="99" t="str">
        <f t="shared" si="726"/>
        <v/>
      </c>
      <c r="AD1014" s="99" t="str">
        <f t="shared" si="727"/>
        <v/>
      </c>
      <c r="AE1014" s="99" t="str">
        <f t="shared" si="699"/>
        <v/>
      </c>
      <c r="AF1014" s="99" t="str">
        <f t="shared" si="700"/>
        <v/>
      </c>
      <c r="AG1014" s="99" t="str">
        <f t="shared" si="738"/>
        <v/>
      </c>
      <c r="AH1014" s="99" t="str">
        <f t="shared" si="739"/>
        <v/>
      </c>
      <c r="AI1014" s="99" t="str">
        <f t="shared" si="716"/>
        <v/>
      </c>
      <c r="AJ1014" s="99" t="str">
        <f t="shared" si="722"/>
        <v/>
      </c>
      <c r="AK1014" s="99" t="str">
        <f t="shared" si="736"/>
        <v/>
      </c>
      <c r="AL1014" s="99" t="str">
        <f t="shared" si="737"/>
        <v/>
      </c>
      <c r="AM1014" s="99" t="str">
        <f t="shared" si="717"/>
        <v/>
      </c>
      <c r="AN1014" s="99" t="str">
        <f t="shared" si="723"/>
        <v/>
      </c>
      <c r="AO1014" s="99" t="str">
        <f t="shared" si="728"/>
        <v/>
      </c>
      <c r="AP1014" s="99" t="str">
        <f t="shared" si="729"/>
        <v/>
      </c>
      <c r="AQ1014" s="99" t="str">
        <f t="shared" si="724"/>
        <v/>
      </c>
      <c r="AR1014" s="99" t="str">
        <f t="shared" si="725"/>
        <v/>
      </c>
      <c r="AS1014" s="99" t="str">
        <f t="shared" si="730"/>
        <v/>
      </c>
      <c r="AT1014" s="99" t="str">
        <f t="shared" si="731"/>
        <v/>
      </c>
      <c r="AU1014" s="99" t="str">
        <f t="shared" si="701"/>
        <v/>
      </c>
      <c r="AV1014" s="99" t="str">
        <f t="shared" si="702"/>
        <v/>
      </c>
      <c r="AW1014" s="99" t="str">
        <f t="shared" si="732"/>
        <v/>
      </c>
      <c r="AX1014" s="99" t="str">
        <f t="shared" si="733"/>
        <v/>
      </c>
      <c r="AY1014" s="99" t="str">
        <f t="shared" si="703"/>
        <v/>
      </c>
      <c r="AZ1014" s="99" t="str">
        <f t="shared" si="704"/>
        <v/>
      </c>
      <c r="BA1014" s="99" t="str">
        <f t="shared" si="734"/>
        <v/>
      </c>
      <c r="BB1014" s="99" t="str">
        <f t="shared" si="735"/>
        <v/>
      </c>
      <c r="BD1014" s="99" t="str">
        <f t="shared" si="705"/>
        <v/>
      </c>
      <c r="BE1014" s="99" t="str">
        <f t="shared" si="706"/>
        <v/>
      </c>
      <c r="BF1014" s="99" t="str">
        <f t="shared" si="707"/>
        <v/>
      </c>
      <c r="BG1014" s="99" t="str">
        <f t="shared" si="708"/>
        <v/>
      </c>
      <c r="BH1014" s="121" t="str">
        <f t="shared" si="709"/>
        <v/>
      </c>
      <c r="BI1014" s="121" t="str">
        <f t="shared" si="710"/>
        <v/>
      </c>
      <c r="BJ1014" s="122" t="str">
        <f t="shared" si="711"/>
        <v/>
      </c>
      <c r="BK1014" s="122"/>
      <c r="BL1014" s="99" t="str">
        <f t="shared" si="712"/>
        <v/>
      </c>
      <c r="BM1014" s="99" t="str">
        <f t="shared" si="713"/>
        <v/>
      </c>
      <c r="BN1014" s="122" t="str">
        <f t="shared" si="718"/>
        <v/>
      </c>
      <c r="BO1014" s="121" t="str">
        <f t="shared" si="714"/>
        <v/>
      </c>
      <c r="BP1014" s="122" t="str">
        <f t="shared" si="719"/>
        <v/>
      </c>
      <c r="BQ1014" s="122"/>
    </row>
    <row r="1015" spans="2:69" x14ac:dyDescent="0.3">
      <c r="B1015" s="89"/>
      <c r="C1015" s="98">
        <f t="shared" si="715"/>
        <v>201</v>
      </c>
      <c r="D1015" s="120">
        <v>1005</v>
      </c>
      <c r="E1015" s="161" t="str">
        <f t="shared" si="720"/>
        <v/>
      </c>
      <c r="F1015" s="90" t="str">
        <f t="shared" si="696"/>
        <v/>
      </c>
      <c r="G1015" s="120">
        <v>1005</v>
      </c>
      <c r="H1015" s="161" t="str">
        <f t="shared" si="721"/>
        <v/>
      </c>
      <c r="I1015" s="90" t="str">
        <f t="array" ref="I1015">IF(D$2=1,IF(F1015="","",ABS(F1014-F1015)),IF(D$2&lt;10,IF(AND(F1015="",F1016=""),"",MAX(IF(C$11:C$1510=G1015,B$11:B$1510))-MIN(IF(C$11:C$1510=G1015,B$11:B$1510))),IF(AND(F1015="",F1016=""),"",_xlfn.STDEV.S(IF(C$11:C$1510=G1015,B$11:B$1510)))))</f>
        <v/>
      </c>
      <c r="J1015" s="102"/>
      <c r="K1015" s="156"/>
      <c r="L1015" s="157"/>
      <c r="M1015" s="158"/>
      <c r="N1015" s="147"/>
      <c r="O1015" s="147"/>
      <c r="AA1015" s="99" t="str">
        <f t="shared" si="697"/>
        <v/>
      </c>
      <c r="AB1015" s="99" t="str">
        <f t="shared" si="698"/>
        <v/>
      </c>
      <c r="AC1015" s="99" t="str">
        <f t="shared" si="726"/>
        <v/>
      </c>
      <c r="AD1015" s="99" t="str">
        <f t="shared" si="727"/>
        <v/>
      </c>
      <c r="AE1015" s="99" t="str">
        <f t="shared" si="699"/>
        <v/>
      </c>
      <c r="AF1015" s="99" t="str">
        <f t="shared" si="700"/>
        <v/>
      </c>
      <c r="AG1015" s="99" t="str">
        <f t="shared" si="738"/>
        <v/>
      </c>
      <c r="AH1015" s="99" t="str">
        <f t="shared" si="739"/>
        <v/>
      </c>
      <c r="AI1015" s="99" t="str">
        <f t="shared" si="716"/>
        <v/>
      </c>
      <c r="AJ1015" s="99" t="str">
        <f t="shared" si="722"/>
        <v/>
      </c>
      <c r="AK1015" s="99" t="str">
        <f t="shared" si="736"/>
        <v/>
      </c>
      <c r="AL1015" s="99" t="str">
        <f t="shared" si="737"/>
        <v/>
      </c>
      <c r="AM1015" s="99" t="str">
        <f t="shared" si="717"/>
        <v/>
      </c>
      <c r="AN1015" s="99" t="str">
        <f t="shared" si="723"/>
        <v/>
      </c>
      <c r="AO1015" s="99" t="str">
        <f t="shared" si="728"/>
        <v/>
      </c>
      <c r="AP1015" s="99" t="str">
        <f t="shared" si="729"/>
        <v/>
      </c>
      <c r="AQ1015" s="99" t="str">
        <f t="shared" si="724"/>
        <v/>
      </c>
      <c r="AR1015" s="99" t="str">
        <f t="shared" si="725"/>
        <v/>
      </c>
      <c r="AS1015" s="99" t="str">
        <f t="shared" si="730"/>
        <v/>
      </c>
      <c r="AT1015" s="99" t="str">
        <f t="shared" si="731"/>
        <v/>
      </c>
      <c r="AU1015" s="99" t="str">
        <f t="shared" si="701"/>
        <v/>
      </c>
      <c r="AV1015" s="99" t="str">
        <f t="shared" si="702"/>
        <v/>
      </c>
      <c r="AW1015" s="99" t="str">
        <f t="shared" si="732"/>
        <v/>
      </c>
      <c r="AX1015" s="99" t="str">
        <f t="shared" si="733"/>
        <v/>
      </c>
      <c r="AY1015" s="99" t="str">
        <f t="shared" si="703"/>
        <v/>
      </c>
      <c r="AZ1015" s="99" t="str">
        <f t="shared" si="704"/>
        <v/>
      </c>
      <c r="BA1015" s="99" t="str">
        <f t="shared" si="734"/>
        <v/>
      </c>
      <c r="BB1015" s="99" t="str">
        <f t="shared" si="735"/>
        <v/>
      </c>
      <c r="BD1015" s="99" t="str">
        <f t="shared" si="705"/>
        <v/>
      </c>
      <c r="BE1015" s="99" t="str">
        <f t="shared" si="706"/>
        <v/>
      </c>
      <c r="BF1015" s="99" t="str">
        <f t="shared" si="707"/>
        <v/>
      </c>
      <c r="BG1015" s="99" t="str">
        <f t="shared" si="708"/>
        <v/>
      </c>
      <c r="BH1015" s="121" t="str">
        <f t="shared" si="709"/>
        <v/>
      </c>
      <c r="BI1015" s="121" t="str">
        <f t="shared" si="710"/>
        <v/>
      </c>
      <c r="BJ1015" s="122" t="str">
        <f t="shared" si="711"/>
        <v/>
      </c>
      <c r="BK1015" s="122"/>
      <c r="BL1015" s="99" t="str">
        <f t="shared" si="712"/>
        <v/>
      </c>
      <c r="BM1015" s="99" t="str">
        <f t="shared" si="713"/>
        <v/>
      </c>
      <c r="BN1015" s="122" t="str">
        <f t="shared" si="718"/>
        <v/>
      </c>
      <c r="BO1015" s="121" t="str">
        <f t="shared" si="714"/>
        <v/>
      </c>
      <c r="BP1015" s="122" t="str">
        <f t="shared" si="719"/>
        <v/>
      </c>
      <c r="BQ1015" s="122"/>
    </row>
    <row r="1016" spans="2:69" x14ac:dyDescent="0.3">
      <c r="B1016" s="89"/>
      <c r="C1016" s="98">
        <f t="shared" si="715"/>
        <v>202</v>
      </c>
      <c r="D1016" s="120">
        <v>1006</v>
      </c>
      <c r="E1016" s="161" t="str">
        <f t="shared" si="720"/>
        <v/>
      </c>
      <c r="F1016" s="90" t="str">
        <f t="shared" si="696"/>
        <v/>
      </c>
      <c r="G1016" s="120">
        <v>1006</v>
      </c>
      <c r="H1016" s="161" t="str">
        <f t="shared" si="721"/>
        <v/>
      </c>
      <c r="I1016" s="90" t="str">
        <f t="array" ref="I1016">IF(D$2=1,IF(F1016="","",ABS(F1015-F1016)),IF(D$2&lt;10,IF(AND(F1016="",F1017=""),"",MAX(IF(C$11:C$1510=G1016,B$11:B$1510))-MIN(IF(C$11:C$1510=G1016,B$11:B$1510))),IF(AND(F1016="",F1017=""),"",_xlfn.STDEV.S(IF(C$11:C$1510=G1016,B$11:B$1510)))))</f>
        <v/>
      </c>
      <c r="J1016" s="102"/>
      <c r="K1016" s="156"/>
      <c r="L1016" s="157"/>
      <c r="M1016" s="158"/>
      <c r="N1016" s="147"/>
      <c r="O1016" s="147"/>
      <c r="AA1016" s="99" t="str">
        <f t="shared" si="697"/>
        <v/>
      </c>
      <c r="AB1016" s="99" t="str">
        <f t="shared" si="698"/>
        <v/>
      </c>
      <c r="AC1016" s="99" t="str">
        <f t="shared" si="726"/>
        <v/>
      </c>
      <c r="AD1016" s="99" t="str">
        <f t="shared" si="727"/>
        <v/>
      </c>
      <c r="AE1016" s="99" t="str">
        <f t="shared" si="699"/>
        <v/>
      </c>
      <c r="AF1016" s="99" t="str">
        <f t="shared" si="700"/>
        <v/>
      </c>
      <c r="AG1016" s="99" t="str">
        <f t="shared" si="738"/>
        <v/>
      </c>
      <c r="AH1016" s="99" t="str">
        <f t="shared" si="739"/>
        <v/>
      </c>
      <c r="AI1016" s="99" t="str">
        <f t="shared" si="716"/>
        <v/>
      </c>
      <c r="AJ1016" s="99" t="str">
        <f t="shared" si="722"/>
        <v/>
      </c>
      <c r="AK1016" s="99" t="str">
        <f t="shared" si="736"/>
        <v/>
      </c>
      <c r="AL1016" s="99" t="str">
        <f t="shared" si="737"/>
        <v/>
      </c>
      <c r="AM1016" s="99" t="str">
        <f t="shared" si="717"/>
        <v/>
      </c>
      <c r="AN1016" s="99" t="str">
        <f t="shared" si="723"/>
        <v/>
      </c>
      <c r="AO1016" s="99" t="str">
        <f t="shared" si="728"/>
        <v/>
      </c>
      <c r="AP1016" s="99" t="str">
        <f t="shared" si="729"/>
        <v/>
      </c>
      <c r="AQ1016" s="99" t="str">
        <f t="shared" si="724"/>
        <v/>
      </c>
      <c r="AR1016" s="99" t="str">
        <f t="shared" si="725"/>
        <v/>
      </c>
      <c r="AS1016" s="99" t="str">
        <f t="shared" si="730"/>
        <v/>
      </c>
      <c r="AT1016" s="99" t="str">
        <f t="shared" si="731"/>
        <v/>
      </c>
      <c r="AU1016" s="99" t="str">
        <f t="shared" si="701"/>
        <v/>
      </c>
      <c r="AV1016" s="99" t="str">
        <f t="shared" si="702"/>
        <v/>
      </c>
      <c r="AW1016" s="99" t="str">
        <f t="shared" si="732"/>
        <v/>
      </c>
      <c r="AX1016" s="99" t="str">
        <f t="shared" si="733"/>
        <v/>
      </c>
      <c r="AY1016" s="99" t="str">
        <f t="shared" si="703"/>
        <v/>
      </c>
      <c r="AZ1016" s="99" t="str">
        <f t="shared" si="704"/>
        <v/>
      </c>
      <c r="BA1016" s="99" t="str">
        <f t="shared" si="734"/>
        <v/>
      </c>
      <c r="BB1016" s="99" t="str">
        <f t="shared" si="735"/>
        <v/>
      </c>
      <c r="BD1016" s="99" t="str">
        <f t="shared" si="705"/>
        <v/>
      </c>
      <c r="BE1016" s="99" t="str">
        <f t="shared" si="706"/>
        <v/>
      </c>
      <c r="BF1016" s="99" t="str">
        <f t="shared" si="707"/>
        <v/>
      </c>
      <c r="BG1016" s="99" t="str">
        <f t="shared" si="708"/>
        <v/>
      </c>
      <c r="BH1016" s="121" t="str">
        <f t="shared" si="709"/>
        <v/>
      </c>
      <c r="BI1016" s="121" t="str">
        <f t="shared" si="710"/>
        <v/>
      </c>
      <c r="BJ1016" s="122" t="str">
        <f t="shared" si="711"/>
        <v/>
      </c>
      <c r="BK1016" s="122"/>
      <c r="BL1016" s="99" t="str">
        <f t="shared" si="712"/>
        <v/>
      </c>
      <c r="BM1016" s="99" t="str">
        <f t="shared" si="713"/>
        <v/>
      </c>
      <c r="BN1016" s="122" t="str">
        <f t="shared" si="718"/>
        <v/>
      </c>
      <c r="BO1016" s="121" t="str">
        <f t="shared" si="714"/>
        <v/>
      </c>
      <c r="BP1016" s="122" t="str">
        <f t="shared" si="719"/>
        <v/>
      </c>
      <c r="BQ1016" s="122"/>
    </row>
    <row r="1017" spans="2:69" x14ac:dyDescent="0.3">
      <c r="B1017" s="89"/>
      <c r="C1017" s="98">
        <f t="shared" si="715"/>
        <v>202</v>
      </c>
      <c r="D1017" s="120">
        <v>1007</v>
      </c>
      <c r="E1017" s="161" t="str">
        <f t="shared" si="720"/>
        <v/>
      </c>
      <c r="F1017" s="90" t="str">
        <f t="shared" si="696"/>
        <v/>
      </c>
      <c r="G1017" s="120">
        <v>1007</v>
      </c>
      <c r="H1017" s="161" t="str">
        <f t="shared" si="721"/>
        <v/>
      </c>
      <c r="I1017" s="90" t="str">
        <f t="array" ref="I1017">IF(D$2=1,IF(F1017="","",ABS(F1016-F1017)),IF(D$2&lt;10,IF(AND(F1017="",F1018=""),"",MAX(IF(C$11:C$1510=G1017,B$11:B$1510))-MIN(IF(C$11:C$1510=G1017,B$11:B$1510))),IF(AND(F1017="",F1018=""),"",_xlfn.STDEV.S(IF(C$11:C$1510=G1017,B$11:B$1510)))))</f>
        <v/>
      </c>
      <c r="J1017" s="102"/>
      <c r="K1017" s="156"/>
      <c r="L1017" s="157"/>
      <c r="M1017" s="158"/>
      <c r="N1017" s="147"/>
      <c r="O1017" s="147"/>
      <c r="AA1017" s="99" t="str">
        <f t="shared" si="697"/>
        <v/>
      </c>
      <c r="AB1017" s="99" t="str">
        <f t="shared" si="698"/>
        <v/>
      </c>
      <c r="AC1017" s="99" t="str">
        <f t="shared" si="726"/>
        <v/>
      </c>
      <c r="AD1017" s="99" t="str">
        <f t="shared" si="727"/>
        <v/>
      </c>
      <c r="AE1017" s="99" t="str">
        <f t="shared" si="699"/>
        <v/>
      </c>
      <c r="AF1017" s="99" t="str">
        <f t="shared" si="700"/>
        <v/>
      </c>
      <c r="AG1017" s="99" t="str">
        <f t="shared" si="738"/>
        <v/>
      </c>
      <c r="AH1017" s="99" t="str">
        <f t="shared" si="739"/>
        <v/>
      </c>
      <c r="AI1017" s="99" t="str">
        <f t="shared" si="716"/>
        <v/>
      </c>
      <c r="AJ1017" s="99" t="str">
        <f t="shared" si="722"/>
        <v/>
      </c>
      <c r="AK1017" s="99" t="str">
        <f t="shared" si="736"/>
        <v/>
      </c>
      <c r="AL1017" s="99" t="str">
        <f t="shared" si="737"/>
        <v/>
      </c>
      <c r="AM1017" s="99" t="str">
        <f t="shared" si="717"/>
        <v/>
      </c>
      <c r="AN1017" s="99" t="str">
        <f t="shared" si="723"/>
        <v/>
      </c>
      <c r="AO1017" s="99" t="str">
        <f t="shared" si="728"/>
        <v/>
      </c>
      <c r="AP1017" s="99" t="str">
        <f t="shared" si="729"/>
        <v/>
      </c>
      <c r="AQ1017" s="99" t="str">
        <f t="shared" si="724"/>
        <v/>
      </c>
      <c r="AR1017" s="99" t="str">
        <f t="shared" si="725"/>
        <v/>
      </c>
      <c r="AS1017" s="99" t="str">
        <f t="shared" si="730"/>
        <v/>
      </c>
      <c r="AT1017" s="99" t="str">
        <f t="shared" si="731"/>
        <v/>
      </c>
      <c r="AU1017" s="99" t="str">
        <f t="shared" si="701"/>
        <v/>
      </c>
      <c r="AV1017" s="99" t="str">
        <f t="shared" si="702"/>
        <v/>
      </c>
      <c r="AW1017" s="99" t="str">
        <f t="shared" si="732"/>
        <v/>
      </c>
      <c r="AX1017" s="99" t="str">
        <f t="shared" si="733"/>
        <v/>
      </c>
      <c r="AY1017" s="99" t="str">
        <f t="shared" si="703"/>
        <v/>
      </c>
      <c r="AZ1017" s="99" t="str">
        <f t="shared" si="704"/>
        <v/>
      </c>
      <c r="BA1017" s="99" t="str">
        <f t="shared" si="734"/>
        <v/>
      </c>
      <c r="BB1017" s="99" t="str">
        <f t="shared" si="735"/>
        <v/>
      </c>
      <c r="BD1017" s="99" t="str">
        <f t="shared" si="705"/>
        <v/>
      </c>
      <c r="BE1017" s="99" t="str">
        <f t="shared" si="706"/>
        <v/>
      </c>
      <c r="BF1017" s="99" t="str">
        <f t="shared" si="707"/>
        <v/>
      </c>
      <c r="BG1017" s="99" t="str">
        <f t="shared" si="708"/>
        <v/>
      </c>
      <c r="BH1017" s="121" t="str">
        <f t="shared" si="709"/>
        <v/>
      </c>
      <c r="BI1017" s="121" t="str">
        <f t="shared" si="710"/>
        <v/>
      </c>
      <c r="BJ1017" s="122" t="str">
        <f t="shared" si="711"/>
        <v/>
      </c>
      <c r="BK1017" s="122"/>
      <c r="BL1017" s="99" t="str">
        <f t="shared" si="712"/>
        <v/>
      </c>
      <c r="BM1017" s="99" t="str">
        <f t="shared" si="713"/>
        <v/>
      </c>
      <c r="BN1017" s="122" t="str">
        <f t="shared" si="718"/>
        <v/>
      </c>
      <c r="BO1017" s="121" t="str">
        <f t="shared" si="714"/>
        <v/>
      </c>
      <c r="BP1017" s="122" t="str">
        <f t="shared" si="719"/>
        <v/>
      </c>
      <c r="BQ1017" s="122"/>
    </row>
    <row r="1018" spans="2:69" x14ac:dyDescent="0.3">
      <c r="B1018" s="89"/>
      <c r="C1018" s="98">
        <f t="shared" si="715"/>
        <v>202</v>
      </c>
      <c r="D1018" s="120">
        <v>1008</v>
      </c>
      <c r="E1018" s="161" t="str">
        <f t="shared" si="720"/>
        <v/>
      </c>
      <c r="F1018" s="90" t="str">
        <f t="shared" si="696"/>
        <v/>
      </c>
      <c r="G1018" s="120">
        <v>1008</v>
      </c>
      <c r="H1018" s="161" t="str">
        <f t="shared" si="721"/>
        <v/>
      </c>
      <c r="I1018" s="90" t="str">
        <f t="array" ref="I1018">IF(D$2=1,IF(F1018="","",ABS(F1017-F1018)),IF(D$2&lt;10,IF(AND(F1018="",F1019=""),"",MAX(IF(C$11:C$1510=G1018,B$11:B$1510))-MIN(IF(C$11:C$1510=G1018,B$11:B$1510))),IF(AND(F1018="",F1019=""),"",_xlfn.STDEV.S(IF(C$11:C$1510=G1018,B$11:B$1510)))))</f>
        <v/>
      </c>
      <c r="J1018" s="102"/>
      <c r="K1018" s="156"/>
      <c r="L1018" s="157"/>
      <c r="M1018" s="158"/>
      <c r="N1018" s="147"/>
      <c r="O1018" s="147"/>
      <c r="AA1018" s="99" t="str">
        <f t="shared" si="697"/>
        <v/>
      </c>
      <c r="AB1018" s="99" t="str">
        <f t="shared" si="698"/>
        <v/>
      </c>
      <c r="AC1018" s="99" t="str">
        <f t="shared" si="726"/>
        <v/>
      </c>
      <c r="AD1018" s="99" t="str">
        <f t="shared" si="727"/>
        <v/>
      </c>
      <c r="AE1018" s="99" t="str">
        <f t="shared" si="699"/>
        <v/>
      </c>
      <c r="AF1018" s="99" t="str">
        <f t="shared" si="700"/>
        <v/>
      </c>
      <c r="AG1018" s="99" t="str">
        <f t="shared" si="738"/>
        <v/>
      </c>
      <c r="AH1018" s="99" t="str">
        <f t="shared" si="739"/>
        <v/>
      </c>
      <c r="AI1018" s="99" t="str">
        <f t="shared" si="716"/>
        <v/>
      </c>
      <c r="AJ1018" s="99" t="str">
        <f t="shared" si="722"/>
        <v/>
      </c>
      <c r="AK1018" s="99" t="str">
        <f t="shared" si="736"/>
        <v/>
      </c>
      <c r="AL1018" s="99" t="str">
        <f t="shared" si="737"/>
        <v/>
      </c>
      <c r="AM1018" s="99" t="str">
        <f t="shared" si="717"/>
        <v/>
      </c>
      <c r="AN1018" s="99" t="str">
        <f t="shared" si="723"/>
        <v/>
      </c>
      <c r="AO1018" s="99" t="str">
        <f t="shared" si="728"/>
        <v/>
      </c>
      <c r="AP1018" s="99" t="str">
        <f t="shared" si="729"/>
        <v/>
      </c>
      <c r="AQ1018" s="99" t="str">
        <f t="shared" si="724"/>
        <v/>
      </c>
      <c r="AR1018" s="99" t="str">
        <f t="shared" si="725"/>
        <v/>
      </c>
      <c r="AS1018" s="99" t="str">
        <f t="shared" si="730"/>
        <v/>
      </c>
      <c r="AT1018" s="99" t="str">
        <f t="shared" si="731"/>
        <v/>
      </c>
      <c r="AU1018" s="99" t="str">
        <f t="shared" si="701"/>
        <v/>
      </c>
      <c r="AV1018" s="99" t="str">
        <f t="shared" si="702"/>
        <v/>
      </c>
      <c r="AW1018" s="99" t="str">
        <f t="shared" si="732"/>
        <v/>
      </c>
      <c r="AX1018" s="99" t="str">
        <f t="shared" si="733"/>
        <v/>
      </c>
      <c r="AY1018" s="99" t="str">
        <f t="shared" si="703"/>
        <v/>
      </c>
      <c r="AZ1018" s="99" t="str">
        <f t="shared" si="704"/>
        <v/>
      </c>
      <c r="BA1018" s="99" t="str">
        <f t="shared" si="734"/>
        <v/>
      </c>
      <c r="BB1018" s="99" t="str">
        <f t="shared" si="735"/>
        <v/>
      </c>
      <c r="BD1018" s="99" t="str">
        <f t="shared" si="705"/>
        <v/>
      </c>
      <c r="BE1018" s="99" t="str">
        <f t="shared" si="706"/>
        <v/>
      </c>
      <c r="BF1018" s="99" t="str">
        <f t="shared" si="707"/>
        <v/>
      </c>
      <c r="BG1018" s="99" t="str">
        <f t="shared" si="708"/>
        <v/>
      </c>
      <c r="BH1018" s="121" t="str">
        <f t="shared" si="709"/>
        <v/>
      </c>
      <c r="BI1018" s="121" t="str">
        <f t="shared" si="710"/>
        <v/>
      </c>
      <c r="BJ1018" s="122" t="str">
        <f t="shared" si="711"/>
        <v/>
      </c>
      <c r="BK1018" s="122"/>
      <c r="BL1018" s="99" t="str">
        <f t="shared" si="712"/>
        <v/>
      </c>
      <c r="BM1018" s="99" t="str">
        <f t="shared" si="713"/>
        <v/>
      </c>
      <c r="BN1018" s="122" t="str">
        <f t="shared" si="718"/>
        <v/>
      </c>
      <c r="BO1018" s="121" t="str">
        <f t="shared" si="714"/>
        <v/>
      </c>
      <c r="BP1018" s="122" t="str">
        <f t="shared" si="719"/>
        <v/>
      </c>
      <c r="BQ1018" s="122"/>
    </row>
    <row r="1019" spans="2:69" x14ac:dyDescent="0.3">
      <c r="B1019" s="89"/>
      <c r="C1019" s="98">
        <f t="shared" si="715"/>
        <v>202</v>
      </c>
      <c r="D1019" s="120">
        <v>1009</v>
      </c>
      <c r="E1019" s="161" t="str">
        <f t="shared" si="720"/>
        <v/>
      </c>
      <c r="F1019" s="90" t="str">
        <f t="shared" si="696"/>
        <v/>
      </c>
      <c r="G1019" s="120">
        <v>1009</v>
      </c>
      <c r="H1019" s="161" t="str">
        <f t="shared" si="721"/>
        <v/>
      </c>
      <c r="I1019" s="90" t="str">
        <f t="array" ref="I1019">IF(D$2=1,IF(F1019="","",ABS(F1018-F1019)),IF(D$2&lt;10,IF(AND(F1019="",F1020=""),"",MAX(IF(C$11:C$1510=G1019,B$11:B$1510))-MIN(IF(C$11:C$1510=G1019,B$11:B$1510))),IF(AND(F1019="",F1020=""),"",_xlfn.STDEV.S(IF(C$11:C$1510=G1019,B$11:B$1510)))))</f>
        <v/>
      </c>
      <c r="J1019" s="102"/>
      <c r="K1019" s="156"/>
      <c r="L1019" s="157"/>
      <c r="M1019" s="158"/>
      <c r="N1019" s="147"/>
      <c r="O1019" s="147"/>
      <c r="AA1019" s="99" t="str">
        <f t="shared" si="697"/>
        <v/>
      </c>
      <c r="AB1019" s="99" t="str">
        <f t="shared" si="698"/>
        <v/>
      </c>
      <c r="AC1019" s="99" t="str">
        <f t="shared" si="726"/>
        <v/>
      </c>
      <c r="AD1019" s="99" t="str">
        <f t="shared" si="727"/>
        <v/>
      </c>
      <c r="AE1019" s="99" t="str">
        <f t="shared" si="699"/>
        <v/>
      </c>
      <c r="AF1019" s="99" t="str">
        <f t="shared" si="700"/>
        <v/>
      </c>
      <c r="AG1019" s="99" t="str">
        <f t="shared" si="738"/>
        <v/>
      </c>
      <c r="AH1019" s="99" t="str">
        <f t="shared" si="739"/>
        <v/>
      </c>
      <c r="AI1019" s="99" t="str">
        <f t="shared" si="716"/>
        <v/>
      </c>
      <c r="AJ1019" s="99" t="str">
        <f t="shared" si="722"/>
        <v/>
      </c>
      <c r="AK1019" s="99" t="str">
        <f t="shared" si="736"/>
        <v/>
      </c>
      <c r="AL1019" s="99" t="str">
        <f t="shared" si="737"/>
        <v/>
      </c>
      <c r="AM1019" s="99" t="str">
        <f t="shared" si="717"/>
        <v/>
      </c>
      <c r="AN1019" s="99" t="str">
        <f t="shared" si="723"/>
        <v/>
      </c>
      <c r="AO1019" s="99" t="str">
        <f t="shared" si="728"/>
        <v/>
      </c>
      <c r="AP1019" s="99" t="str">
        <f t="shared" si="729"/>
        <v/>
      </c>
      <c r="AQ1019" s="99" t="str">
        <f t="shared" si="724"/>
        <v/>
      </c>
      <c r="AR1019" s="99" t="str">
        <f t="shared" si="725"/>
        <v/>
      </c>
      <c r="AS1019" s="99" t="str">
        <f t="shared" si="730"/>
        <v/>
      </c>
      <c r="AT1019" s="99" t="str">
        <f t="shared" si="731"/>
        <v/>
      </c>
      <c r="AU1019" s="99" t="str">
        <f t="shared" si="701"/>
        <v/>
      </c>
      <c r="AV1019" s="99" t="str">
        <f t="shared" si="702"/>
        <v/>
      </c>
      <c r="AW1019" s="99" t="str">
        <f t="shared" si="732"/>
        <v/>
      </c>
      <c r="AX1019" s="99" t="str">
        <f t="shared" si="733"/>
        <v/>
      </c>
      <c r="AY1019" s="99" t="str">
        <f t="shared" si="703"/>
        <v/>
      </c>
      <c r="AZ1019" s="99" t="str">
        <f t="shared" si="704"/>
        <v/>
      </c>
      <c r="BA1019" s="99" t="str">
        <f t="shared" si="734"/>
        <v/>
      </c>
      <c r="BB1019" s="99" t="str">
        <f t="shared" si="735"/>
        <v/>
      </c>
      <c r="BD1019" s="99" t="str">
        <f t="shared" si="705"/>
        <v/>
      </c>
      <c r="BE1019" s="99" t="str">
        <f t="shared" si="706"/>
        <v/>
      </c>
      <c r="BF1019" s="99" t="str">
        <f t="shared" si="707"/>
        <v/>
      </c>
      <c r="BG1019" s="99" t="str">
        <f t="shared" si="708"/>
        <v/>
      </c>
      <c r="BH1019" s="121" t="str">
        <f t="shared" si="709"/>
        <v/>
      </c>
      <c r="BI1019" s="121" t="str">
        <f t="shared" si="710"/>
        <v/>
      </c>
      <c r="BJ1019" s="122" t="str">
        <f t="shared" si="711"/>
        <v/>
      </c>
      <c r="BK1019" s="122"/>
      <c r="BL1019" s="99" t="str">
        <f t="shared" si="712"/>
        <v/>
      </c>
      <c r="BM1019" s="99" t="str">
        <f t="shared" si="713"/>
        <v/>
      </c>
      <c r="BN1019" s="122" t="str">
        <f t="shared" si="718"/>
        <v/>
      </c>
      <c r="BO1019" s="121" t="str">
        <f t="shared" si="714"/>
        <v/>
      </c>
      <c r="BP1019" s="122" t="str">
        <f t="shared" si="719"/>
        <v/>
      </c>
      <c r="BQ1019" s="122"/>
    </row>
    <row r="1020" spans="2:69" x14ac:dyDescent="0.3">
      <c r="B1020" s="89"/>
      <c r="C1020" s="98">
        <f t="shared" si="715"/>
        <v>202</v>
      </c>
      <c r="D1020" s="120">
        <v>1010</v>
      </c>
      <c r="E1020" s="161" t="str">
        <f t="shared" si="720"/>
        <v/>
      </c>
      <c r="F1020" s="90" t="str">
        <f t="shared" si="696"/>
        <v/>
      </c>
      <c r="G1020" s="120">
        <v>1010</v>
      </c>
      <c r="H1020" s="161" t="str">
        <f t="shared" si="721"/>
        <v/>
      </c>
      <c r="I1020" s="90" t="str">
        <f t="array" ref="I1020">IF(D$2=1,IF(F1020="","",ABS(F1019-F1020)),IF(D$2&lt;10,IF(AND(F1020="",F1021=""),"",MAX(IF(C$11:C$1510=G1020,B$11:B$1510))-MIN(IF(C$11:C$1510=G1020,B$11:B$1510))),IF(AND(F1020="",F1021=""),"",_xlfn.STDEV.S(IF(C$11:C$1510=G1020,B$11:B$1510)))))</f>
        <v/>
      </c>
      <c r="J1020" s="102"/>
      <c r="K1020" s="156"/>
      <c r="L1020" s="157"/>
      <c r="M1020" s="158"/>
      <c r="N1020" s="147"/>
      <c r="O1020" s="147"/>
      <c r="AA1020" s="99" t="str">
        <f t="shared" si="697"/>
        <v/>
      </c>
      <c r="AB1020" s="99" t="str">
        <f t="shared" si="698"/>
        <v/>
      </c>
      <c r="AC1020" s="99" t="str">
        <f t="shared" si="726"/>
        <v/>
      </c>
      <c r="AD1020" s="99" t="str">
        <f t="shared" si="727"/>
        <v/>
      </c>
      <c r="AE1020" s="99" t="str">
        <f t="shared" si="699"/>
        <v/>
      </c>
      <c r="AF1020" s="99" t="str">
        <f t="shared" si="700"/>
        <v/>
      </c>
      <c r="AG1020" s="99" t="str">
        <f t="shared" si="738"/>
        <v/>
      </c>
      <c r="AH1020" s="99" t="str">
        <f t="shared" si="739"/>
        <v/>
      </c>
      <c r="AI1020" s="99" t="str">
        <f t="shared" si="716"/>
        <v/>
      </c>
      <c r="AJ1020" s="99" t="str">
        <f t="shared" si="722"/>
        <v/>
      </c>
      <c r="AK1020" s="99" t="str">
        <f t="shared" si="736"/>
        <v/>
      </c>
      <c r="AL1020" s="99" t="str">
        <f t="shared" si="737"/>
        <v/>
      </c>
      <c r="AM1020" s="99" t="str">
        <f t="shared" si="717"/>
        <v/>
      </c>
      <c r="AN1020" s="99" t="str">
        <f t="shared" si="723"/>
        <v/>
      </c>
      <c r="AO1020" s="99" t="str">
        <f t="shared" si="728"/>
        <v/>
      </c>
      <c r="AP1020" s="99" t="str">
        <f t="shared" si="729"/>
        <v/>
      </c>
      <c r="AQ1020" s="99" t="str">
        <f t="shared" si="724"/>
        <v/>
      </c>
      <c r="AR1020" s="99" t="str">
        <f t="shared" si="725"/>
        <v/>
      </c>
      <c r="AS1020" s="99" t="str">
        <f t="shared" si="730"/>
        <v/>
      </c>
      <c r="AT1020" s="99" t="str">
        <f t="shared" si="731"/>
        <v/>
      </c>
      <c r="AU1020" s="99" t="str">
        <f t="shared" si="701"/>
        <v/>
      </c>
      <c r="AV1020" s="99" t="str">
        <f t="shared" si="702"/>
        <v/>
      </c>
      <c r="AW1020" s="99" t="str">
        <f t="shared" si="732"/>
        <v/>
      </c>
      <c r="AX1020" s="99" t="str">
        <f t="shared" si="733"/>
        <v/>
      </c>
      <c r="AY1020" s="99" t="str">
        <f t="shared" si="703"/>
        <v/>
      </c>
      <c r="AZ1020" s="99" t="str">
        <f t="shared" si="704"/>
        <v/>
      </c>
      <c r="BA1020" s="99" t="str">
        <f t="shared" si="734"/>
        <v/>
      </c>
      <c r="BB1020" s="99" t="str">
        <f t="shared" si="735"/>
        <v/>
      </c>
      <c r="BD1020" s="99" t="str">
        <f t="shared" si="705"/>
        <v/>
      </c>
      <c r="BE1020" s="99" t="str">
        <f t="shared" si="706"/>
        <v/>
      </c>
      <c r="BF1020" s="99" t="str">
        <f t="shared" si="707"/>
        <v/>
      </c>
      <c r="BG1020" s="99" t="str">
        <f t="shared" si="708"/>
        <v/>
      </c>
      <c r="BH1020" s="121" t="str">
        <f t="shared" si="709"/>
        <v/>
      </c>
      <c r="BI1020" s="121" t="str">
        <f t="shared" si="710"/>
        <v/>
      </c>
      <c r="BJ1020" s="122" t="str">
        <f t="shared" si="711"/>
        <v/>
      </c>
      <c r="BK1020" s="122"/>
      <c r="BL1020" s="99" t="str">
        <f t="shared" si="712"/>
        <v/>
      </c>
      <c r="BM1020" s="99" t="str">
        <f t="shared" si="713"/>
        <v/>
      </c>
      <c r="BN1020" s="122" t="str">
        <f t="shared" si="718"/>
        <v/>
      </c>
      <c r="BO1020" s="121" t="str">
        <f t="shared" si="714"/>
        <v/>
      </c>
      <c r="BP1020" s="122" t="str">
        <f t="shared" si="719"/>
        <v/>
      </c>
      <c r="BQ1020" s="122"/>
    </row>
    <row r="1021" spans="2:69" x14ac:dyDescent="0.3">
      <c r="B1021" s="89"/>
      <c r="C1021" s="98">
        <f t="shared" si="715"/>
        <v>203</v>
      </c>
      <c r="D1021" s="120">
        <v>1011</v>
      </c>
      <c r="E1021" s="161" t="str">
        <f t="shared" si="720"/>
        <v/>
      </c>
      <c r="F1021" s="90" t="str">
        <f t="shared" si="696"/>
        <v/>
      </c>
      <c r="G1021" s="120">
        <v>1011</v>
      </c>
      <c r="H1021" s="161" t="str">
        <f t="shared" si="721"/>
        <v/>
      </c>
      <c r="I1021" s="90" t="str">
        <f t="array" ref="I1021">IF(D$2=1,IF(F1021="","",ABS(F1020-F1021)),IF(D$2&lt;10,IF(AND(F1021="",F1022=""),"",MAX(IF(C$11:C$1510=G1021,B$11:B$1510))-MIN(IF(C$11:C$1510=G1021,B$11:B$1510))),IF(AND(F1021="",F1022=""),"",_xlfn.STDEV.S(IF(C$11:C$1510=G1021,B$11:B$1510)))))</f>
        <v/>
      </c>
      <c r="J1021" s="102"/>
      <c r="K1021" s="156"/>
      <c r="L1021" s="157"/>
      <c r="M1021" s="158"/>
      <c r="N1021" s="147"/>
      <c r="O1021" s="147"/>
      <c r="AA1021" s="99" t="str">
        <f t="shared" si="697"/>
        <v/>
      </c>
      <c r="AB1021" s="99" t="str">
        <f t="shared" si="698"/>
        <v/>
      </c>
      <c r="AC1021" s="99" t="str">
        <f t="shared" si="726"/>
        <v/>
      </c>
      <c r="AD1021" s="99" t="str">
        <f t="shared" si="727"/>
        <v/>
      </c>
      <c r="AE1021" s="99" t="str">
        <f t="shared" si="699"/>
        <v/>
      </c>
      <c r="AF1021" s="99" t="str">
        <f t="shared" si="700"/>
        <v/>
      </c>
      <c r="AG1021" s="99" t="str">
        <f t="shared" si="738"/>
        <v/>
      </c>
      <c r="AH1021" s="99" t="str">
        <f t="shared" si="739"/>
        <v/>
      </c>
      <c r="AI1021" s="99" t="str">
        <f t="shared" si="716"/>
        <v/>
      </c>
      <c r="AJ1021" s="99" t="str">
        <f t="shared" si="722"/>
        <v/>
      </c>
      <c r="AK1021" s="99" t="str">
        <f t="shared" si="736"/>
        <v/>
      </c>
      <c r="AL1021" s="99" t="str">
        <f t="shared" si="737"/>
        <v/>
      </c>
      <c r="AM1021" s="99" t="str">
        <f t="shared" si="717"/>
        <v/>
      </c>
      <c r="AN1021" s="99" t="str">
        <f t="shared" si="723"/>
        <v/>
      </c>
      <c r="AO1021" s="99" t="str">
        <f t="shared" si="728"/>
        <v/>
      </c>
      <c r="AP1021" s="99" t="str">
        <f t="shared" si="729"/>
        <v/>
      </c>
      <c r="AQ1021" s="99" t="str">
        <f t="shared" si="724"/>
        <v/>
      </c>
      <c r="AR1021" s="99" t="str">
        <f t="shared" si="725"/>
        <v/>
      </c>
      <c r="AS1021" s="99" t="str">
        <f t="shared" si="730"/>
        <v/>
      </c>
      <c r="AT1021" s="99" t="str">
        <f t="shared" si="731"/>
        <v/>
      </c>
      <c r="AU1021" s="99" t="str">
        <f t="shared" si="701"/>
        <v/>
      </c>
      <c r="AV1021" s="99" t="str">
        <f t="shared" si="702"/>
        <v/>
      </c>
      <c r="AW1021" s="99" t="str">
        <f t="shared" si="732"/>
        <v/>
      </c>
      <c r="AX1021" s="99" t="str">
        <f t="shared" si="733"/>
        <v/>
      </c>
      <c r="AY1021" s="99" t="str">
        <f t="shared" si="703"/>
        <v/>
      </c>
      <c r="AZ1021" s="99" t="str">
        <f t="shared" si="704"/>
        <v/>
      </c>
      <c r="BA1021" s="99" t="str">
        <f t="shared" si="734"/>
        <v/>
      </c>
      <c r="BB1021" s="99" t="str">
        <f t="shared" si="735"/>
        <v/>
      </c>
      <c r="BD1021" s="99" t="str">
        <f t="shared" si="705"/>
        <v/>
      </c>
      <c r="BE1021" s="99" t="str">
        <f t="shared" si="706"/>
        <v/>
      </c>
      <c r="BF1021" s="99" t="str">
        <f t="shared" si="707"/>
        <v/>
      </c>
      <c r="BG1021" s="99" t="str">
        <f t="shared" si="708"/>
        <v/>
      </c>
      <c r="BH1021" s="121" t="str">
        <f t="shared" si="709"/>
        <v/>
      </c>
      <c r="BI1021" s="121" t="str">
        <f t="shared" si="710"/>
        <v/>
      </c>
      <c r="BJ1021" s="122" t="str">
        <f t="shared" si="711"/>
        <v/>
      </c>
      <c r="BK1021" s="122"/>
      <c r="BL1021" s="99" t="str">
        <f t="shared" si="712"/>
        <v/>
      </c>
      <c r="BM1021" s="99" t="str">
        <f t="shared" si="713"/>
        <v/>
      </c>
      <c r="BN1021" s="122" t="str">
        <f t="shared" si="718"/>
        <v/>
      </c>
      <c r="BO1021" s="121" t="str">
        <f t="shared" si="714"/>
        <v/>
      </c>
      <c r="BP1021" s="122" t="str">
        <f t="shared" si="719"/>
        <v/>
      </c>
      <c r="BQ1021" s="122"/>
    </row>
    <row r="1022" spans="2:69" x14ac:dyDescent="0.3">
      <c r="B1022" s="89"/>
      <c r="C1022" s="98">
        <f t="shared" si="715"/>
        <v>203</v>
      </c>
      <c r="D1022" s="120">
        <v>1012</v>
      </c>
      <c r="E1022" s="161" t="str">
        <f t="shared" si="720"/>
        <v/>
      </c>
      <c r="F1022" s="90" t="str">
        <f t="shared" si="696"/>
        <v/>
      </c>
      <c r="G1022" s="120">
        <v>1012</v>
      </c>
      <c r="H1022" s="161" t="str">
        <f t="shared" si="721"/>
        <v/>
      </c>
      <c r="I1022" s="90" t="str">
        <f t="array" ref="I1022">IF(D$2=1,IF(F1022="","",ABS(F1021-F1022)),IF(D$2&lt;10,IF(AND(F1022="",F1023=""),"",MAX(IF(C$11:C$1510=G1022,B$11:B$1510))-MIN(IF(C$11:C$1510=G1022,B$11:B$1510))),IF(AND(F1022="",F1023=""),"",_xlfn.STDEV.S(IF(C$11:C$1510=G1022,B$11:B$1510)))))</f>
        <v/>
      </c>
      <c r="J1022" s="102"/>
      <c r="K1022" s="156"/>
      <c r="L1022" s="157"/>
      <c r="M1022" s="158"/>
      <c r="N1022" s="147"/>
      <c r="O1022" s="147"/>
      <c r="AA1022" s="99" t="str">
        <f t="shared" si="697"/>
        <v/>
      </c>
      <c r="AB1022" s="99" t="str">
        <f t="shared" si="698"/>
        <v/>
      </c>
      <c r="AC1022" s="99" t="str">
        <f t="shared" si="726"/>
        <v/>
      </c>
      <c r="AD1022" s="99" t="str">
        <f t="shared" si="727"/>
        <v/>
      </c>
      <c r="AE1022" s="99" t="str">
        <f t="shared" si="699"/>
        <v/>
      </c>
      <c r="AF1022" s="99" t="str">
        <f t="shared" si="700"/>
        <v/>
      </c>
      <c r="AG1022" s="99" t="str">
        <f t="shared" si="738"/>
        <v/>
      </c>
      <c r="AH1022" s="99" t="str">
        <f t="shared" si="739"/>
        <v/>
      </c>
      <c r="AI1022" s="99" t="str">
        <f t="shared" si="716"/>
        <v/>
      </c>
      <c r="AJ1022" s="99" t="str">
        <f t="shared" si="722"/>
        <v/>
      </c>
      <c r="AK1022" s="99" t="str">
        <f t="shared" si="736"/>
        <v/>
      </c>
      <c r="AL1022" s="99" t="str">
        <f t="shared" si="737"/>
        <v/>
      </c>
      <c r="AM1022" s="99" t="str">
        <f t="shared" si="717"/>
        <v/>
      </c>
      <c r="AN1022" s="99" t="str">
        <f t="shared" si="723"/>
        <v/>
      </c>
      <c r="AO1022" s="99" t="str">
        <f t="shared" si="728"/>
        <v/>
      </c>
      <c r="AP1022" s="99" t="str">
        <f t="shared" si="729"/>
        <v/>
      </c>
      <c r="AQ1022" s="99" t="str">
        <f t="shared" si="724"/>
        <v/>
      </c>
      <c r="AR1022" s="99" t="str">
        <f t="shared" si="725"/>
        <v/>
      </c>
      <c r="AS1022" s="99" t="str">
        <f t="shared" si="730"/>
        <v/>
      </c>
      <c r="AT1022" s="99" t="str">
        <f t="shared" si="731"/>
        <v/>
      </c>
      <c r="AU1022" s="99" t="str">
        <f t="shared" si="701"/>
        <v/>
      </c>
      <c r="AV1022" s="99" t="str">
        <f t="shared" si="702"/>
        <v/>
      </c>
      <c r="AW1022" s="99" t="str">
        <f t="shared" si="732"/>
        <v/>
      </c>
      <c r="AX1022" s="99" t="str">
        <f t="shared" si="733"/>
        <v/>
      </c>
      <c r="AY1022" s="99" t="str">
        <f t="shared" si="703"/>
        <v/>
      </c>
      <c r="AZ1022" s="99" t="str">
        <f t="shared" si="704"/>
        <v/>
      </c>
      <c r="BA1022" s="99" t="str">
        <f t="shared" si="734"/>
        <v/>
      </c>
      <c r="BB1022" s="99" t="str">
        <f t="shared" si="735"/>
        <v/>
      </c>
      <c r="BD1022" s="99" t="str">
        <f t="shared" si="705"/>
        <v/>
      </c>
      <c r="BE1022" s="99" t="str">
        <f t="shared" si="706"/>
        <v/>
      </c>
      <c r="BF1022" s="99" t="str">
        <f t="shared" si="707"/>
        <v/>
      </c>
      <c r="BG1022" s="99" t="str">
        <f t="shared" si="708"/>
        <v/>
      </c>
      <c r="BH1022" s="121" t="str">
        <f t="shared" si="709"/>
        <v/>
      </c>
      <c r="BI1022" s="121" t="str">
        <f t="shared" si="710"/>
        <v/>
      </c>
      <c r="BJ1022" s="122" t="str">
        <f t="shared" si="711"/>
        <v/>
      </c>
      <c r="BK1022" s="122"/>
      <c r="BL1022" s="99" t="str">
        <f t="shared" si="712"/>
        <v/>
      </c>
      <c r="BM1022" s="99" t="str">
        <f t="shared" si="713"/>
        <v/>
      </c>
      <c r="BN1022" s="122" t="str">
        <f t="shared" si="718"/>
        <v/>
      </c>
      <c r="BO1022" s="121" t="str">
        <f t="shared" si="714"/>
        <v/>
      </c>
      <c r="BP1022" s="122" t="str">
        <f t="shared" si="719"/>
        <v/>
      </c>
      <c r="BQ1022" s="122"/>
    </row>
    <row r="1023" spans="2:69" x14ac:dyDescent="0.3">
      <c r="B1023" s="89"/>
      <c r="C1023" s="98">
        <f t="shared" si="715"/>
        <v>203</v>
      </c>
      <c r="D1023" s="120">
        <v>1013</v>
      </c>
      <c r="E1023" s="161" t="str">
        <f t="shared" si="720"/>
        <v/>
      </c>
      <c r="F1023" s="90" t="str">
        <f t="shared" si="696"/>
        <v/>
      </c>
      <c r="G1023" s="120">
        <v>1013</v>
      </c>
      <c r="H1023" s="161" t="str">
        <f t="shared" si="721"/>
        <v/>
      </c>
      <c r="I1023" s="90" t="str">
        <f t="array" ref="I1023">IF(D$2=1,IF(F1023="","",ABS(F1022-F1023)),IF(D$2&lt;10,IF(AND(F1023="",F1024=""),"",MAX(IF(C$11:C$1510=G1023,B$11:B$1510))-MIN(IF(C$11:C$1510=G1023,B$11:B$1510))),IF(AND(F1023="",F1024=""),"",_xlfn.STDEV.S(IF(C$11:C$1510=G1023,B$11:B$1510)))))</f>
        <v/>
      </c>
      <c r="J1023" s="102"/>
      <c r="K1023" s="156"/>
      <c r="L1023" s="157"/>
      <c r="M1023" s="158"/>
      <c r="N1023" s="147"/>
      <c r="O1023" s="147"/>
      <c r="AA1023" s="99" t="str">
        <f t="shared" si="697"/>
        <v/>
      </c>
      <c r="AB1023" s="99" t="str">
        <f t="shared" si="698"/>
        <v/>
      </c>
      <c r="AC1023" s="99" t="str">
        <f t="shared" si="726"/>
        <v/>
      </c>
      <c r="AD1023" s="99" t="str">
        <f t="shared" si="727"/>
        <v/>
      </c>
      <c r="AE1023" s="99" t="str">
        <f t="shared" si="699"/>
        <v/>
      </c>
      <c r="AF1023" s="99" t="str">
        <f t="shared" si="700"/>
        <v/>
      </c>
      <c r="AG1023" s="99" t="str">
        <f t="shared" si="738"/>
        <v/>
      </c>
      <c r="AH1023" s="99" t="str">
        <f t="shared" si="739"/>
        <v/>
      </c>
      <c r="AI1023" s="99" t="str">
        <f t="shared" si="716"/>
        <v/>
      </c>
      <c r="AJ1023" s="99" t="str">
        <f t="shared" si="722"/>
        <v/>
      </c>
      <c r="AK1023" s="99" t="str">
        <f t="shared" si="736"/>
        <v/>
      </c>
      <c r="AL1023" s="99" t="str">
        <f t="shared" si="737"/>
        <v/>
      </c>
      <c r="AM1023" s="99" t="str">
        <f t="shared" si="717"/>
        <v/>
      </c>
      <c r="AN1023" s="99" t="str">
        <f t="shared" si="723"/>
        <v/>
      </c>
      <c r="AO1023" s="99" t="str">
        <f t="shared" si="728"/>
        <v/>
      </c>
      <c r="AP1023" s="99" t="str">
        <f t="shared" si="729"/>
        <v/>
      </c>
      <c r="AQ1023" s="99" t="str">
        <f t="shared" si="724"/>
        <v/>
      </c>
      <c r="AR1023" s="99" t="str">
        <f t="shared" si="725"/>
        <v/>
      </c>
      <c r="AS1023" s="99" t="str">
        <f t="shared" si="730"/>
        <v/>
      </c>
      <c r="AT1023" s="99" t="str">
        <f t="shared" si="731"/>
        <v/>
      </c>
      <c r="AU1023" s="99" t="str">
        <f t="shared" si="701"/>
        <v/>
      </c>
      <c r="AV1023" s="99" t="str">
        <f t="shared" si="702"/>
        <v/>
      </c>
      <c r="AW1023" s="99" t="str">
        <f t="shared" si="732"/>
        <v/>
      </c>
      <c r="AX1023" s="99" t="str">
        <f t="shared" si="733"/>
        <v/>
      </c>
      <c r="AY1023" s="99" t="str">
        <f t="shared" si="703"/>
        <v/>
      </c>
      <c r="AZ1023" s="99" t="str">
        <f t="shared" si="704"/>
        <v/>
      </c>
      <c r="BA1023" s="99" t="str">
        <f t="shared" si="734"/>
        <v/>
      </c>
      <c r="BB1023" s="99" t="str">
        <f t="shared" si="735"/>
        <v/>
      </c>
      <c r="BD1023" s="99" t="str">
        <f t="shared" si="705"/>
        <v/>
      </c>
      <c r="BE1023" s="99" t="str">
        <f t="shared" si="706"/>
        <v/>
      </c>
      <c r="BF1023" s="99" t="str">
        <f t="shared" si="707"/>
        <v/>
      </c>
      <c r="BG1023" s="99" t="str">
        <f t="shared" si="708"/>
        <v/>
      </c>
      <c r="BH1023" s="121" t="str">
        <f t="shared" si="709"/>
        <v/>
      </c>
      <c r="BI1023" s="121" t="str">
        <f t="shared" si="710"/>
        <v/>
      </c>
      <c r="BJ1023" s="122" t="str">
        <f t="shared" si="711"/>
        <v/>
      </c>
      <c r="BK1023" s="122"/>
      <c r="BL1023" s="99" t="str">
        <f t="shared" si="712"/>
        <v/>
      </c>
      <c r="BM1023" s="99" t="str">
        <f t="shared" si="713"/>
        <v/>
      </c>
      <c r="BN1023" s="122" t="str">
        <f t="shared" si="718"/>
        <v/>
      </c>
      <c r="BO1023" s="121" t="str">
        <f t="shared" si="714"/>
        <v/>
      </c>
      <c r="BP1023" s="122" t="str">
        <f t="shared" si="719"/>
        <v/>
      </c>
      <c r="BQ1023" s="122"/>
    </row>
    <row r="1024" spans="2:69" x14ac:dyDescent="0.3">
      <c r="B1024" s="89"/>
      <c r="C1024" s="98">
        <f t="shared" si="715"/>
        <v>203</v>
      </c>
      <c r="D1024" s="120">
        <v>1014</v>
      </c>
      <c r="E1024" s="161" t="str">
        <f t="shared" si="720"/>
        <v/>
      </c>
      <c r="F1024" s="90" t="str">
        <f t="shared" si="696"/>
        <v/>
      </c>
      <c r="G1024" s="120">
        <v>1014</v>
      </c>
      <c r="H1024" s="161" t="str">
        <f t="shared" si="721"/>
        <v/>
      </c>
      <c r="I1024" s="90" t="str">
        <f t="array" ref="I1024">IF(D$2=1,IF(F1024="","",ABS(F1023-F1024)),IF(D$2&lt;10,IF(AND(F1024="",F1025=""),"",MAX(IF(C$11:C$1510=G1024,B$11:B$1510))-MIN(IF(C$11:C$1510=G1024,B$11:B$1510))),IF(AND(F1024="",F1025=""),"",_xlfn.STDEV.S(IF(C$11:C$1510=G1024,B$11:B$1510)))))</f>
        <v/>
      </c>
      <c r="J1024" s="102"/>
      <c r="K1024" s="156"/>
      <c r="L1024" s="157"/>
      <c r="M1024" s="158"/>
      <c r="N1024" s="147"/>
      <c r="O1024" s="147"/>
      <c r="AA1024" s="99" t="str">
        <f t="shared" si="697"/>
        <v/>
      </c>
      <c r="AB1024" s="99" t="str">
        <f t="shared" si="698"/>
        <v/>
      </c>
      <c r="AC1024" s="99" t="str">
        <f t="shared" si="726"/>
        <v/>
      </c>
      <c r="AD1024" s="99" t="str">
        <f t="shared" si="727"/>
        <v/>
      </c>
      <c r="AE1024" s="99" t="str">
        <f t="shared" si="699"/>
        <v/>
      </c>
      <c r="AF1024" s="99" t="str">
        <f t="shared" si="700"/>
        <v/>
      </c>
      <c r="AG1024" s="99" t="str">
        <f t="shared" si="738"/>
        <v/>
      </c>
      <c r="AH1024" s="99" t="str">
        <f t="shared" si="739"/>
        <v/>
      </c>
      <c r="AI1024" s="99" t="str">
        <f t="shared" si="716"/>
        <v/>
      </c>
      <c r="AJ1024" s="99" t="str">
        <f t="shared" si="722"/>
        <v/>
      </c>
      <c r="AK1024" s="99" t="str">
        <f t="shared" si="736"/>
        <v/>
      </c>
      <c r="AL1024" s="99" t="str">
        <f t="shared" si="737"/>
        <v/>
      </c>
      <c r="AM1024" s="99" t="str">
        <f t="shared" si="717"/>
        <v/>
      </c>
      <c r="AN1024" s="99" t="str">
        <f t="shared" si="723"/>
        <v/>
      </c>
      <c r="AO1024" s="99" t="str">
        <f t="shared" si="728"/>
        <v/>
      </c>
      <c r="AP1024" s="99" t="str">
        <f t="shared" si="729"/>
        <v/>
      </c>
      <c r="AQ1024" s="99" t="str">
        <f t="shared" si="724"/>
        <v/>
      </c>
      <c r="AR1024" s="99" t="str">
        <f t="shared" si="725"/>
        <v/>
      </c>
      <c r="AS1024" s="99" t="str">
        <f t="shared" si="730"/>
        <v/>
      </c>
      <c r="AT1024" s="99" t="str">
        <f t="shared" si="731"/>
        <v/>
      </c>
      <c r="AU1024" s="99" t="str">
        <f t="shared" si="701"/>
        <v/>
      </c>
      <c r="AV1024" s="99" t="str">
        <f t="shared" si="702"/>
        <v/>
      </c>
      <c r="AW1024" s="99" t="str">
        <f t="shared" si="732"/>
        <v/>
      </c>
      <c r="AX1024" s="99" t="str">
        <f t="shared" si="733"/>
        <v/>
      </c>
      <c r="AY1024" s="99" t="str">
        <f t="shared" si="703"/>
        <v/>
      </c>
      <c r="AZ1024" s="99" t="str">
        <f t="shared" si="704"/>
        <v/>
      </c>
      <c r="BA1024" s="99" t="str">
        <f t="shared" si="734"/>
        <v/>
      </c>
      <c r="BB1024" s="99" t="str">
        <f t="shared" si="735"/>
        <v/>
      </c>
      <c r="BD1024" s="99" t="str">
        <f t="shared" si="705"/>
        <v/>
      </c>
      <c r="BE1024" s="99" t="str">
        <f t="shared" si="706"/>
        <v/>
      </c>
      <c r="BF1024" s="99" t="str">
        <f t="shared" si="707"/>
        <v/>
      </c>
      <c r="BG1024" s="99" t="str">
        <f t="shared" si="708"/>
        <v/>
      </c>
      <c r="BH1024" s="121" t="str">
        <f t="shared" si="709"/>
        <v/>
      </c>
      <c r="BI1024" s="121" t="str">
        <f t="shared" si="710"/>
        <v/>
      </c>
      <c r="BJ1024" s="122" t="str">
        <f t="shared" si="711"/>
        <v/>
      </c>
      <c r="BK1024" s="122"/>
      <c r="BL1024" s="99" t="str">
        <f t="shared" si="712"/>
        <v/>
      </c>
      <c r="BM1024" s="99" t="str">
        <f t="shared" si="713"/>
        <v/>
      </c>
      <c r="BN1024" s="122" t="str">
        <f t="shared" si="718"/>
        <v/>
      </c>
      <c r="BO1024" s="121" t="str">
        <f t="shared" si="714"/>
        <v/>
      </c>
      <c r="BP1024" s="122" t="str">
        <f t="shared" si="719"/>
        <v/>
      </c>
      <c r="BQ1024" s="122"/>
    </row>
    <row r="1025" spans="2:69" x14ac:dyDescent="0.3">
      <c r="B1025" s="89"/>
      <c r="C1025" s="98">
        <f t="shared" si="715"/>
        <v>203</v>
      </c>
      <c r="D1025" s="120">
        <v>1015</v>
      </c>
      <c r="E1025" s="161" t="str">
        <f t="shared" si="720"/>
        <v/>
      </c>
      <c r="F1025" s="90" t="str">
        <f t="shared" si="696"/>
        <v/>
      </c>
      <c r="G1025" s="120">
        <v>1015</v>
      </c>
      <c r="H1025" s="161" t="str">
        <f t="shared" si="721"/>
        <v/>
      </c>
      <c r="I1025" s="90" t="str">
        <f t="array" ref="I1025">IF(D$2=1,IF(F1025="","",ABS(F1024-F1025)),IF(D$2&lt;10,IF(AND(F1025="",F1026=""),"",MAX(IF(C$11:C$1510=G1025,B$11:B$1510))-MIN(IF(C$11:C$1510=G1025,B$11:B$1510))),IF(AND(F1025="",F1026=""),"",_xlfn.STDEV.S(IF(C$11:C$1510=G1025,B$11:B$1510)))))</f>
        <v/>
      </c>
      <c r="J1025" s="102"/>
      <c r="K1025" s="156"/>
      <c r="L1025" s="157"/>
      <c r="M1025" s="158"/>
      <c r="N1025" s="147"/>
      <c r="O1025" s="147"/>
      <c r="AA1025" s="99" t="str">
        <f t="shared" si="697"/>
        <v/>
      </c>
      <c r="AB1025" s="99" t="str">
        <f t="shared" si="698"/>
        <v/>
      </c>
      <c r="AC1025" s="99" t="str">
        <f t="shared" si="726"/>
        <v/>
      </c>
      <c r="AD1025" s="99" t="str">
        <f t="shared" si="727"/>
        <v/>
      </c>
      <c r="AE1025" s="99" t="str">
        <f t="shared" si="699"/>
        <v/>
      </c>
      <c r="AF1025" s="99" t="str">
        <f t="shared" si="700"/>
        <v/>
      </c>
      <c r="AG1025" s="99" t="str">
        <f t="shared" si="738"/>
        <v/>
      </c>
      <c r="AH1025" s="99" t="str">
        <f t="shared" si="739"/>
        <v/>
      </c>
      <c r="AI1025" s="99" t="str">
        <f t="shared" si="716"/>
        <v/>
      </c>
      <c r="AJ1025" s="99" t="str">
        <f t="shared" si="722"/>
        <v/>
      </c>
      <c r="AK1025" s="99" t="str">
        <f t="shared" si="736"/>
        <v/>
      </c>
      <c r="AL1025" s="99" t="str">
        <f t="shared" si="737"/>
        <v/>
      </c>
      <c r="AM1025" s="99" t="str">
        <f t="shared" si="717"/>
        <v/>
      </c>
      <c r="AN1025" s="99" t="str">
        <f t="shared" si="723"/>
        <v/>
      </c>
      <c r="AO1025" s="99" t="str">
        <f t="shared" si="728"/>
        <v/>
      </c>
      <c r="AP1025" s="99" t="str">
        <f t="shared" si="729"/>
        <v/>
      </c>
      <c r="AQ1025" s="99" t="str">
        <f t="shared" si="724"/>
        <v/>
      </c>
      <c r="AR1025" s="99" t="str">
        <f t="shared" si="725"/>
        <v/>
      </c>
      <c r="AS1025" s="99" t="str">
        <f t="shared" si="730"/>
        <v/>
      </c>
      <c r="AT1025" s="99" t="str">
        <f t="shared" si="731"/>
        <v/>
      </c>
      <c r="AU1025" s="99" t="str">
        <f t="shared" si="701"/>
        <v/>
      </c>
      <c r="AV1025" s="99" t="str">
        <f t="shared" si="702"/>
        <v/>
      </c>
      <c r="AW1025" s="99" t="str">
        <f t="shared" si="732"/>
        <v/>
      </c>
      <c r="AX1025" s="99" t="str">
        <f t="shared" si="733"/>
        <v/>
      </c>
      <c r="AY1025" s="99" t="str">
        <f t="shared" si="703"/>
        <v/>
      </c>
      <c r="AZ1025" s="99" t="str">
        <f t="shared" si="704"/>
        <v/>
      </c>
      <c r="BA1025" s="99" t="str">
        <f t="shared" si="734"/>
        <v/>
      </c>
      <c r="BB1025" s="99" t="str">
        <f t="shared" si="735"/>
        <v/>
      </c>
      <c r="BD1025" s="99" t="str">
        <f t="shared" si="705"/>
        <v/>
      </c>
      <c r="BE1025" s="99" t="str">
        <f t="shared" si="706"/>
        <v/>
      </c>
      <c r="BF1025" s="99" t="str">
        <f t="shared" si="707"/>
        <v/>
      </c>
      <c r="BG1025" s="99" t="str">
        <f t="shared" si="708"/>
        <v/>
      </c>
      <c r="BH1025" s="121" t="str">
        <f t="shared" si="709"/>
        <v/>
      </c>
      <c r="BI1025" s="121" t="str">
        <f t="shared" si="710"/>
        <v/>
      </c>
      <c r="BJ1025" s="122" t="str">
        <f t="shared" si="711"/>
        <v/>
      </c>
      <c r="BK1025" s="122"/>
      <c r="BL1025" s="99" t="str">
        <f t="shared" si="712"/>
        <v/>
      </c>
      <c r="BM1025" s="99" t="str">
        <f t="shared" si="713"/>
        <v/>
      </c>
      <c r="BN1025" s="122" t="str">
        <f t="shared" si="718"/>
        <v/>
      </c>
      <c r="BO1025" s="121" t="str">
        <f t="shared" si="714"/>
        <v/>
      </c>
      <c r="BP1025" s="122" t="str">
        <f t="shared" si="719"/>
        <v/>
      </c>
      <c r="BQ1025" s="122"/>
    </row>
    <row r="1026" spans="2:69" x14ac:dyDescent="0.3">
      <c r="B1026" s="89"/>
      <c r="C1026" s="98">
        <f t="shared" si="715"/>
        <v>204</v>
      </c>
      <c r="D1026" s="120">
        <v>1016</v>
      </c>
      <c r="E1026" s="161" t="str">
        <f t="shared" si="720"/>
        <v/>
      </c>
      <c r="F1026" s="90" t="str">
        <f t="shared" si="696"/>
        <v/>
      </c>
      <c r="G1026" s="120">
        <v>1016</v>
      </c>
      <c r="H1026" s="161" t="str">
        <f t="shared" si="721"/>
        <v/>
      </c>
      <c r="I1026" s="90" t="str">
        <f t="array" ref="I1026">IF(D$2=1,IF(F1026="","",ABS(F1025-F1026)),IF(D$2&lt;10,IF(AND(F1026="",F1027=""),"",MAX(IF(C$11:C$1510=G1026,B$11:B$1510))-MIN(IF(C$11:C$1510=G1026,B$11:B$1510))),IF(AND(F1026="",F1027=""),"",_xlfn.STDEV.S(IF(C$11:C$1510=G1026,B$11:B$1510)))))</f>
        <v/>
      </c>
      <c r="J1026" s="102"/>
      <c r="K1026" s="156"/>
      <c r="L1026" s="157"/>
      <c r="M1026" s="158"/>
      <c r="N1026" s="147"/>
      <c r="O1026" s="147"/>
      <c r="AA1026" s="99" t="str">
        <f t="shared" si="697"/>
        <v/>
      </c>
      <c r="AB1026" s="99" t="str">
        <f t="shared" si="698"/>
        <v/>
      </c>
      <c r="AC1026" s="99" t="str">
        <f t="shared" si="726"/>
        <v/>
      </c>
      <c r="AD1026" s="99" t="str">
        <f t="shared" si="727"/>
        <v/>
      </c>
      <c r="AE1026" s="99" t="str">
        <f t="shared" si="699"/>
        <v/>
      </c>
      <c r="AF1026" s="99" t="str">
        <f t="shared" si="700"/>
        <v/>
      </c>
      <c r="AG1026" s="99" t="str">
        <f t="shared" si="738"/>
        <v/>
      </c>
      <c r="AH1026" s="99" t="str">
        <f t="shared" si="739"/>
        <v/>
      </c>
      <c r="AI1026" s="99" t="str">
        <f t="shared" si="716"/>
        <v/>
      </c>
      <c r="AJ1026" s="99" t="str">
        <f t="shared" si="722"/>
        <v/>
      </c>
      <c r="AK1026" s="99" t="str">
        <f t="shared" si="736"/>
        <v/>
      </c>
      <c r="AL1026" s="99" t="str">
        <f t="shared" si="737"/>
        <v/>
      </c>
      <c r="AM1026" s="99" t="str">
        <f t="shared" si="717"/>
        <v/>
      </c>
      <c r="AN1026" s="99" t="str">
        <f t="shared" si="723"/>
        <v/>
      </c>
      <c r="AO1026" s="99" t="str">
        <f t="shared" si="728"/>
        <v/>
      </c>
      <c r="AP1026" s="99" t="str">
        <f t="shared" si="729"/>
        <v/>
      </c>
      <c r="AQ1026" s="99" t="str">
        <f t="shared" si="724"/>
        <v/>
      </c>
      <c r="AR1026" s="99" t="str">
        <f t="shared" si="725"/>
        <v/>
      </c>
      <c r="AS1026" s="99" t="str">
        <f t="shared" si="730"/>
        <v/>
      </c>
      <c r="AT1026" s="99" t="str">
        <f t="shared" si="731"/>
        <v/>
      </c>
      <c r="AU1026" s="99" t="str">
        <f t="shared" si="701"/>
        <v/>
      </c>
      <c r="AV1026" s="99" t="str">
        <f t="shared" si="702"/>
        <v/>
      </c>
      <c r="AW1026" s="99" t="str">
        <f t="shared" si="732"/>
        <v/>
      </c>
      <c r="AX1026" s="99" t="str">
        <f t="shared" si="733"/>
        <v/>
      </c>
      <c r="AY1026" s="99" t="str">
        <f t="shared" si="703"/>
        <v/>
      </c>
      <c r="AZ1026" s="99" t="str">
        <f t="shared" si="704"/>
        <v/>
      </c>
      <c r="BA1026" s="99" t="str">
        <f t="shared" si="734"/>
        <v/>
      </c>
      <c r="BB1026" s="99" t="str">
        <f t="shared" si="735"/>
        <v/>
      </c>
      <c r="BD1026" s="99" t="str">
        <f t="shared" si="705"/>
        <v/>
      </c>
      <c r="BE1026" s="99" t="str">
        <f t="shared" si="706"/>
        <v/>
      </c>
      <c r="BF1026" s="99" t="str">
        <f t="shared" si="707"/>
        <v/>
      </c>
      <c r="BG1026" s="99" t="str">
        <f t="shared" si="708"/>
        <v/>
      </c>
      <c r="BH1026" s="121" t="str">
        <f t="shared" si="709"/>
        <v/>
      </c>
      <c r="BI1026" s="121" t="str">
        <f t="shared" si="710"/>
        <v/>
      </c>
      <c r="BJ1026" s="122" t="str">
        <f t="shared" si="711"/>
        <v/>
      </c>
      <c r="BK1026" s="122"/>
      <c r="BL1026" s="99" t="str">
        <f t="shared" si="712"/>
        <v/>
      </c>
      <c r="BM1026" s="99" t="str">
        <f t="shared" si="713"/>
        <v/>
      </c>
      <c r="BN1026" s="122" t="str">
        <f t="shared" si="718"/>
        <v/>
      </c>
      <c r="BO1026" s="121" t="str">
        <f t="shared" si="714"/>
        <v/>
      </c>
      <c r="BP1026" s="122" t="str">
        <f t="shared" si="719"/>
        <v/>
      </c>
      <c r="BQ1026" s="122"/>
    </row>
    <row r="1027" spans="2:69" x14ac:dyDescent="0.3">
      <c r="B1027" s="89"/>
      <c r="C1027" s="98">
        <f t="shared" si="715"/>
        <v>204</v>
      </c>
      <c r="D1027" s="120">
        <v>1017</v>
      </c>
      <c r="E1027" s="161" t="str">
        <f t="shared" si="720"/>
        <v/>
      </c>
      <c r="F1027" s="90" t="str">
        <f t="shared" si="696"/>
        <v/>
      </c>
      <c r="G1027" s="120">
        <v>1017</v>
      </c>
      <c r="H1027" s="161" t="str">
        <f t="shared" si="721"/>
        <v/>
      </c>
      <c r="I1027" s="90" t="str">
        <f t="array" ref="I1027">IF(D$2=1,IF(F1027="","",ABS(F1026-F1027)),IF(D$2&lt;10,IF(AND(F1027="",F1028=""),"",MAX(IF(C$11:C$1510=G1027,B$11:B$1510))-MIN(IF(C$11:C$1510=G1027,B$11:B$1510))),IF(AND(F1027="",F1028=""),"",_xlfn.STDEV.S(IF(C$11:C$1510=G1027,B$11:B$1510)))))</f>
        <v/>
      </c>
      <c r="J1027" s="102"/>
      <c r="K1027" s="156"/>
      <c r="L1027" s="157"/>
      <c r="M1027" s="158"/>
      <c r="N1027" s="147"/>
      <c r="O1027" s="147"/>
      <c r="AA1027" s="99" t="str">
        <f t="shared" si="697"/>
        <v/>
      </c>
      <c r="AB1027" s="99" t="str">
        <f t="shared" si="698"/>
        <v/>
      </c>
      <c r="AC1027" s="99" t="str">
        <f t="shared" si="726"/>
        <v/>
      </c>
      <c r="AD1027" s="99" t="str">
        <f t="shared" si="727"/>
        <v/>
      </c>
      <c r="AE1027" s="99" t="str">
        <f t="shared" si="699"/>
        <v/>
      </c>
      <c r="AF1027" s="99" t="str">
        <f t="shared" si="700"/>
        <v/>
      </c>
      <c r="AG1027" s="99" t="str">
        <f t="shared" si="738"/>
        <v/>
      </c>
      <c r="AH1027" s="99" t="str">
        <f t="shared" si="739"/>
        <v/>
      </c>
      <c r="AI1027" s="99" t="str">
        <f t="shared" si="716"/>
        <v/>
      </c>
      <c r="AJ1027" s="99" t="str">
        <f t="shared" si="722"/>
        <v/>
      </c>
      <c r="AK1027" s="99" t="str">
        <f t="shared" si="736"/>
        <v/>
      </c>
      <c r="AL1027" s="99" t="str">
        <f t="shared" si="737"/>
        <v/>
      </c>
      <c r="AM1027" s="99" t="str">
        <f t="shared" si="717"/>
        <v/>
      </c>
      <c r="AN1027" s="99" t="str">
        <f t="shared" si="723"/>
        <v/>
      </c>
      <c r="AO1027" s="99" t="str">
        <f t="shared" si="728"/>
        <v/>
      </c>
      <c r="AP1027" s="99" t="str">
        <f t="shared" si="729"/>
        <v/>
      </c>
      <c r="AQ1027" s="99" t="str">
        <f t="shared" si="724"/>
        <v/>
      </c>
      <c r="AR1027" s="99" t="str">
        <f t="shared" si="725"/>
        <v/>
      </c>
      <c r="AS1027" s="99" t="str">
        <f t="shared" si="730"/>
        <v/>
      </c>
      <c r="AT1027" s="99" t="str">
        <f t="shared" si="731"/>
        <v/>
      </c>
      <c r="AU1027" s="99" t="str">
        <f t="shared" si="701"/>
        <v/>
      </c>
      <c r="AV1027" s="99" t="str">
        <f t="shared" si="702"/>
        <v/>
      </c>
      <c r="AW1027" s="99" t="str">
        <f t="shared" si="732"/>
        <v/>
      </c>
      <c r="AX1027" s="99" t="str">
        <f t="shared" si="733"/>
        <v/>
      </c>
      <c r="AY1027" s="99" t="str">
        <f t="shared" si="703"/>
        <v/>
      </c>
      <c r="AZ1027" s="99" t="str">
        <f t="shared" si="704"/>
        <v/>
      </c>
      <c r="BA1027" s="99" t="str">
        <f t="shared" si="734"/>
        <v/>
      </c>
      <c r="BB1027" s="99" t="str">
        <f t="shared" si="735"/>
        <v/>
      </c>
      <c r="BD1027" s="99" t="str">
        <f t="shared" si="705"/>
        <v/>
      </c>
      <c r="BE1027" s="99" t="str">
        <f t="shared" si="706"/>
        <v/>
      </c>
      <c r="BF1027" s="99" t="str">
        <f t="shared" si="707"/>
        <v/>
      </c>
      <c r="BG1027" s="99" t="str">
        <f t="shared" si="708"/>
        <v/>
      </c>
      <c r="BH1027" s="121" t="str">
        <f t="shared" si="709"/>
        <v/>
      </c>
      <c r="BI1027" s="121" t="str">
        <f t="shared" si="710"/>
        <v/>
      </c>
      <c r="BJ1027" s="122" t="str">
        <f t="shared" si="711"/>
        <v/>
      </c>
      <c r="BK1027" s="122"/>
      <c r="BL1027" s="99" t="str">
        <f t="shared" si="712"/>
        <v/>
      </c>
      <c r="BM1027" s="99" t="str">
        <f t="shared" si="713"/>
        <v/>
      </c>
      <c r="BN1027" s="122" t="str">
        <f t="shared" si="718"/>
        <v/>
      </c>
      <c r="BO1027" s="121" t="str">
        <f t="shared" si="714"/>
        <v/>
      </c>
      <c r="BP1027" s="122" t="str">
        <f t="shared" si="719"/>
        <v/>
      </c>
      <c r="BQ1027" s="122"/>
    </row>
    <row r="1028" spans="2:69" x14ac:dyDescent="0.3">
      <c r="B1028" s="89"/>
      <c r="C1028" s="98">
        <f t="shared" si="715"/>
        <v>204</v>
      </c>
      <c r="D1028" s="120">
        <v>1018</v>
      </c>
      <c r="E1028" s="161" t="str">
        <f t="shared" si="720"/>
        <v/>
      </c>
      <c r="F1028" s="90" t="str">
        <f t="shared" si="696"/>
        <v/>
      </c>
      <c r="G1028" s="120">
        <v>1018</v>
      </c>
      <c r="H1028" s="161" t="str">
        <f t="shared" si="721"/>
        <v/>
      </c>
      <c r="I1028" s="90" t="str">
        <f t="array" ref="I1028">IF(D$2=1,IF(F1028="","",ABS(F1027-F1028)),IF(D$2&lt;10,IF(AND(F1028="",F1029=""),"",MAX(IF(C$11:C$1510=G1028,B$11:B$1510))-MIN(IF(C$11:C$1510=G1028,B$11:B$1510))),IF(AND(F1028="",F1029=""),"",_xlfn.STDEV.S(IF(C$11:C$1510=G1028,B$11:B$1510)))))</f>
        <v/>
      </c>
      <c r="J1028" s="102"/>
      <c r="K1028" s="156"/>
      <c r="L1028" s="157"/>
      <c r="M1028" s="158"/>
      <c r="N1028" s="147"/>
      <c r="O1028" s="147"/>
      <c r="AA1028" s="99" t="str">
        <f t="shared" si="697"/>
        <v/>
      </c>
      <c r="AB1028" s="99" t="str">
        <f t="shared" si="698"/>
        <v/>
      </c>
      <c r="AC1028" s="99" t="str">
        <f t="shared" si="726"/>
        <v/>
      </c>
      <c r="AD1028" s="99" t="str">
        <f t="shared" si="727"/>
        <v/>
      </c>
      <c r="AE1028" s="99" t="str">
        <f t="shared" si="699"/>
        <v/>
      </c>
      <c r="AF1028" s="99" t="str">
        <f t="shared" si="700"/>
        <v/>
      </c>
      <c r="AG1028" s="99" t="str">
        <f t="shared" si="738"/>
        <v/>
      </c>
      <c r="AH1028" s="99" t="str">
        <f t="shared" si="739"/>
        <v/>
      </c>
      <c r="AI1028" s="99" t="str">
        <f t="shared" si="716"/>
        <v/>
      </c>
      <c r="AJ1028" s="99" t="str">
        <f t="shared" si="722"/>
        <v/>
      </c>
      <c r="AK1028" s="99" t="str">
        <f t="shared" si="736"/>
        <v/>
      </c>
      <c r="AL1028" s="99" t="str">
        <f t="shared" si="737"/>
        <v/>
      </c>
      <c r="AM1028" s="99" t="str">
        <f t="shared" si="717"/>
        <v/>
      </c>
      <c r="AN1028" s="99" t="str">
        <f t="shared" si="723"/>
        <v/>
      </c>
      <c r="AO1028" s="99" t="str">
        <f t="shared" si="728"/>
        <v/>
      </c>
      <c r="AP1028" s="99" t="str">
        <f t="shared" si="729"/>
        <v/>
      </c>
      <c r="AQ1028" s="99" t="str">
        <f t="shared" si="724"/>
        <v/>
      </c>
      <c r="AR1028" s="99" t="str">
        <f t="shared" si="725"/>
        <v/>
      </c>
      <c r="AS1028" s="99" t="str">
        <f t="shared" si="730"/>
        <v/>
      </c>
      <c r="AT1028" s="99" t="str">
        <f t="shared" si="731"/>
        <v/>
      </c>
      <c r="AU1028" s="99" t="str">
        <f t="shared" si="701"/>
        <v/>
      </c>
      <c r="AV1028" s="99" t="str">
        <f t="shared" si="702"/>
        <v/>
      </c>
      <c r="AW1028" s="99" t="str">
        <f t="shared" si="732"/>
        <v/>
      </c>
      <c r="AX1028" s="99" t="str">
        <f t="shared" si="733"/>
        <v/>
      </c>
      <c r="AY1028" s="99" t="str">
        <f t="shared" si="703"/>
        <v/>
      </c>
      <c r="AZ1028" s="99" t="str">
        <f t="shared" si="704"/>
        <v/>
      </c>
      <c r="BA1028" s="99" t="str">
        <f t="shared" si="734"/>
        <v/>
      </c>
      <c r="BB1028" s="99" t="str">
        <f t="shared" si="735"/>
        <v/>
      </c>
      <c r="BD1028" s="99" t="str">
        <f t="shared" si="705"/>
        <v/>
      </c>
      <c r="BE1028" s="99" t="str">
        <f t="shared" si="706"/>
        <v/>
      </c>
      <c r="BF1028" s="99" t="str">
        <f t="shared" si="707"/>
        <v/>
      </c>
      <c r="BG1028" s="99" t="str">
        <f t="shared" si="708"/>
        <v/>
      </c>
      <c r="BH1028" s="121" t="str">
        <f t="shared" si="709"/>
        <v/>
      </c>
      <c r="BI1028" s="121" t="str">
        <f t="shared" si="710"/>
        <v/>
      </c>
      <c r="BJ1028" s="122" t="str">
        <f t="shared" si="711"/>
        <v/>
      </c>
      <c r="BK1028" s="122"/>
      <c r="BL1028" s="99" t="str">
        <f t="shared" si="712"/>
        <v/>
      </c>
      <c r="BM1028" s="99" t="str">
        <f t="shared" si="713"/>
        <v/>
      </c>
      <c r="BN1028" s="122" t="str">
        <f t="shared" si="718"/>
        <v/>
      </c>
      <c r="BO1028" s="121" t="str">
        <f t="shared" si="714"/>
        <v/>
      </c>
      <c r="BP1028" s="122" t="str">
        <f t="shared" si="719"/>
        <v/>
      </c>
      <c r="BQ1028" s="122"/>
    </row>
    <row r="1029" spans="2:69" x14ac:dyDescent="0.3">
      <c r="B1029" s="89"/>
      <c r="C1029" s="98">
        <f t="shared" si="715"/>
        <v>204</v>
      </c>
      <c r="D1029" s="120">
        <v>1019</v>
      </c>
      <c r="E1029" s="161" t="str">
        <f t="shared" si="720"/>
        <v/>
      </c>
      <c r="F1029" s="90" t="str">
        <f t="shared" si="696"/>
        <v/>
      </c>
      <c r="G1029" s="120">
        <v>1019</v>
      </c>
      <c r="H1029" s="161" t="str">
        <f t="shared" si="721"/>
        <v/>
      </c>
      <c r="I1029" s="90" t="str">
        <f t="array" ref="I1029">IF(D$2=1,IF(F1029="","",ABS(F1028-F1029)),IF(D$2&lt;10,IF(AND(F1029="",F1030=""),"",MAX(IF(C$11:C$1510=G1029,B$11:B$1510))-MIN(IF(C$11:C$1510=G1029,B$11:B$1510))),IF(AND(F1029="",F1030=""),"",_xlfn.STDEV.S(IF(C$11:C$1510=G1029,B$11:B$1510)))))</f>
        <v/>
      </c>
      <c r="J1029" s="102"/>
      <c r="K1029" s="156"/>
      <c r="L1029" s="157"/>
      <c r="M1029" s="158"/>
      <c r="N1029" s="147"/>
      <c r="O1029" s="147"/>
      <c r="AA1029" s="99" t="str">
        <f t="shared" si="697"/>
        <v/>
      </c>
      <c r="AB1029" s="99" t="str">
        <f t="shared" si="698"/>
        <v/>
      </c>
      <c r="AC1029" s="99" t="str">
        <f t="shared" si="726"/>
        <v/>
      </c>
      <c r="AD1029" s="99" t="str">
        <f t="shared" si="727"/>
        <v/>
      </c>
      <c r="AE1029" s="99" t="str">
        <f t="shared" si="699"/>
        <v/>
      </c>
      <c r="AF1029" s="99" t="str">
        <f t="shared" si="700"/>
        <v/>
      </c>
      <c r="AG1029" s="99" t="str">
        <f t="shared" si="738"/>
        <v/>
      </c>
      <c r="AH1029" s="99" t="str">
        <f t="shared" si="739"/>
        <v/>
      </c>
      <c r="AI1029" s="99" t="str">
        <f t="shared" si="716"/>
        <v/>
      </c>
      <c r="AJ1029" s="99" t="str">
        <f t="shared" si="722"/>
        <v/>
      </c>
      <c r="AK1029" s="99" t="str">
        <f t="shared" si="736"/>
        <v/>
      </c>
      <c r="AL1029" s="99" t="str">
        <f t="shared" si="737"/>
        <v/>
      </c>
      <c r="AM1029" s="99" t="str">
        <f t="shared" si="717"/>
        <v/>
      </c>
      <c r="AN1029" s="99" t="str">
        <f t="shared" si="723"/>
        <v/>
      </c>
      <c r="AO1029" s="99" t="str">
        <f t="shared" si="728"/>
        <v/>
      </c>
      <c r="AP1029" s="99" t="str">
        <f t="shared" si="729"/>
        <v/>
      </c>
      <c r="AQ1029" s="99" t="str">
        <f t="shared" si="724"/>
        <v/>
      </c>
      <c r="AR1029" s="99" t="str">
        <f t="shared" si="725"/>
        <v/>
      </c>
      <c r="AS1029" s="99" t="str">
        <f t="shared" si="730"/>
        <v/>
      </c>
      <c r="AT1029" s="99" t="str">
        <f t="shared" si="731"/>
        <v/>
      </c>
      <c r="AU1029" s="99" t="str">
        <f t="shared" si="701"/>
        <v/>
      </c>
      <c r="AV1029" s="99" t="str">
        <f t="shared" si="702"/>
        <v/>
      </c>
      <c r="AW1029" s="99" t="str">
        <f t="shared" si="732"/>
        <v/>
      </c>
      <c r="AX1029" s="99" t="str">
        <f t="shared" si="733"/>
        <v/>
      </c>
      <c r="AY1029" s="99" t="str">
        <f t="shared" si="703"/>
        <v/>
      </c>
      <c r="AZ1029" s="99" t="str">
        <f t="shared" si="704"/>
        <v/>
      </c>
      <c r="BA1029" s="99" t="str">
        <f t="shared" si="734"/>
        <v/>
      </c>
      <c r="BB1029" s="99" t="str">
        <f t="shared" si="735"/>
        <v/>
      </c>
      <c r="BD1029" s="99" t="str">
        <f t="shared" si="705"/>
        <v/>
      </c>
      <c r="BE1029" s="99" t="str">
        <f t="shared" si="706"/>
        <v/>
      </c>
      <c r="BF1029" s="99" t="str">
        <f t="shared" si="707"/>
        <v/>
      </c>
      <c r="BG1029" s="99" t="str">
        <f t="shared" si="708"/>
        <v/>
      </c>
      <c r="BH1029" s="121" t="str">
        <f t="shared" si="709"/>
        <v/>
      </c>
      <c r="BI1029" s="121" t="str">
        <f t="shared" si="710"/>
        <v/>
      </c>
      <c r="BJ1029" s="122" t="str">
        <f t="shared" si="711"/>
        <v/>
      </c>
      <c r="BK1029" s="122"/>
      <c r="BL1029" s="99" t="str">
        <f t="shared" si="712"/>
        <v/>
      </c>
      <c r="BM1029" s="99" t="str">
        <f t="shared" si="713"/>
        <v/>
      </c>
      <c r="BN1029" s="122" t="str">
        <f t="shared" si="718"/>
        <v/>
      </c>
      <c r="BO1029" s="121" t="str">
        <f t="shared" si="714"/>
        <v/>
      </c>
      <c r="BP1029" s="122" t="str">
        <f t="shared" si="719"/>
        <v/>
      </c>
      <c r="BQ1029" s="122"/>
    </row>
    <row r="1030" spans="2:69" x14ac:dyDescent="0.3">
      <c r="B1030" s="89"/>
      <c r="C1030" s="98">
        <f t="shared" si="715"/>
        <v>204</v>
      </c>
      <c r="D1030" s="120">
        <v>1020</v>
      </c>
      <c r="E1030" s="161" t="str">
        <f t="shared" si="720"/>
        <v/>
      </c>
      <c r="F1030" s="90" t="str">
        <f t="shared" si="696"/>
        <v/>
      </c>
      <c r="G1030" s="120">
        <v>1020</v>
      </c>
      <c r="H1030" s="161" t="str">
        <f t="shared" si="721"/>
        <v/>
      </c>
      <c r="I1030" s="90" t="str">
        <f t="array" ref="I1030">IF(D$2=1,IF(F1030="","",ABS(F1029-F1030)),IF(D$2&lt;10,IF(AND(F1030="",F1031=""),"",MAX(IF(C$11:C$1510=G1030,B$11:B$1510))-MIN(IF(C$11:C$1510=G1030,B$11:B$1510))),IF(AND(F1030="",F1031=""),"",_xlfn.STDEV.S(IF(C$11:C$1510=G1030,B$11:B$1510)))))</f>
        <v/>
      </c>
      <c r="J1030" s="102"/>
      <c r="K1030" s="156"/>
      <c r="L1030" s="157"/>
      <c r="M1030" s="158"/>
      <c r="N1030" s="147"/>
      <c r="O1030" s="147"/>
      <c r="AA1030" s="99" t="str">
        <f t="shared" si="697"/>
        <v/>
      </c>
      <c r="AB1030" s="99" t="str">
        <f t="shared" si="698"/>
        <v/>
      </c>
      <c r="AC1030" s="99" t="str">
        <f t="shared" si="726"/>
        <v/>
      </c>
      <c r="AD1030" s="99" t="str">
        <f t="shared" si="727"/>
        <v/>
      </c>
      <c r="AE1030" s="99" t="str">
        <f t="shared" si="699"/>
        <v/>
      </c>
      <c r="AF1030" s="99" t="str">
        <f t="shared" si="700"/>
        <v/>
      </c>
      <c r="AG1030" s="99" t="str">
        <f t="shared" si="738"/>
        <v/>
      </c>
      <c r="AH1030" s="99" t="str">
        <f t="shared" si="739"/>
        <v/>
      </c>
      <c r="AI1030" s="99" t="str">
        <f t="shared" si="716"/>
        <v/>
      </c>
      <c r="AJ1030" s="99" t="str">
        <f t="shared" si="722"/>
        <v/>
      </c>
      <c r="AK1030" s="99" t="str">
        <f t="shared" si="736"/>
        <v/>
      </c>
      <c r="AL1030" s="99" t="str">
        <f t="shared" si="737"/>
        <v/>
      </c>
      <c r="AM1030" s="99" t="str">
        <f t="shared" si="717"/>
        <v/>
      </c>
      <c r="AN1030" s="99" t="str">
        <f t="shared" si="723"/>
        <v/>
      </c>
      <c r="AO1030" s="99" t="str">
        <f t="shared" si="728"/>
        <v/>
      </c>
      <c r="AP1030" s="99" t="str">
        <f t="shared" si="729"/>
        <v/>
      </c>
      <c r="AQ1030" s="99" t="str">
        <f t="shared" si="724"/>
        <v/>
      </c>
      <c r="AR1030" s="99" t="str">
        <f t="shared" si="725"/>
        <v/>
      </c>
      <c r="AS1030" s="99" t="str">
        <f t="shared" si="730"/>
        <v/>
      </c>
      <c r="AT1030" s="99" t="str">
        <f t="shared" si="731"/>
        <v/>
      </c>
      <c r="AU1030" s="99" t="str">
        <f t="shared" si="701"/>
        <v/>
      </c>
      <c r="AV1030" s="99" t="str">
        <f t="shared" si="702"/>
        <v/>
      </c>
      <c r="AW1030" s="99" t="str">
        <f t="shared" si="732"/>
        <v/>
      </c>
      <c r="AX1030" s="99" t="str">
        <f t="shared" si="733"/>
        <v/>
      </c>
      <c r="AY1030" s="99" t="str">
        <f t="shared" si="703"/>
        <v/>
      </c>
      <c r="AZ1030" s="99" t="str">
        <f t="shared" si="704"/>
        <v/>
      </c>
      <c r="BA1030" s="99" t="str">
        <f t="shared" si="734"/>
        <v/>
      </c>
      <c r="BB1030" s="99" t="str">
        <f t="shared" si="735"/>
        <v/>
      </c>
      <c r="BD1030" s="99" t="str">
        <f t="shared" si="705"/>
        <v/>
      </c>
      <c r="BE1030" s="99" t="str">
        <f t="shared" si="706"/>
        <v/>
      </c>
      <c r="BF1030" s="99" t="str">
        <f t="shared" si="707"/>
        <v/>
      </c>
      <c r="BG1030" s="99" t="str">
        <f t="shared" si="708"/>
        <v/>
      </c>
      <c r="BH1030" s="121" t="str">
        <f t="shared" si="709"/>
        <v/>
      </c>
      <c r="BI1030" s="121" t="str">
        <f t="shared" si="710"/>
        <v/>
      </c>
      <c r="BJ1030" s="122" t="str">
        <f t="shared" si="711"/>
        <v/>
      </c>
      <c r="BK1030" s="122"/>
      <c r="BL1030" s="99" t="str">
        <f t="shared" si="712"/>
        <v/>
      </c>
      <c r="BM1030" s="99" t="str">
        <f t="shared" si="713"/>
        <v/>
      </c>
      <c r="BN1030" s="122" t="str">
        <f t="shared" si="718"/>
        <v/>
      </c>
      <c r="BO1030" s="121" t="str">
        <f t="shared" si="714"/>
        <v/>
      </c>
      <c r="BP1030" s="122" t="str">
        <f t="shared" si="719"/>
        <v/>
      </c>
      <c r="BQ1030" s="122"/>
    </row>
    <row r="1031" spans="2:69" x14ac:dyDescent="0.3">
      <c r="B1031" s="89"/>
      <c r="C1031" s="98">
        <f t="shared" si="715"/>
        <v>205</v>
      </c>
      <c r="D1031" s="120">
        <v>1021</v>
      </c>
      <c r="E1031" s="161" t="str">
        <f t="shared" si="720"/>
        <v/>
      </c>
      <c r="F1031" s="90" t="str">
        <f t="shared" si="696"/>
        <v/>
      </c>
      <c r="G1031" s="120">
        <v>1021</v>
      </c>
      <c r="H1031" s="161" t="str">
        <f t="shared" si="721"/>
        <v/>
      </c>
      <c r="I1031" s="90" t="str">
        <f t="array" ref="I1031">IF(D$2=1,IF(F1031="","",ABS(F1030-F1031)),IF(D$2&lt;10,IF(AND(F1031="",F1032=""),"",MAX(IF(C$11:C$1510=G1031,B$11:B$1510))-MIN(IF(C$11:C$1510=G1031,B$11:B$1510))),IF(AND(F1031="",F1032=""),"",_xlfn.STDEV.S(IF(C$11:C$1510=G1031,B$11:B$1510)))))</f>
        <v/>
      </c>
      <c r="J1031" s="102"/>
      <c r="K1031" s="156"/>
      <c r="L1031" s="157"/>
      <c r="M1031" s="158"/>
      <c r="N1031" s="147"/>
      <c r="O1031" s="147"/>
      <c r="AA1031" s="99" t="str">
        <f t="shared" si="697"/>
        <v/>
      </c>
      <c r="AB1031" s="99" t="str">
        <f t="shared" si="698"/>
        <v/>
      </c>
      <c r="AC1031" s="99" t="str">
        <f t="shared" si="726"/>
        <v/>
      </c>
      <c r="AD1031" s="99" t="str">
        <f t="shared" si="727"/>
        <v/>
      </c>
      <c r="AE1031" s="99" t="str">
        <f t="shared" si="699"/>
        <v/>
      </c>
      <c r="AF1031" s="99" t="str">
        <f t="shared" si="700"/>
        <v/>
      </c>
      <c r="AG1031" s="99" t="str">
        <f t="shared" si="738"/>
        <v/>
      </c>
      <c r="AH1031" s="99" t="str">
        <f t="shared" si="739"/>
        <v/>
      </c>
      <c r="AI1031" s="99" t="str">
        <f t="shared" si="716"/>
        <v/>
      </c>
      <c r="AJ1031" s="99" t="str">
        <f t="shared" si="722"/>
        <v/>
      </c>
      <c r="AK1031" s="99" t="str">
        <f t="shared" si="736"/>
        <v/>
      </c>
      <c r="AL1031" s="99" t="str">
        <f t="shared" si="737"/>
        <v/>
      </c>
      <c r="AM1031" s="99" t="str">
        <f t="shared" si="717"/>
        <v/>
      </c>
      <c r="AN1031" s="99" t="str">
        <f t="shared" si="723"/>
        <v/>
      </c>
      <c r="AO1031" s="99" t="str">
        <f t="shared" si="728"/>
        <v/>
      </c>
      <c r="AP1031" s="99" t="str">
        <f t="shared" si="729"/>
        <v/>
      </c>
      <c r="AQ1031" s="99" t="str">
        <f t="shared" si="724"/>
        <v/>
      </c>
      <c r="AR1031" s="99" t="str">
        <f t="shared" si="725"/>
        <v/>
      </c>
      <c r="AS1031" s="99" t="str">
        <f t="shared" si="730"/>
        <v/>
      </c>
      <c r="AT1031" s="99" t="str">
        <f t="shared" si="731"/>
        <v/>
      </c>
      <c r="AU1031" s="99" t="str">
        <f t="shared" si="701"/>
        <v/>
      </c>
      <c r="AV1031" s="99" t="str">
        <f t="shared" si="702"/>
        <v/>
      </c>
      <c r="AW1031" s="99" t="str">
        <f t="shared" si="732"/>
        <v/>
      </c>
      <c r="AX1031" s="99" t="str">
        <f t="shared" si="733"/>
        <v/>
      </c>
      <c r="AY1031" s="99" t="str">
        <f t="shared" si="703"/>
        <v/>
      </c>
      <c r="AZ1031" s="99" t="str">
        <f t="shared" si="704"/>
        <v/>
      </c>
      <c r="BA1031" s="99" t="str">
        <f t="shared" si="734"/>
        <v/>
      </c>
      <c r="BB1031" s="99" t="str">
        <f t="shared" si="735"/>
        <v/>
      </c>
      <c r="BD1031" s="99" t="str">
        <f t="shared" si="705"/>
        <v/>
      </c>
      <c r="BE1031" s="99" t="str">
        <f t="shared" si="706"/>
        <v/>
      </c>
      <c r="BF1031" s="99" t="str">
        <f t="shared" si="707"/>
        <v/>
      </c>
      <c r="BG1031" s="99" t="str">
        <f t="shared" si="708"/>
        <v/>
      </c>
      <c r="BH1031" s="121" t="str">
        <f t="shared" si="709"/>
        <v/>
      </c>
      <c r="BI1031" s="121" t="str">
        <f t="shared" si="710"/>
        <v/>
      </c>
      <c r="BJ1031" s="122" t="str">
        <f t="shared" si="711"/>
        <v/>
      </c>
      <c r="BK1031" s="122"/>
      <c r="BL1031" s="99" t="str">
        <f t="shared" si="712"/>
        <v/>
      </c>
      <c r="BM1031" s="99" t="str">
        <f t="shared" si="713"/>
        <v/>
      </c>
      <c r="BN1031" s="122" t="str">
        <f t="shared" si="718"/>
        <v/>
      </c>
      <c r="BO1031" s="121" t="str">
        <f t="shared" si="714"/>
        <v/>
      </c>
      <c r="BP1031" s="122" t="str">
        <f t="shared" si="719"/>
        <v/>
      </c>
      <c r="BQ1031" s="122"/>
    </row>
    <row r="1032" spans="2:69" x14ac:dyDescent="0.3">
      <c r="B1032" s="89"/>
      <c r="C1032" s="98">
        <f t="shared" si="715"/>
        <v>205</v>
      </c>
      <c r="D1032" s="120">
        <v>1022</v>
      </c>
      <c r="E1032" s="161" t="str">
        <f t="shared" si="720"/>
        <v/>
      </c>
      <c r="F1032" s="90" t="str">
        <f t="shared" si="696"/>
        <v/>
      </c>
      <c r="G1032" s="120">
        <v>1022</v>
      </c>
      <c r="H1032" s="161" t="str">
        <f t="shared" si="721"/>
        <v/>
      </c>
      <c r="I1032" s="90" t="str">
        <f t="array" ref="I1032">IF(D$2=1,IF(F1032="","",ABS(F1031-F1032)),IF(D$2&lt;10,IF(AND(F1032="",F1033=""),"",MAX(IF(C$11:C$1510=G1032,B$11:B$1510))-MIN(IF(C$11:C$1510=G1032,B$11:B$1510))),IF(AND(F1032="",F1033=""),"",_xlfn.STDEV.S(IF(C$11:C$1510=G1032,B$11:B$1510)))))</f>
        <v/>
      </c>
      <c r="J1032" s="102"/>
      <c r="K1032" s="156"/>
      <c r="L1032" s="157"/>
      <c r="M1032" s="158"/>
      <c r="N1032" s="147"/>
      <c r="O1032" s="147"/>
      <c r="AA1032" s="99" t="str">
        <f t="shared" si="697"/>
        <v/>
      </c>
      <c r="AB1032" s="99" t="str">
        <f t="shared" si="698"/>
        <v/>
      </c>
      <c r="AC1032" s="99" t="str">
        <f t="shared" si="726"/>
        <v/>
      </c>
      <c r="AD1032" s="99" t="str">
        <f t="shared" si="727"/>
        <v/>
      </c>
      <c r="AE1032" s="99" t="str">
        <f t="shared" si="699"/>
        <v/>
      </c>
      <c r="AF1032" s="99" t="str">
        <f t="shared" si="700"/>
        <v/>
      </c>
      <c r="AG1032" s="99" t="str">
        <f t="shared" si="738"/>
        <v/>
      </c>
      <c r="AH1032" s="99" t="str">
        <f t="shared" si="739"/>
        <v/>
      </c>
      <c r="AI1032" s="99" t="str">
        <f t="shared" si="716"/>
        <v/>
      </c>
      <c r="AJ1032" s="99" t="str">
        <f t="shared" si="722"/>
        <v/>
      </c>
      <c r="AK1032" s="99" t="str">
        <f t="shared" si="736"/>
        <v/>
      </c>
      <c r="AL1032" s="99" t="str">
        <f t="shared" si="737"/>
        <v/>
      </c>
      <c r="AM1032" s="99" t="str">
        <f t="shared" si="717"/>
        <v/>
      </c>
      <c r="AN1032" s="99" t="str">
        <f t="shared" si="723"/>
        <v/>
      </c>
      <c r="AO1032" s="99" t="str">
        <f t="shared" si="728"/>
        <v/>
      </c>
      <c r="AP1032" s="99" t="str">
        <f t="shared" si="729"/>
        <v/>
      </c>
      <c r="AQ1032" s="99" t="str">
        <f t="shared" si="724"/>
        <v/>
      </c>
      <c r="AR1032" s="99" t="str">
        <f t="shared" si="725"/>
        <v/>
      </c>
      <c r="AS1032" s="99" t="str">
        <f t="shared" si="730"/>
        <v/>
      </c>
      <c r="AT1032" s="99" t="str">
        <f t="shared" si="731"/>
        <v/>
      </c>
      <c r="AU1032" s="99" t="str">
        <f t="shared" si="701"/>
        <v/>
      </c>
      <c r="AV1032" s="99" t="str">
        <f t="shared" si="702"/>
        <v/>
      </c>
      <c r="AW1032" s="99" t="str">
        <f t="shared" si="732"/>
        <v/>
      </c>
      <c r="AX1032" s="99" t="str">
        <f t="shared" si="733"/>
        <v/>
      </c>
      <c r="AY1032" s="99" t="str">
        <f t="shared" si="703"/>
        <v/>
      </c>
      <c r="AZ1032" s="99" t="str">
        <f t="shared" si="704"/>
        <v/>
      </c>
      <c r="BA1032" s="99" t="str">
        <f t="shared" si="734"/>
        <v/>
      </c>
      <c r="BB1032" s="99" t="str">
        <f t="shared" si="735"/>
        <v/>
      </c>
      <c r="BD1032" s="99" t="str">
        <f t="shared" si="705"/>
        <v/>
      </c>
      <c r="BE1032" s="99" t="str">
        <f t="shared" si="706"/>
        <v/>
      </c>
      <c r="BF1032" s="99" t="str">
        <f t="shared" si="707"/>
        <v/>
      </c>
      <c r="BG1032" s="99" t="str">
        <f t="shared" si="708"/>
        <v/>
      </c>
      <c r="BH1032" s="121" t="str">
        <f t="shared" si="709"/>
        <v/>
      </c>
      <c r="BI1032" s="121" t="str">
        <f t="shared" si="710"/>
        <v/>
      </c>
      <c r="BJ1032" s="122" t="str">
        <f t="shared" si="711"/>
        <v/>
      </c>
      <c r="BK1032" s="122"/>
      <c r="BL1032" s="99" t="str">
        <f t="shared" si="712"/>
        <v/>
      </c>
      <c r="BM1032" s="99" t="str">
        <f t="shared" si="713"/>
        <v/>
      </c>
      <c r="BN1032" s="122" t="str">
        <f t="shared" si="718"/>
        <v/>
      </c>
      <c r="BO1032" s="121" t="str">
        <f t="shared" si="714"/>
        <v/>
      </c>
      <c r="BP1032" s="122" t="str">
        <f t="shared" si="719"/>
        <v/>
      </c>
      <c r="BQ1032" s="122"/>
    </row>
    <row r="1033" spans="2:69" x14ac:dyDescent="0.3">
      <c r="B1033" s="89"/>
      <c r="C1033" s="98">
        <f t="shared" si="715"/>
        <v>205</v>
      </c>
      <c r="D1033" s="120">
        <v>1023</v>
      </c>
      <c r="E1033" s="161" t="str">
        <f t="shared" si="720"/>
        <v/>
      </c>
      <c r="F1033" s="90" t="str">
        <f t="shared" si="696"/>
        <v/>
      </c>
      <c r="G1033" s="120">
        <v>1023</v>
      </c>
      <c r="H1033" s="161" t="str">
        <f t="shared" si="721"/>
        <v/>
      </c>
      <c r="I1033" s="90" t="str">
        <f t="array" ref="I1033">IF(D$2=1,IF(F1033="","",ABS(F1032-F1033)),IF(D$2&lt;10,IF(AND(F1033="",F1034=""),"",MAX(IF(C$11:C$1510=G1033,B$11:B$1510))-MIN(IF(C$11:C$1510=G1033,B$11:B$1510))),IF(AND(F1033="",F1034=""),"",_xlfn.STDEV.S(IF(C$11:C$1510=G1033,B$11:B$1510)))))</f>
        <v/>
      </c>
      <c r="J1033" s="102"/>
      <c r="K1033" s="156"/>
      <c r="L1033" s="157"/>
      <c r="M1033" s="158"/>
      <c r="N1033" s="147"/>
      <c r="O1033" s="147"/>
      <c r="AA1033" s="99" t="str">
        <f t="shared" si="697"/>
        <v/>
      </c>
      <c r="AB1033" s="99" t="str">
        <f t="shared" si="698"/>
        <v/>
      </c>
      <c r="AC1033" s="99" t="str">
        <f t="shared" si="726"/>
        <v/>
      </c>
      <c r="AD1033" s="99" t="str">
        <f t="shared" si="727"/>
        <v/>
      </c>
      <c r="AE1033" s="99" t="str">
        <f t="shared" si="699"/>
        <v/>
      </c>
      <c r="AF1033" s="99" t="str">
        <f t="shared" si="700"/>
        <v/>
      </c>
      <c r="AG1033" s="99" t="str">
        <f t="shared" si="738"/>
        <v/>
      </c>
      <c r="AH1033" s="99" t="str">
        <f t="shared" si="739"/>
        <v/>
      </c>
      <c r="AI1033" s="99" t="str">
        <f t="shared" si="716"/>
        <v/>
      </c>
      <c r="AJ1033" s="99" t="str">
        <f t="shared" si="722"/>
        <v/>
      </c>
      <c r="AK1033" s="99" t="str">
        <f t="shared" si="736"/>
        <v/>
      </c>
      <c r="AL1033" s="99" t="str">
        <f t="shared" si="737"/>
        <v/>
      </c>
      <c r="AM1033" s="99" t="str">
        <f t="shared" si="717"/>
        <v/>
      </c>
      <c r="AN1033" s="99" t="str">
        <f t="shared" si="723"/>
        <v/>
      </c>
      <c r="AO1033" s="99" t="str">
        <f t="shared" si="728"/>
        <v/>
      </c>
      <c r="AP1033" s="99" t="str">
        <f t="shared" si="729"/>
        <v/>
      </c>
      <c r="AQ1033" s="99" t="str">
        <f t="shared" si="724"/>
        <v/>
      </c>
      <c r="AR1033" s="99" t="str">
        <f t="shared" si="725"/>
        <v/>
      </c>
      <c r="AS1033" s="99" t="str">
        <f t="shared" si="730"/>
        <v/>
      </c>
      <c r="AT1033" s="99" t="str">
        <f t="shared" si="731"/>
        <v/>
      </c>
      <c r="AU1033" s="99" t="str">
        <f t="shared" si="701"/>
        <v/>
      </c>
      <c r="AV1033" s="99" t="str">
        <f t="shared" si="702"/>
        <v/>
      </c>
      <c r="AW1033" s="99" t="str">
        <f t="shared" si="732"/>
        <v/>
      </c>
      <c r="AX1033" s="99" t="str">
        <f t="shared" si="733"/>
        <v/>
      </c>
      <c r="AY1033" s="99" t="str">
        <f t="shared" si="703"/>
        <v/>
      </c>
      <c r="AZ1033" s="99" t="str">
        <f t="shared" si="704"/>
        <v/>
      </c>
      <c r="BA1033" s="99" t="str">
        <f t="shared" si="734"/>
        <v/>
      </c>
      <c r="BB1033" s="99" t="str">
        <f t="shared" si="735"/>
        <v/>
      </c>
      <c r="BD1033" s="99" t="str">
        <f t="shared" si="705"/>
        <v/>
      </c>
      <c r="BE1033" s="99" t="str">
        <f t="shared" si="706"/>
        <v/>
      </c>
      <c r="BF1033" s="99" t="str">
        <f t="shared" si="707"/>
        <v/>
      </c>
      <c r="BG1033" s="99" t="str">
        <f t="shared" si="708"/>
        <v/>
      </c>
      <c r="BH1033" s="121" t="str">
        <f t="shared" si="709"/>
        <v/>
      </c>
      <c r="BI1033" s="121" t="str">
        <f t="shared" si="710"/>
        <v/>
      </c>
      <c r="BJ1033" s="122" t="str">
        <f t="shared" si="711"/>
        <v/>
      </c>
      <c r="BK1033" s="122"/>
      <c r="BL1033" s="99" t="str">
        <f t="shared" si="712"/>
        <v/>
      </c>
      <c r="BM1033" s="99" t="str">
        <f t="shared" si="713"/>
        <v/>
      </c>
      <c r="BN1033" s="122" t="str">
        <f t="shared" si="718"/>
        <v/>
      </c>
      <c r="BO1033" s="121" t="str">
        <f t="shared" si="714"/>
        <v/>
      </c>
      <c r="BP1033" s="122" t="str">
        <f t="shared" si="719"/>
        <v/>
      </c>
      <c r="BQ1033" s="122"/>
    </row>
    <row r="1034" spans="2:69" x14ac:dyDescent="0.3">
      <c r="B1034" s="89"/>
      <c r="C1034" s="98">
        <f t="shared" si="715"/>
        <v>205</v>
      </c>
      <c r="D1034" s="120">
        <v>1024</v>
      </c>
      <c r="E1034" s="161" t="str">
        <f t="shared" si="720"/>
        <v/>
      </c>
      <c r="F1034" s="90" t="str">
        <f t="shared" si="696"/>
        <v/>
      </c>
      <c r="G1034" s="120">
        <v>1024</v>
      </c>
      <c r="H1034" s="161" t="str">
        <f t="shared" si="721"/>
        <v/>
      </c>
      <c r="I1034" s="90" t="str">
        <f t="array" ref="I1034">IF(D$2=1,IF(F1034="","",ABS(F1033-F1034)),IF(D$2&lt;10,IF(AND(F1034="",F1035=""),"",MAX(IF(C$11:C$1510=G1034,B$11:B$1510))-MIN(IF(C$11:C$1510=G1034,B$11:B$1510))),IF(AND(F1034="",F1035=""),"",_xlfn.STDEV.S(IF(C$11:C$1510=G1034,B$11:B$1510)))))</f>
        <v/>
      </c>
      <c r="J1034" s="102"/>
      <c r="K1034" s="156"/>
      <c r="L1034" s="157"/>
      <c r="M1034" s="158"/>
      <c r="N1034" s="147"/>
      <c r="O1034" s="147"/>
      <c r="AA1034" s="99" t="str">
        <f t="shared" si="697"/>
        <v/>
      </c>
      <c r="AB1034" s="99" t="str">
        <f t="shared" si="698"/>
        <v/>
      </c>
      <c r="AC1034" s="99" t="str">
        <f t="shared" si="726"/>
        <v/>
      </c>
      <c r="AD1034" s="99" t="str">
        <f t="shared" si="727"/>
        <v/>
      </c>
      <c r="AE1034" s="99" t="str">
        <f t="shared" si="699"/>
        <v/>
      </c>
      <c r="AF1034" s="99" t="str">
        <f t="shared" si="700"/>
        <v/>
      </c>
      <c r="AG1034" s="99" t="str">
        <f t="shared" si="738"/>
        <v/>
      </c>
      <c r="AH1034" s="99" t="str">
        <f t="shared" si="739"/>
        <v/>
      </c>
      <c r="AI1034" s="99" t="str">
        <f t="shared" si="716"/>
        <v/>
      </c>
      <c r="AJ1034" s="99" t="str">
        <f t="shared" si="722"/>
        <v/>
      </c>
      <c r="AK1034" s="99" t="str">
        <f t="shared" si="736"/>
        <v/>
      </c>
      <c r="AL1034" s="99" t="str">
        <f t="shared" si="737"/>
        <v/>
      </c>
      <c r="AM1034" s="99" t="str">
        <f t="shared" si="717"/>
        <v/>
      </c>
      <c r="AN1034" s="99" t="str">
        <f t="shared" si="723"/>
        <v/>
      </c>
      <c r="AO1034" s="99" t="str">
        <f t="shared" si="728"/>
        <v/>
      </c>
      <c r="AP1034" s="99" t="str">
        <f t="shared" si="729"/>
        <v/>
      </c>
      <c r="AQ1034" s="99" t="str">
        <f t="shared" si="724"/>
        <v/>
      </c>
      <c r="AR1034" s="99" t="str">
        <f t="shared" si="725"/>
        <v/>
      </c>
      <c r="AS1034" s="99" t="str">
        <f t="shared" si="730"/>
        <v/>
      </c>
      <c r="AT1034" s="99" t="str">
        <f t="shared" si="731"/>
        <v/>
      </c>
      <c r="AU1034" s="99" t="str">
        <f t="shared" si="701"/>
        <v/>
      </c>
      <c r="AV1034" s="99" t="str">
        <f t="shared" si="702"/>
        <v/>
      </c>
      <c r="AW1034" s="99" t="str">
        <f t="shared" si="732"/>
        <v/>
      </c>
      <c r="AX1034" s="99" t="str">
        <f t="shared" si="733"/>
        <v/>
      </c>
      <c r="AY1034" s="99" t="str">
        <f t="shared" si="703"/>
        <v/>
      </c>
      <c r="AZ1034" s="99" t="str">
        <f t="shared" si="704"/>
        <v/>
      </c>
      <c r="BA1034" s="99" t="str">
        <f t="shared" si="734"/>
        <v/>
      </c>
      <c r="BB1034" s="99" t="str">
        <f t="shared" si="735"/>
        <v/>
      </c>
      <c r="BD1034" s="99" t="str">
        <f t="shared" si="705"/>
        <v/>
      </c>
      <c r="BE1034" s="99" t="str">
        <f t="shared" si="706"/>
        <v/>
      </c>
      <c r="BF1034" s="99" t="str">
        <f t="shared" si="707"/>
        <v/>
      </c>
      <c r="BG1034" s="99" t="str">
        <f t="shared" si="708"/>
        <v/>
      </c>
      <c r="BH1034" s="121" t="str">
        <f t="shared" si="709"/>
        <v/>
      </c>
      <c r="BI1034" s="121" t="str">
        <f t="shared" si="710"/>
        <v/>
      </c>
      <c r="BJ1034" s="122" t="str">
        <f t="shared" si="711"/>
        <v/>
      </c>
      <c r="BK1034" s="122"/>
      <c r="BL1034" s="99" t="str">
        <f t="shared" si="712"/>
        <v/>
      </c>
      <c r="BM1034" s="99" t="str">
        <f t="shared" si="713"/>
        <v/>
      </c>
      <c r="BN1034" s="122" t="str">
        <f t="shared" si="718"/>
        <v/>
      </c>
      <c r="BO1034" s="121" t="str">
        <f t="shared" si="714"/>
        <v/>
      </c>
      <c r="BP1034" s="122" t="str">
        <f t="shared" si="719"/>
        <v/>
      </c>
      <c r="BQ1034" s="122"/>
    </row>
    <row r="1035" spans="2:69" x14ac:dyDescent="0.3">
      <c r="B1035" s="89"/>
      <c r="C1035" s="98">
        <f t="shared" si="715"/>
        <v>205</v>
      </c>
      <c r="D1035" s="120">
        <v>1025</v>
      </c>
      <c r="E1035" s="161" t="str">
        <f t="shared" si="720"/>
        <v/>
      </c>
      <c r="F1035" s="90" t="str">
        <f t="shared" ref="F1035:F1098" si="740">IF(ISERROR(AVERAGEIF(C$11:C$1510,D1035,B$11:B$1510)),"",AVERAGEIF(C$11:C$1510,D1035,B$11:B$1510))</f>
        <v/>
      </c>
      <c r="G1035" s="120">
        <v>1025</v>
      </c>
      <c r="H1035" s="161" t="str">
        <f t="shared" si="721"/>
        <v/>
      </c>
      <c r="I1035" s="90" t="str">
        <f t="array" ref="I1035">IF(D$2=1,IF(F1035="","",ABS(F1034-F1035)),IF(D$2&lt;10,IF(AND(F1035="",F1036=""),"",MAX(IF(C$11:C$1510=G1035,B$11:B$1510))-MIN(IF(C$11:C$1510=G1035,B$11:B$1510))),IF(AND(F1035="",F1036=""),"",_xlfn.STDEV.S(IF(C$11:C$1510=G1035,B$11:B$1510)))))</f>
        <v/>
      </c>
      <c r="J1035" s="102"/>
      <c r="K1035" s="156"/>
      <c r="L1035" s="157"/>
      <c r="M1035" s="158"/>
      <c r="N1035" s="147"/>
      <c r="O1035" s="147"/>
      <c r="AA1035" s="99" t="str">
        <f t="shared" ref="AA1035:AA1098" si="741">IF(F1035="","",IF(F1035&gt;U$53,1,0))</f>
        <v/>
      </c>
      <c r="AB1035" s="99" t="str">
        <f t="shared" ref="AB1035:AB1098" si="742">IF(I1035="","",IF(I1035&gt;U$54,1,0))</f>
        <v/>
      </c>
      <c r="AC1035" s="99" t="str">
        <f t="shared" si="726"/>
        <v/>
      </c>
      <c r="AD1035" s="99" t="str">
        <f t="shared" si="727"/>
        <v/>
      </c>
      <c r="AE1035" s="99" t="str">
        <f t="shared" ref="AE1035:AE1098" si="743">IF(F1035="","",IF(F1035&lt;U$53,1,0))</f>
        <v/>
      </c>
      <c r="AF1035" s="99" t="str">
        <f t="shared" ref="AF1035:AF1098" si="744">IF(I1035="","",IF(I1035&lt;U$54,1,0))</f>
        <v/>
      </c>
      <c r="AG1035" s="99" t="str">
        <f t="shared" si="738"/>
        <v/>
      </c>
      <c r="AH1035" s="99" t="str">
        <f t="shared" si="739"/>
        <v/>
      </c>
      <c r="AI1035" s="99" t="str">
        <f t="shared" si="716"/>
        <v/>
      </c>
      <c r="AJ1035" s="99" t="str">
        <f t="shared" si="722"/>
        <v/>
      </c>
      <c r="AK1035" s="99" t="str">
        <f t="shared" si="736"/>
        <v/>
      </c>
      <c r="AL1035" s="99" t="str">
        <f t="shared" si="737"/>
        <v/>
      </c>
      <c r="AM1035" s="99" t="str">
        <f t="shared" si="717"/>
        <v/>
      </c>
      <c r="AN1035" s="99" t="str">
        <f t="shared" si="723"/>
        <v/>
      </c>
      <c r="AO1035" s="99" t="str">
        <f t="shared" si="728"/>
        <v/>
      </c>
      <c r="AP1035" s="99" t="str">
        <f t="shared" si="729"/>
        <v/>
      </c>
      <c r="AQ1035" s="99" t="str">
        <f t="shared" si="724"/>
        <v/>
      </c>
      <c r="AR1035" s="99" t="str">
        <f t="shared" si="725"/>
        <v/>
      </c>
      <c r="AS1035" s="99" t="str">
        <f t="shared" si="730"/>
        <v/>
      </c>
      <c r="AT1035" s="99" t="str">
        <f t="shared" si="731"/>
        <v/>
      </c>
      <c r="AU1035" s="99" t="str">
        <f t="shared" ref="AU1035:AU1098" si="745">IF(F1035="","",IF(AND(F1035&lt;(U$53+((1/3)*(U$57-U$53))),F1035&gt;(U$53-((1/3)*(U$53-U$58)))),1,0))</f>
        <v/>
      </c>
      <c r="AV1035" s="99" t="str">
        <f t="shared" ref="AV1035:AV1098" si="746">IF(I1035="","",IF(AND(I1035&lt;(U$54+((1/3)*(Y$62-U$54))),I1035&gt;(U$54-((1/3)*(Y$62-U$54)))),1,0))</f>
        <v/>
      </c>
      <c r="AW1035" s="99" t="str">
        <f t="shared" si="732"/>
        <v/>
      </c>
      <c r="AX1035" s="99" t="str">
        <f t="shared" si="733"/>
        <v/>
      </c>
      <c r="AY1035" s="99" t="str">
        <f t="shared" ref="AY1035:AY1098" si="747">IF(F1035="","",IF(OR(F1035&gt;(U$53+((1/3)*(U$57-U$53))),F1035&lt;(U$53-((1/3)*(U$53-U$58)))),1,0))</f>
        <v/>
      </c>
      <c r="AZ1035" s="99" t="str">
        <f t="shared" ref="AZ1035:AZ1098" si="748">IF(I1035="","",IF(OR(I1035&gt;(U$54+((1/3)*(Y$62-U$54))),I1035&lt;(U$54-((1/3)*(Y$62-U$54)))),1,0))</f>
        <v/>
      </c>
      <c r="BA1035" s="99" t="str">
        <f t="shared" si="734"/>
        <v/>
      </c>
      <c r="BB1035" s="99" t="str">
        <f t="shared" si="735"/>
        <v/>
      </c>
      <c r="BD1035" s="99" t="str">
        <f t="shared" ref="BD1035:BD1098" si="749">IF(E1035="","",E1035)</f>
        <v/>
      </c>
      <c r="BE1035" s="99" t="str">
        <f t="shared" ref="BE1035:BE1098" si="750">IF(F1035="","",F1035)</f>
        <v/>
      </c>
      <c r="BF1035" s="99" t="str">
        <f t="shared" ref="BF1035:BF1098" si="751">IF(D$2=1,IF(F1035="","",U$45),"")</f>
        <v/>
      </c>
      <c r="BG1035" s="99" t="str">
        <f t="shared" ref="BG1035:BG1098" si="752">IF(D$2=1,IF(F1035="","",U$46),"")</f>
        <v/>
      </c>
      <c r="BH1035" s="121" t="str">
        <f t="shared" ref="BH1035:BH1098" si="753">IF(F1035="","",U$58)</f>
        <v/>
      </c>
      <c r="BI1035" s="121" t="str">
        <f t="shared" ref="BI1035:BI1098" si="754">IF(F1035="","",U$57)</f>
        <v/>
      </c>
      <c r="BJ1035" s="122" t="str">
        <f t="shared" ref="BJ1035:BJ1098" si="755">IF(F1035="","",U$53)</f>
        <v/>
      </c>
      <c r="BK1035" s="122"/>
      <c r="BL1035" s="99" t="str">
        <f t="shared" ref="BL1035:BL1098" si="756">IF(H1035="","",H1035)</f>
        <v/>
      </c>
      <c r="BM1035" s="99" t="str">
        <f t="shared" ref="BM1035:BM1098" si="757">IF(I1035="","",I1035)</f>
        <v/>
      </c>
      <c r="BN1035" s="122" t="str">
        <f t="shared" si="718"/>
        <v/>
      </c>
      <c r="BO1035" s="121" t="str">
        <f t="shared" ref="BO1035:BO1098" si="758">IF(I1035="","",Y$63)</f>
        <v/>
      </c>
      <c r="BP1035" s="122" t="str">
        <f t="shared" si="719"/>
        <v/>
      </c>
      <c r="BQ1035" s="122"/>
    </row>
    <row r="1036" spans="2:69" x14ac:dyDescent="0.3">
      <c r="B1036" s="89"/>
      <c r="C1036" s="98">
        <f t="shared" ref="C1036:C1099" si="759">IF(D$2=0,"",IF(D1035/D$2=C1035,C1035+1,C1035))</f>
        <v>206</v>
      </c>
      <c r="D1036" s="120">
        <v>1026</v>
      </c>
      <c r="E1036" s="161" t="str">
        <f t="shared" si="720"/>
        <v/>
      </c>
      <c r="F1036" s="90" t="str">
        <f t="shared" si="740"/>
        <v/>
      </c>
      <c r="G1036" s="120">
        <v>1026</v>
      </c>
      <c r="H1036" s="161" t="str">
        <f t="shared" si="721"/>
        <v/>
      </c>
      <c r="I1036" s="90" t="str">
        <f t="array" ref="I1036">IF(D$2=1,IF(F1036="","",ABS(F1035-F1036)),IF(D$2&lt;10,IF(AND(F1036="",F1037=""),"",MAX(IF(C$11:C$1510=G1036,B$11:B$1510))-MIN(IF(C$11:C$1510=G1036,B$11:B$1510))),IF(AND(F1036="",F1037=""),"",_xlfn.STDEV.S(IF(C$11:C$1510=G1036,B$11:B$1510)))))</f>
        <v/>
      </c>
      <c r="J1036" s="102"/>
      <c r="K1036" s="156"/>
      <c r="L1036" s="157"/>
      <c r="M1036" s="158"/>
      <c r="N1036" s="147"/>
      <c r="O1036" s="147"/>
      <c r="AA1036" s="99" t="str">
        <f t="shared" si="741"/>
        <v/>
      </c>
      <c r="AB1036" s="99" t="str">
        <f t="shared" si="742"/>
        <v/>
      </c>
      <c r="AC1036" s="99" t="str">
        <f t="shared" si="726"/>
        <v/>
      </c>
      <c r="AD1036" s="99" t="str">
        <f t="shared" si="727"/>
        <v/>
      </c>
      <c r="AE1036" s="99" t="str">
        <f t="shared" si="743"/>
        <v/>
      </c>
      <c r="AF1036" s="99" t="str">
        <f t="shared" si="744"/>
        <v/>
      </c>
      <c r="AG1036" s="99" t="str">
        <f t="shared" si="738"/>
        <v/>
      </c>
      <c r="AH1036" s="99" t="str">
        <f t="shared" si="739"/>
        <v/>
      </c>
      <c r="AI1036" s="99" t="str">
        <f t="shared" ref="AI1036:AI1099" si="760">IF(F1036="","",IF(F1036&gt;F1035,1,0))</f>
        <v/>
      </c>
      <c r="AJ1036" s="99" t="str">
        <f t="shared" si="722"/>
        <v/>
      </c>
      <c r="AK1036" s="99" t="str">
        <f t="shared" si="736"/>
        <v/>
      </c>
      <c r="AL1036" s="99" t="str">
        <f t="shared" si="737"/>
        <v/>
      </c>
      <c r="AM1036" s="99" t="str">
        <f t="shared" ref="AM1036:AM1099" si="761">IF(F1036="","",IF(F1036&lt;F1035,1,0))</f>
        <v/>
      </c>
      <c r="AN1036" s="99" t="str">
        <f t="shared" si="723"/>
        <v/>
      </c>
      <c r="AO1036" s="99" t="str">
        <f t="shared" si="728"/>
        <v/>
      </c>
      <c r="AP1036" s="99" t="str">
        <f t="shared" si="729"/>
        <v/>
      </c>
      <c r="AQ1036" s="99" t="str">
        <f t="shared" si="724"/>
        <v/>
      </c>
      <c r="AR1036" s="99" t="str">
        <f t="shared" si="725"/>
        <v/>
      </c>
      <c r="AS1036" s="99" t="str">
        <f t="shared" si="730"/>
        <v/>
      </c>
      <c r="AT1036" s="99" t="str">
        <f t="shared" si="731"/>
        <v/>
      </c>
      <c r="AU1036" s="99" t="str">
        <f t="shared" si="745"/>
        <v/>
      </c>
      <c r="AV1036" s="99" t="str">
        <f t="shared" si="746"/>
        <v/>
      </c>
      <c r="AW1036" s="99" t="str">
        <f t="shared" si="732"/>
        <v/>
      </c>
      <c r="AX1036" s="99" t="str">
        <f t="shared" si="733"/>
        <v/>
      </c>
      <c r="AY1036" s="99" t="str">
        <f t="shared" si="747"/>
        <v/>
      </c>
      <c r="AZ1036" s="99" t="str">
        <f t="shared" si="748"/>
        <v/>
      </c>
      <c r="BA1036" s="99" t="str">
        <f t="shared" si="734"/>
        <v/>
      </c>
      <c r="BB1036" s="99" t="str">
        <f t="shared" si="735"/>
        <v/>
      </c>
      <c r="BD1036" s="99" t="str">
        <f t="shared" si="749"/>
        <v/>
      </c>
      <c r="BE1036" s="99" t="str">
        <f t="shared" si="750"/>
        <v/>
      </c>
      <c r="BF1036" s="99" t="str">
        <f t="shared" si="751"/>
        <v/>
      </c>
      <c r="BG1036" s="99" t="str">
        <f t="shared" si="752"/>
        <v/>
      </c>
      <c r="BH1036" s="121" t="str">
        <f t="shared" si="753"/>
        <v/>
      </c>
      <c r="BI1036" s="121" t="str">
        <f t="shared" si="754"/>
        <v/>
      </c>
      <c r="BJ1036" s="122" t="str">
        <f t="shared" si="755"/>
        <v/>
      </c>
      <c r="BK1036" s="122"/>
      <c r="BL1036" s="99" t="str">
        <f t="shared" si="756"/>
        <v/>
      </c>
      <c r="BM1036" s="99" t="str">
        <f t="shared" si="757"/>
        <v/>
      </c>
      <c r="BN1036" s="122" t="str">
        <f t="shared" ref="BN1036:BN1099" si="762">IF(F1036="","",Y$62)</f>
        <v/>
      </c>
      <c r="BO1036" s="121" t="str">
        <f t="shared" si="758"/>
        <v/>
      </c>
      <c r="BP1036" s="122" t="str">
        <f t="shared" ref="BP1036:BP1099" si="763">IF(F1036="","",U$54)</f>
        <v/>
      </c>
      <c r="BQ1036" s="122"/>
    </row>
    <row r="1037" spans="2:69" x14ac:dyDescent="0.3">
      <c r="B1037" s="89"/>
      <c r="C1037" s="98">
        <f t="shared" si="759"/>
        <v>206</v>
      </c>
      <c r="D1037" s="120">
        <v>1027</v>
      </c>
      <c r="E1037" s="161" t="str">
        <f t="shared" ref="E1037:E1100" si="764">IF(F1037="","",E1036+1)</f>
        <v/>
      </c>
      <c r="F1037" s="90" t="str">
        <f t="shared" si="740"/>
        <v/>
      </c>
      <c r="G1037" s="120">
        <v>1027</v>
      </c>
      <c r="H1037" s="161" t="str">
        <f t="shared" ref="H1037:H1100" si="765">IF(I1037="","",H1036+1)</f>
        <v/>
      </c>
      <c r="I1037" s="90" t="str">
        <f t="array" ref="I1037">IF(D$2=1,IF(F1037="","",ABS(F1036-F1037)),IF(D$2&lt;10,IF(AND(F1037="",F1038=""),"",MAX(IF(C$11:C$1510=G1037,B$11:B$1510))-MIN(IF(C$11:C$1510=G1037,B$11:B$1510))),IF(AND(F1037="",F1038=""),"",_xlfn.STDEV.S(IF(C$11:C$1510=G1037,B$11:B$1510)))))</f>
        <v/>
      </c>
      <c r="J1037" s="102"/>
      <c r="K1037" s="156"/>
      <c r="L1037" s="157"/>
      <c r="M1037" s="158"/>
      <c r="N1037" s="147"/>
      <c r="O1037" s="147"/>
      <c r="AA1037" s="99" t="str">
        <f t="shared" si="741"/>
        <v/>
      </c>
      <c r="AB1037" s="99" t="str">
        <f t="shared" si="742"/>
        <v/>
      </c>
      <c r="AC1037" s="99" t="str">
        <f t="shared" si="726"/>
        <v/>
      </c>
      <c r="AD1037" s="99" t="str">
        <f t="shared" si="727"/>
        <v/>
      </c>
      <c r="AE1037" s="99" t="str">
        <f t="shared" si="743"/>
        <v/>
      </c>
      <c r="AF1037" s="99" t="str">
        <f t="shared" si="744"/>
        <v/>
      </c>
      <c r="AG1037" s="99" t="str">
        <f t="shared" si="738"/>
        <v/>
      </c>
      <c r="AH1037" s="99" t="str">
        <f t="shared" si="739"/>
        <v/>
      </c>
      <c r="AI1037" s="99" t="str">
        <f t="shared" si="760"/>
        <v/>
      </c>
      <c r="AJ1037" s="99" t="str">
        <f t="shared" ref="AJ1037:AJ1100" si="766">IF(I1037="","",IF(I1037&gt;I1036,1,0))</f>
        <v/>
      </c>
      <c r="AK1037" s="99" t="str">
        <f t="shared" si="736"/>
        <v/>
      </c>
      <c r="AL1037" s="99" t="str">
        <f t="shared" si="737"/>
        <v/>
      </c>
      <c r="AM1037" s="99" t="str">
        <f t="shared" si="761"/>
        <v/>
      </c>
      <c r="AN1037" s="99" t="str">
        <f t="shared" ref="AN1037:AN1100" si="767">IF(I1037="","",IF(I1037&lt;I1036,1,0))</f>
        <v/>
      </c>
      <c r="AO1037" s="99" t="str">
        <f t="shared" si="728"/>
        <v/>
      </c>
      <c r="AP1037" s="99" t="str">
        <f t="shared" si="729"/>
        <v/>
      </c>
      <c r="AQ1037" s="99" t="str">
        <f t="shared" ref="AQ1037:AQ1100" si="768">IF(F1037="","",IF(OR(AND(F1036&gt;F1035,F1037&lt;F1036),AND(F1036&lt;F1035,F1037&gt;F1036)),1,0))</f>
        <v/>
      </c>
      <c r="AR1037" s="99" t="str">
        <f t="shared" ref="AR1037:AR1100" si="769">IF(I1037="","",IF(I1035="",IF(OR(I1037&lt;I1036,I1037&gt;I1036),1,0),IF(OR(AND(I1036&gt;I1035,I1037&lt;I1036),AND(I1036&lt;I1035,I1037&gt;I1036)),1,0)))</f>
        <v/>
      </c>
      <c r="AS1037" s="99" t="str">
        <f t="shared" si="730"/>
        <v/>
      </c>
      <c r="AT1037" s="99" t="str">
        <f t="shared" si="731"/>
        <v/>
      </c>
      <c r="AU1037" s="99" t="str">
        <f t="shared" si="745"/>
        <v/>
      </c>
      <c r="AV1037" s="99" t="str">
        <f t="shared" si="746"/>
        <v/>
      </c>
      <c r="AW1037" s="99" t="str">
        <f t="shared" si="732"/>
        <v/>
      </c>
      <c r="AX1037" s="99" t="str">
        <f t="shared" si="733"/>
        <v/>
      </c>
      <c r="AY1037" s="99" t="str">
        <f t="shared" si="747"/>
        <v/>
      </c>
      <c r="AZ1037" s="99" t="str">
        <f t="shared" si="748"/>
        <v/>
      </c>
      <c r="BA1037" s="99" t="str">
        <f t="shared" si="734"/>
        <v/>
      </c>
      <c r="BB1037" s="99" t="str">
        <f t="shared" si="735"/>
        <v/>
      </c>
      <c r="BD1037" s="99" t="str">
        <f t="shared" si="749"/>
        <v/>
      </c>
      <c r="BE1037" s="99" t="str">
        <f t="shared" si="750"/>
        <v/>
      </c>
      <c r="BF1037" s="99" t="str">
        <f t="shared" si="751"/>
        <v/>
      </c>
      <c r="BG1037" s="99" t="str">
        <f t="shared" si="752"/>
        <v/>
      </c>
      <c r="BH1037" s="121" t="str">
        <f t="shared" si="753"/>
        <v/>
      </c>
      <c r="BI1037" s="121" t="str">
        <f t="shared" si="754"/>
        <v/>
      </c>
      <c r="BJ1037" s="122" t="str">
        <f t="shared" si="755"/>
        <v/>
      </c>
      <c r="BK1037" s="122"/>
      <c r="BL1037" s="99" t="str">
        <f t="shared" si="756"/>
        <v/>
      </c>
      <c r="BM1037" s="99" t="str">
        <f t="shared" si="757"/>
        <v/>
      </c>
      <c r="BN1037" s="122" t="str">
        <f t="shared" si="762"/>
        <v/>
      </c>
      <c r="BO1037" s="121" t="str">
        <f t="shared" si="758"/>
        <v/>
      </c>
      <c r="BP1037" s="122" t="str">
        <f t="shared" si="763"/>
        <v/>
      </c>
      <c r="BQ1037" s="122"/>
    </row>
    <row r="1038" spans="2:69" x14ac:dyDescent="0.3">
      <c r="B1038" s="89"/>
      <c r="C1038" s="98">
        <f t="shared" si="759"/>
        <v>206</v>
      </c>
      <c r="D1038" s="120">
        <v>1028</v>
      </c>
      <c r="E1038" s="161" t="str">
        <f t="shared" si="764"/>
        <v/>
      </c>
      <c r="F1038" s="90" t="str">
        <f t="shared" si="740"/>
        <v/>
      </c>
      <c r="G1038" s="120">
        <v>1028</v>
      </c>
      <c r="H1038" s="161" t="str">
        <f t="shared" si="765"/>
        <v/>
      </c>
      <c r="I1038" s="90" t="str">
        <f t="array" ref="I1038">IF(D$2=1,IF(F1038="","",ABS(F1037-F1038)),IF(D$2&lt;10,IF(AND(F1038="",F1039=""),"",MAX(IF(C$11:C$1510=G1038,B$11:B$1510))-MIN(IF(C$11:C$1510=G1038,B$11:B$1510))),IF(AND(F1038="",F1039=""),"",_xlfn.STDEV.S(IF(C$11:C$1510=G1038,B$11:B$1510)))))</f>
        <v/>
      </c>
      <c r="J1038" s="102"/>
      <c r="K1038" s="156"/>
      <c r="L1038" s="157"/>
      <c r="M1038" s="158"/>
      <c r="N1038" s="147"/>
      <c r="O1038" s="147"/>
      <c r="AA1038" s="99" t="str">
        <f t="shared" si="741"/>
        <v/>
      </c>
      <c r="AB1038" s="99" t="str">
        <f t="shared" si="742"/>
        <v/>
      </c>
      <c r="AC1038" s="99" t="str">
        <f t="shared" si="726"/>
        <v/>
      </c>
      <c r="AD1038" s="99" t="str">
        <f t="shared" si="727"/>
        <v/>
      </c>
      <c r="AE1038" s="99" t="str">
        <f t="shared" si="743"/>
        <v/>
      </c>
      <c r="AF1038" s="99" t="str">
        <f t="shared" si="744"/>
        <v/>
      </c>
      <c r="AG1038" s="99" t="str">
        <f t="shared" si="738"/>
        <v/>
      </c>
      <c r="AH1038" s="99" t="str">
        <f t="shared" si="739"/>
        <v/>
      </c>
      <c r="AI1038" s="99" t="str">
        <f t="shared" si="760"/>
        <v/>
      </c>
      <c r="AJ1038" s="99" t="str">
        <f t="shared" si="766"/>
        <v/>
      </c>
      <c r="AK1038" s="99" t="str">
        <f t="shared" si="736"/>
        <v/>
      </c>
      <c r="AL1038" s="99" t="str">
        <f t="shared" si="737"/>
        <v/>
      </c>
      <c r="AM1038" s="99" t="str">
        <f t="shared" si="761"/>
        <v/>
      </c>
      <c r="AN1038" s="99" t="str">
        <f t="shared" si="767"/>
        <v/>
      </c>
      <c r="AO1038" s="99" t="str">
        <f t="shared" si="728"/>
        <v/>
      </c>
      <c r="AP1038" s="99" t="str">
        <f t="shared" si="729"/>
        <v/>
      </c>
      <c r="AQ1038" s="99" t="str">
        <f t="shared" si="768"/>
        <v/>
      </c>
      <c r="AR1038" s="99" t="str">
        <f t="shared" si="769"/>
        <v/>
      </c>
      <c r="AS1038" s="99" t="str">
        <f t="shared" si="730"/>
        <v/>
      </c>
      <c r="AT1038" s="99" t="str">
        <f t="shared" si="731"/>
        <v/>
      </c>
      <c r="AU1038" s="99" t="str">
        <f t="shared" si="745"/>
        <v/>
      </c>
      <c r="AV1038" s="99" t="str">
        <f t="shared" si="746"/>
        <v/>
      </c>
      <c r="AW1038" s="99" t="str">
        <f t="shared" si="732"/>
        <v/>
      </c>
      <c r="AX1038" s="99" t="str">
        <f t="shared" si="733"/>
        <v/>
      </c>
      <c r="AY1038" s="99" t="str">
        <f t="shared" si="747"/>
        <v/>
      </c>
      <c r="AZ1038" s="99" t="str">
        <f t="shared" si="748"/>
        <v/>
      </c>
      <c r="BA1038" s="99" t="str">
        <f t="shared" si="734"/>
        <v/>
      </c>
      <c r="BB1038" s="99" t="str">
        <f t="shared" si="735"/>
        <v/>
      </c>
      <c r="BD1038" s="99" t="str">
        <f t="shared" si="749"/>
        <v/>
      </c>
      <c r="BE1038" s="99" t="str">
        <f t="shared" si="750"/>
        <v/>
      </c>
      <c r="BF1038" s="99" t="str">
        <f t="shared" si="751"/>
        <v/>
      </c>
      <c r="BG1038" s="99" t="str">
        <f t="shared" si="752"/>
        <v/>
      </c>
      <c r="BH1038" s="121" t="str">
        <f t="shared" si="753"/>
        <v/>
      </c>
      <c r="BI1038" s="121" t="str">
        <f t="shared" si="754"/>
        <v/>
      </c>
      <c r="BJ1038" s="122" t="str">
        <f t="shared" si="755"/>
        <v/>
      </c>
      <c r="BK1038" s="122"/>
      <c r="BL1038" s="99" t="str">
        <f t="shared" si="756"/>
        <v/>
      </c>
      <c r="BM1038" s="99" t="str">
        <f t="shared" si="757"/>
        <v/>
      </c>
      <c r="BN1038" s="122" t="str">
        <f t="shared" si="762"/>
        <v/>
      </c>
      <c r="BO1038" s="121" t="str">
        <f t="shared" si="758"/>
        <v/>
      </c>
      <c r="BP1038" s="122" t="str">
        <f t="shared" si="763"/>
        <v/>
      </c>
      <c r="BQ1038" s="122"/>
    </row>
    <row r="1039" spans="2:69" x14ac:dyDescent="0.3">
      <c r="B1039" s="89"/>
      <c r="C1039" s="98">
        <f t="shared" si="759"/>
        <v>206</v>
      </c>
      <c r="D1039" s="120">
        <v>1029</v>
      </c>
      <c r="E1039" s="161" t="str">
        <f t="shared" si="764"/>
        <v/>
      </c>
      <c r="F1039" s="90" t="str">
        <f t="shared" si="740"/>
        <v/>
      </c>
      <c r="G1039" s="120">
        <v>1029</v>
      </c>
      <c r="H1039" s="161" t="str">
        <f t="shared" si="765"/>
        <v/>
      </c>
      <c r="I1039" s="90" t="str">
        <f t="array" ref="I1039">IF(D$2=1,IF(F1039="","",ABS(F1038-F1039)),IF(D$2&lt;10,IF(AND(F1039="",F1040=""),"",MAX(IF(C$11:C$1510=G1039,B$11:B$1510))-MIN(IF(C$11:C$1510=G1039,B$11:B$1510))),IF(AND(F1039="",F1040=""),"",_xlfn.STDEV.S(IF(C$11:C$1510=G1039,B$11:B$1510)))))</f>
        <v/>
      </c>
      <c r="J1039" s="102"/>
      <c r="K1039" s="156"/>
      <c r="L1039" s="157"/>
      <c r="M1039" s="158"/>
      <c r="N1039" s="147"/>
      <c r="O1039" s="147"/>
      <c r="AA1039" s="99" t="str">
        <f t="shared" si="741"/>
        <v/>
      </c>
      <c r="AB1039" s="99" t="str">
        <f t="shared" si="742"/>
        <v/>
      </c>
      <c r="AC1039" s="99" t="str">
        <f t="shared" si="726"/>
        <v/>
      </c>
      <c r="AD1039" s="99" t="str">
        <f t="shared" si="727"/>
        <v/>
      </c>
      <c r="AE1039" s="99" t="str">
        <f t="shared" si="743"/>
        <v/>
      </c>
      <c r="AF1039" s="99" t="str">
        <f t="shared" si="744"/>
        <v/>
      </c>
      <c r="AG1039" s="99" t="str">
        <f t="shared" si="738"/>
        <v/>
      </c>
      <c r="AH1039" s="99" t="str">
        <f t="shared" si="739"/>
        <v/>
      </c>
      <c r="AI1039" s="99" t="str">
        <f t="shared" si="760"/>
        <v/>
      </c>
      <c r="AJ1039" s="99" t="str">
        <f t="shared" si="766"/>
        <v/>
      </c>
      <c r="AK1039" s="99" t="str">
        <f t="shared" si="736"/>
        <v/>
      </c>
      <c r="AL1039" s="99" t="str">
        <f t="shared" si="737"/>
        <v/>
      </c>
      <c r="AM1039" s="99" t="str">
        <f t="shared" si="761"/>
        <v/>
      </c>
      <c r="AN1039" s="99" t="str">
        <f t="shared" si="767"/>
        <v/>
      </c>
      <c r="AO1039" s="99" t="str">
        <f t="shared" si="728"/>
        <v/>
      </c>
      <c r="AP1039" s="99" t="str">
        <f t="shared" si="729"/>
        <v/>
      </c>
      <c r="AQ1039" s="99" t="str">
        <f t="shared" si="768"/>
        <v/>
      </c>
      <c r="AR1039" s="99" t="str">
        <f t="shared" si="769"/>
        <v/>
      </c>
      <c r="AS1039" s="99" t="str">
        <f t="shared" si="730"/>
        <v/>
      </c>
      <c r="AT1039" s="99" t="str">
        <f t="shared" si="731"/>
        <v/>
      </c>
      <c r="AU1039" s="99" t="str">
        <f t="shared" si="745"/>
        <v/>
      </c>
      <c r="AV1039" s="99" t="str">
        <f t="shared" si="746"/>
        <v/>
      </c>
      <c r="AW1039" s="99" t="str">
        <f t="shared" si="732"/>
        <v/>
      </c>
      <c r="AX1039" s="99" t="str">
        <f t="shared" si="733"/>
        <v/>
      </c>
      <c r="AY1039" s="99" t="str">
        <f t="shared" si="747"/>
        <v/>
      </c>
      <c r="AZ1039" s="99" t="str">
        <f t="shared" si="748"/>
        <v/>
      </c>
      <c r="BA1039" s="99" t="str">
        <f t="shared" si="734"/>
        <v/>
      </c>
      <c r="BB1039" s="99" t="str">
        <f t="shared" si="735"/>
        <v/>
      </c>
      <c r="BD1039" s="99" t="str">
        <f t="shared" si="749"/>
        <v/>
      </c>
      <c r="BE1039" s="99" t="str">
        <f t="shared" si="750"/>
        <v/>
      </c>
      <c r="BF1039" s="99" t="str">
        <f t="shared" si="751"/>
        <v/>
      </c>
      <c r="BG1039" s="99" t="str">
        <f t="shared" si="752"/>
        <v/>
      </c>
      <c r="BH1039" s="121" t="str">
        <f t="shared" si="753"/>
        <v/>
      </c>
      <c r="BI1039" s="121" t="str">
        <f t="shared" si="754"/>
        <v/>
      </c>
      <c r="BJ1039" s="122" t="str">
        <f t="shared" si="755"/>
        <v/>
      </c>
      <c r="BK1039" s="122"/>
      <c r="BL1039" s="99" t="str">
        <f t="shared" si="756"/>
        <v/>
      </c>
      <c r="BM1039" s="99" t="str">
        <f t="shared" si="757"/>
        <v/>
      </c>
      <c r="BN1039" s="122" t="str">
        <f t="shared" si="762"/>
        <v/>
      </c>
      <c r="BO1039" s="121" t="str">
        <f t="shared" si="758"/>
        <v/>
      </c>
      <c r="BP1039" s="122" t="str">
        <f t="shared" si="763"/>
        <v/>
      </c>
      <c r="BQ1039" s="122"/>
    </row>
    <row r="1040" spans="2:69" x14ac:dyDescent="0.3">
      <c r="B1040" s="89"/>
      <c r="C1040" s="98">
        <f t="shared" si="759"/>
        <v>206</v>
      </c>
      <c r="D1040" s="120">
        <v>1030</v>
      </c>
      <c r="E1040" s="161" t="str">
        <f t="shared" si="764"/>
        <v/>
      </c>
      <c r="F1040" s="90" t="str">
        <f t="shared" si="740"/>
        <v/>
      </c>
      <c r="G1040" s="120">
        <v>1030</v>
      </c>
      <c r="H1040" s="161" t="str">
        <f t="shared" si="765"/>
        <v/>
      </c>
      <c r="I1040" s="90" t="str">
        <f t="array" ref="I1040">IF(D$2=1,IF(F1040="","",ABS(F1039-F1040)),IF(D$2&lt;10,IF(AND(F1040="",F1041=""),"",MAX(IF(C$11:C$1510=G1040,B$11:B$1510))-MIN(IF(C$11:C$1510=G1040,B$11:B$1510))),IF(AND(F1040="",F1041=""),"",_xlfn.STDEV.S(IF(C$11:C$1510=G1040,B$11:B$1510)))))</f>
        <v/>
      </c>
      <c r="J1040" s="102"/>
      <c r="K1040" s="156"/>
      <c r="L1040" s="157"/>
      <c r="M1040" s="158"/>
      <c r="N1040" s="147"/>
      <c r="O1040" s="147"/>
      <c r="AA1040" s="99" t="str">
        <f t="shared" si="741"/>
        <v/>
      </c>
      <c r="AB1040" s="99" t="str">
        <f t="shared" si="742"/>
        <v/>
      </c>
      <c r="AC1040" s="99" t="str">
        <f t="shared" si="726"/>
        <v/>
      </c>
      <c r="AD1040" s="99" t="str">
        <f t="shared" si="727"/>
        <v/>
      </c>
      <c r="AE1040" s="99" t="str">
        <f t="shared" si="743"/>
        <v/>
      </c>
      <c r="AF1040" s="99" t="str">
        <f t="shared" si="744"/>
        <v/>
      </c>
      <c r="AG1040" s="99" t="str">
        <f t="shared" si="738"/>
        <v/>
      </c>
      <c r="AH1040" s="99" t="str">
        <f t="shared" si="739"/>
        <v/>
      </c>
      <c r="AI1040" s="99" t="str">
        <f t="shared" si="760"/>
        <v/>
      </c>
      <c r="AJ1040" s="99" t="str">
        <f t="shared" si="766"/>
        <v/>
      </c>
      <c r="AK1040" s="99" t="str">
        <f t="shared" si="736"/>
        <v/>
      </c>
      <c r="AL1040" s="99" t="str">
        <f t="shared" si="737"/>
        <v/>
      </c>
      <c r="AM1040" s="99" t="str">
        <f t="shared" si="761"/>
        <v/>
      </c>
      <c r="AN1040" s="99" t="str">
        <f t="shared" si="767"/>
        <v/>
      </c>
      <c r="AO1040" s="99" t="str">
        <f t="shared" si="728"/>
        <v/>
      </c>
      <c r="AP1040" s="99" t="str">
        <f t="shared" si="729"/>
        <v/>
      </c>
      <c r="AQ1040" s="99" t="str">
        <f t="shared" si="768"/>
        <v/>
      </c>
      <c r="AR1040" s="99" t="str">
        <f t="shared" si="769"/>
        <v/>
      </c>
      <c r="AS1040" s="99" t="str">
        <f t="shared" si="730"/>
        <v/>
      </c>
      <c r="AT1040" s="99" t="str">
        <f t="shared" si="731"/>
        <v/>
      </c>
      <c r="AU1040" s="99" t="str">
        <f t="shared" si="745"/>
        <v/>
      </c>
      <c r="AV1040" s="99" t="str">
        <f t="shared" si="746"/>
        <v/>
      </c>
      <c r="AW1040" s="99" t="str">
        <f t="shared" si="732"/>
        <v/>
      </c>
      <c r="AX1040" s="99" t="str">
        <f t="shared" si="733"/>
        <v/>
      </c>
      <c r="AY1040" s="99" t="str">
        <f t="shared" si="747"/>
        <v/>
      </c>
      <c r="AZ1040" s="99" t="str">
        <f t="shared" si="748"/>
        <v/>
      </c>
      <c r="BA1040" s="99" t="str">
        <f t="shared" si="734"/>
        <v/>
      </c>
      <c r="BB1040" s="99" t="str">
        <f t="shared" si="735"/>
        <v/>
      </c>
      <c r="BD1040" s="99" t="str">
        <f t="shared" si="749"/>
        <v/>
      </c>
      <c r="BE1040" s="99" t="str">
        <f t="shared" si="750"/>
        <v/>
      </c>
      <c r="BF1040" s="99" t="str">
        <f t="shared" si="751"/>
        <v/>
      </c>
      <c r="BG1040" s="99" t="str">
        <f t="shared" si="752"/>
        <v/>
      </c>
      <c r="BH1040" s="121" t="str">
        <f t="shared" si="753"/>
        <v/>
      </c>
      <c r="BI1040" s="121" t="str">
        <f t="shared" si="754"/>
        <v/>
      </c>
      <c r="BJ1040" s="122" t="str">
        <f t="shared" si="755"/>
        <v/>
      </c>
      <c r="BK1040" s="122"/>
      <c r="BL1040" s="99" t="str">
        <f t="shared" si="756"/>
        <v/>
      </c>
      <c r="BM1040" s="99" t="str">
        <f t="shared" si="757"/>
        <v/>
      </c>
      <c r="BN1040" s="122" t="str">
        <f t="shared" si="762"/>
        <v/>
      </c>
      <c r="BO1040" s="121" t="str">
        <f t="shared" si="758"/>
        <v/>
      </c>
      <c r="BP1040" s="122" t="str">
        <f t="shared" si="763"/>
        <v/>
      </c>
      <c r="BQ1040" s="122"/>
    </row>
    <row r="1041" spans="2:69" x14ac:dyDescent="0.3">
      <c r="B1041" s="89"/>
      <c r="C1041" s="98">
        <f t="shared" si="759"/>
        <v>207</v>
      </c>
      <c r="D1041" s="120">
        <v>1031</v>
      </c>
      <c r="E1041" s="161" t="str">
        <f t="shared" si="764"/>
        <v/>
      </c>
      <c r="F1041" s="90" t="str">
        <f t="shared" si="740"/>
        <v/>
      </c>
      <c r="G1041" s="120">
        <v>1031</v>
      </c>
      <c r="H1041" s="161" t="str">
        <f t="shared" si="765"/>
        <v/>
      </c>
      <c r="I1041" s="90" t="str">
        <f t="array" ref="I1041">IF(D$2=1,IF(F1041="","",ABS(F1040-F1041)),IF(D$2&lt;10,IF(AND(F1041="",F1042=""),"",MAX(IF(C$11:C$1510=G1041,B$11:B$1510))-MIN(IF(C$11:C$1510=G1041,B$11:B$1510))),IF(AND(F1041="",F1042=""),"",_xlfn.STDEV.S(IF(C$11:C$1510=G1041,B$11:B$1510)))))</f>
        <v/>
      </c>
      <c r="J1041" s="102"/>
      <c r="K1041" s="156"/>
      <c r="L1041" s="157"/>
      <c r="M1041" s="158"/>
      <c r="N1041" s="147"/>
      <c r="O1041" s="147"/>
      <c r="AA1041" s="99" t="str">
        <f t="shared" si="741"/>
        <v/>
      </c>
      <c r="AB1041" s="99" t="str">
        <f t="shared" si="742"/>
        <v/>
      </c>
      <c r="AC1041" s="99" t="str">
        <f t="shared" si="726"/>
        <v/>
      </c>
      <c r="AD1041" s="99" t="str">
        <f t="shared" si="727"/>
        <v/>
      </c>
      <c r="AE1041" s="99" t="str">
        <f t="shared" si="743"/>
        <v/>
      </c>
      <c r="AF1041" s="99" t="str">
        <f t="shared" si="744"/>
        <v/>
      </c>
      <c r="AG1041" s="99" t="str">
        <f t="shared" si="738"/>
        <v/>
      </c>
      <c r="AH1041" s="99" t="str">
        <f t="shared" si="739"/>
        <v/>
      </c>
      <c r="AI1041" s="99" t="str">
        <f t="shared" si="760"/>
        <v/>
      </c>
      <c r="AJ1041" s="99" t="str">
        <f t="shared" si="766"/>
        <v/>
      </c>
      <c r="AK1041" s="99" t="str">
        <f t="shared" si="736"/>
        <v/>
      </c>
      <c r="AL1041" s="99" t="str">
        <f t="shared" si="737"/>
        <v/>
      </c>
      <c r="AM1041" s="99" t="str">
        <f t="shared" si="761"/>
        <v/>
      </c>
      <c r="AN1041" s="99" t="str">
        <f t="shared" si="767"/>
        <v/>
      </c>
      <c r="AO1041" s="99" t="str">
        <f t="shared" si="728"/>
        <v/>
      </c>
      <c r="AP1041" s="99" t="str">
        <f t="shared" si="729"/>
        <v/>
      </c>
      <c r="AQ1041" s="99" t="str">
        <f t="shared" si="768"/>
        <v/>
      </c>
      <c r="AR1041" s="99" t="str">
        <f t="shared" si="769"/>
        <v/>
      </c>
      <c r="AS1041" s="99" t="str">
        <f t="shared" si="730"/>
        <v/>
      </c>
      <c r="AT1041" s="99" t="str">
        <f t="shared" si="731"/>
        <v/>
      </c>
      <c r="AU1041" s="99" t="str">
        <f t="shared" si="745"/>
        <v/>
      </c>
      <c r="AV1041" s="99" t="str">
        <f t="shared" si="746"/>
        <v/>
      </c>
      <c r="AW1041" s="99" t="str">
        <f t="shared" si="732"/>
        <v/>
      </c>
      <c r="AX1041" s="99" t="str">
        <f t="shared" si="733"/>
        <v/>
      </c>
      <c r="AY1041" s="99" t="str">
        <f t="shared" si="747"/>
        <v/>
      </c>
      <c r="AZ1041" s="99" t="str">
        <f t="shared" si="748"/>
        <v/>
      </c>
      <c r="BA1041" s="99" t="str">
        <f t="shared" si="734"/>
        <v/>
      </c>
      <c r="BB1041" s="99" t="str">
        <f t="shared" si="735"/>
        <v/>
      </c>
      <c r="BD1041" s="99" t="str">
        <f t="shared" si="749"/>
        <v/>
      </c>
      <c r="BE1041" s="99" t="str">
        <f t="shared" si="750"/>
        <v/>
      </c>
      <c r="BF1041" s="99" t="str">
        <f t="shared" si="751"/>
        <v/>
      </c>
      <c r="BG1041" s="99" t="str">
        <f t="shared" si="752"/>
        <v/>
      </c>
      <c r="BH1041" s="121" t="str">
        <f t="shared" si="753"/>
        <v/>
      </c>
      <c r="BI1041" s="121" t="str">
        <f t="shared" si="754"/>
        <v/>
      </c>
      <c r="BJ1041" s="122" t="str">
        <f t="shared" si="755"/>
        <v/>
      </c>
      <c r="BK1041" s="122"/>
      <c r="BL1041" s="99" t="str">
        <f t="shared" si="756"/>
        <v/>
      </c>
      <c r="BM1041" s="99" t="str">
        <f t="shared" si="757"/>
        <v/>
      </c>
      <c r="BN1041" s="122" t="str">
        <f t="shared" si="762"/>
        <v/>
      </c>
      <c r="BO1041" s="121" t="str">
        <f t="shared" si="758"/>
        <v/>
      </c>
      <c r="BP1041" s="122" t="str">
        <f t="shared" si="763"/>
        <v/>
      </c>
      <c r="BQ1041" s="122"/>
    </row>
    <row r="1042" spans="2:69" x14ac:dyDescent="0.3">
      <c r="B1042" s="89"/>
      <c r="C1042" s="98">
        <f t="shared" si="759"/>
        <v>207</v>
      </c>
      <c r="D1042" s="120">
        <v>1032</v>
      </c>
      <c r="E1042" s="161" t="str">
        <f t="shared" si="764"/>
        <v/>
      </c>
      <c r="F1042" s="90" t="str">
        <f t="shared" si="740"/>
        <v/>
      </c>
      <c r="G1042" s="120">
        <v>1032</v>
      </c>
      <c r="H1042" s="161" t="str">
        <f t="shared" si="765"/>
        <v/>
      </c>
      <c r="I1042" s="90" t="str">
        <f t="array" ref="I1042">IF(D$2=1,IF(F1042="","",ABS(F1041-F1042)),IF(D$2&lt;10,IF(AND(F1042="",F1043=""),"",MAX(IF(C$11:C$1510=G1042,B$11:B$1510))-MIN(IF(C$11:C$1510=G1042,B$11:B$1510))),IF(AND(F1042="",F1043=""),"",_xlfn.STDEV.S(IF(C$11:C$1510=G1042,B$11:B$1510)))))</f>
        <v/>
      </c>
      <c r="J1042" s="102"/>
      <c r="K1042" s="156"/>
      <c r="L1042" s="157"/>
      <c r="M1042" s="158"/>
      <c r="N1042" s="147"/>
      <c r="O1042" s="147"/>
      <c r="AA1042" s="99" t="str">
        <f t="shared" si="741"/>
        <v/>
      </c>
      <c r="AB1042" s="99" t="str">
        <f t="shared" si="742"/>
        <v/>
      </c>
      <c r="AC1042" s="99" t="str">
        <f t="shared" si="726"/>
        <v/>
      </c>
      <c r="AD1042" s="99" t="str">
        <f t="shared" si="727"/>
        <v/>
      </c>
      <c r="AE1042" s="99" t="str">
        <f t="shared" si="743"/>
        <v/>
      </c>
      <c r="AF1042" s="99" t="str">
        <f t="shared" si="744"/>
        <v/>
      </c>
      <c r="AG1042" s="99" t="str">
        <f t="shared" si="738"/>
        <v/>
      </c>
      <c r="AH1042" s="99" t="str">
        <f t="shared" si="739"/>
        <v/>
      </c>
      <c r="AI1042" s="99" t="str">
        <f t="shared" si="760"/>
        <v/>
      </c>
      <c r="AJ1042" s="99" t="str">
        <f t="shared" si="766"/>
        <v/>
      </c>
      <c r="AK1042" s="99" t="str">
        <f t="shared" si="736"/>
        <v/>
      </c>
      <c r="AL1042" s="99" t="str">
        <f t="shared" si="737"/>
        <v/>
      </c>
      <c r="AM1042" s="99" t="str">
        <f t="shared" si="761"/>
        <v/>
      </c>
      <c r="AN1042" s="99" t="str">
        <f t="shared" si="767"/>
        <v/>
      </c>
      <c r="AO1042" s="99" t="str">
        <f t="shared" si="728"/>
        <v/>
      </c>
      <c r="AP1042" s="99" t="str">
        <f t="shared" si="729"/>
        <v/>
      </c>
      <c r="AQ1042" s="99" t="str">
        <f t="shared" si="768"/>
        <v/>
      </c>
      <c r="AR1042" s="99" t="str">
        <f t="shared" si="769"/>
        <v/>
      </c>
      <c r="AS1042" s="99" t="str">
        <f t="shared" si="730"/>
        <v/>
      </c>
      <c r="AT1042" s="99" t="str">
        <f t="shared" si="731"/>
        <v/>
      </c>
      <c r="AU1042" s="99" t="str">
        <f t="shared" si="745"/>
        <v/>
      </c>
      <c r="AV1042" s="99" t="str">
        <f t="shared" si="746"/>
        <v/>
      </c>
      <c r="AW1042" s="99" t="str">
        <f t="shared" si="732"/>
        <v/>
      </c>
      <c r="AX1042" s="99" t="str">
        <f t="shared" si="733"/>
        <v/>
      </c>
      <c r="AY1042" s="99" t="str">
        <f t="shared" si="747"/>
        <v/>
      </c>
      <c r="AZ1042" s="99" t="str">
        <f t="shared" si="748"/>
        <v/>
      </c>
      <c r="BA1042" s="99" t="str">
        <f t="shared" si="734"/>
        <v/>
      </c>
      <c r="BB1042" s="99" t="str">
        <f t="shared" si="735"/>
        <v/>
      </c>
      <c r="BD1042" s="99" t="str">
        <f t="shared" si="749"/>
        <v/>
      </c>
      <c r="BE1042" s="99" t="str">
        <f t="shared" si="750"/>
        <v/>
      </c>
      <c r="BF1042" s="99" t="str">
        <f t="shared" si="751"/>
        <v/>
      </c>
      <c r="BG1042" s="99" t="str">
        <f t="shared" si="752"/>
        <v/>
      </c>
      <c r="BH1042" s="121" t="str">
        <f t="shared" si="753"/>
        <v/>
      </c>
      <c r="BI1042" s="121" t="str">
        <f t="shared" si="754"/>
        <v/>
      </c>
      <c r="BJ1042" s="122" t="str">
        <f t="shared" si="755"/>
        <v/>
      </c>
      <c r="BK1042" s="122"/>
      <c r="BL1042" s="99" t="str">
        <f t="shared" si="756"/>
        <v/>
      </c>
      <c r="BM1042" s="99" t="str">
        <f t="shared" si="757"/>
        <v/>
      </c>
      <c r="BN1042" s="122" t="str">
        <f t="shared" si="762"/>
        <v/>
      </c>
      <c r="BO1042" s="121" t="str">
        <f t="shared" si="758"/>
        <v/>
      </c>
      <c r="BP1042" s="122" t="str">
        <f t="shared" si="763"/>
        <v/>
      </c>
      <c r="BQ1042" s="122"/>
    </row>
    <row r="1043" spans="2:69" x14ac:dyDescent="0.3">
      <c r="B1043" s="89"/>
      <c r="C1043" s="98">
        <f t="shared" si="759"/>
        <v>207</v>
      </c>
      <c r="D1043" s="120">
        <v>1033</v>
      </c>
      <c r="E1043" s="161" t="str">
        <f t="shared" si="764"/>
        <v/>
      </c>
      <c r="F1043" s="90" t="str">
        <f t="shared" si="740"/>
        <v/>
      </c>
      <c r="G1043" s="120">
        <v>1033</v>
      </c>
      <c r="H1043" s="161" t="str">
        <f t="shared" si="765"/>
        <v/>
      </c>
      <c r="I1043" s="90" t="str">
        <f t="array" ref="I1043">IF(D$2=1,IF(F1043="","",ABS(F1042-F1043)),IF(D$2&lt;10,IF(AND(F1043="",F1044=""),"",MAX(IF(C$11:C$1510=G1043,B$11:B$1510))-MIN(IF(C$11:C$1510=G1043,B$11:B$1510))),IF(AND(F1043="",F1044=""),"",_xlfn.STDEV.S(IF(C$11:C$1510=G1043,B$11:B$1510)))))</f>
        <v/>
      </c>
      <c r="J1043" s="102"/>
      <c r="K1043" s="156"/>
      <c r="L1043" s="157"/>
      <c r="M1043" s="158"/>
      <c r="N1043" s="147"/>
      <c r="O1043" s="147"/>
      <c r="AA1043" s="99" t="str">
        <f t="shared" si="741"/>
        <v/>
      </c>
      <c r="AB1043" s="99" t="str">
        <f t="shared" si="742"/>
        <v/>
      </c>
      <c r="AC1043" s="99" t="str">
        <f t="shared" si="726"/>
        <v/>
      </c>
      <c r="AD1043" s="99" t="str">
        <f t="shared" si="727"/>
        <v/>
      </c>
      <c r="AE1043" s="99" t="str">
        <f t="shared" si="743"/>
        <v/>
      </c>
      <c r="AF1043" s="99" t="str">
        <f t="shared" si="744"/>
        <v/>
      </c>
      <c r="AG1043" s="99" t="str">
        <f t="shared" si="738"/>
        <v/>
      </c>
      <c r="AH1043" s="99" t="str">
        <f t="shared" si="739"/>
        <v/>
      </c>
      <c r="AI1043" s="99" t="str">
        <f t="shared" si="760"/>
        <v/>
      </c>
      <c r="AJ1043" s="99" t="str">
        <f t="shared" si="766"/>
        <v/>
      </c>
      <c r="AK1043" s="99" t="str">
        <f t="shared" si="736"/>
        <v/>
      </c>
      <c r="AL1043" s="99" t="str">
        <f t="shared" si="737"/>
        <v/>
      </c>
      <c r="AM1043" s="99" t="str">
        <f t="shared" si="761"/>
        <v/>
      </c>
      <c r="AN1043" s="99" t="str">
        <f t="shared" si="767"/>
        <v/>
      </c>
      <c r="AO1043" s="99" t="str">
        <f t="shared" si="728"/>
        <v/>
      </c>
      <c r="AP1043" s="99" t="str">
        <f t="shared" si="729"/>
        <v/>
      </c>
      <c r="AQ1043" s="99" t="str">
        <f t="shared" si="768"/>
        <v/>
      </c>
      <c r="AR1043" s="99" t="str">
        <f t="shared" si="769"/>
        <v/>
      </c>
      <c r="AS1043" s="99" t="str">
        <f t="shared" si="730"/>
        <v/>
      </c>
      <c r="AT1043" s="99" t="str">
        <f t="shared" si="731"/>
        <v/>
      </c>
      <c r="AU1043" s="99" t="str">
        <f t="shared" si="745"/>
        <v/>
      </c>
      <c r="AV1043" s="99" t="str">
        <f t="shared" si="746"/>
        <v/>
      </c>
      <c r="AW1043" s="99" t="str">
        <f t="shared" si="732"/>
        <v/>
      </c>
      <c r="AX1043" s="99" t="str">
        <f t="shared" si="733"/>
        <v/>
      </c>
      <c r="AY1043" s="99" t="str">
        <f t="shared" si="747"/>
        <v/>
      </c>
      <c r="AZ1043" s="99" t="str">
        <f t="shared" si="748"/>
        <v/>
      </c>
      <c r="BA1043" s="99" t="str">
        <f t="shared" si="734"/>
        <v/>
      </c>
      <c r="BB1043" s="99" t="str">
        <f t="shared" si="735"/>
        <v/>
      </c>
      <c r="BD1043" s="99" t="str">
        <f t="shared" si="749"/>
        <v/>
      </c>
      <c r="BE1043" s="99" t="str">
        <f t="shared" si="750"/>
        <v/>
      </c>
      <c r="BF1043" s="99" t="str">
        <f t="shared" si="751"/>
        <v/>
      </c>
      <c r="BG1043" s="99" t="str">
        <f t="shared" si="752"/>
        <v/>
      </c>
      <c r="BH1043" s="121" t="str">
        <f t="shared" si="753"/>
        <v/>
      </c>
      <c r="BI1043" s="121" t="str">
        <f t="shared" si="754"/>
        <v/>
      </c>
      <c r="BJ1043" s="122" t="str">
        <f t="shared" si="755"/>
        <v/>
      </c>
      <c r="BK1043" s="122"/>
      <c r="BL1043" s="99" t="str">
        <f t="shared" si="756"/>
        <v/>
      </c>
      <c r="BM1043" s="99" t="str">
        <f t="shared" si="757"/>
        <v/>
      </c>
      <c r="BN1043" s="122" t="str">
        <f t="shared" si="762"/>
        <v/>
      </c>
      <c r="BO1043" s="121" t="str">
        <f t="shared" si="758"/>
        <v/>
      </c>
      <c r="BP1043" s="122" t="str">
        <f t="shared" si="763"/>
        <v/>
      </c>
      <c r="BQ1043" s="122"/>
    </row>
    <row r="1044" spans="2:69" x14ac:dyDescent="0.3">
      <c r="B1044" s="89"/>
      <c r="C1044" s="98">
        <f t="shared" si="759"/>
        <v>207</v>
      </c>
      <c r="D1044" s="120">
        <v>1034</v>
      </c>
      <c r="E1044" s="161" t="str">
        <f t="shared" si="764"/>
        <v/>
      </c>
      <c r="F1044" s="90" t="str">
        <f t="shared" si="740"/>
        <v/>
      </c>
      <c r="G1044" s="120">
        <v>1034</v>
      </c>
      <c r="H1044" s="161" t="str">
        <f t="shared" si="765"/>
        <v/>
      </c>
      <c r="I1044" s="90" t="str">
        <f t="array" ref="I1044">IF(D$2=1,IF(F1044="","",ABS(F1043-F1044)),IF(D$2&lt;10,IF(AND(F1044="",F1045=""),"",MAX(IF(C$11:C$1510=G1044,B$11:B$1510))-MIN(IF(C$11:C$1510=G1044,B$11:B$1510))),IF(AND(F1044="",F1045=""),"",_xlfn.STDEV.S(IF(C$11:C$1510=G1044,B$11:B$1510)))))</f>
        <v/>
      </c>
      <c r="J1044" s="102"/>
      <c r="K1044" s="156"/>
      <c r="L1044" s="157"/>
      <c r="M1044" s="158"/>
      <c r="N1044" s="147"/>
      <c r="O1044" s="147"/>
      <c r="AA1044" s="99" t="str">
        <f t="shared" si="741"/>
        <v/>
      </c>
      <c r="AB1044" s="99" t="str">
        <f t="shared" si="742"/>
        <v/>
      </c>
      <c r="AC1044" s="99" t="str">
        <f t="shared" si="726"/>
        <v/>
      </c>
      <c r="AD1044" s="99" t="str">
        <f t="shared" si="727"/>
        <v/>
      </c>
      <c r="AE1044" s="99" t="str">
        <f t="shared" si="743"/>
        <v/>
      </c>
      <c r="AF1044" s="99" t="str">
        <f t="shared" si="744"/>
        <v/>
      </c>
      <c r="AG1044" s="99" t="str">
        <f t="shared" si="738"/>
        <v/>
      </c>
      <c r="AH1044" s="99" t="str">
        <f t="shared" si="739"/>
        <v/>
      </c>
      <c r="AI1044" s="99" t="str">
        <f t="shared" si="760"/>
        <v/>
      </c>
      <c r="AJ1044" s="99" t="str">
        <f t="shared" si="766"/>
        <v/>
      </c>
      <c r="AK1044" s="99" t="str">
        <f t="shared" si="736"/>
        <v/>
      </c>
      <c r="AL1044" s="99" t="str">
        <f t="shared" si="737"/>
        <v/>
      </c>
      <c r="AM1044" s="99" t="str">
        <f t="shared" si="761"/>
        <v/>
      </c>
      <c r="AN1044" s="99" t="str">
        <f t="shared" si="767"/>
        <v/>
      </c>
      <c r="AO1044" s="99" t="str">
        <f t="shared" si="728"/>
        <v/>
      </c>
      <c r="AP1044" s="99" t="str">
        <f t="shared" si="729"/>
        <v/>
      </c>
      <c r="AQ1044" s="99" t="str">
        <f t="shared" si="768"/>
        <v/>
      </c>
      <c r="AR1044" s="99" t="str">
        <f t="shared" si="769"/>
        <v/>
      </c>
      <c r="AS1044" s="99" t="str">
        <f t="shared" si="730"/>
        <v/>
      </c>
      <c r="AT1044" s="99" t="str">
        <f t="shared" si="731"/>
        <v/>
      </c>
      <c r="AU1044" s="99" t="str">
        <f t="shared" si="745"/>
        <v/>
      </c>
      <c r="AV1044" s="99" t="str">
        <f t="shared" si="746"/>
        <v/>
      </c>
      <c r="AW1044" s="99" t="str">
        <f t="shared" si="732"/>
        <v/>
      </c>
      <c r="AX1044" s="99" t="str">
        <f t="shared" si="733"/>
        <v/>
      </c>
      <c r="AY1044" s="99" t="str">
        <f t="shared" si="747"/>
        <v/>
      </c>
      <c r="AZ1044" s="99" t="str">
        <f t="shared" si="748"/>
        <v/>
      </c>
      <c r="BA1044" s="99" t="str">
        <f t="shared" si="734"/>
        <v/>
      </c>
      <c r="BB1044" s="99" t="str">
        <f t="shared" si="735"/>
        <v/>
      </c>
      <c r="BD1044" s="99" t="str">
        <f t="shared" si="749"/>
        <v/>
      </c>
      <c r="BE1044" s="99" t="str">
        <f t="shared" si="750"/>
        <v/>
      </c>
      <c r="BF1044" s="99" t="str">
        <f t="shared" si="751"/>
        <v/>
      </c>
      <c r="BG1044" s="99" t="str">
        <f t="shared" si="752"/>
        <v/>
      </c>
      <c r="BH1044" s="121" t="str">
        <f t="shared" si="753"/>
        <v/>
      </c>
      <c r="BI1044" s="121" t="str">
        <f t="shared" si="754"/>
        <v/>
      </c>
      <c r="BJ1044" s="122" t="str">
        <f t="shared" si="755"/>
        <v/>
      </c>
      <c r="BK1044" s="122"/>
      <c r="BL1044" s="99" t="str">
        <f t="shared" si="756"/>
        <v/>
      </c>
      <c r="BM1044" s="99" t="str">
        <f t="shared" si="757"/>
        <v/>
      </c>
      <c r="BN1044" s="122" t="str">
        <f t="shared" si="762"/>
        <v/>
      </c>
      <c r="BO1044" s="121" t="str">
        <f t="shared" si="758"/>
        <v/>
      </c>
      <c r="BP1044" s="122" t="str">
        <f t="shared" si="763"/>
        <v/>
      </c>
      <c r="BQ1044" s="122"/>
    </row>
    <row r="1045" spans="2:69" x14ac:dyDescent="0.3">
      <c r="B1045" s="89"/>
      <c r="C1045" s="98">
        <f t="shared" si="759"/>
        <v>207</v>
      </c>
      <c r="D1045" s="120">
        <v>1035</v>
      </c>
      <c r="E1045" s="161" t="str">
        <f t="shared" si="764"/>
        <v/>
      </c>
      <c r="F1045" s="90" t="str">
        <f t="shared" si="740"/>
        <v/>
      </c>
      <c r="G1045" s="120">
        <v>1035</v>
      </c>
      <c r="H1045" s="161" t="str">
        <f t="shared" si="765"/>
        <v/>
      </c>
      <c r="I1045" s="90" t="str">
        <f t="array" ref="I1045">IF(D$2=1,IF(F1045="","",ABS(F1044-F1045)),IF(D$2&lt;10,IF(AND(F1045="",F1046=""),"",MAX(IF(C$11:C$1510=G1045,B$11:B$1510))-MIN(IF(C$11:C$1510=G1045,B$11:B$1510))),IF(AND(F1045="",F1046=""),"",_xlfn.STDEV.S(IF(C$11:C$1510=G1045,B$11:B$1510)))))</f>
        <v/>
      </c>
      <c r="J1045" s="102"/>
      <c r="K1045" s="156"/>
      <c r="L1045" s="157"/>
      <c r="M1045" s="158"/>
      <c r="N1045" s="147"/>
      <c r="O1045" s="147"/>
      <c r="AA1045" s="99" t="str">
        <f t="shared" si="741"/>
        <v/>
      </c>
      <c r="AB1045" s="99" t="str">
        <f t="shared" si="742"/>
        <v/>
      </c>
      <c r="AC1045" s="99" t="str">
        <f t="shared" ref="AC1045:AC1108" si="770">IF(SUM(AA1036:AA1045)&gt;9,"x","")</f>
        <v/>
      </c>
      <c r="AD1045" s="99" t="str">
        <f t="shared" ref="AD1045:AD1108" si="771">IF(IF(AB$11="",SUM(AB1037:AB1046),SUM(AB1036:AB1045))&gt;9,"x","")</f>
        <v/>
      </c>
      <c r="AE1045" s="99" t="str">
        <f t="shared" si="743"/>
        <v/>
      </c>
      <c r="AF1045" s="99" t="str">
        <f t="shared" si="744"/>
        <v/>
      </c>
      <c r="AG1045" s="99" t="str">
        <f t="shared" si="738"/>
        <v/>
      </c>
      <c r="AH1045" s="99" t="str">
        <f t="shared" si="739"/>
        <v/>
      </c>
      <c r="AI1045" s="99" t="str">
        <f t="shared" si="760"/>
        <v/>
      </c>
      <c r="AJ1045" s="99" t="str">
        <f t="shared" si="766"/>
        <v/>
      </c>
      <c r="AK1045" s="99" t="str">
        <f t="shared" si="736"/>
        <v/>
      </c>
      <c r="AL1045" s="99" t="str">
        <f t="shared" si="737"/>
        <v/>
      </c>
      <c r="AM1045" s="99" t="str">
        <f t="shared" si="761"/>
        <v/>
      </c>
      <c r="AN1045" s="99" t="str">
        <f t="shared" si="767"/>
        <v/>
      </c>
      <c r="AO1045" s="99" t="str">
        <f t="shared" si="728"/>
        <v/>
      </c>
      <c r="AP1045" s="99" t="str">
        <f t="shared" si="729"/>
        <v/>
      </c>
      <c r="AQ1045" s="99" t="str">
        <f t="shared" si="768"/>
        <v/>
      </c>
      <c r="AR1045" s="99" t="str">
        <f t="shared" si="769"/>
        <v/>
      </c>
      <c r="AS1045" s="99" t="str">
        <f t="shared" si="730"/>
        <v/>
      </c>
      <c r="AT1045" s="99" t="str">
        <f t="shared" si="731"/>
        <v/>
      </c>
      <c r="AU1045" s="99" t="str">
        <f t="shared" si="745"/>
        <v/>
      </c>
      <c r="AV1045" s="99" t="str">
        <f t="shared" si="746"/>
        <v/>
      </c>
      <c r="AW1045" s="99" t="str">
        <f t="shared" si="732"/>
        <v/>
      </c>
      <c r="AX1045" s="99" t="str">
        <f t="shared" si="733"/>
        <v/>
      </c>
      <c r="AY1045" s="99" t="str">
        <f t="shared" si="747"/>
        <v/>
      </c>
      <c r="AZ1045" s="99" t="str">
        <f t="shared" si="748"/>
        <v/>
      </c>
      <c r="BA1045" s="99" t="str">
        <f t="shared" si="734"/>
        <v/>
      </c>
      <c r="BB1045" s="99" t="str">
        <f t="shared" si="735"/>
        <v/>
      </c>
      <c r="BD1045" s="99" t="str">
        <f t="shared" si="749"/>
        <v/>
      </c>
      <c r="BE1045" s="99" t="str">
        <f t="shared" si="750"/>
        <v/>
      </c>
      <c r="BF1045" s="99" t="str">
        <f t="shared" si="751"/>
        <v/>
      </c>
      <c r="BG1045" s="99" t="str">
        <f t="shared" si="752"/>
        <v/>
      </c>
      <c r="BH1045" s="121" t="str">
        <f t="shared" si="753"/>
        <v/>
      </c>
      <c r="BI1045" s="121" t="str">
        <f t="shared" si="754"/>
        <v/>
      </c>
      <c r="BJ1045" s="122" t="str">
        <f t="shared" si="755"/>
        <v/>
      </c>
      <c r="BK1045" s="122"/>
      <c r="BL1045" s="99" t="str">
        <f t="shared" si="756"/>
        <v/>
      </c>
      <c r="BM1045" s="99" t="str">
        <f t="shared" si="757"/>
        <v/>
      </c>
      <c r="BN1045" s="122" t="str">
        <f t="shared" si="762"/>
        <v/>
      </c>
      <c r="BO1045" s="121" t="str">
        <f t="shared" si="758"/>
        <v/>
      </c>
      <c r="BP1045" s="122" t="str">
        <f t="shared" si="763"/>
        <v/>
      </c>
      <c r="BQ1045" s="122"/>
    </row>
    <row r="1046" spans="2:69" x14ac:dyDescent="0.3">
      <c r="B1046" s="89"/>
      <c r="C1046" s="98">
        <f t="shared" si="759"/>
        <v>208</v>
      </c>
      <c r="D1046" s="120">
        <v>1036</v>
      </c>
      <c r="E1046" s="161" t="str">
        <f t="shared" si="764"/>
        <v/>
      </c>
      <c r="F1046" s="90" t="str">
        <f t="shared" si="740"/>
        <v/>
      </c>
      <c r="G1046" s="120">
        <v>1036</v>
      </c>
      <c r="H1046" s="161" t="str">
        <f t="shared" si="765"/>
        <v/>
      </c>
      <c r="I1046" s="90" t="str">
        <f t="array" ref="I1046">IF(D$2=1,IF(F1046="","",ABS(F1045-F1046)),IF(D$2&lt;10,IF(AND(F1046="",F1047=""),"",MAX(IF(C$11:C$1510=G1046,B$11:B$1510))-MIN(IF(C$11:C$1510=G1046,B$11:B$1510))),IF(AND(F1046="",F1047=""),"",_xlfn.STDEV.S(IF(C$11:C$1510=G1046,B$11:B$1510)))))</f>
        <v/>
      </c>
      <c r="J1046" s="102"/>
      <c r="K1046" s="156"/>
      <c r="L1046" s="157"/>
      <c r="M1046" s="158"/>
      <c r="N1046" s="147"/>
      <c r="O1046" s="147"/>
      <c r="AA1046" s="99" t="str">
        <f t="shared" si="741"/>
        <v/>
      </c>
      <c r="AB1046" s="99" t="str">
        <f t="shared" si="742"/>
        <v/>
      </c>
      <c r="AC1046" s="99" t="str">
        <f t="shared" si="770"/>
        <v/>
      </c>
      <c r="AD1046" s="99" t="str">
        <f t="shared" si="771"/>
        <v/>
      </c>
      <c r="AE1046" s="99" t="str">
        <f t="shared" si="743"/>
        <v/>
      </c>
      <c r="AF1046" s="99" t="str">
        <f t="shared" si="744"/>
        <v/>
      </c>
      <c r="AG1046" s="99" t="str">
        <f t="shared" si="738"/>
        <v/>
      </c>
      <c r="AH1046" s="99" t="str">
        <f t="shared" si="739"/>
        <v/>
      </c>
      <c r="AI1046" s="99" t="str">
        <f t="shared" si="760"/>
        <v/>
      </c>
      <c r="AJ1046" s="99" t="str">
        <f t="shared" si="766"/>
        <v/>
      </c>
      <c r="AK1046" s="99" t="str">
        <f t="shared" si="736"/>
        <v/>
      </c>
      <c r="AL1046" s="99" t="str">
        <f t="shared" si="737"/>
        <v/>
      </c>
      <c r="AM1046" s="99" t="str">
        <f t="shared" si="761"/>
        <v/>
      </c>
      <c r="AN1046" s="99" t="str">
        <f t="shared" si="767"/>
        <v/>
      </c>
      <c r="AO1046" s="99" t="str">
        <f t="shared" si="728"/>
        <v/>
      </c>
      <c r="AP1046" s="99" t="str">
        <f t="shared" si="729"/>
        <v/>
      </c>
      <c r="AQ1046" s="99" t="str">
        <f t="shared" si="768"/>
        <v/>
      </c>
      <c r="AR1046" s="99" t="str">
        <f t="shared" si="769"/>
        <v/>
      </c>
      <c r="AS1046" s="99" t="str">
        <f t="shared" si="730"/>
        <v/>
      </c>
      <c r="AT1046" s="99" t="str">
        <f t="shared" si="731"/>
        <v/>
      </c>
      <c r="AU1046" s="99" t="str">
        <f t="shared" si="745"/>
        <v/>
      </c>
      <c r="AV1046" s="99" t="str">
        <f t="shared" si="746"/>
        <v/>
      </c>
      <c r="AW1046" s="99" t="str">
        <f t="shared" si="732"/>
        <v/>
      </c>
      <c r="AX1046" s="99" t="str">
        <f t="shared" si="733"/>
        <v/>
      </c>
      <c r="AY1046" s="99" t="str">
        <f t="shared" si="747"/>
        <v/>
      </c>
      <c r="AZ1046" s="99" t="str">
        <f t="shared" si="748"/>
        <v/>
      </c>
      <c r="BA1046" s="99" t="str">
        <f t="shared" si="734"/>
        <v/>
      </c>
      <c r="BB1046" s="99" t="str">
        <f t="shared" si="735"/>
        <v/>
      </c>
      <c r="BD1046" s="99" t="str">
        <f t="shared" si="749"/>
        <v/>
      </c>
      <c r="BE1046" s="99" t="str">
        <f t="shared" si="750"/>
        <v/>
      </c>
      <c r="BF1046" s="99" t="str">
        <f t="shared" si="751"/>
        <v/>
      </c>
      <c r="BG1046" s="99" t="str">
        <f t="shared" si="752"/>
        <v/>
      </c>
      <c r="BH1046" s="121" t="str">
        <f t="shared" si="753"/>
        <v/>
      </c>
      <c r="BI1046" s="121" t="str">
        <f t="shared" si="754"/>
        <v/>
      </c>
      <c r="BJ1046" s="122" t="str">
        <f t="shared" si="755"/>
        <v/>
      </c>
      <c r="BK1046" s="122"/>
      <c r="BL1046" s="99" t="str">
        <f t="shared" si="756"/>
        <v/>
      </c>
      <c r="BM1046" s="99" t="str">
        <f t="shared" si="757"/>
        <v/>
      </c>
      <c r="BN1046" s="122" t="str">
        <f t="shared" si="762"/>
        <v/>
      </c>
      <c r="BO1046" s="121" t="str">
        <f t="shared" si="758"/>
        <v/>
      </c>
      <c r="BP1046" s="122" t="str">
        <f t="shared" si="763"/>
        <v/>
      </c>
      <c r="BQ1046" s="122"/>
    </row>
    <row r="1047" spans="2:69" x14ac:dyDescent="0.3">
      <c r="B1047" s="89"/>
      <c r="C1047" s="98">
        <f t="shared" si="759"/>
        <v>208</v>
      </c>
      <c r="D1047" s="120">
        <v>1037</v>
      </c>
      <c r="E1047" s="161" t="str">
        <f t="shared" si="764"/>
        <v/>
      </c>
      <c r="F1047" s="90" t="str">
        <f t="shared" si="740"/>
        <v/>
      </c>
      <c r="G1047" s="120">
        <v>1037</v>
      </c>
      <c r="H1047" s="161" t="str">
        <f t="shared" si="765"/>
        <v/>
      </c>
      <c r="I1047" s="90" t="str">
        <f t="array" ref="I1047">IF(D$2=1,IF(F1047="","",ABS(F1046-F1047)),IF(D$2&lt;10,IF(AND(F1047="",F1048=""),"",MAX(IF(C$11:C$1510=G1047,B$11:B$1510))-MIN(IF(C$11:C$1510=G1047,B$11:B$1510))),IF(AND(F1047="",F1048=""),"",_xlfn.STDEV.S(IF(C$11:C$1510=G1047,B$11:B$1510)))))</f>
        <v/>
      </c>
      <c r="J1047" s="102"/>
      <c r="K1047" s="156"/>
      <c r="L1047" s="157"/>
      <c r="M1047" s="158"/>
      <c r="N1047" s="147"/>
      <c r="O1047" s="147"/>
      <c r="AA1047" s="99" t="str">
        <f t="shared" si="741"/>
        <v/>
      </c>
      <c r="AB1047" s="99" t="str">
        <f t="shared" si="742"/>
        <v/>
      </c>
      <c r="AC1047" s="99" t="str">
        <f t="shared" si="770"/>
        <v/>
      </c>
      <c r="AD1047" s="99" t="str">
        <f t="shared" si="771"/>
        <v/>
      </c>
      <c r="AE1047" s="99" t="str">
        <f t="shared" si="743"/>
        <v/>
      </c>
      <c r="AF1047" s="99" t="str">
        <f t="shared" si="744"/>
        <v/>
      </c>
      <c r="AG1047" s="99" t="str">
        <f t="shared" si="738"/>
        <v/>
      </c>
      <c r="AH1047" s="99" t="str">
        <f t="shared" si="739"/>
        <v/>
      </c>
      <c r="AI1047" s="99" t="str">
        <f t="shared" si="760"/>
        <v/>
      </c>
      <c r="AJ1047" s="99" t="str">
        <f t="shared" si="766"/>
        <v/>
      </c>
      <c r="AK1047" s="99" t="str">
        <f t="shared" si="736"/>
        <v/>
      </c>
      <c r="AL1047" s="99" t="str">
        <f t="shared" si="737"/>
        <v/>
      </c>
      <c r="AM1047" s="99" t="str">
        <f t="shared" si="761"/>
        <v/>
      </c>
      <c r="AN1047" s="99" t="str">
        <f t="shared" si="767"/>
        <v/>
      </c>
      <c r="AO1047" s="99" t="str">
        <f t="shared" si="728"/>
        <v/>
      </c>
      <c r="AP1047" s="99" t="str">
        <f t="shared" si="729"/>
        <v/>
      </c>
      <c r="AQ1047" s="99" t="str">
        <f t="shared" si="768"/>
        <v/>
      </c>
      <c r="AR1047" s="99" t="str">
        <f t="shared" si="769"/>
        <v/>
      </c>
      <c r="AS1047" s="99" t="str">
        <f t="shared" si="730"/>
        <v/>
      </c>
      <c r="AT1047" s="99" t="str">
        <f t="shared" si="731"/>
        <v/>
      </c>
      <c r="AU1047" s="99" t="str">
        <f t="shared" si="745"/>
        <v/>
      </c>
      <c r="AV1047" s="99" t="str">
        <f t="shared" si="746"/>
        <v/>
      </c>
      <c r="AW1047" s="99" t="str">
        <f t="shared" si="732"/>
        <v/>
      </c>
      <c r="AX1047" s="99" t="str">
        <f t="shared" si="733"/>
        <v/>
      </c>
      <c r="AY1047" s="99" t="str">
        <f t="shared" si="747"/>
        <v/>
      </c>
      <c r="AZ1047" s="99" t="str">
        <f t="shared" si="748"/>
        <v/>
      </c>
      <c r="BA1047" s="99" t="str">
        <f t="shared" si="734"/>
        <v/>
      </c>
      <c r="BB1047" s="99" t="str">
        <f t="shared" si="735"/>
        <v/>
      </c>
      <c r="BD1047" s="99" t="str">
        <f t="shared" si="749"/>
        <v/>
      </c>
      <c r="BE1047" s="99" t="str">
        <f t="shared" si="750"/>
        <v/>
      </c>
      <c r="BF1047" s="99" t="str">
        <f t="shared" si="751"/>
        <v/>
      </c>
      <c r="BG1047" s="99" t="str">
        <f t="shared" si="752"/>
        <v/>
      </c>
      <c r="BH1047" s="121" t="str">
        <f t="shared" si="753"/>
        <v/>
      </c>
      <c r="BI1047" s="121" t="str">
        <f t="shared" si="754"/>
        <v/>
      </c>
      <c r="BJ1047" s="122" t="str">
        <f t="shared" si="755"/>
        <v/>
      </c>
      <c r="BK1047" s="122"/>
      <c r="BL1047" s="99" t="str">
        <f t="shared" si="756"/>
        <v/>
      </c>
      <c r="BM1047" s="99" t="str">
        <f t="shared" si="757"/>
        <v/>
      </c>
      <c r="BN1047" s="122" t="str">
        <f t="shared" si="762"/>
        <v/>
      </c>
      <c r="BO1047" s="121" t="str">
        <f t="shared" si="758"/>
        <v/>
      </c>
      <c r="BP1047" s="122" t="str">
        <f t="shared" si="763"/>
        <v/>
      </c>
      <c r="BQ1047" s="122"/>
    </row>
    <row r="1048" spans="2:69" x14ac:dyDescent="0.3">
      <c r="B1048" s="89"/>
      <c r="C1048" s="98">
        <f t="shared" si="759"/>
        <v>208</v>
      </c>
      <c r="D1048" s="120">
        <v>1038</v>
      </c>
      <c r="E1048" s="161" t="str">
        <f t="shared" si="764"/>
        <v/>
      </c>
      <c r="F1048" s="90" t="str">
        <f t="shared" si="740"/>
        <v/>
      </c>
      <c r="G1048" s="120">
        <v>1038</v>
      </c>
      <c r="H1048" s="161" t="str">
        <f t="shared" si="765"/>
        <v/>
      </c>
      <c r="I1048" s="90" t="str">
        <f t="array" ref="I1048">IF(D$2=1,IF(F1048="","",ABS(F1047-F1048)),IF(D$2&lt;10,IF(AND(F1048="",F1049=""),"",MAX(IF(C$11:C$1510=G1048,B$11:B$1510))-MIN(IF(C$11:C$1510=G1048,B$11:B$1510))),IF(AND(F1048="",F1049=""),"",_xlfn.STDEV.S(IF(C$11:C$1510=G1048,B$11:B$1510)))))</f>
        <v/>
      </c>
      <c r="J1048" s="102"/>
      <c r="K1048" s="156"/>
      <c r="L1048" s="157"/>
      <c r="M1048" s="158"/>
      <c r="N1048" s="147"/>
      <c r="O1048" s="147"/>
      <c r="AA1048" s="99" t="str">
        <f t="shared" si="741"/>
        <v/>
      </c>
      <c r="AB1048" s="99" t="str">
        <f t="shared" si="742"/>
        <v/>
      </c>
      <c r="AC1048" s="99" t="str">
        <f t="shared" si="770"/>
        <v/>
      </c>
      <c r="AD1048" s="99" t="str">
        <f t="shared" si="771"/>
        <v/>
      </c>
      <c r="AE1048" s="99" t="str">
        <f t="shared" si="743"/>
        <v/>
      </c>
      <c r="AF1048" s="99" t="str">
        <f t="shared" si="744"/>
        <v/>
      </c>
      <c r="AG1048" s="99" t="str">
        <f t="shared" si="738"/>
        <v/>
      </c>
      <c r="AH1048" s="99" t="str">
        <f t="shared" si="739"/>
        <v/>
      </c>
      <c r="AI1048" s="99" t="str">
        <f t="shared" si="760"/>
        <v/>
      </c>
      <c r="AJ1048" s="99" t="str">
        <f t="shared" si="766"/>
        <v/>
      </c>
      <c r="AK1048" s="99" t="str">
        <f t="shared" si="736"/>
        <v/>
      </c>
      <c r="AL1048" s="99" t="str">
        <f t="shared" si="737"/>
        <v/>
      </c>
      <c r="AM1048" s="99" t="str">
        <f t="shared" si="761"/>
        <v/>
      </c>
      <c r="AN1048" s="99" t="str">
        <f t="shared" si="767"/>
        <v/>
      </c>
      <c r="AO1048" s="99" t="str">
        <f t="shared" si="728"/>
        <v/>
      </c>
      <c r="AP1048" s="99" t="str">
        <f t="shared" si="729"/>
        <v/>
      </c>
      <c r="AQ1048" s="99" t="str">
        <f t="shared" si="768"/>
        <v/>
      </c>
      <c r="AR1048" s="99" t="str">
        <f t="shared" si="769"/>
        <v/>
      </c>
      <c r="AS1048" s="99" t="str">
        <f t="shared" si="730"/>
        <v/>
      </c>
      <c r="AT1048" s="99" t="str">
        <f t="shared" si="731"/>
        <v/>
      </c>
      <c r="AU1048" s="99" t="str">
        <f t="shared" si="745"/>
        <v/>
      </c>
      <c r="AV1048" s="99" t="str">
        <f t="shared" si="746"/>
        <v/>
      </c>
      <c r="AW1048" s="99" t="str">
        <f t="shared" si="732"/>
        <v/>
      </c>
      <c r="AX1048" s="99" t="str">
        <f t="shared" si="733"/>
        <v/>
      </c>
      <c r="AY1048" s="99" t="str">
        <f t="shared" si="747"/>
        <v/>
      </c>
      <c r="AZ1048" s="99" t="str">
        <f t="shared" si="748"/>
        <v/>
      </c>
      <c r="BA1048" s="99" t="str">
        <f t="shared" si="734"/>
        <v/>
      </c>
      <c r="BB1048" s="99" t="str">
        <f t="shared" si="735"/>
        <v/>
      </c>
      <c r="BD1048" s="99" t="str">
        <f t="shared" si="749"/>
        <v/>
      </c>
      <c r="BE1048" s="99" t="str">
        <f t="shared" si="750"/>
        <v/>
      </c>
      <c r="BF1048" s="99" t="str">
        <f t="shared" si="751"/>
        <v/>
      </c>
      <c r="BG1048" s="99" t="str">
        <f t="shared" si="752"/>
        <v/>
      </c>
      <c r="BH1048" s="121" t="str">
        <f t="shared" si="753"/>
        <v/>
      </c>
      <c r="BI1048" s="121" t="str">
        <f t="shared" si="754"/>
        <v/>
      </c>
      <c r="BJ1048" s="122" t="str">
        <f t="shared" si="755"/>
        <v/>
      </c>
      <c r="BK1048" s="122"/>
      <c r="BL1048" s="99" t="str">
        <f t="shared" si="756"/>
        <v/>
      </c>
      <c r="BM1048" s="99" t="str">
        <f t="shared" si="757"/>
        <v/>
      </c>
      <c r="BN1048" s="122" t="str">
        <f t="shared" si="762"/>
        <v/>
      </c>
      <c r="BO1048" s="121" t="str">
        <f t="shared" si="758"/>
        <v/>
      </c>
      <c r="BP1048" s="122" t="str">
        <f t="shared" si="763"/>
        <v/>
      </c>
      <c r="BQ1048" s="122"/>
    </row>
    <row r="1049" spans="2:69" x14ac:dyDescent="0.3">
      <c r="B1049" s="89"/>
      <c r="C1049" s="98">
        <f t="shared" si="759"/>
        <v>208</v>
      </c>
      <c r="D1049" s="120">
        <v>1039</v>
      </c>
      <c r="E1049" s="161" t="str">
        <f t="shared" si="764"/>
        <v/>
      </c>
      <c r="F1049" s="90" t="str">
        <f t="shared" si="740"/>
        <v/>
      </c>
      <c r="G1049" s="120">
        <v>1039</v>
      </c>
      <c r="H1049" s="161" t="str">
        <f t="shared" si="765"/>
        <v/>
      </c>
      <c r="I1049" s="90" t="str">
        <f t="array" ref="I1049">IF(D$2=1,IF(F1049="","",ABS(F1048-F1049)),IF(D$2&lt;10,IF(AND(F1049="",F1050=""),"",MAX(IF(C$11:C$1510=G1049,B$11:B$1510))-MIN(IF(C$11:C$1510=G1049,B$11:B$1510))),IF(AND(F1049="",F1050=""),"",_xlfn.STDEV.S(IF(C$11:C$1510=G1049,B$11:B$1510)))))</f>
        <v/>
      </c>
      <c r="J1049" s="102"/>
      <c r="K1049" s="156"/>
      <c r="L1049" s="157"/>
      <c r="M1049" s="158"/>
      <c r="N1049" s="147"/>
      <c r="O1049" s="147"/>
      <c r="AA1049" s="99" t="str">
        <f t="shared" si="741"/>
        <v/>
      </c>
      <c r="AB1049" s="99" t="str">
        <f t="shared" si="742"/>
        <v/>
      </c>
      <c r="AC1049" s="99" t="str">
        <f t="shared" si="770"/>
        <v/>
      </c>
      <c r="AD1049" s="99" t="str">
        <f t="shared" si="771"/>
        <v/>
      </c>
      <c r="AE1049" s="99" t="str">
        <f t="shared" si="743"/>
        <v/>
      </c>
      <c r="AF1049" s="99" t="str">
        <f t="shared" si="744"/>
        <v/>
      </c>
      <c r="AG1049" s="99" t="str">
        <f t="shared" si="738"/>
        <v/>
      </c>
      <c r="AH1049" s="99" t="str">
        <f t="shared" si="739"/>
        <v/>
      </c>
      <c r="AI1049" s="99" t="str">
        <f t="shared" si="760"/>
        <v/>
      </c>
      <c r="AJ1049" s="99" t="str">
        <f t="shared" si="766"/>
        <v/>
      </c>
      <c r="AK1049" s="99" t="str">
        <f t="shared" si="736"/>
        <v/>
      </c>
      <c r="AL1049" s="99" t="str">
        <f t="shared" si="737"/>
        <v/>
      </c>
      <c r="AM1049" s="99" t="str">
        <f t="shared" si="761"/>
        <v/>
      </c>
      <c r="AN1049" s="99" t="str">
        <f t="shared" si="767"/>
        <v/>
      </c>
      <c r="AO1049" s="99" t="str">
        <f t="shared" si="728"/>
        <v/>
      </c>
      <c r="AP1049" s="99" t="str">
        <f t="shared" si="729"/>
        <v/>
      </c>
      <c r="AQ1049" s="99" t="str">
        <f t="shared" si="768"/>
        <v/>
      </c>
      <c r="AR1049" s="99" t="str">
        <f t="shared" si="769"/>
        <v/>
      </c>
      <c r="AS1049" s="99" t="str">
        <f t="shared" si="730"/>
        <v/>
      </c>
      <c r="AT1049" s="99" t="str">
        <f t="shared" si="731"/>
        <v/>
      </c>
      <c r="AU1049" s="99" t="str">
        <f t="shared" si="745"/>
        <v/>
      </c>
      <c r="AV1049" s="99" t="str">
        <f t="shared" si="746"/>
        <v/>
      </c>
      <c r="AW1049" s="99" t="str">
        <f t="shared" si="732"/>
        <v/>
      </c>
      <c r="AX1049" s="99" t="str">
        <f t="shared" si="733"/>
        <v/>
      </c>
      <c r="AY1049" s="99" t="str">
        <f t="shared" si="747"/>
        <v/>
      </c>
      <c r="AZ1049" s="99" t="str">
        <f t="shared" si="748"/>
        <v/>
      </c>
      <c r="BA1049" s="99" t="str">
        <f t="shared" si="734"/>
        <v/>
      </c>
      <c r="BB1049" s="99" t="str">
        <f t="shared" si="735"/>
        <v/>
      </c>
      <c r="BD1049" s="99" t="str">
        <f t="shared" si="749"/>
        <v/>
      </c>
      <c r="BE1049" s="99" t="str">
        <f t="shared" si="750"/>
        <v/>
      </c>
      <c r="BF1049" s="99" t="str">
        <f t="shared" si="751"/>
        <v/>
      </c>
      <c r="BG1049" s="99" t="str">
        <f t="shared" si="752"/>
        <v/>
      </c>
      <c r="BH1049" s="121" t="str">
        <f t="shared" si="753"/>
        <v/>
      </c>
      <c r="BI1049" s="121" t="str">
        <f t="shared" si="754"/>
        <v/>
      </c>
      <c r="BJ1049" s="122" t="str">
        <f t="shared" si="755"/>
        <v/>
      </c>
      <c r="BK1049" s="122"/>
      <c r="BL1049" s="99" t="str">
        <f t="shared" si="756"/>
        <v/>
      </c>
      <c r="BM1049" s="99" t="str">
        <f t="shared" si="757"/>
        <v/>
      </c>
      <c r="BN1049" s="122" t="str">
        <f t="shared" si="762"/>
        <v/>
      </c>
      <c r="BO1049" s="121" t="str">
        <f t="shared" si="758"/>
        <v/>
      </c>
      <c r="BP1049" s="122" t="str">
        <f t="shared" si="763"/>
        <v/>
      </c>
      <c r="BQ1049" s="122"/>
    </row>
    <row r="1050" spans="2:69" x14ac:dyDescent="0.3">
      <c r="B1050" s="89"/>
      <c r="C1050" s="98">
        <f t="shared" si="759"/>
        <v>208</v>
      </c>
      <c r="D1050" s="120">
        <v>1040</v>
      </c>
      <c r="E1050" s="161" t="str">
        <f t="shared" si="764"/>
        <v/>
      </c>
      <c r="F1050" s="90" t="str">
        <f t="shared" si="740"/>
        <v/>
      </c>
      <c r="G1050" s="120">
        <v>1040</v>
      </c>
      <c r="H1050" s="161" t="str">
        <f t="shared" si="765"/>
        <v/>
      </c>
      <c r="I1050" s="90" t="str">
        <f t="array" ref="I1050">IF(D$2=1,IF(F1050="","",ABS(F1049-F1050)),IF(D$2&lt;10,IF(AND(F1050="",F1051=""),"",MAX(IF(C$11:C$1510=G1050,B$11:B$1510))-MIN(IF(C$11:C$1510=G1050,B$11:B$1510))),IF(AND(F1050="",F1051=""),"",_xlfn.STDEV.S(IF(C$11:C$1510=G1050,B$11:B$1510)))))</f>
        <v/>
      </c>
      <c r="J1050" s="102"/>
      <c r="K1050" s="156"/>
      <c r="L1050" s="157"/>
      <c r="M1050" s="158"/>
      <c r="N1050" s="147"/>
      <c r="O1050" s="147"/>
      <c r="AA1050" s="99" t="str">
        <f t="shared" si="741"/>
        <v/>
      </c>
      <c r="AB1050" s="99" t="str">
        <f t="shared" si="742"/>
        <v/>
      </c>
      <c r="AC1050" s="99" t="str">
        <f t="shared" si="770"/>
        <v/>
      </c>
      <c r="AD1050" s="99" t="str">
        <f t="shared" si="771"/>
        <v/>
      </c>
      <c r="AE1050" s="99" t="str">
        <f t="shared" si="743"/>
        <v/>
      </c>
      <c r="AF1050" s="99" t="str">
        <f t="shared" si="744"/>
        <v/>
      </c>
      <c r="AG1050" s="99" t="str">
        <f t="shared" si="738"/>
        <v/>
      </c>
      <c r="AH1050" s="99" t="str">
        <f t="shared" si="739"/>
        <v/>
      </c>
      <c r="AI1050" s="99" t="str">
        <f t="shared" si="760"/>
        <v/>
      </c>
      <c r="AJ1050" s="99" t="str">
        <f t="shared" si="766"/>
        <v/>
      </c>
      <c r="AK1050" s="99" t="str">
        <f t="shared" si="736"/>
        <v/>
      </c>
      <c r="AL1050" s="99" t="str">
        <f t="shared" si="737"/>
        <v/>
      </c>
      <c r="AM1050" s="99" t="str">
        <f t="shared" si="761"/>
        <v/>
      </c>
      <c r="AN1050" s="99" t="str">
        <f t="shared" si="767"/>
        <v/>
      </c>
      <c r="AO1050" s="99" t="str">
        <f t="shared" ref="AO1050:AO1113" si="772">IF(SUM(AM1045:AM1050)&gt;5,"x","")</f>
        <v/>
      </c>
      <c r="AP1050" s="99" t="str">
        <f t="shared" ref="AP1050:AP1113" si="773">IF(IF(AN$12="",SUM(AN1046:AN1051),SUM(AN1045:AN1050))&gt;5,"x","")</f>
        <v/>
      </c>
      <c r="AQ1050" s="99" t="str">
        <f t="shared" si="768"/>
        <v/>
      </c>
      <c r="AR1050" s="99" t="str">
        <f t="shared" si="769"/>
        <v/>
      </c>
      <c r="AS1050" s="99" t="str">
        <f t="shared" ref="AS1050:AS1113" si="774">IF(SUM(AQ1037:AQ1050)&gt;13,"x","")</f>
        <v/>
      </c>
      <c r="AT1050" s="99" t="str">
        <f t="shared" ref="AT1050:AT1113" si="775">IF(IF(AR$12="",SUM(AR1038:AR1051),SUM(AR1037:AR1050))&gt;13,"x","")</f>
        <v/>
      </c>
      <c r="AU1050" s="99" t="str">
        <f t="shared" si="745"/>
        <v/>
      </c>
      <c r="AV1050" s="99" t="str">
        <f t="shared" si="746"/>
        <v/>
      </c>
      <c r="AW1050" s="99" t="str">
        <f t="shared" ref="AW1050:AW1113" si="776">IF(SUM(AU1036:AU1050)&gt;14,"x","")</f>
        <v/>
      </c>
      <c r="AX1050" s="99" t="str">
        <f t="shared" ref="AX1050:AX1113" si="777">IF(IF(AV$11="",SUM(AV1037:AV1051),SUM(AV1036:AV1050))&gt;14,"x","")</f>
        <v/>
      </c>
      <c r="AY1050" s="99" t="str">
        <f t="shared" si="747"/>
        <v/>
      </c>
      <c r="AZ1050" s="99" t="str">
        <f t="shared" si="748"/>
        <v/>
      </c>
      <c r="BA1050" s="99" t="str">
        <f t="shared" ref="BA1050:BA1113" si="778">IF(SUM(AY1043:AY1050)&gt;7,"x","")</f>
        <v/>
      </c>
      <c r="BB1050" s="99" t="str">
        <f t="shared" ref="BB1050:BB1113" si="779">IF(IF(AZ$11="",SUM(AZ1044:AZ1051),SUM(AZ1043:AZ1050))&gt;7,"x","")</f>
        <v/>
      </c>
      <c r="BD1050" s="99" t="str">
        <f t="shared" si="749"/>
        <v/>
      </c>
      <c r="BE1050" s="99" t="str">
        <f t="shared" si="750"/>
        <v/>
      </c>
      <c r="BF1050" s="99" t="str">
        <f t="shared" si="751"/>
        <v/>
      </c>
      <c r="BG1050" s="99" t="str">
        <f t="shared" si="752"/>
        <v/>
      </c>
      <c r="BH1050" s="121" t="str">
        <f t="shared" si="753"/>
        <v/>
      </c>
      <c r="BI1050" s="121" t="str">
        <f t="shared" si="754"/>
        <v/>
      </c>
      <c r="BJ1050" s="122" t="str">
        <f t="shared" si="755"/>
        <v/>
      </c>
      <c r="BK1050" s="122"/>
      <c r="BL1050" s="99" t="str">
        <f t="shared" si="756"/>
        <v/>
      </c>
      <c r="BM1050" s="99" t="str">
        <f t="shared" si="757"/>
        <v/>
      </c>
      <c r="BN1050" s="122" t="str">
        <f t="shared" si="762"/>
        <v/>
      </c>
      <c r="BO1050" s="121" t="str">
        <f t="shared" si="758"/>
        <v/>
      </c>
      <c r="BP1050" s="122" t="str">
        <f t="shared" si="763"/>
        <v/>
      </c>
      <c r="BQ1050" s="122"/>
    </row>
    <row r="1051" spans="2:69" x14ac:dyDescent="0.3">
      <c r="B1051" s="89"/>
      <c r="C1051" s="98">
        <f t="shared" si="759"/>
        <v>209</v>
      </c>
      <c r="D1051" s="120">
        <v>1041</v>
      </c>
      <c r="E1051" s="161" t="str">
        <f t="shared" si="764"/>
        <v/>
      </c>
      <c r="F1051" s="90" t="str">
        <f t="shared" si="740"/>
        <v/>
      </c>
      <c r="G1051" s="120">
        <v>1041</v>
      </c>
      <c r="H1051" s="161" t="str">
        <f t="shared" si="765"/>
        <v/>
      </c>
      <c r="I1051" s="90" t="str">
        <f t="array" ref="I1051">IF(D$2=1,IF(F1051="","",ABS(F1050-F1051)),IF(D$2&lt;10,IF(AND(F1051="",F1052=""),"",MAX(IF(C$11:C$1510=G1051,B$11:B$1510))-MIN(IF(C$11:C$1510=G1051,B$11:B$1510))),IF(AND(F1051="",F1052=""),"",_xlfn.STDEV.S(IF(C$11:C$1510=G1051,B$11:B$1510)))))</f>
        <v/>
      </c>
      <c r="J1051" s="102"/>
      <c r="K1051" s="156"/>
      <c r="L1051" s="157"/>
      <c r="M1051" s="158"/>
      <c r="N1051" s="147"/>
      <c r="O1051" s="147"/>
      <c r="AA1051" s="99" t="str">
        <f t="shared" si="741"/>
        <v/>
      </c>
      <c r="AB1051" s="99" t="str">
        <f t="shared" si="742"/>
        <v/>
      </c>
      <c r="AC1051" s="99" t="str">
        <f t="shared" si="770"/>
        <v/>
      </c>
      <c r="AD1051" s="99" t="str">
        <f t="shared" si="771"/>
        <v/>
      </c>
      <c r="AE1051" s="99" t="str">
        <f t="shared" si="743"/>
        <v/>
      </c>
      <c r="AF1051" s="99" t="str">
        <f t="shared" si="744"/>
        <v/>
      </c>
      <c r="AG1051" s="99" t="str">
        <f t="shared" si="738"/>
        <v/>
      </c>
      <c r="AH1051" s="99" t="str">
        <f t="shared" si="739"/>
        <v/>
      </c>
      <c r="AI1051" s="99" t="str">
        <f t="shared" si="760"/>
        <v/>
      </c>
      <c r="AJ1051" s="99" t="str">
        <f t="shared" si="766"/>
        <v/>
      </c>
      <c r="AK1051" s="99" t="str">
        <f t="shared" ref="AK1051:AK1114" si="780">IF(SUM(AI1046:AI1051)&gt;5,"x","")</f>
        <v/>
      </c>
      <c r="AL1051" s="99" t="str">
        <f t="shared" ref="AL1051:AL1114" si="781">IF(IF(AJ$12="",SUM(AJ1047:AJ1052),SUM(AJ1046:AJ1051))&gt;5,"x","")</f>
        <v/>
      </c>
      <c r="AM1051" s="99" t="str">
        <f t="shared" si="761"/>
        <v/>
      </c>
      <c r="AN1051" s="99" t="str">
        <f t="shared" si="767"/>
        <v/>
      </c>
      <c r="AO1051" s="99" t="str">
        <f t="shared" si="772"/>
        <v/>
      </c>
      <c r="AP1051" s="99" t="str">
        <f t="shared" si="773"/>
        <v/>
      </c>
      <c r="AQ1051" s="99" t="str">
        <f t="shared" si="768"/>
        <v/>
      </c>
      <c r="AR1051" s="99" t="str">
        <f t="shared" si="769"/>
        <v/>
      </c>
      <c r="AS1051" s="99" t="str">
        <f t="shared" si="774"/>
        <v/>
      </c>
      <c r="AT1051" s="99" t="str">
        <f t="shared" si="775"/>
        <v/>
      </c>
      <c r="AU1051" s="99" t="str">
        <f t="shared" si="745"/>
        <v/>
      </c>
      <c r="AV1051" s="99" t="str">
        <f t="shared" si="746"/>
        <v/>
      </c>
      <c r="AW1051" s="99" t="str">
        <f t="shared" si="776"/>
        <v/>
      </c>
      <c r="AX1051" s="99" t="str">
        <f t="shared" si="777"/>
        <v/>
      </c>
      <c r="AY1051" s="99" t="str">
        <f t="shared" si="747"/>
        <v/>
      </c>
      <c r="AZ1051" s="99" t="str">
        <f t="shared" si="748"/>
        <v/>
      </c>
      <c r="BA1051" s="99" t="str">
        <f t="shared" si="778"/>
        <v/>
      </c>
      <c r="BB1051" s="99" t="str">
        <f t="shared" si="779"/>
        <v/>
      </c>
      <c r="BD1051" s="99" t="str">
        <f t="shared" si="749"/>
        <v/>
      </c>
      <c r="BE1051" s="99" t="str">
        <f t="shared" si="750"/>
        <v/>
      </c>
      <c r="BF1051" s="99" t="str">
        <f t="shared" si="751"/>
        <v/>
      </c>
      <c r="BG1051" s="99" t="str">
        <f t="shared" si="752"/>
        <v/>
      </c>
      <c r="BH1051" s="121" t="str">
        <f t="shared" si="753"/>
        <v/>
      </c>
      <c r="BI1051" s="121" t="str">
        <f t="shared" si="754"/>
        <v/>
      </c>
      <c r="BJ1051" s="122" t="str">
        <f t="shared" si="755"/>
        <v/>
      </c>
      <c r="BK1051" s="122"/>
      <c r="BL1051" s="99" t="str">
        <f t="shared" si="756"/>
        <v/>
      </c>
      <c r="BM1051" s="99" t="str">
        <f t="shared" si="757"/>
        <v/>
      </c>
      <c r="BN1051" s="122" t="str">
        <f t="shared" si="762"/>
        <v/>
      </c>
      <c r="BO1051" s="121" t="str">
        <f t="shared" si="758"/>
        <v/>
      </c>
      <c r="BP1051" s="122" t="str">
        <f t="shared" si="763"/>
        <v/>
      </c>
      <c r="BQ1051" s="122"/>
    </row>
    <row r="1052" spans="2:69" x14ac:dyDescent="0.3">
      <c r="B1052" s="89"/>
      <c r="C1052" s="98">
        <f t="shared" si="759"/>
        <v>209</v>
      </c>
      <c r="D1052" s="120">
        <v>1042</v>
      </c>
      <c r="E1052" s="161" t="str">
        <f t="shared" si="764"/>
        <v/>
      </c>
      <c r="F1052" s="90" t="str">
        <f t="shared" si="740"/>
        <v/>
      </c>
      <c r="G1052" s="120">
        <v>1042</v>
      </c>
      <c r="H1052" s="161" t="str">
        <f t="shared" si="765"/>
        <v/>
      </c>
      <c r="I1052" s="90" t="str">
        <f t="array" ref="I1052">IF(D$2=1,IF(F1052="","",ABS(F1051-F1052)),IF(D$2&lt;10,IF(AND(F1052="",F1053=""),"",MAX(IF(C$11:C$1510=G1052,B$11:B$1510))-MIN(IF(C$11:C$1510=G1052,B$11:B$1510))),IF(AND(F1052="",F1053=""),"",_xlfn.STDEV.S(IF(C$11:C$1510=G1052,B$11:B$1510)))))</f>
        <v/>
      </c>
      <c r="J1052" s="102"/>
      <c r="K1052" s="156"/>
      <c r="L1052" s="157"/>
      <c r="M1052" s="158"/>
      <c r="N1052" s="147"/>
      <c r="O1052" s="147"/>
      <c r="AA1052" s="99" t="str">
        <f t="shared" si="741"/>
        <v/>
      </c>
      <c r="AB1052" s="99" t="str">
        <f t="shared" si="742"/>
        <v/>
      </c>
      <c r="AC1052" s="99" t="str">
        <f t="shared" si="770"/>
        <v/>
      </c>
      <c r="AD1052" s="99" t="str">
        <f t="shared" si="771"/>
        <v/>
      </c>
      <c r="AE1052" s="99" t="str">
        <f t="shared" si="743"/>
        <v/>
      </c>
      <c r="AF1052" s="99" t="str">
        <f t="shared" si="744"/>
        <v/>
      </c>
      <c r="AG1052" s="99" t="str">
        <f t="shared" si="738"/>
        <v/>
      </c>
      <c r="AH1052" s="99" t="str">
        <f t="shared" si="739"/>
        <v/>
      </c>
      <c r="AI1052" s="99" t="str">
        <f t="shared" si="760"/>
        <v/>
      </c>
      <c r="AJ1052" s="99" t="str">
        <f t="shared" si="766"/>
        <v/>
      </c>
      <c r="AK1052" s="99" t="str">
        <f t="shared" si="780"/>
        <v/>
      </c>
      <c r="AL1052" s="99" t="str">
        <f t="shared" si="781"/>
        <v/>
      </c>
      <c r="AM1052" s="99" t="str">
        <f t="shared" si="761"/>
        <v/>
      </c>
      <c r="AN1052" s="99" t="str">
        <f t="shared" si="767"/>
        <v/>
      </c>
      <c r="AO1052" s="99" t="str">
        <f t="shared" si="772"/>
        <v/>
      </c>
      <c r="AP1052" s="99" t="str">
        <f t="shared" si="773"/>
        <v/>
      </c>
      <c r="AQ1052" s="99" t="str">
        <f t="shared" si="768"/>
        <v/>
      </c>
      <c r="AR1052" s="99" t="str">
        <f t="shared" si="769"/>
        <v/>
      </c>
      <c r="AS1052" s="99" t="str">
        <f t="shared" si="774"/>
        <v/>
      </c>
      <c r="AT1052" s="99" t="str">
        <f t="shared" si="775"/>
        <v/>
      </c>
      <c r="AU1052" s="99" t="str">
        <f t="shared" si="745"/>
        <v/>
      </c>
      <c r="AV1052" s="99" t="str">
        <f t="shared" si="746"/>
        <v/>
      </c>
      <c r="AW1052" s="99" t="str">
        <f t="shared" si="776"/>
        <v/>
      </c>
      <c r="AX1052" s="99" t="str">
        <f t="shared" si="777"/>
        <v/>
      </c>
      <c r="AY1052" s="99" t="str">
        <f t="shared" si="747"/>
        <v/>
      </c>
      <c r="AZ1052" s="99" t="str">
        <f t="shared" si="748"/>
        <v/>
      </c>
      <c r="BA1052" s="99" t="str">
        <f t="shared" si="778"/>
        <v/>
      </c>
      <c r="BB1052" s="99" t="str">
        <f t="shared" si="779"/>
        <v/>
      </c>
      <c r="BD1052" s="99" t="str">
        <f t="shared" si="749"/>
        <v/>
      </c>
      <c r="BE1052" s="99" t="str">
        <f t="shared" si="750"/>
        <v/>
      </c>
      <c r="BF1052" s="99" t="str">
        <f t="shared" si="751"/>
        <v/>
      </c>
      <c r="BG1052" s="99" t="str">
        <f t="shared" si="752"/>
        <v/>
      </c>
      <c r="BH1052" s="121" t="str">
        <f t="shared" si="753"/>
        <v/>
      </c>
      <c r="BI1052" s="121" t="str">
        <f t="shared" si="754"/>
        <v/>
      </c>
      <c r="BJ1052" s="122" t="str">
        <f t="shared" si="755"/>
        <v/>
      </c>
      <c r="BK1052" s="122"/>
      <c r="BL1052" s="99" t="str">
        <f t="shared" si="756"/>
        <v/>
      </c>
      <c r="BM1052" s="99" t="str">
        <f t="shared" si="757"/>
        <v/>
      </c>
      <c r="BN1052" s="122" t="str">
        <f t="shared" si="762"/>
        <v/>
      </c>
      <c r="BO1052" s="121" t="str">
        <f t="shared" si="758"/>
        <v/>
      </c>
      <c r="BP1052" s="122" t="str">
        <f t="shared" si="763"/>
        <v/>
      </c>
      <c r="BQ1052" s="122"/>
    </row>
    <row r="1053" spans="2:69" x14ac:dyDescent="0.3">
      <c r="B1053" s="89"/>
      <c r="C1053" s="98">
        <f t="shared" si="759"/>
        <v>209</v>
      </c>
      <c r="D1053" s="120">
        <v>1043</v>
      </c>
      <c r="E1053" s="161" t="str">
        <f t="shared" si="764"/>
        <v/>
      </c>
      <c r="F1053" s="90" t="str">
        <f t="shared" si="740"/>
        <v/>
      </c>
      <c r="G1053" s="120">
        <v>1043</v>
      </c>
      <c r="H1053" s="161" t="str">
        <f t="shared" si="765"/>
        <v/>
      </c>
      <c r="I1053" s="90" t="str">
        <f t="array" ref="I1053">IF(D$2=1,IF(F1053="","",ABS(F1052-F1053)),IF(D$2&lt;10,IF(AND(F1053="",F1054=""),"",MAX(IF(C$11:C$1510=G1053,B$11:B$1510))-MIN(IF(C$11:C$1510=G1053,B$11:B$1510))),IF(AND(F1053="",F1054=""),"",_xlfn.STDEV.S(IF(C$11:C$1510=G1053,B$11:B$1510)))))</f>
        <v/>
      </c>
      <c r="J1053" s="102"/>
      <c r="K1053" s="156"/>
      <c r="L1053" s="157"/>
      <c r="M1053" s="158"/>
      <c r="N1053" s="147"/>
      <c r="O1053" s="147"/>
      <c r="AA1053" s="99" t="str">
        <f t="shared" si="741"/>
        <v/>
      </c>
      <c r="AB1053" s="99" t="str">
        <f t="shared" si="742"/>
        <v/>
      </c>
      <c r="AC1053" s="99" t="str">
        <f t="shared" si="770"/>
        <v/>
      </c>
      <c r="AD1053" s="99" t="str">
        <f t="shared" si="771"/>
        <v/>
      </c>
      <c r="AE1053" s="99" t="str">
        <f t="shared" si="743"/>
        <v/>
      </c>
      <c r="AF1053" s="99" t="str">
        <f t="shared" si="744"/>
        <v/>
      </c>
      <c r="AG1053" s="99" t="str">
        <f t="shared" ref="AG1053:AG1116" si="782">IF(SUM(AE1044:AE1053)&gt;9,"x","")</f>
        <v/>
      </c>
      <c r="AH1053" s="99" t="str">
        <f t="shared" ref="AH1053:AH1116" si="783">IF(IF(AF$11="",SUM(AF1045:AF1054),SUM(AF1044:AF1053))&gt;9,"x","")</f>
        <v/>
      </c>
      <c r="AI1053" s="99" t="str">
        <f t="shared" si="760"/>
        <v/>
      </c>
      <c r="AJ1053" s="99" t="str">
        <f t="shared" si="766"/>
        <v/>
      </c>
      <c r="AK1053" s="99" t="str">
        <f t="shared" si="780"/>
        <v/>
      </c>
      <c r="AL1053" s="99" t="str">
        <f t="shared" si="781"/>
        <v/>
      </c>
      <c r="AM1053" s="99" t="str">
        <f t="shared" si="761"/>
        <v/>
      </c>
      <c r="AN1053" s="99" t="str">
        <f t="shared" si="767"/>
        <v/>
      </c>
      <c r="AO1053" s="99" t="str">
        <f t="shared" si="772"/>
        <v/>
      </c>
      <c r="AP1053" s="99" t="str">
        <f t="shared" si="773"/>
        <v/>
      </c>
      <c r="AQ1053" s="99" t="str">
        <f t="shared" si="768"/>
        <v/>
      </c>
      <c r="AR1053" s="99" t="str">
        <f t="shared" si="769"/>
        <v/>
      </c>
      <c r="AS1053" s="99" t="str">
        <f t="shared" si="774"/>
        <v/>
      </c>
      <c r="AT1053" s="99" t="str">
        <f t="shared" si="775"/>
        <v/>
      </c>
      <c r="AU1053" s="99" t="str">
        <f t="shared" si="745"/>
        <v/>
      </c>
      <c r="AV1053" s="99" t="str">
        <f t="shared" si="746"/>
        <v/>
      </c>
      <c r="AW1053" s="99" t="str">
        <f t="shared" si="776"/>
        <v/>
      </c>
      <c r="AX1053" s="99" t="str">
        <f t="shared" si="777"/>
        <v/>
      </c>
      <c r="AY1053" s="99" t="str">
        <f t="shared" si="747"/>
        <v/>
      </c>
      <c r="AZ1053" s="99" t="str">
        <f t="shared" si="748"/>
        <v/>
      </c>
      <c r="BA1053" s="99" t="str">
        <f t="shared" si="778"/>
        <v/>
      </c>
      <c r="BB1053" s="99" t="str">
        <f t="shared" si="779"/>
        <v/>
      </c>
      <c r="BD1053" s="99" t="str">
        <f t="shared" si="749"/>
        <v/>
      </c>
      <c r="BE1053" s="99" t="str">
        <f t="shared" si="750"/>
        <v/>
      </c>
      <c r="BF1053" s="99" t="str">
        <f t="shared" si="751"/>
        <v/>
      </c>
      <c r="BG1053" s="99" t="str">
        <f t="shared" si="752"/>
        <v/>
      </c>
      <c r="BH1053" s="121" t="str">
        <f t="shared" si="753"/>
        <v/>
      </c>
      <c r="BI1053" s="121" t="str">
        <f t="shared" si="754"/>
        <v/>
      </c>
      <c r="BJ1053" s="122" t="str">
        <f t="shared" si="755"/>
        <v/>
      </c>
      <c r="BK1053" s="122"/>
      <c r="BL1053" s="99" t="str">
        <f t="shared" si="756"/>
        <v/>
      </c>
      <c r="BM1053" s="99" t="str">
        <f t="shared" si="757"/>
        <v/>
      </c>
      <c r="BN1053" s="122" t="str">
        <f t="shared" si="762"/>
        <v/>
      </c>
      <c r="BO1053" s="121" t="str">
        <f t="shared" si="758"/>
        <v/>
      </c>
      <c r="BP1053" s="122" t="str">
        <f t="shared" si="763"/>
        <v/>
      </c>
      <c r="BQ1053" s="122"/>
    </row>
    <row r="1054" spans="2:69" x14ac:dyDescent="0.3">
      <c r="B1054" s="89"/>
      <c r="C1054" s="98">
        <f t="shared" si="759"/>
        <v>209</v>
      </c>
      <c r="D1054" s="120">
        <v>1044</v>
      </c>
      <c r="E1054" s="161" t="str">
        <f t="shared" si="764"/>
        <v/>
      </c>
      <c r="F1054" s="90" t="str">
        <f t="shared" si="740"/>
        <v/>
      </c>
      <c r="G1054" s="120">
        <v>1044</v>
      </c>
      <c r="H1054" s="161" t="str">
        <f t="shared" si="765"/>
        <v/>
      </c>
      <c r="I1054" s="90" t="str">
        <f t="array" ref="I1054">IF(D$2=1,IF(F1054="","",ABS(F1053-F1054)),IF(D$2&lt;10,IF(AND(F1054="",F1055=""),"",MAX(IF(C$11:C$1510=G1054,B$11:B$1510))-MIN(IF(C$11:C$1510=G1054,B$11:B$1510))),IF(AND(F1054="",F1055=""),"",_xlfn.STDEV.S(IF(C$11:C$1510=G1054,B$11:B$1510)))))</f>
        <v/>
      </c>
      <c r="J1054" s="102"/>
      <c r="K1054" s="156"/>
      <c r="L1054" s="157"/>
      <c r="M1054" s="158"/>
      <c r="N1054" s="147"/>
      <c r="O1054" s="147"/>
      <c r="AA1054" s="99" t="str">
        <f t="shared" si="741"/>
        <v/>
      </c>
      <c r="AB1054" s="99" t="str">
        <f t="shared" si="742"/>
        <v/>
      </c>
      <c r="AC1054" s="99" t="str">
        <f t="shared" si="770"/>
        <v/>
      </c>
      <c r="AD1054" s="99" t="str">
        <f t="shared" si="771"/>
        <v/>
      </c>
      <c r="AE1054" s="99" t="str">
        <f t="shared" si="743"/>
        <v/>
      </c>
      <c r="AF1054" s="99" t="str">
        <f t="shared" si="744"/>
        <v/>
      </c>
      <c r="AG1054" s="99" t="str">
        <f t="shared" si="782"/>
        <v/>
      </c>
      <c r="AH1054" s="99" t="str">
        <f t="shared" si="783"/>
        <v/>
      </c>
      <c r="AI1054" s="99" t="str">
        <f t="shared" si="760"/>
        <v/>
      </c>
      <c r="AJ1054" s="99" t="str">
        <f t="shared" si="766"/>
        <v/>
      </c>
      <c r="AK1054" s="99" t="str">
        <f t="shared" si="780"/>
        <v/>
      </c>
      <c r="AL1054" s="99" t="str">
        <f t="shared" si="781"/>
        <v/>
      </c>
      <c r="AM1054" s="99" t="str">
        <f t="shared" si="761"/>
        <v/>
      </c>
      <c r="AN1054" s="99" t="str">
        <f t="shared" si="767"/>
        <v/>
      </c>
      <c r="AO1054" s="99" t="str">
        <f t="shared" si="772"/>
        <v/>
      </c>
      <c r="AP1054" s="99" t="str">
        <f t="shared" si="773"/>
        <v/>
      </c>
      <c r="AQ1054" s="99" t="str">
        <f t="shared" si="768"/>
        <v/>
      </c>
      <c r="AR1054" s="99" t="str">
        <f t="shared" si="769"/>
        <v/>
      </c>
      <c r="AS1054" s="99" t="str">
        <f t="shared" si="774"/>
        <v/>
      </c>
      <c r="AT1054" s="99" t="str">
        <f t="shared" si="775"/>
        <v/>
      </c>
      <c r="AU1054" s="99" t="str">
        <f t="shared" si="745"/>
        <v/>
      </c>
      <c r="AV1054" s="99" t="str">
        <f t="shared" si="746"/>
        <v/>
      </c>
      <c r="AW1054" s="99" t="str">
        <f t="shared" si="776"/>
        <v/>
      </c>
      <c r="AX1054" s="99" t="str">
        <f t="shared" si="777"/>
        <v/>
      </c>
      <c r="AY1054" s="99" t="str">
        <f t="shared" si="747"/>
        <v/>
      </c>
      <c r="AZ1054" s="99" t="str">
        <f t="shared" si="748"/>
        <v/>
      </c>
      <c r="BA1054" s="99" t="str">
        <f t="shared" si="778"/>
        <v/>
      </c>
      <c r="BB1054" s="99" t="str">
        <f t="shared" si="779"/>
        <v/>
      </c>
      <c r="BD1054" s="99" t="str">
        <f t="shared" si="749"/>
        <v/>
      </c>
      <c r="BE1054" s="99" t="str">
        <f t="shared" si="750"/>
        <v/>
      </c>
      <c r="BF1054" s="99" t="str">
        <f t="shared" si="751"/>
        <v/>
      </c>
      <c r="BG1054" s="99" t="str">
        <f t="shared" si="752"/>
        <v/>
      </c>
      <c r="BH1054" s="121" t="str">
        <f t="shared" si="753"/>
        <v/>
      </c>
      <c r="BI1054" s="121" t="str">
        <f t="shared" si="754"/>
        <v/>
      </c>
      <c r="BJ1054" s="122" t="str">
        <f t="shared" si="755"/>
        <v/>
      </c>
      <c r="BK1054" s="122"/>
      <c r="BL1054" s="99" t="str">
        <f t="shared" si="756"/>
        <v/>
      </c>
      <c r="BM1054" s="99" t="str">
        <f t="shared" si="757"/>
        <v/>
      </c>
      <c r="BN1054" s="122" t="str">
        <f t="shared" si="762"/>
        <v/>
      </c>
      <c r="BO1054" s="121" t="str">
        <f t="shared" si="758"/>
        <v/>
      </c>
      <c r="BP1054" s="122" t="str">
        <f t="shared" si="763"/>
        <v/>
      </c>
      <c r="BQ1054" s="122"/>
    </row>
    <row r="1055" spans="2:69" x14ac:dyDescent="0.3">
      <c r="B1055" s="89"/>
      <c r="C1055" s="98">
        <f t="shared" si="759"/>
        <v>209</v>
      </c>
      <c r="D1055" s="120">
        <v>1045</v>
      </c>
      <c r="E1055" s="161" t="str">
        <f t="shared" si="764"/>
        <v/>
      </c>
      <c r="F1055" s="90" t="str">
        <f t="shared" si="740"/>
        <v/>
      </c>
      <c r="G1055" s="120">
        <v>1045</v>
      </c>
      <c r="H1055" s="161" t="str">
        <f t="shared" si="765"/>
        <v/>
      </c>
      <c r="I1055" s="90" t="str">
        <f t="array" ref="I1055">IF(D$2=1,IF(F1055="","",ABS(F1054-F1055)),IF(D$2&lt;10,IF(AND(F1055="",F1056=""),"",MAX(IF(C$11:C$1510=G1055,B$11:B$1510))-MIN(IF(C$11:C$1510=G1055,B$11:B$1510))),IF(AND(F1055="",F1056=""),"",_xlfn.STDEV.S(IF(C$11:C$1510=G1055,B$11:B$1510)))))</f>
        <v/>
      </c>
      <c r="J1055" s="102"/>
      <c r="K1055" s="156"/>
      <c r="L1055" s="157"/>
      <c r="M1055" s="158"/>
      <c r="N1055" s="147"/>
      <c r="O1055" s="147"/>
      <c r="AA1055" s="99" t="str">
        <f t="shared" si="741"/>
        <v/>
      </c>
      <c r="AB1055" s="99" t="str">
        <f t="shared" si="742"/>
        <v/>
      </c>
      <c r="AC1055" s="99" t="str">
        <f t="shared" si="770"/>
        <v/>
      </c>
      <c r="AD1055" s="99" t="str">
        <f t="shared" si="771"/>
        <v/>
      </c>
      <c r="AE1055" s="99" t="str">
        <f t="shared" si="743"/>
        <v/>
      </c>
      <c r="AF1055" s="99" t="str">
        <f t="shared" si="744"/>
        <v/>
      </c>
      <c r="AG1055" s="99" t="str">
        <f t="shared" si="782"/>
        <v/>
      </c>
      <c r="AH1055" s="99" t="str">
        <f t="shared" si="783"/>
        <v/>
      </c>
      <c r="AI1055" s="99" t="str">
        <f t="shared" si="760"/>
        <v/>
      </c>
      <c r="AJ1055" s="99" t="str">
        <f t="shared" si="766"/>
        <v/>
      </c>
      <c r="AK1055" s="99" t="str">
        <f t="shared" si="780"/>
        <v/>
      </c>
      <c r="AL1055" s="99" t="str">
        <f t="shared" si="781"/>
        <v/>
      </c>
      <c r="AM1055" s="99" t="str">
        <f t="shared" si="761"/>
        <v/>
      </c>
      <c r="AN1055" s="99" t="str">
        <f t="shared" si="767"/>
        <v/>
      </c>
      <c r="AO1055" s="99" t="str">
        <f t="shared" si="772"/>
        <v/>
      </c>
      <c r="AP1055" s="99" t="str">
        <f t="shared" si="773"/>
        <v/>
      </c>
      <c r="AQ1055" s="99" t="str">
        <f t="shared" si="768"/>
        <v/>
      </c>
      <c r="AR1055" s="99" t="str">
        <f t="shared" si="769"/>
        <v/>
      </c>
      <c r="AS1055" s="99" t="str">
        <f t="shared" si="774"/>
        <v/>
      </c>
      <c r="AT1055" s="99" t="str">
        <f t="shared" si="775"/>
        <v/>
      </c>
      <c r="AU1055" s="99" t="str">
        <f t="shared" si="745"/>
        <v/>
      </c>
      <c r="AV1055" s="99" t="str">
        <f t="shared" si="746"/>
        <v/>
      </c>
      <c r="AW1055" s="99" t="str">
        <f t="shared" si="776"/>
        <v/>
      </c>
      <c r="AX1055" s="99" t="str">
        <f t="shared" si="777"/>
        <v/>
      </c>
      <c r="AY1055" s="99" t="str">
        <f t="shared" si="747"/>
        <v/>
      </c>
      <c r="AZ1055" s="99" t="str">
        <f t="shared" si="748"/>
        <v/>
      </c>
      <c r="BA1055" s="99" t="str">
        <f t="shared" si="778"/>
        <v/>
      </c>
      <c r="BB1055" s="99" t="str">
        <f t="shared" si="779"/>
        <v/>
      </c>
      <c r="BD1055" s="99" t="str">
        <f t="shared" si="749"/>
        <v/>
      </c>
      <c r="BE1055" s="99" t="str">
        <f t="shared" si="750"/>
        <v/>
      </c>
      <c r="BF1055" s="99" t="str">
        <f t="shared" si="751"/>
        <v/>
      </c>
      <c r="BG1055" s="99" t="str">
        <f t="shared" si="752"/>
        <v/>
      </c>
      <c r="BH1055" s="121" t="str">
        <f t="shared" si="753"/>
        <v/>
      </c>
      <c r="BI1055" s="121" t="str">
        <f t="shared" si="754"/>
        <v/>
      </c>
      <c r="BJ1055" s="122" t="str">
        <f t="shared" si="755"/>
        <v/>
      </c>
      <c r="BK1055" s="122"/>
      <c r="BL1055" s="99" t="str">
        <f t="shared" si="756"/>
        <v/>
      </c>
      <c r="BM1055" s="99" t="str">
        <f t="shared" si="757"/>
        <v/>
      </c>
      <c r="BN1055" s="122" t="str">
        <f t="shared" si="762"/>
        <v/>
      </c>
      <c r="BO1055" s="121" t="str">
        <f t="shared" si="758"/>
        <v/>
      </c>
      <c r="BP1055" s="122" t="str">
        <f t="shared" si="763"/>
        <v/>
      </c>
      <c r="BQ1055" s="122"/>
    </row>
    <row r="1056" spans="2:69" x14ac:dyDescent="0.3">
      <c r="B1056" s="89"/>
      <c r="C1056" s="98">
        <f t="shared" si="759"/>
        <v>210</v>
      </c>
      <c r="D1056" s="120">
        <v>1046</v>
      </c>
      <c r="E1056" s="161" t="str">
        <f t="shared" si="764"/>
        <v/>
      </c>
      <c r="F1056" s="90" t="str">
        <f t="shared" si="740"/>
        <v/>
      </c>
      <c r="G1056" s="120">
        <v>1046</v>
      </c>
      <c r="H1056" s="161" t="str">
        <f t="shared" si="765"/>
        <v/>
      </c>
      <c r="I1056" s="90" t="str">
        <f t="array" ref="I1056">IF(D$2=1,IF(F1056="","",ABS(F1055-F1056)),IF(D$2&lt;10,IF(AND(F1056="",F1057=""),"",MAX(IF(C$11:C$1510=G1056,B$11:B$1510))-MIN(IF(C$11:C$1510=G1056,B$11:B$1510))),IF(AND(F1056="",F1057=""),"",_xlfn.STDEV.S(IF(C$11:C$1510=G1056,B$11:B$1510)))))</f>
        <v/>
      </c>
      <c r="J1056" s="102"/>
      <c r="K1056" s="156"/>
      <c r="L1056" s="157"/>
      <c r="M1056" s="158"/>
      <c r="N1056" s="147"/>
      <c r="O1056" s="147"/>
      <c r="AA1056" s="99" t="str">
        <f t="shared" si="741"/>
        <v/>
      </c>
      <c r="AB1056" s="99" t="str">
        <f t="shared" si="742"/>
        <v/>
      </c>
      <c r="AC1056" s="99" t="str">
        <f t="shared" si="770"/>
        <v/>
      </c>
      <c r="AD1056" s="99" t="str">
        <f t="shared" si="771"/>
        <v/>
      </c>
      <c r="AE1056" s="99" t="str">
        <f t="shared" si="743"/>
        <v/>
      </c>
      <c r="AF1056" s="99" t="str">
        <f t="shared" si="744"/>
        <v/>
      </c>
      <c r="AG1056" s="99" t="str">
        <f t="shared" si="782"/>
        <v/>
      </c>
      <c r="AH1056" s="99" t="str">
        <f t="shared" si="783"/>
        <v/>
      </c>
      <c r="AI1056" s="99" t="str">
        <f t="shared" si="760"/>
        <v/>
      </c>
      <c r="AJ1056" s="99" t="str">
        <f t="shared" si="766"/>
        <v/>
      </c>
      <c r="AK1056" s="99" t="str">
        <f t="shared" si="780"/>
        <v/>
      </c>
      <c r="AL1056" s="99" t="str">
        <f t="shared" si="781"/>
        <v/>
      </c>
      <c r="AM1056" s="99" t="str">
        <f t="shared" si="761"/>
        <v/>
      </c>
      <c r="AN1056" s="99" t="str">
        <f t="shared" si="767"/>
        <v/>
      </c>
      <c r="AO1056" s="99" t="str">
        <f t="shared" si="772"/>
        <v/>
      </c>
      <c r="AP1056" s="99" t="str">
        <f t="shared" si="773"/>
        <v/>
      </c>
      <c r="AQ1056" s="99" t="str">
        <f t="shared" si="768"/>
        <v/>
      </c>
      <c r="AR1056" s="99" t="str">
        <f t="shared" si="769"/>
        <v/>
      </c>
      <c r="AS1056" s="99" t="str">
        <f t="shared" si="774"/>
        <v/>
      </c>
      <c r="AT1056" s="99" t="str">
        <f t="shared" si="775"/>
        <v/>
      </c>
      <c r="AU1056" s="99" t="str">
        <f t="shared" si="745"/>
        <v/>
      </c>
      <c r="AV1056" s="99" t="str">
        <f t="shared" si="746"/>
        <v/>
      </c>
      <c r="AW1056" s="99" t="str">
        <f t="shared" si="776"/>
        <v/>
      </c>
      <c r="AX1056" s="99" t="str">
        <f t="shared" si="777"/>
        <v/>
      </c>
      <c r="AY1056" s="99" t="str">
        <f t="shared" si="747"/>
        <v/>
      </c>
      <c r="AZ1056" s="99" t="str">
        <f t="shared" si="748"/>
        <v/>
      </c>
      <c r="BA1056" s="99" t="str">
        <f t="shared" si="778"/>
        <v/>
      </c>
      <c r="BB1056" s="99" t="str">
        <f t="shared" si="779"/>
        <v/>
      </c>
      <c r="BD1056" s="99" t="str">
        <f t="shared" si="749"/>
        <v/>
      </c>
      <c r="BE1056" s="99" t="str">
        <f t="shared" si="750"/>
        <v/>
      </c>
      <c r="BF1056" s="99" t="str">
        <f t="shared" si="751"/>
        <v/>
      </c>
      <c r="BG1056" s="99" t="str">
        <f t="shared" si="752"/>
        <v/>
      </c>
      <c r="BH1056" s="121" t="str">
        <f t="shared" si="753"/>
        <v/>
      </c>
      <c r="BI1056" s="121" t="str">
        <f t="shared" si="754"/>
        <v/>
      </c>
      <c r="BJ1056" s="122" t="str">
        <f t="shared" si="755"/>
        <v/>
      </c>
      <c r="BK1056" s="122"/>
      <c r="BL1056" s="99" t="str">
        <f t="shared" si="756"/>
        <v/>
      </c>
      <c r="BM1056" s="99" t="str">
        <f t="shared" si="757"/>
        <v/>
      </c>
      <c r="BN1056" s="122" t="str">
        <f t="shared" si="762"/>
        <v/>
      </c>
      <c r="BO1056" s="121" t="str">
        <f t="shared" si="758"/>
        <v/>
      </c>
      <c r="BP1056" s="122" t="str">
        <f t="shared" si="763"/>
        <v/>
      </c>
      <c r="BQ1056" s="122"/>
    </row>
    <row r="1057" spans="2:69" x14ac:dyDescent="0.3">
      <c r="B1057" s="89"/>
      <c r="C1057" s="98">
        <f t="shared" si="759"/>
        <v>210</v>
      </c>
      <c r="D1057" s="120">
        <v>1047</v>
      </c>
      <c r="E1057" s="161" t="str">
        <f t="shared" si="764"/>
        <v/>
      </c>
      <c r="F1057" s="90" t="str">
        <f t="shared" si="740"/>
        <v/>
      </c>
      <c r="G1057" s="120">
        <v>1047</v>
      </c>
      <c r="H1057" s="161" t="str">
        <f t="shared" si="765"/>
        <v/>
      </c>
      <c r="I1057" s="90" t="str">
        <f t="array" ref="I1057">IF(D$2=1,IF(F1057="","",ABS(F1056-F1057)),IF(D$2&lt;10,IF(AND(F1057="",F1058=""),"",MAX(IF(C$11:C$1510=G1057,B$11:B$1510))-MIN(IF(C$11:C$1510=G1057,B$11:B$1510))),IF(AND(F1057="",F1058=""),"",_xlfn.STDEV.S(IF(C$11:C$1510=G1057,B$11:B$1510)))))</f>
        <v/>
      </c>
      <c r="J1057" s="102"/>
      <c r="K1057" s="156"/>
      <c r="L1057" s="157"/>
      <c r="M1057" s="158"/>
      <c r="N1057" s="147"/>
      <c r="O1057" s="147"/>
      <c r="AA1057" s="99" t="str">
        <f t="shared" si="741"/>
        <v/>
      </c>
      <c r="AB1057" s="99" t="str">
        <f t="shared" si="742"/>
        <v/>
      </c>
      <c r="AC1057" s="99" t="str">
        <f t="shared" si="770"/>
        <v/>
      </c>
      <c r="AD1057" s="99" t="str">
        <f t="shared" si="771"/>
        <v/>
      </c>
      <c r="AE1057" s="99" t="str">
        <f t="shared" si="743"/>
        <v/>
      </c>
      <c r="AF1057" s="99" t="str">
        <f t="shared" si="744"/>
        <v/>
      </c>
      <c r="AG1057" s="99" t="str">
        <f t="shared" si="782"/>
        <v/>
      </c>
      <c r="AH1057" s="99" t="str">
        <f t="shared" si="783"/>
        <v/>
      </c>
      <c r="AI1057" s="99" t="str">
        <f t="shared" si="760"/>
        <v/>
      </c>
      <c r="AJ1057" s="99" t="str">
        <f t="shared" si="766"/>
        <v/>
      </c>
      <c r="AK1057" s="99" t="str">
        <f t="shared" si="780"/>
        <v/>
      </c>
      <c r="AL1057" s="99" t="str">
        <f t="shared" si="781"/>
        <v/>
      </c>
      <c r="AM1057" s="99" t="str">
        <f t="shared" si="761"/>
        <v/>
      </c>
      <c r="AN1057" s="99" t="str">
        <f t="shared" si="767"/>
        <v/>
      </c>
      <c r="AO1057" s="99" t="str">
        <f t="shared" si="772"/>
        <v/>
      </c>
      <c r="AP1057" s="99" t="str">
        <f t="shared" si="773"/>
        <v/>
      </c>
      <c r="AQ1057" s="99" t="str">
        <f t="shared" si="768"/>
        <v/>
      </c>
      <c r="AR1057" s="99" t="str">
        <f t="shared" si="769"/>
        <v/>
      </c>
      <c r="AS1057" s="99" t="str">
        <f t="shared" si="774"/>
        <v/>
      </c>
      <c r="AT1057" s="99" t="str">
        <f t="shared" si="775"/>
        <v/>
      </c>
      <c r="AU1057" s="99" t="str">
        <f t="shared" si="745"/>
        <v/>
      </c>
      <c r="AV1057" s="99" t="str">
        <f t="shared" si="746"/>
        <v/>
      </c>
      <c r="AW1057" s="99" t="str">
        <f t="shared" si="776"/>
        <v/>
      </c>
      <c r="AX1057" s="99" t="str">
        <f t="shared" si="777"/>
        <v/>
      </c>
      <c r="AY1057" s="99" t="str">
        <f t="shared" si="747"/>
        <v/>
      </c>
      <c r="AZ1057" s="99" t="str">
        <f t="shared" si="748"/>
        <v/>
      </c>
      <c r="BA1057" s="99" t="str">
        <f t="shared" si="778"/>
        <v/>
      </c>
      <c r="BB1057" s="99" t="str">
        <f t="shared" si="779"/>
        <v/>
      </c>
      <c r="BD1057" s="99" t="str">
        <f t="shared" si="749"/>
        <v/>
      </c>
      <c r="BE1057" s="99" t="str">
        <f t="shared" si="750"/>
        <v/>
      </c>
      <c r="BF1057" s="99" t="str">
        <f t="shared" si="751"/>
        <v/>
      </c>
      <c r="BG1057" s="99" t="str">
        <f t="shared" si="752"/>
        <v/>
      </c>
      <c r="BH1057" s="121" t="str">
        <f t="shared" si="753"/>
        <v/>
      </c>
      <c r="BI1057" s="121" t="str">
        <f t="shared" si="754"/>
        <v/>
      </c>
      <c r="BJ1057" s="122" t="str">
        <f t="shared" si="755"/>
        <v/>
      </c>
      <c r="BK1057" s="122"/>
      <c r="BL1057" s="99" t="str">
        <f t="shared" si="756"/>
        <v/>
      </c>
      <c r="BM1057" s="99" t="str">
        <f t="shared" si="757"/>
        <v/>
      </c>
      <c r="BN1057" s="122" t="str">
        <f t="shared" si="762"/>
        <v/>
      </c>
      <c r="BO1057" s="121" t="str">
        <f t="shared" si="758"/>
        <v/>
      </c>
      <c r="BP1057" s="122" t="str">
        <f t="shared" si="763"/>
        <v/>
      </c>
      <c r="BQ1057" s="122"/>
    </row>
    <row r="1058" spans="2:69" x14ac:dyDescent="0.3">
      <c r="B1058" s="89"/>
      <c r="C1058" s="98">
        <f t="shared" si="759"/>
        <v>210</v>
      </c>
      <c r="D1058" s="120">
        <v>1048</v>
      </c>
      <c r="E1058" s="161" t="str">
        <f t="shared" si="764"/>
        <v/>
      </c>
      <c r="F1058" s="90" t="str">
        <f t="shared" si="740"/>
        <v/>
      </c>
      <c r="G1058" s="120">
        <v>1048</v>
      </c>
      <c r="H1058" s="161" t="str">
        <f t="shared" si="765"/>
        <v/>
      </c>
      <c r="I1058" s="90" t="str">
        <f t="array" ref="I1058">IF(D$2=1,IF(F1058="","",ABS(F1057-F1058)),IF(D$2&lt;10,IF(AND(F1058="",F1059=""),"",MAX(IF(C$11:C$1510=G1058,B$11:B$1510))-MIN(IF(C$11:C$1510=G1058,B$11:B$1510))),IF(AND(F1058="",F1059=""),"",_xlfn.STDEV.S(IF(C$11:C$1510=G1058,B$11:B$1510)))))</f>
        <v/>
      </c>
      <c r="J1058" s="102"/>
      <c r="K1058" s="156"/>
      <c r="L1058" s="157"/>
      <c r="M1058" s="158"/>
      <c r="N1058" s="147"/>
      <c r="O1058" s="147"/>
      <c r="AA1058" s="99" t="str">
        <f t="shared" si="741"/>
        <v/>
      </c>
      <c r="AB1058" s="99" t="str">
        <f t="shared" si="742"/>
        <v/>
      </c>
      <c r="AC1058" s="99" t="str">
        <f t="shared" si="770"/>
        <v/>
      </c>
      <c r="AD1058" s="99" t="str">
        <f t="shared" si="771"/>
        <v/>
      </c>
      <c r="AE1058" s="99" t="str">
        <f t="shared" si="743"/>
        <v/>
      </c>
      <c r="AF1058" s="99" t="str">
        <f t="shared" si="744"/>
        <v/>
      </c>
      <c r="AG1058" s="99" t="str">
        <f t="shared" si="782"/>
        <v/>
      </c>
      <c r="AH1058" s="99" t="str">
        <f t="shared" si="783"/>
        <v/>
      </c>
      <c r="AI1058" s="99" t="str">
        <f t="shared" si="760"/>
        <v/>
      </c>
      <c r="AJ1058" s="99" t="str">
        <f t="shared" si="766"/>
        <v/>
      </c>
      <c r="AK1058" s="99" t="str">
        <f t="shared" si="780"/>
        <v/>
      </c>
      <c r="AL1058" s="99" t="str">
        <f t="shared" si="781"/>
        <v/>
      </c>
      <c r="AM1058" s="99" t="str">
        <f t="shared" si="761"/>
        <v/>
      </c>
      <c r="AN1058" s="99" t="str">
        <f t="shared" si="767"/>
        <v/>
      </c>
      <c r="AO1058" s="99" t="str">
        <f t="shared" si="772"/>
        <v/>
      </c>
      <c r="AP1058" s="99" t="str">
        <f t="shared" si="773"/>
        <v/>
      </c>
      <c r="AQ1058" s="99" t="str">
        <f t="shared" si="768"/>
        <v/>
      </c>
      <c r="AR1058" s="99" t="str">
        <f t="shared" si="769"/>
        <v/>
      </c>
      <c r="AS1058" s="99" t="str">
        <f t="shared" si="774"/>
        <v/>
      </c>
      <c r="AT1058" s="99" t="str">
        <f t="shared" si="775"/>
        <v/>
      </c>
      <c r="AU1058" s="99" t="str">
        <f t="shared" si="745"/>
        <v/>
      </c>
      <c r="AV1058" s="99" t="str">
        <f t="shared" si="746"/>
        <v/>
      </c>
      <c r="AW1058" s="99" t="str">
        <f t="shared" si="776"/>
        <v/>
      </c>
      <c r="AX1058" s="99" t="str">
        <f t="shared" si="777"/>
        <v/>
      </c>
      <c r="AY1058" s="99" t="str">
        <f t="shared" si="747"/>
        <v/>
      </c>
      <c r="AZ1058" s="99" t="str">
        <f t="shared" si="748"/>
        <v/>
      </c>
      <c r="BA1058" s="99" t="str">
        <f t="shared" si="778"/>
        <v/>
      </c>
      <c r="BB1058" s="99" t="str">
        <f t="shared" si="779"/>
        <v/>
      </c>
      <c r="BD1058" s="99" t="str">
        <f t="shared" si="749"/>
        <v/>
      </c>
      <c r="BE1058" s="99" t="str">
        <f t="shared" si="750"/>
        <v/>
      </c>
      <c r="BF1058" s="99" t="str">
        <f t="shared" si="751"/>
        <v/>
      </c>
      <c r="BG1058" s="99" t="str">
        <f t="shared" si="752"/>
        <v/>
      </c>
      <c r="BH1058" s="121" t="str">
        <f t="shared" si="753"/>
        <v/>
      </c>
      <c r="BI1058" s="121" t="str">
        <f t="shared" si="754"/>
        <v/>
      </c>
      <c r="BJ1058" s="122" t="str">
        <f t="shared" si="755"/>
        <v/>
      </c>
      <c r="BK1058" s="122"/>
      <c r="BL1058" s="99" t="str">
        <f t="shared" si="756"/>
        <v/>
      </c>
      <c r="BM1058" s="99" t="str">
        <f t="shared" si="757"/>
        <v/>
      </c>
      <c r="BN1058" s="122" t="str">
        <f t="shared" si="762"/>
        <v/>
      </c>
      <c r="BO1058" s="121" t="str">
        <f t="shared" si="758"/>
        <v/>
      </c>
      <c r="BP1058" s="122" t="str">
        <f t="shared" si="763"/>
        <v/>
      </c>
      <c r="BQ1058" s="122"/>
    </row>
    <row r="1059" spans="2:69" x14ac:dyDescent="0.3">
      <c r="B1059" s="89"/>
      <c r="C1059" s="98">
        <f t="shared" si="759"/>
        <v>210</v>
      </c>
      <c r="D1059" s="120">
        <v>1049</v>
      </c>
      <c r="E1059" s="161" t="str">
        <f t="shared" si="764"/>
        <v/>
      </c>
      <c r="F1059" s="90" t="str">
        <f t="shared" si="740"/>
        <v/>
      </c>
      <c r="G1059" s="120">
        <v>1049</v>
      </c>
      <c r="H1059" s="161" t="str">
        <f t="shared" si="765"/>
        <v/>
      </c>
      <c r="I1059" s="90" t="str">
        <f t="array" ref="I1059">IF(D$2=1,IF(F1059="","",ABS(F1058-F1059)),IF(D$2&lt;10,IF(AND(F1059="",F1060=""),"",MAX(IF(C$11:C$1510=G1059,B$11:B$1510))-MIN(IF(C$11:C$1510=G1059,B$11:B$1510))),IF(AND(F1059="",F1060=""),"",_xlfn.STDEV.S(IF(C$11:C$1510=G1059,B$11:B$1510)))))</f>
        <v/>
      </c>
      <c r="J1059" s="102"/>
      <c r="K1059" s="156"/>
      <c r="L1059" s="157"/>
      <c r="M1059" s="158"/>
      <c r="N1059" s="147"/>
      <c r="O1059" s="147"/>
      <c r="AA1059" s="99" t="str">
        <f t="shared" si="741"/>
        <v/>
      </c>
      <c r="AB1059" s="99" t="str">
        <f t="shared" si="742"/>
        <v/>
      </c>
      <c r="AC1059" s="99" t="str">
        <f t="shared" si="770"/>
        <v/>
      </c>
      <c r="AD1059" s="99" t="str">
        <f t="shared" si="771"/>
        <v/>
      </c>
      <c r="AE1059" s="99" t="str">
        <f t="shared" si="743"/>
        <v/>
      </c>
      <c r="AF1059" s="99" t="str">
        <f t="shared" si="744"/>
        <v/>
      </c>
      <c r="AG1059" s="99" t="str">
        <f t="shared" si="782"/>
        <v/>
      </c>
      <c r="AH1059" s="99" t="str">
        <f t="shared" si="783"/>
        <v/>
      </c>
      <c r="AI1059" s="99" t="str">
        <f t="shared" si="760"/>
        <v/>
      </c>
      <c r="AJ1059" s="99" t="str">
        <f t="shared" si="766"/>
        <v/>
      </c>
      <c r="AK1059" s="99" t="str">
        <f t="shared" si="780"/>
        <v/>
      </c>
      <c r="AL1059" s="99" t="str">
        <f t="shared" si="781"/>
        <v/>
      </c>
      <c r="AM1059" s="99" t="str">
        <f t="shared" si="761"/>
        <v/>
      </c>
      <c r="AN1059" s="99" t="str">
        <f t="shared" si="767"/>
        <v/>
      </c>
      <c r="AO1059" s="99" t="str">
        <f t="shared" si="772"/>
        <v/>
      </c>
      <c r="AP1059" s="99" t="str">
        <f t="shared" si="773"/>
        <v/>
      </c>
      <c r="AQ1059" s="99" t="str">
        <f t="shared" si="768"/>
        <v/>
      </c>
      <c r="AR1059" s="99" t="str">
        <f t="shared" si="769"/>
        <v/>
      </c>
      <c r="AS1059" s="99" t="str">
        <f t="shared" si="774"/>
        <v/>
      </c>
      <c r="AT1059" s="99" t="str">
        <f t="shared" si="775"/>
        <v/>
      </c>
      <c r="AU1059" s="99" t="str">
        <f t="shared" si="745"/>
        <v/>
      </c>
      <c r="AV1059" s="99" t="str">
        <f t="shared" si="746"/>
        <v/>
      </c>
      <c r="AW1059" s="99" t="str">
        <f t="shared" si="776"/>
        <v/>
      </c>
      <c r="AX1059" s="99" t="str">
        <f t="shared" si="777"/>
        <v/>
      </c>
      <c r="AY1059" s="99" t="str">
        <f t="shared" si="747"/>
        <v/>
      </c>
      <c r="AZ1059" s="99" t="str">
        <f t="shared" si="748"/>
        <v/>
      </c>
      <c r="BA1059" s="99" t="str">
        <f t="shared" si="778"/>
        <v/>
      </c>
      <c r="BB1059" s="99" t="str">
        <f t="shared" si="779"/>
        <v/>
      </c>
      <c r="BD1059" s="99" t="str">
        <f t="shared" si="749"/>
        <v/>
      </c>
      <c r="BE1059" s="99" t="str">
        <f t="shared" si="750"/>
        <v/>
      </c>
      <c r="BF1059" s="99" t="str">
        <f t="shared" si="751"/>
        <v/>
      </c>
      <c r="BG1059" s="99" t="str">
        <f t="shared" si="752"/>
        <v/>
      </c>
      <c r="BH1059" s="121" t="str">
        <f t="shared" si="753"/>
        <v/>
      </c>
      <c r="BI1059" s="121" t="str">
        <f t="shared" si="754"/>
        <v/>
      </c>
      <c r="BJ1059" s="122" t="str">
        <f t="shared" si="755"/>
        <v/>
      </c>
      <c r="BK1059" s="122"/>
      <c r="BL1059" s="99" t="str">
        <f t="shared" si="756"/>
        <v/>
      </c>
      <c r="BM1059" s="99" t="str">
        <f t="shared" si="757"/>
        <v/>
      </c>
      <c r="BN1059" s="122" t="str">
        <f t="shared" si="762"/>
        <v/>
      </c>
      <c r="BO1059" s="121" t="str">
        <f t="shared" si="758"/>
        <v/>
      </c>
      <c r="BP1059" s="122" t="str">
        <f t="shared" si="763"/>
        <v/>
      </c>
      <c r="BQ1059" s="122"/>
    </row>
    <row r="1060" spans="2:69" x14ac:dyDescent="0.3">
      <c r="B1060" s="89"/>
      <c r="C1060" s="98">
        <f t="shared" si="759"/>
        <v>210</v>
      </c>
      <c r="D1060" s="120">
        <v>1050</v>
      </c>
      <c r="E1060" s="161" t="str">
        <f t="shared" si="764"/>
        <v/>
      </c>
      <c r="F1060" s="90" t="str">
        <f t="shared" si="740"/>
        <v/>
      </c>
      <c r="G1060" s="120">
        <v>1050</v>
      </c>
      <c r="H1060" s="161" t="str">
        <f t="shared" si="765"/>
        <v/>
      </c>
      <c r="I1060" s="90" t="str">
        <f t="array" ref="I1060">IF(D$2=1,IF(F1060="","",ABS(F1059-F1060)),IF(D$2&lt;10,IF(AND(F1060="",F1061=""),"",MAX(IF(C$11:C$1510=G1060,B$11:B$1510))-MIN(IF(C$11:C$1510=G1060,B$11:B$1510))),IF(AND(F1060="",F1061=""),"",_xlfn.STDEV.S(IF(C$11:C$1510=G1060,B$11:B$1510)))))</f>
        <v/>
      </c>
      <c r="J1060" s="102"/>
      <c r="K1060" s="156"/>
      <c r="L1060" s="157"/>
      <c r="M1060" s="158"/>
      <c r="N1060" s="147"/>
      <c r="O1060" s="147"/>
      <c r="AA1060" s="99" t="str">
        <f t="shared" si="741"/>
        <v/>
      </c>
      <c r="AB1060" s="99" t="str">
        <f t="shared" si="742"/>
        <v/>
      </c>
      <c r="AC1060" s="99" t="str">
        <f t="shared" si="770"/>
        <v/>
      </c>
      <c r="AD1060" s="99" t="str">
        <f t="shared" si="771"/>
        <v/>
      </c>
      <c r="AE1060" s="99" t="str">
        <f t="shared" si="743"/>
        <v/>
      </c>
      <c r="AF1060" s="99" t="str">
        <f t="shared" si="744"/>
        <v/>
      </c>
      <c r="AG1060" s="99" t="str">
        <f t="shared" si="782"/>
        <v/>
      </c>
      <c r="AH1060" s="99" t="str">
        <f t="shared" si="783"/>
        <v/>
      </c>
      <c r="AI1060" s="99" t="str">
        <f t="shared" si="760"/>
        <v/>
      </c>
      <c r="AJ1060" s="99" t="str">
        <f t="shared" si="766"/>
        <v/>
      </c>
      <c r="AK1060" s="99" t="str">
        <f t="shared" si="780"/>
        <v/>
      </c>
      <c r="AL1060" s="99" t="str">
        <f t="shared" si="781"/>
        <v/>
      </c>
      <c r="AM1060" s="99" t="str">
        <f t="shared" si="761"/>
        <v/>
      </c>
      <c r="AN1060" s="99" t="str">
        <f t="shared" si="767"/>
        <v/>
      </c>
      <c r="AO1060" s="99" t="str">
        <f t="shared" si="772"/>
        <v/>
      </c>
      <c r="AP1060" s="99" t="str">
        <f t="shared" si="773"/>
        <v/>
      </c>
      <c r="AQ1060" s="99" t="str">
        <f t="shared" si="768"/>
        <v/>
      </c>
      <c r="AR1060" s="99" t="str">
        <f t="shared" si="769"/>
        <v/>
      </c>
      <c r="AS1060" s="99" t="str">
        <f t="shared" si="774"/>
        <v/>
      </c>
      <c r="AT1060" s="99" t="str">
        <f t="shared" si="775"/>
        <v/>
      </c>
      <c r="AU1060" s="99" t="str">
        <f t="shared" si="745"/>
        <v/>
      </c>
      <c r="AV1060" s="99" t="str">
        <f t="shared" si="746"/>
        <v/>
      </c>
      <c r="AW1060" s="99" t="str">
        <f t="shared" si="776"/>
        <v/>
      </c>
      <c r="AX1060" s="99" t="str">
        <f t="shared" si="777"/>
        <v/>
      </c>
      <c r="AY1060" s="99" t="str">
        <f t="shared" si="747"/>
        <v/>
      </c>
      <c r="AZ1060" s="99" t="str">
        <f t="shared" si="748"/>
        <v/>
      </c>
      <c r="BA1060" s="99" t="str">
        <f t="shared" si="778"/>
        <v/>
      </c>
      <c r="BB1060" s="99" t="str">
        <f t="shared" si="779"/>
        <v/>
      </c>
      <c r="BD1060" s="99" t="str">
        <f t="shared" si="749"/>
        <v/>
      </c>
      <c r="BE1060" s="99" t="str">
        <f t="shared" si="750"/>
        <v/>
      </c>
      <c r="BF1060" s="99" t="str">
        <f t="shared" si="751"/>
        <v/>
      </c>
      <c r="BG1060" s="99" t="str">
        <f t="shared" si="752"/>
        <v/>
      </c>
      <c r="BH1060" s="121" t="str">
        <f t="shared" si="753"/>
        <v/>
      </c>
      <c r="BI1060" s="121" t="str">
        <f t="shared" si="754"/>
        <v/>
      </c>
      <c r="BJ1060" s="122" t="str">
        <f t="shared" si="755"/>
        <v/>
      </c>
      <c r="BK1060" s="122"/>
      <c r="BL1060" s="99" t="str">
        <f t="shared" si="756"/>
        <v/>
      </c>
      <c r="BM1060" s="99" t="str">
        <f t="shared" si="757"/>
        <v/>
      </c>
      <c r="BN1060" s="122" t="str">
        <f t="shared" si="762"/>
        <v/>
      </c>
      <c r="BO1060" s="121" t="str">
        <f t="shared" si="758"/>
        <v/>
      </c>
      <c r="BP1060" s="122" t="str">
        <f t="shared" si="763"/>
        <v/>
      </c>
      <c r="BQ1060" s="122"/>
    </row>
    <row r="1061" spans="2:69" x14ac:dyDescent="0.3">
      <c r="B1061" s="89"/>
      <c r="C1061" s="98">
        <f t="shared" si="759"/>
        <v>211</v>
      </c>
      <c r="D1061" s="120">
        <v>1051</v>
      </c>
      <c r="E1061" s="161" t="str">
        <f t="shared" si="764"/>
        <v/>
      </c>
      <c r="F1061" s="90" t="str">
        <f t="shared" si="740"/>
        <v/>
      </c>
      <c r="G1061" s="120">
        <v>1051</v>
      </c>
      <c r="H1061" s="161" t="str">
        <f t="shared" si="765"/>
        <v/>
      </c>
      <c r="I1061" s="90" t="str">
        <f t="array" ref="I1061">IF(D$2=1,IF(F1061="","",ABS(F1060-F1061)),IF(D$2&lt;10,IF(AND(F1061="",F1062=""),"",MAX(IF(C$11:C$1510=G1061,B$11:B$1510))-MIN(IF(C$11:C$1510=G1061,B$11:B$1510))),IF(AND(F1061="",F1062=""),"",_xlfn.STDEV.S(IF(C$11:C$1510=G1061,B$11:B$1510)))))</f>
        <v/>
      </c>
      <c r="J1061" s="102"/>
      <c r="K1061" s="156"/>
      <c r="L1061" s="157"/>
      <c r="M1061" s="158"/>
      <c r="N1061" s="147"/>
      <c r="O1061" s="147"/>
      <c r="AA1061" s="99" t="str">
        <f t="shared" si="741"/>
        <v/>
      </c>
      <c r="AB1061" s="99" t="str">
        <f t="shared" si="742"/>
        <v/>
      </c>
      <c r="AC1061" s="99" t="str">
        <f t="shared" si="770"/>
        <v/>
      </c>
      <c r="AD1061" s="99" t="str">
        <f t="shared" si="771"/>
        <v/>
      </c>
      <c r="AE1061" s="99" t="str">
        <f t="shared" si="743"/>
        <v/>
      </c>
      <c r="AF1061" s="99" t="str">
        <f t="shared" si="744"/>
        <v/>
      </c>
      <c r="AG1061" s="99" t="str">
        <f t="shared" si="782"/>
        <v/>
      </c>
      <c r="AH1061" s="99" t="str">
        <f t="shared" si="783"/>
        <v/>
      </c>
      <c r="AI1061" s="99" t="str">
        <f t="shared" si="760"/>
        <v/>
      </c>
      <c r="AJ1061" s="99" t="str">
        <f t="shared" si="766"/>
        <v/>
      </c>
      <c r="AK1061" s="99" t="str">
        <f t="shared" si="780"/>
        <v/>
      </c>
      <c r="AL1061" s="99" t="str">
        <f t="shared" si="781"/>
        <v/>
      </c>
      <c r="AM1061" s="99" t="str">
        <f t="shared" si="761"/>
        <v/>
      </c>
      <c r="AN1061" s="99" t="str">
        <f t="shared" si="767"/>
        <v/>
      </c>
      <c r="AO1061" s="99" t="str">
        <f t="shared" si="772"/>
        <v/>
      </c>
      <c r="AP1061" s="99" t="str">
        <f t="shared" si="773"/>
        <v/>
      </c>
      <c r="AQ1061" s="99" t="str">
        <f t="shared" si="768"/>
        <v/>
      </c>
      <c r="AR1061" s="99" t="str">
        <f t="shared" si="769"/>
        <v/>
      </c>
      <c r="AS1061" s="99" t="str">
        <f t="shared" si="774"/>
        <v/>
      </c>
      <c r="AT1061" s="99" t="str">
        <f t="shared" si="775"/>
        <v/>
      </c>
      <c r="AU1061" s="99" t="str">
        <f t="shared" si="745"/>
        <v/>
      </c>
      <c r="AV1061" s="99" t="str">
        <f t="shared" si="746"/>
        <v/>
      </c>
      <c r="AW1061" s="99" t="str">
        <f t="shared" si="776"/>
        <v/>
      </c>
      <c r="AX1061" s="99" t="str">
        <f t="shared" si="777"/>
        <v/>
      </c>
      <c r="AY1061" s="99" t="str">
        <f t="shared" si="747"/>
        <v/>
      </c>
      <c r="AZ1061" s="99" t="str">
        <f t="shared" si="748"/>
        <v/>
      </c>
      <c r="BA1061" s="99" t="str">
        <f t="shared" si="778"/>
        <v/>
      </c>
      <c r="BB1061" s="99" t="str">
        <f t="shared" si="779"/>
        <v/>
      </c>
      <c r="BD1061" s="99" t="str">
        <f t="shared" si="749"/>
        <v/>
      </c>
      <c r="BE1061" s="99" t="str">
        <f t="shared" si="750"/>
        <v/>
      </c>
      <c r="BF1061" s="99" t="str">
        <f t="shared" si="751"/>
        <v/>
      </c>
      <c r="BG1061" s="99" t="str">
        <f t="shared" si="752"/>
        <v/>
      </c>
      <c r="BH1061" s="121" t="str">
        <f t="shared" si="753"/>
        <v/>
      </c>
      <c r="BI1061" s="121" t="str">
        <f t="shared" si="754"/>
        <v/>
      </c>
      <c r="BJ1061" s="122" t="str">
        <f t="shared" si="755"/>
        <v/>
      </c>
      <c r="BK1061" s="122"/>
      <c r="BL1061" s="99" t="str">
        <f t="shared" si="756"/>
        <v/>
      </c>
      <c r="BM1061" s="99" t="str">
        <f t="shared" si="757"/>
        <v/>
      </c>
      <c r="BN1061" s="122" t="str">
        <f t="shared" si="762"/>
        <v/>
      </c>
      <c r="BO1061" s="121" t="str">
        <f t="shared" si="758"/>
        <v/>
      </c>
      <c r="BP1061" s="122" t="str">
        <f t="shared" si="763"/>
        <v/>
      </c>
      <c r="BQ1061" s="122"/>
    </row>
    <row r="1062" spans="2:69" x14ac:dyDescent="0.3">
      <c r="B1062" s="89"/>
      <c r="C1062" s="98">
        <f t="shared" si="759"/>
        <v>211</v>
      </c>
      <c r="D1062" s="120">
        <v>1052</v>
      </c>
      <c r="E1062" s="161" t="str">
        <f t="shared" si="764"/>
        <v/>
      </c>
      <c r="F1062" s="90" t="str">
        <f t="shared" si="740"/>
        <v/>
      </c>
      <c r="G1062" s="120">
        <v>1052</v>
      </c>
      <c r="H1062" s="161" t="str">
        <f t="shared" si="765"/>
        <v/>
      </c>
      <c r="I1062" s="90" t="str">
        <f t="array" ref="I1062">IF(D$2=1,IF(F1062="","",ABS(F1061-F1062)),IF(D$2&lt;10,IF(AND(F1062="",F1063=""),"",MAX(IF(C$11:C$1510=G1062,B$11:B$1510))-MIN(IF(C$11:C$1510=G1062,B$11:B$1510))),IF(AND(F1062="",F1063=""),"",_xlfn.STDEV.S(IF(C$11:C$1510=G1062,B$11:B$1510)))))</f>
        <v/>
      </c>
      <c r="J1062" s="102"/>
      <c r="K1062" s="156"/>
      <c r="L1062" s="157"/>
      <c r="M1062" s="158"/>
      <c r="N1062" s="147"/>
      <c r="O1062" s="147"/>
      <c r="AA1062" s="99" t="str">
        <f t="shared" si="741"/>
        <v/>
      </c>
      <c r="AB1062" s="99" t="str">
        <f t="shared" si="742"/>
        <v/>
      </c>
      <c r="AC1062" s="99" t="str">
        <f t="shared" si="770"/>
        <v/>
      </c>
      <c r="AD1062" s="99" t="str">
        <f t="shared" si="771"/>
        <v/>
      </c>
      <c r="AE1062" s="99" t="str">
        <f t="shared" si="743"/>
        <v/>
      </c>
      <c r="AF1062" s="99" t="str">
        <f t="shared" si="744"/>
        <v/>
      </c>
      <c r="AG1062" s="99" t="str">
        <f t="shared" si="782"/>
        <v/>
      </c>
      <c r="AH1062" s="99" t="str">
        <f t="shared" si="783"/>
        <v/>
      </c>
      <c r="AI1062" s="99" t="str">
        <f t="shared" si="760"/>
        <v/>
      </c>
      <c r="AJ1062" s="99" t="str">
        <f t="shared" si="766"/>
        <v/>
      </c>
      <c r="AK1062" s="99" t="str">
        <f t="shared" si="780"/>
        <v/>
      </c>
      <c r="AL1062" s="99" t="str">
        <f t="shared" si="781"/>
        <v/>
      </c>
      <c r="AM1062" s="99" t="str">
        <f t="shared" si="761"/>
        <v/>
      </c>
      <c r="AN1062" s="99" t="str">
        <f t="shared" si="767"/>
        <v/>
      </c>
      <c r="AO1062" s="99" t="str">
        <f t="shared" si="772"/>
        <v/>
      </c>
      <c r="AP1062" s="99" t="str">
        <f t="shared" si="773"/>
        <v/>
      </c>
      <c r="AQ1062" s="99" t="str">
        <f t="shared" si="768"/>
        <v/>
      </c>
      <c r="AR1062" s="99" t="str">
        <f t="shared" si="769"/>
        <v/>
      </c>
      <c r="AS1062" s="99" t="str">
        <f t="shared" si="774"/>
        <v/>
      </c>
      <c r="AT1062" s="99" t="str">
        <f t="shared" si="775"/>
        <v/>
      </c>
      <c r="AU1062" s="99" t="str">
        <f t="shared" si="745"/>
        <v/>
      </c>
      <c r="AV1062" s="99" t="str">
        <f t="shared" si="746"/>
        <v/>
      </c>
      <c r="AW1062" s="99" t="str">
        <f t="shared" si="776"/>
        <v/>
      </c>
      <c r="AX1062" s="99" t="str">
        <f t="shared" si="777"/>
        <v/>
      </c>
      <c r="AY1062" s="99" t="str">
        <f t="shared" si="747"/>
        <v/>
      </c>
      <c r="AZ1062" s="99" t="str">
        <f t="shared" si="748"/>
        <v/>
      </c>
      <c r="BA1062" s="99" t="str">
        <f t="shared" si="778"/>
        <v/>
      </c>
      <c r="BB1062" s="99" t="str">
        <f t="shared" si="779"/>
        <v/>
      </c>
      <c r="BD1062" s="99" t="str">
        <f t="shared" si="749"/>
        <v/>
      </c>
      <c r="BE1062" s="99" t="str">
        <f t="shared" si="750"/>
        <v/>
      </c>
      <c r="BF1062" s="99" t="str">
        <f t="shared" si="751"/>
        <v/>
      </c>
      <c r="BG1062" s="99" t="str">
        <f t="shared" si="752"/>
        <v/>
      </c>
      <c r="BH1062" s="121" t="str">
        <f t="shared" si="753"/>
        <v/>
      </c>
      <c r="BI1062" s="121" t="str">
        <f t="shared" si="754"/>
        <v/>
      </c>
      <c r="BJ1062" s="122" t="str">
        <f t="shared" si="755"/>
        <v/>
      </c>
      <c r="BK1062" s="122"/>
      <c r="BL1062" s="99" t="str">
        <f t="shared" si="756"/>
        <v/>
      </c>
      <c r="BM1062" s="99" t="str">
        <f t="shared" si="757"/>
        <v/>
      </c>
      <c r="BN1062" s="122" t="str">
        <f t="shared" si="762"/>
        <v/>
      </c>
      <c r="BO1062" s="121" t="str">
        <f t="shared" si="758"/>
        <v/>
      </c>
      <c r="BP1062" s="122" t="str">
        <f t="shared" si="763"/>
        <v/>
      </c>
      <c r="BQ1062" s="122"/>
    </row>
    <row r="1063" spans="2:69" x14ac:dyDescent="0.3">
      <c r="B1063" s="89"/>
      <c r="C1063" s="98">
        <f t="shared" si="759"/>
        <v>211</v>
      </c>
      <c r="D1063" s="120">
        <v>1053</v>
      </c>
      <c r="E1063" s="161" t="str">
        <f t="shared" si="764"/>
        <v/>
      </c>
      <c r="F1063" s="90" t="str">
        <f t="shared" si="740"/>
        <v/>
      </c>
      <c r="G1063" s="120">
        <v>1053</v>
      </c>
      <c r="H1063" s="161" t="str">
        <f t="shared" si="765"/>
        <v/>
      </c>
      <c r="I1063" s="90" t="str">
        <f t="array" ref="I1063">IF(D$2=1,IF(F1063="","",ABS(F1062-F1063)),IF(D$2&lt;10,IF(AND(F1063="",F1064=""),"",MAX(IF(C$11:C$1510=G1063,B$11:B$1510))-MIN(IF(C$11:C$1510=G1063,B$11:B$1510))),IF(AND(F1063="",F1064=""),"",_xlfn.STDEV.S(IF(C$11:C$1510=G1063,B$11:B$1510)))))</f>
        <v/>
      </c>
      <c r="J1063" s="102"/>
      <c r="K1063" s="156"/>
      <c r="L1063" s="157"/>
      <c r="M1063" s="158"/>
      <c r="N1063" s="147"/>
      <c r="O1063" s="147"/>
      <c r="AA1063" s="99" t="str">
        <f t="shared" si="741"/>
        <v/>
      </c>
      <c r="AB1063" s="99" t="str">
        <f t="shared" si="742"/>
        <v/>
      </c>
      <c r="AC1063" s="99" t="str">
        <f t="shared" si="770"/>
        <v/>
      </c>
      <c r="AD1063" s="99" t="str">
        <f t="shared" si="771"/>
        <v/>
      </c>
      <c r="AE1063" s="99" t="str">
        <f t="shared" si="743"/>
        <v/>
      </c>
      <c r="AF1063" s="99" t="str">
        <f t="shared" si="744"/>
        <v/>
      </c>
      <c r="AG1063" s="99" t="str">
        <f t="shared" si="782"/>
        <v/>
      </c>
      <c r="AH1063" s="99" t="str">
        <f t="shared" si="783"/>
        <v/>
      </c>
      <c r="AI1063" s="99" t="str">
        <f t="shared" si="760"/>
        <v/>
      </c>
      <c r="AJ1063" s="99" t="str">
        <f t="shared" si="766"/>
        <v/>
      </c>
      <c r="AK1063" s="99" t="str">
        <f t="shared" si="780"/>
        <v/>
      </c>
      <c r="AL1063" s="99" t="str">
        <f t="shared" si="781"/>
        <v/>
      </c>
      <c r="AM1063" s="99" t="str">
        <f t="shared" si="761"/>
        <v/>
      </c>
      <c r="AN1063" s="99" t="str">
        <f t="shared" si="767"/>
        <v/>
      </c>
      <c r="AO1063" s="99" t="str">
        <f t="shared" si="772"/>
        <v/>
      </c>
      <c r="AP1063" s="99" t="str">
        <f t="shared" si="773"/>
        <v/>
      </c>
      <c r="AQ1063" s="99" t="str">
        <f t="shared" si="768"/>
        <v/>
      </c>
      <c r="AR1063" s="99" t="str">
        <f t="shared" si="769"/>
        <v/>
      </c>
      <c r="AS1063" s="99" t="str">
        <f t="shared" si="774"/>
        <v/>
      </c>
      <c r="AT1063" s="99" t="str">
        <f t="shared" si="775"/>
        <v/>
      </c>
      <c r="AU1063" s="99" t="str">
        <f t="shared" si="745"/>
        <v/>
      </c>
      <c r="AV1063" s="99" t="str">
        <f t="shared" si="746"/>
        <v/>
      </c>
      <c r="AW1063" s="99" t="str">
        <f t="shared" si="776"/>
        <v/>
      </c>
      <c r="AX1063" s="99" t="str">
        <f t="shared" si="777"/>
        <v/>
      </c>
      <c r="AY1063" s="99" t="str">
        <f t="shared" si="747"/>
        <v/>
      </c>
      <c r="AZ1063" s="99" t="str">
        <f t="shared" si="748"/>
        <v/>
      </c>
      <c r="BA1063" s="99" t="str">
        <f t="shared" si="778"/>
        <v/>
      </c>
      <c r="BB1063" s="99" t="str">
        <f t="shared" si="779"/>
        <v/>
      </c>
      <c r="BD1063" s="99" t="str">
        <f t="shared" si="749"/>
        <v/>
      </c>
      <c r="BE1063" s="99" t="str">
        <f t="shared" si="750"/>
        <v/>
      </c>
      <c r="BF1063" s="99" t="str">
        <f t="shared" si="751"/>
        <v/>
      </c>
      <c r="BG1063" s="99" t="str">
        <f t="shared" si="752"/>
        <v/>
      </c>
      <c r="BH1063" s="121" t="str">
        <f t="shared" si="753"/>
        <v/>
      </c>
      <c r="BI1063" s="121" t="str">
        <f t="shared" si="754"/>
        <v/>
      </c>
      <c r="BJ1063" s="122" t="str">
        <f t="shared" si="755"/>
        <v/>
      </c>
      <c r="BK1063" s="122"/>
      <c r="BL1063" s="99" t="str">
        <f t="shared" si="756"/>
        <v/>
      </c>
      <c r="BM1063" s="99" t="str">
        <f t="shared" si="757"/>
        <v/>
      </c>
      <c r="BN1063" s="122" t="str">
        <f t="shared" si="762"/>
        <v/>
      </c>
      <c r="BO1063" s="121" t="str">
        <f t="shared" si="758"/>
        <v/>
      </c>
      <c r="BP1063" s="122" t="str">
        <f t="shared" si="763"/>
        <v/>
      </c>
      <c r="BQ1063" s="122"/>
    </row>
    <row r="1064" spans="2:69" x14ac:dyDescent="0.3">
      <c r="B1064" s="89"/>
      <c r="C1064" s="98">
        <f t="shared" si="759"/>
        <v>211</v>
      </c>
      <c r="D1064" s="120">
        <v>1054</v>
      </c>
      <c r="E1064" s="161" t="str">
        <f t="shared" si="764"/>
        <v/>
      </c>
      <c r="F1064" s="90" t="str">
        <f t="shared" si="740"/>
        <v/>
      </c>
      <c r="G1064" s="120">
        <v>1054</v>
      </c>
      <c r="H1064" s="161" t="str">
        <f t="shared" si="765"/>
        <v/>
      </c>
      <c r="I1064" s="90" t="str">
        <f t="array" ref="I1064">IF(D$2=1,IF(F1064="","",ABS(F1063-F1064)),IF(D$2&lt;10,IF(AND(F1064="",F1065=""),"",MAX(IF(C$11:C$1510=G1064,B$11:B$1510))-MIN(IF(C$11:C$1510=G1064,B$11:B$1510))),IF(AND(F1064="",F1065=""),"",_xlfn.STDEV.S(IF(C$11:C$1510=G1064,B$11:B$1510)))))</f>
        <v/>
      </c>
      <c r="J1064" s="102"/>
      <c r="K1064" s="156"/>
      <c r="L1064" s="157"/>
      <c r="M1064" s="158"/>
      <c r="N1064" s="147"/>
      <c r="O1064" s="147"/>
      <c r="AA1064" s="99" t="str">
        <f t="shared" si="741"/>
        <v/>
      </c>
      <c r="AB1064" s="99" t="str">
        <f t="shared" si="742"/>
        <v/>
      </c>
      <c r="AC1064" s="99" t="str">
        <f t="shared" si="770"/>
        <v/>
      </c>
      <c r="AD1064" s="99" t="str">
        <f t="shared" si="771"/>
        <v/>
      </c>
      <c r="AE1064" s="99" t="str">
        <f t="shared" si="743"/>
        <v/>
      </c>
      <c r="AF1064" s="99" t="str">
        <f t="shared" si="744"/>
        <v/>
      </c>
      <c r="AG1064" s="99" t="str">
        <f t="shared" si="782"/>
        <v/>
      </c>
      <c r="AH1064" s="99" t="str">
        <f t="shared" si="783"/>
        <v/>
      </c>
      <c r="AI1064" s="99" t="str">
        <f t="shared" si="760"/>
        <v/>
      </c>
      <c r="AJ1064" s="99" t="str">
        <f t="shared" si="766"/>
        <v/>
      </c>
      <c r="AK1064" s="99" t="str">
        <f t="shared" si="780"/>
        <v/>
      </c>
      <c r="AL1064" s="99" t="str">
        <f t="shared" si="781"/>
        <v/>
      </c>
      <c r="AM1064" s="99" t="str">
        <f t="shared" si="761"/>
        <v/>
      </c>
      <c r="AN1064" s="99" t="str">
        <f t="shared" si="767"/>
        <v/>
      </c>
      <c r="AO1064" s="99" t="str">
        <f t="shared" si="772"/>
        <v/>
      </c>
      <c r="AP1064" s="99" t="str">
        <f t="shared" si="773"/>
        <v/>
      </c>
      <c r="AQ1064" s="99" t="str">
        <f t="shared" si="768"/>
        <v/>
      </c>
      <c r="AR1064" s="99" t="str">
        <f t="shared" si="769"/>
        <v/>
      </c>
      <c r="AS1064" s="99" t="str">
        <f t="shared" si="774"/>
        <v/>
      </c>
      <c r="AT1064" s="99" t="str">
        <f t="shared" si="775"/>
        <v/>
      </c>
      <c r="AU1064" s="99" t="str">
        <f t="shared" si="745"/>
        <v/>
      </c>
      <c r="AV1064" s="99" t="str">
        <f t="shared" si="746"/>
        <v/>
      </c>
      <c r="AW1064" s="99" t="str">
        <f t="shared" si="776"/>
        <v/>
      </c>
      <c r="AX1064" s="99" t="str">
        <f t="shared" si="777"/>
        <v/>
      </c>
      <c r="AY1064" s="99" t="str">
        <f t="shared" si="747"/>
        <v/>
      </c>
      <c r="AZ1064" s="99" t="str">
        <f t="shared" si="748"/>
        <v/>
      </c>
      <c r="BA1064" s="99" t="str">
        <f t="shared" si="778"/>
        <v/>
      </c>
      <c r="BB1064" s="99" t="str">
        <f t="shared" si="779"/>
        <v/>
      </c>
      <c r="BD1064" s="99" t="str">
        <f t="shared" si="749"/>
        <v/>
      </c>
      <c r="BE1064" s="99" t="str">
        <f t="shared" si="750"/>
        <v/>
      </c>
      <c r="BF1064" s="99" t="str">
        <f t="shared" si="751"/>
        <v/>
      </c>
      <c r="BG1064" s="99" t="str">
        <f t="shared" si="752"/>
        <v/>
      </c>
      <c r="BH1064" s="121" t="str">
        <f t="shared" si="753"/>
        <v/>
      </c>
      <c r="BI1064" s="121" t="str">
        <f t="shared" si="754"/>
        <v/>
      </c>
      <c r="BJ1064" s="122" t="str">
        <f t="shared" si="755"/>
        <v/>
      </c>
      <c r="BK1064" s="122"/>
      <c r="BL1064" s="99" t="str">
        <f t="shared" si="756"/>
        <v/>
      </c>
      <c r="BM1064" s="99" t="str">
        <f t="shared" si="757"/>
        <v/>
      </c>
      <c r="BN1064" s="122" t="str">
        <f t="shared" si="762"/>
        <v/>
      </c>
      <c r="BO1064" s="121" t="str">
        <f t="shared" si="758"/>
        <v/>
      </c>
      <c r="BP1064" s="122" t="str">
        <f t="shared" si="763"/>
        <v/>
      </c>
      <c r="BQ1064" s="122"/>
    </row>
    <row r="1065" spans="2:69" x14ac:dyDescent="0.3">
      <c r="B1065" s="89"/>
      <c r="C1065" s="98">
        <f t="shared" si="759"/>
        <v>211</v>
      </c>
      <c r="D1065" s="120">
        <v>1055</v>
      </c>
      <c r="E1065" s="161" t="str">
        <f t="shared" si="764"/>
        <v/>
      </c>
      <c r="F1065" s="90" t="str">
        <f t="shared" si="740"/>
        <v/>
      </c>
      <c r="G1065" s="120">
        <v>1055</v>
      </c>
      <c r="H1065" s="161" t="str">
        <f t="shared" si="765"/>
        <v/>
      </c>
      <c r="I1065" s="90" t="str">
        <f t="array" ref="I1065">IF(D$2=1,IF(F1065="","",ABS(F1064-F1065)),IF(D$2&lt;10,IF(AND(F1065="",F1066=""),"",MAX(IF(C$11:C$1510=G1065,B$11:B$1510))-MIN(IF(C$11:C$1510=G1065,B$11:B$1510))),IF(AND(F1065="",F1066=""),"",_xlfn.STDEV.S(IF(C$11:C$1510=G1065,B$11:B$1510)))))</f>
        <v/>
      </c>
      <c r="J1065" s="102"/>
      <c r="K1065" s="156"/>
      <c r="L1065" s="157"/>
      <c r="M1065" s="158"/>
      <c r="N1065" s="147"/>
      <c r="O1065" s="147"/>
      <c r="AA1065" s="99" t="str">
        <f t="shared" si="741"/>
        <v/>
      </c>
      <c r="AB1065" s="99" t="str">
        <f t="shared" si="742"/>
        <v/>
      </c>
      <c r="AC1065" s="99" t="str">
        <f t="shared" si="770"/>
        <v/>
      </c>
      <c r="AD1065" s="99" t="str">
        <f t="shared" si="771"/>
        <v/>
      </c>
      <c r="AE1065" s="99" t="str">
        <f t="shared" si="743"/>
        <v/>
      </c>
      <c r="AF1065" s="99" t="str">
        <f t="shared" si="744"/>
        <v/>
      </c>
      <c r="AG1065" s="99" t="str">
        <f t="shared" si="782"/>
        <v/>
      </c>
      <c r="AH1065" s="99" t="str">
        <f t="shared" si="783"/>
        <v/>
      </c>
      <c r="AI1065" s="99" t="str">
        <f t="shared" si="760"/>
        <v/>
      </c>
      <c r="AJ1065" s="99" t="str">
        <f t="shared" si="766"/>
        <v/>
      </c>
      <c r="AK1065" s="99" t="str">
        <f t="shared" si="780"/>
        <v/>
      </c>
      <c r="AL1065" s="99" t="str">
        <f t="shared" si="781"/>
        <v/>
      </c>
      <c r="AM1065" s="99" t="str">
        <f t="shared" si="761"/>
        <v/>
      </c>
      <c r="AN1065" s="99" t="str">
        <f t="shared" si="767"/>
        <v/>
      </c>
      <c r="AO1065" s="99" t="str">
        <f t="shared" si="772"/>
        <v/>
      </c>
      <c r="AP1065" s="99" t="str">
        <f t="shared" si="773"/>
        <v/>
      </c>
      <c r="AQ1065" s="99" t="str">
        <f t="shared" si="768"/>
        <v/>
      </c>
      <c r="AR1065" s="99" t="str">
        <f t="shared" si="769"/>
        <v/>
      </c>
      <c r="AS1065" s="99" t="str">
        <f t="shared" si="774"/>
        <v/>
      </c>
      <c r="AT1065" s="99" t="str">
        <f t="shared" si="775"/>
        <v/>
      </c>
      <c r="AU1065" s="99" t="str">
        <f t="shared" si="745"/>
        <v/>
      </c>
      <c r="AV1065" s="99" t="str">
        <f t="shared" si="746"/>
        <v/>
      </c>
      <c r="AW1065" s="99" t="str">
        <f t="shared" si="776"/>
        <v/>
      </c>
      <c r="AX1065" s="99" t="str">
        <f t="shared" si="777"/>
        <v/>
      </c>
      <c r="AY1065" s="99" t="str">
        <f t="shared" si="747"/>
        <v/>
      </c>
      <c r="AZ1065" s="99" t="str">
        <f t="shared" si="748"/>
        <v/>
      </c>
      <c r="BA1065" s="99" t="str">
        <f t="shared" si="778"/>
        <v/>
      </c>
      <c r="BB1065" s="99" t="str">
        <f t="shared" si="779"/>
        <v/>
      </c>
      <c r="BD1065" s="99" t="str">
        <f t="shared" si="749"/>
        <v/>
      </c>
      <c r="BE1065" s="99" t="str">
        <f t="shared" si="750"/>
        <v/>
      </c>
      <c r="BF1065" s="99" t="str">
        <f t="shared" si="751"/>
        <v/>
      </c>
      <c r="BG1065" s="99" t="str">
        <f t="shared" si="752"/>
        <v/>
      </c>
      <c r="BH1065" s="121" t="str">
        <f t="shared" si="753"/>
        <v/>
      </c>
      <c r="BI1065" s="121" t="str">
        <f t="shared" si="754"/>
        <v/>
      </c>
      <c r="BJ1065" s="122" t="str">
        <f t="shared" si="755"/>
        <v/>
      </c>
      <c r="BK1065" s="122"/>
      <c r="BL1065" s="99" t="str">
        <f t="shared" si="756"/>
        <v/>
      </c>
      <c r="BM1065" s="99" t="str">
        <f t="shared" si="757"/>
        <v/>
      </c>
      <c r="BN1065" s="122" t="str">
        <f t="shared" si="762"/>
        <v/>
      </c>
      <c r="BO1065" s="121" t="str">
        <f t="shared" si="758"/>
        <v/>
      </c>
      <c r="BP1065" s="122" t="str">
        <f t="shared" si="763"/>
        <v/>
      </c>
      <c r="BQ1065" s="122"/>
    </row>
    <row r="1066" spans="2:69" x14ac:dyDescent="0.3">
      <c r="B1066" s="89"/>
      <c r="C1066" s="98">
        <f t="shared" si="759"/>
        <v>212</v>
      </c>
      <c r="D1066" s="120">
        <v>1056</v>
      </c>
      <c r="E1066" s="161" t="str">
        <f t="shared" si="764"/>
        <v/>
      </c>
      <c r="F1066" s="90" t="str">
        <f t="shared" si="740"/>
        <v/>
      </c>
      <c r="G1066" s="120">
        <v>1056</v>
      </c>
      <c r="H1066" s="161" t="str">
        <f t="shared" si="765"/>
        <v/>
      </c>
      <c r="I1066" s="90" t="str">
        <f t="array" ref="I1066">IF(D$2=1,IF(F1066="","",ABS(F1065-F1066)),IF(D$2&lt;10,IF(AND(F1066="",F1067=""),"",MAX(IF(C$11:C$1510=G1066,B$11:B$1510))-MIN(IF(C$11:C$1510=G1066,B$11:B$1510))),IF(AND(F1066="",F1067=""),"",_xlfn.STDEV.S(IF(C$11:C$1510=G1066,B$11:B$1510)))))</f>
        <v/>
      </c>
      <c r="J1066" s="102"/>
      <c r="K1066" s="156"/>
      <c r="L1066" s="157"/>
      <c r="M1066" s="158"/>
      <c r="N1066" s="147"/>
      <c r="O1066" s="147"/>
      <c r="AA1066" s="99" t="str">
        <f t="shared" si="741"/>
        <v/>
      </c>
      <c r="AB1066" s="99" t="str">
        <f t="shared" si="742"/>
        <v/>
      </c>
      <c r="AC1066" s="99" t="str">
        <f t="shared" si="770"/>
        <v/>
      </c>
      <c r="AD1066" s="99" t="str">
        <f t="shared" si="771"/>
        <v/>
      </c>
      <c r="AE1066" s="99" t="str">
        <f t="shared" si="743"/>
        <v/>
      </c>
      <c r="AF1066" s="99" t="str">
        <f t="shared" si="744"/>
        <v/>
      </c>
      <c r="AG1066" s="99" t="str">
        <f t="shared" si="782"/>
        <v/>
      </c>
      <c r="AH1066" s="99" t="str">
        <f t="shared" si="783"/>
        <v/>
      </c>
      <c r="AI1066" s="99" t="str">
        <f t="shared" si="760"/>
        <v/>
      </c>
      <c r="AJ1066" s="99" t="str">
        <f t="shared" si="766"/>
        <v/>
      </c>
      <c r="AK1066" s="99" t="str">
        <f t="shared" si="780"/>
        <v/>
      </c>
      <c r="AL1066" s="99" t="str">
        <f t="shared" si="781"/>
        <v/>
      </c>
      <c r="AM1066" s="99" t="str">
        <f t="shared" si="761"/>
        <v/>
      </c>
      <c r="AN1066" s="99" t="str">
        <f t="shared" si="767"/>
        <v/>
      </c>
      <c r="AO1066" s="99" t="str">
        <f t="shared" si="772"/>
        <v/>
      </c>
      <c r="AP1066" s="99" t="str">
        <f t="shared" si="773"/>
        <v/>
      </c>
      <c r="AQ1066" s="99" t="str">
        <f t="shared" si="768"/>
        <v/>
      </c>
      <c r="AR1066" s="99" t="str">
        <f t="shared" si="769"/>
        <v/>
      </c>
      <c r="AS1066" s="99" t="str">
        <f t="shared" si="774"/>
        <v/>
      </c>
      <c r="AT1066" s="99" t="str">
        <f t="shared" si="775"/>
        <v/>
      </c>
      <c r="AU1066" s="99" t="str">
        <f t="shared" si="745"/>
        <v/>
      </c>
      <c r="AV1066" s="99" t="str">
        <f t="shared" si="746"/>
        <v/>
      </c>
      <c r="AW1066" s="99" t="str">
        <f t="shared" si="776"/>
        <v/>
      </c>
      <c r="AX1066" s="99" t="str">
        <f t="shared" si="777"/>
        <v/>
      </c>
      <c r="AY1066" s="99" t="str">
        <f t="shared" si="747"/>
        <v/>
      </c>
      <c r="AZ1066" s="99" t="str">
        <f t="shared" si="748"/>
        <v/>
      </c>
      <c r="BA1066" s="99" t="str">
        <f t="shared" si="778"/>
        <v/>
      </c>
      <c r="BB1066" s="99" t="str">
        <f t="shared" si="779"/>
        <v/>
      </c>
      <c r="BD1066" s="99" t="str">
        <f t="shared" si="749"/>
        <v/>
      </c>
      <c r="BE1066" s="99" t="str">
        <f t="shared" si="750"/>
        <v/>
      </c>
      <c r="BF1066" s="99" t="str">
        <f t="shared" si="751"/>
        <v/>
      </c>
      <c r="BG1066" s="99" t="str">
        <f t="shared" si="752"/>
        <v/>
      </c>
      <c r="BH1066" s="121" t="str">
        <f t="shared" si="753"/>
        <v/>
      </c>
      <c r="BI1066" s="121" t="str">
        <f t="shared" si="754"/>
        <v/>
      </c>
      <c r="BJ1066" s="122" t="str">
        <f t="shared" si="755"/>
        <v/>
      </c>
      <c r="BK1066" s="122"/>
      <c r="BL1066" s="99" t="str">
        <f t="shared" si="756"/>
        <v/>
      </c>
      <c r="BM1066" s="99" t="str">
        <f t="shared" si="757"/>
        <v/>
      </c>
      <c r="BN1066" s="122" t="str">
        <f t="shared" si="762"/>
        <v/>
      </c>
      <c r="BO1066" s="121" t="str">
        <f t="shared" si="758"/>
        <v/>
      </c>
      <c r="BP1066" s="122" t="str">
        <f t="shared" si="763"/>
        <v/>
      </c>
      <c r="BQ1066" s="122"/>
    </row>
    <row r="1067" spans="2:69" x14ac:dyDescent="0.3">
      <c r="B1067" s="89"/>
      <c r="C1067" s="98">
        <f t="shared" si="759"/>
        <v>212</v>
      </c>
      <c r="D1067" s="120">
        <v>1057</v>
      </c>
      <c r="E1067" s="161" t="str">
        <f t="shared" si="764"/>
        <v/>
      </c>
      <c r="F1067" s="90" t="str">
        <f t="shared" si="740"/>
        <v/>
      </c>
      <c r="G1067" s="120">
        <v>1057</v>
      </c>
      <c r="H1067" s="161" t="str">
        <f t="shared" si="765"/>
        <v/>
      </c>
      <c r="I1067" s="90" t="str">
        <f t="array" ref="I1067">IF(D$2=1,IF(F1067="","",ABS(F1066-F1067)),IF(D$2&lt;10,IF(AND(F1067="",F1068=""),"",MAX(IF(C$11:C$1510=G1067,B$11:B$1510))-MIN(IF(C$11:C$1510=G1067,B$11:B$1510))),IF(AND(F1067="",F1068=""),"",_xlfn.STDEV.S(IF(C$11:C$1510=G1067,B$11:B$1510)))))</f>
        <v/>
      </c>
      <c r="J1067" s="102"/>
      <c r="K1067" s="156"/>
      <c r="L1067" s="157"/>
      <c r="M1067" s="158"/>
      <c r="N1067" s="147"/>
      <c r="O1067" s="147"/>
      <c r="AA1067" s="99" t="str">
        <f t="shared" si="741"/>
        <v/>
      </c>
      <c r="AB1067" s="99" t="str">
        <f t="shared" si="742"/>
        <v/>
      </c>
      <c r="AC1067" s="99" t="str">
        <f t="shared" si="770"/>
        <v/>
      </c>
      <c r="AD1067" s="99" t="str">
        <f t="shared" si="771"/>
        <v/>
      </c>
      <c r="AE1067" s="99" t="str">
        <f t="shared" si="743"/>
        <v/>
      </c>
      <c r="AF1067" s="99" t="str">
        <f t="shared" si="744"/>
        <v/>
      </c>
      <c r="AG1067" s="99" t="str">
        <f t="shared" si="782"/>
        <v/>
      </c>
      <c r="AH1067" s="99" t="str">
        <f t="shared" si="783"/>
        <v/>
      </c>
      <c r="AI1067" s="99" t="str">
        <f t="shared" si="760"/>
        <v/>
      </c>
      <c r="AJ1067" s="99" t="str">
        <f t="shared" si="766"/>
        <v/>
      </c>
      <c r="AK1067" s="99" t="str">
        <f t="shared" si="780"/>
        <v/>
      </c>
      <c r="AL1067" s="99" t="str">
        <f t="shared" si="781"/>
        <v/>
      </c>
      <c r="AM1067" s="99" t="str">
        <f t="shared" si="761"/>
        <v/>
      </c>
      <c r="AN1067" s="99" t="str">
        <f t="shared" si="767"/>
        <v/>
      </c>
      <c r="AO1067" s="99" t="str">
        <f t="shared" si="772"/>
        <v/>
      </c>
      <c r="AP1067" s="99" t="str">
        <f t="shared" si="773"/>
        <v/>
      </c>
      <c r="AQ1067" s="99" t="str">
        <f t="shared" si="768"/>
        <v/>
      </c>
      <c r="AR1067" s="99" t="str">
        <f t="shared" si="769"/>
        <v/>
      </c>
      <c r="AS1067" s="99" t="str">
        <f t="shared" si="774"/>
        <v/>
      </c>
      <c r="AT1067" s="99" t="str">
        <f t="shared" si="775"/>
        <v/>
      </c>
      <c r="AU1067" s="99" t="str">
        <f t="shared" si="745"/>
        <v/>
      </c>
      <c r="AV1067" s="99" t="str">
        <f t="shared" si="746"/>
        <v/>
      </c>
      <c r="AW1067" s="99" t="str">
        <f t="shared" si="776"/>
        <v/>
      </c>
      <c r="AX1067" s="99" t="str">
        <f t="shared" si="777"/>
        <v/>
      </c>
      <c r="AY1067" s="99" t="str">
        <f t="shared" si="747"/>
        <v/>
      </c>
      <c r="AZ1067" s="99" t="str">
        <f t="shared" si="748"/>
        <v/>
      </c>
      <c r="BA1067" s="99" t="str">
        <f t="shared" si="778"/>
        <v/>
      </c>
      <c r="BB1067" s="99" t="str">
        <f t="shared" si="779"/>
        <v/>
      </c>
      <c r="BD1067" s="99" t="str">
        <f t="shared" si="749"/>
        <v/>
      </c>
      <c r="BE1067" s="99" t="str">
        <f t="shared" si="750"/>
        <v/>
      </c>
      <c r="BF1067" s="99" t="str">
        <f t="shared" si="751"/>
        <v/>
      </c>
      <c r="BG1067" s="99" t="str">
        <f t="shared" si="752"/>
        <v/>
      </c>
      <c r="BH1067" s="121" t="str">
        <f t="shared" si="753"/>
        <v/>
      </c>
      <c r="BI1067" s="121" t="str">
        <f t="shared" si="754"/>
        <v/>
      </c>
      <c r="BJ1067" s="122" t="str">
        <f t="shared" si="755"/>
        <v/>
      </c>
      <c r="BK1067" s="122"/>
      <c r="BL1067" s="99" t="str">
        <f t="shared" si="756"/>
        <v/>
      </c>
      <c r="BM1067" s="99" t="str">
        <f t="shared" si="757"/>
        <v/>
      </c>
      <c r="BN1067" s="122" t="str">
        <f t="shared" si="762"/>
        <v/>
      </c>
      <c r="BO1067" s="121" t="str">
        <f t="shared" si="758"/>
        <v/>
      </c>
      <c r="BP1067" s="122" t="str">
        <f t="shared" si="763"/>
        <v/>
      </c>
      <c r="BQ1067" s="122"/>
    </row>
    <row r="1068" spans="2:69" x14ac:dyDescent="0.3">
      <c r="B1068" s="89"/>
      <c r="C1068" s="98">
        <f t="shared" si="759"/>
        <v>212</v>
      </c>
      <c r="D1068" s="120">
        <v>1058</v>
      </c>
      <c r="E1068" s="161" t="str">
        <f t="shared" si="764"/>
        <v/>
      </c>
      <c r="F1068" s="90" t="str">
        <f t="shared" si="740"/>
        <v/>
      </c>
      <c r="G1068" s="120">
        <v>1058</v>
      </c>
      <c r="H1068" s="161" t="str">
        <f t="shared" si="765"/>
        <v/>
      </c>
      <c r="I1068" s="90" t="str">
        <f t="array" ref="I1068">IF(D$2=1,IF(F1068="","",ABS(F1067-F1068)),IF(D$2&lt;10,IF(AND(F1068="",F1069=""),"",MAX(IF(C$11:C$1510=G1068,B$11:B$1510))-MIN(IF(C$11:C$1510=G1068,B$11:B$1510))),IF(AND(F1068="",F1069=""),"",_xlfn.STDEV.S(IF(C$11:C$1510=G1068,B$11:B$1510)))))</f>
        <v/>
      </c>
      <c r="J1068" s="102"/>
      <c r="K1068" s="156"/>
      <c r="L1068" s="157"/>
      <c r="M1068" s="158"/>
      <c r="N1068" s="147"/>
      <c r="O1068" s="147"/>
      <c r="AA1068" s="99" t="str">
        <f t="shared" si="741"/>
        <v/>
      </c>
      <c r="AB1068" s="99" t="str">
        <f t="shared" si="742"/>
        <v/>
      </c>
      <c r="AC1068" s="99" t="str">
        <f t="shared" si="770"/>
        <v/>
      </c>
      <c r="AD1068" s="99" t="str">
        <f t="shared" si="771"/>
        <v/>
      </c>
      <c r="AE1068" s="99" t="str">
        <f t="shared" si="743"/>
        <v/>
      </c>
      <c r="AF1068" s="99" t="str">
        <f t="shared" si="744"/>
        <v/>
      </c>
      <c r="AG1068" s="99" t="str">
        <f t="shared" si="782"/>
        <v/>
      </c>
      <c r="AH1068" s="99" t="str">
        <f t="shared" si="783"/>
        <v/>
      </c>
      <c r="AI1068" s="99" t="str">
        <f t="shared" si="760"/>
        <v/>
      </c>
      <c r="AJ1068" s="99" t="str">
        <f t="shared" si="766"/>
        <v/>
      </c>
      <c r="AK1068" s="99" t="str">
        <f t="shared" si="780"/>
        <v/>
      </c>
      <c r="AL1068" s="99" t="str">
        <f t="shared" si="781"/>
        <v/>
      </c>
      <c r="AM1068" s="99" t="str">
        <f t="shared" si="761"/>
        <v/>
      </c>
      <c r="AN1068" s="99" t="str">
        <f t="shared" si="767"/>
        <v/>
      </c>
      <c r="AO1068" s="99" t="str">
        <f t="shared" si="772"/>
        <v/>
      </c>
      <c r="AP1068" s="99" t="str">
        <f t="shared" si="773"/>
        <v/>
      </c>
      <c r="AQ1068" s="99" t="str">
        <f t="shared" si="768"/>
        <v/>
      </c>
      <c r="AR1068" s="99" t="str">
        <f t="shared" si="769"/>
        <v/>
      </c>
      <c r="AS1068" s="99" t="str">
        <f t="shared" si="774"/>
        <v/>
      </c>
      <c r="AT1068" s="99" t="str">
        <f t="shared" si="775"/>
        <v/>
      </c>
      <c r="AU1068" s="99" t="str">
        <f t="shared" si="745"/>
        <v/>
      </c>
      <c r="AV1068" s="99" t="str">
        <f t="shared" si="746"/>
        <v/>
      </c>
      <c r="AW1068" s="99" t="str">
        <f t="shared" si="776"/>
        <v/>
      </c>
      <c r="AX1068" s="99" t="str">
        <f t="shared" si="777"/>
        <v/>
      </c>
      <c r="AY1068" s="99" t="str">
        <f t="shared" si="747"/>
        <v/>
      </c>
      <c r="AZ1068" s="99" t="str">
        <f t="shared" si="748"/>
        <v/>
      </c>
      <c r="BA1068" s="99" t="str">
        <f t="shared" si="778"/>
        <v/>
      </c>
      <c r="BB1068" s="99" t="str">
        <f t="shared" si="779"/>
        <v/>
      </c>
      <c r="BD1068" s="99" t="str">
        <f t="shared" si="749"/>
        <v/>
      </c>
      <c r="BE1068" s="99" t="str">
        <f t="shared" si="750"/>
        <v/>
      </c>
      <c r="BF1068" s="99" t="str">
        <f t="shared" si="751"/>
        <v/>
      </c>
      <c r="BG1068" s="99" t="str">
        <f t="shared" si="752"/>
        <v/>
      </c>
      <c r="BH1068" s="121" t="str">
        <f t="shared" si="753"/>
        <v/>
      </c>
      <c r="BI1068" s="121" t="str">
        <f t="shared" si="754"/>
        <v/>
      </c>
      <c r="BJ1068" s="122" t="str">
        <f t="shared" si="755"/>
        <v/>
      </c>
      <c r="BK1068" s="122"/>
      <c r="BL1068" s="99" t="str">
        <f t="shared" si="756"/>
        <v/>
      </c>
      <c r="BM1068" s="99" t="str">
        <f t="shared" si="757"/>
        <v/>
      </c>
      <c r="BN1068" s="122" t="str">
        <f t="shared" si="762"/>
        <v/>
      </c>
      <c r="BO1068" s="121" t="str">
        <f t="shared" si="758"/>
        <v/>
      </c>
      <c r="BP1068" s="122" t="str">
        <f t="shared" si="763"/>
        <v/>
      </c>
      <c r="BQ1068" s="122"/>
    </row>
    <row r="1069" spans="2:69" x14ac:dyDescent="0.3">
      <c r="B1069" s="89"/>
      <c r="C1069" s="98">
        <f t="shared" si="759"/>
        <v>212</v>
      </c>
      <c r="D1069" s="120">
        <v>1059</v>
      </c>
      <c r="E1069" s="161" t="str">
        <f t="shared" si="764"/>
        <v/>
      </c>
      <c r="F1069" s="90" t="str">
        <f t="shared" si="740"/>
        <v/>
      </c>
      <c r="G1069" s="120">
        <v>1059</v>
      </c>
      <c r="H1069" s="161" t="str">
        <f t="shared" si="765"/>
        <v/>
      </c>
      <c r="I1069" s="90" t="str">
        <f t="array" ref="I1069">IF(D$2=1,IF(F1069="","",ABS(F1068-F1069)),IF(D$2&lt;10,IF(AND(F1069="",F1070=""),"",MAX(IF(C$11:C$1510=G1069,B$11:B$1510))-MIN(IF(C$11:C$1510=G1069,B$11:B$1510))),IF(AND(F1069="",F1070=""),"",_xlfn.STDEV.S(IF(C$11:C$1510=G1069,B$11:B$1510)))))</f>
        <v/>
      </c>
      <c r="J1069" s="102"/>
      <c r="K1069" s="156"/>
      <c r="L1069" s="157"/>
      <c r="M1069" s="158"/>
      <c r="N1069" s="147"/>
      <c r="O1069" s="147"/>
      <c r="AA1069" s="99" t="str">
        <f t="shared" si="741"/>
        <v/>
      </c>
      <c r="AB1069" s="99" t="str">
        <f t="shared" si="742"/>
        <v/>
      </c>
      <c r="AC1069" s="99" t="str">
        <f t="shared" si="770"/>
        <v/>
      </c>
      <c r="AD1069" s="99" t="str">
        <f t="shared" si="771"/>
        <v/>
      </c>
      <c r="AE1069" s="99" t="str">
        <f t="shared" si="743"/>
        <v/>
      </c>
      <c r="AF1069" s="99" t="str">
        <f t="shared" si="744"/>
        <v/>
      </c>
      <c r="AG1069" s="99" t="str">
        <f t="shared" si="782"/>
        <v/>
      </c>
      <c r="AH1069" s="99" t="str">
        <f t="shared" si="783"/>
        <v/>
      </c>
      <c r="AI1069" s="99" t="str">
        <f t="shared" si="760"/>
        <v/>
      </c>
      <c r="AJ1069" s="99" t="str">
        <f t="shared" si="766"/>
        <v/>
      </c>
      <c r="AK1069" s="99" t="str">
        <f t="shared" si="780"/>
        <v/>
      </c>
      <c r="AL1069" s="99" t="str">
        <f t="shared" si="781"/>
        <v/>
      </c>
      <c r="AM1069" s="99" t="str">
        <f t="shared" si="761"/>
        <v/>
      </c>
      <c r="AN1069" s="99" t="str">
        <f t="shared" si="767"/>
        <v/>
      </c>
      <c r="AO1069" s="99" t="str">
        <f t="shared" si="772"/>
        <v/>
      </c>
      <c r="AP1069" s="99" t="str">
        <f t="shared" si="773"/>
        <v/>
      </c>
      <c r="AQ1069" s="99" t="str">
        <f t="shared" si="768"/>
        <v/>
      </c>
      <c r="AR1069" s="99" t="str">
        <f t="shared" si="769"/>
        <v/>
      </c>
      <c r="AS1069" s="99" t="str">
        <f t="shared" si="774"/>
        <v/>
      </c>
      <c r="AT1069" s="99" t="str">
        <f t="shared" si="775"/>
        <v/>
      </c>
      <c r="AU1069" s="99" t="str">
        <f t="shared" si="745"/>
        <v/>
      </c>
      <c r="AV1069" s="99" t="str">
        <f t="shared" si="746"/>
        <v/>
      </c>
      <c r="AW1069" s="99" t="str">
        <f t="shared" si="776"/>
        <v/>
      </c>
      <c r="AX1069" s="99" t="str">
        <f t="shared" si="777"/>
        <v/>
      </c>
      <c r="AY1069" s="99" t="str">
        <f t="shared" si="747"/>
        <v/>
      </c>
      <c r="AZ1069" s="99" t="str">
        <f t="shared" si="748"/>
        <v/>
      </c>
      <c r="BA1069" s="99" t="str">
        <f t="shared" si="778"/>
        <v/>
      </c>
      <c r="BB1069" s="99" t="str">
        <f t="shared" si="779"/>
        <v/>
      </c>
      <c r="BD1069" s="99" t="str">
        <f t="shared" si="749"/>
        <v/>
      </c>
      <c r="BE1069" s="99" t="str">
        <f t="shared" si="750"/>
        <v/>
      </c>
      <c r="BF1069" s="99" t="str">
        <f t="shared" si="751"/>
        <v/>
      </c>
      <c r="BG1069" s="99" t="str">
        <f t="shared" si="752"/>
        <v/>
      </c>
      <c r="BH1069" s="121" t="str">
        <f t="shared" si="753"/>
        <v/>
      </c>
      <c r="BI1069" s="121" t="str">
        <f t="shared" si="754"/>
        <v/>
      </c>
      <c r="BJ1069" s="122" t="str">
        <f t="shared" si="755"/>
        <v/>
      </c>
      <c r="BK1069" s="122"/>
      <c r="BL1069" s="99" t="str">
        <f t="shared" si="756"/>
        <v/>
      </c>
      <c r="BM1069" s="99" t="str">
        <f t="shared" si="757"/>
        <v/>
      </c>
      <c r="BN1069" s="122" t="str">
        <f t="shared" si="762"/>
        <v/>
      </c>
      <c r="BO1069" s="121" t="str">
        <f t="shared" si="758"/>
        <v/>
      </c>
      <c r="BP1069" s="122" t="str">
        <f t="shared" si="763"/>
        <v/>
      </c>
      <c r="BQ1069" s="122"/>
    </row>
    <row r="1070" spans="2:69" x14ac:dyDescent="0.3">
      <c r="B1070" s="89"/>
      <c r="C1070" s="98">
        <f t="shared" si="759"/>
        <v>212</v>
      </c>
      <c r="D1070" s="120">
        <v>1060</v>
      </c>
      <c r="E1070" s="161" t="str">
        <f t="shared" si="764"/>
        <v/>
      </c>
      <c r="F1070" s="90" t="str">
        <f t="shared" si="740"/>
        <v/>
      </c>
      <c r="G1070" s="120">
        <v>1060</v>
      </c>
      <c r="H1070" s="161" t="str">
        <f t="shared" si="765"/>
        <v/>
      </c>
      <c r="I1070" s="90" t="str">
        <f t="array" ref="I1070">IF(D$2=1,IF(F1070="","",ABS(F1069-F1070)),IF(D$2&lt;10,IF(AND(F1070="",F1071=""),"",MAX(IF(C$11:C$1510=G1070,B$11:B$1510))-MIN(IF(C$11:C$1510=G1070,B$11:B$1510))),IF(AND(F1070="",F1071=""),"",_xlfn.STDEV.S(IF(C$11:C$1510=G1070,B$11:B$1510)))))</f>
        <v/>
      </c>
      <c r="J1070" s="102"/>
      <c r="K1070" s="156"/>
      <c r="L1070" s="157"/>
      <c r="M1070" s="158"/>
      <c r="N1070" s="147"/>
      <c r="O1070" s="147"/>
      <c r="AA1070" s="99" t="str">
        <f t="shared" si="741"/>
        <v/>
      </c>
      <c r="AB1070" s="99" t="str">
        <f t="shared" si="742"/>
        <v/>
      </c>
      <c r="AC1070" s="99" t="str">
        <f t="shared" si="770"/>
        <v/>
      </c>
      <c r="AD1070" s="99" t="str">
        <f t="shared" si="771"/>
        <v/>
      </c>
      <c r="AE1070" s="99" t="str">
        <f t="shared" si="743"/>
        <v/>
      </c>
      <c r="AF1070" s="99" t="str">
        <f t="shared" si="744"/>
        <v/>
      </c>
      <c r="AG1070" s="99" t="str">
        <f t="shared" si="782"/>
        <v/>
      </c>
      <c r="AH1070" s="99" t="str">
        <f t="shared" si="783"/>
        <v/>
      </c>
      <c r="AI1070" s="99" t="str">
        <f t="shared" si="760"/>
        <v/>
      </c>
      <c r="AJ1070" s="99" t="str">
        <f t="shared" si="766"/>
        <v/>
      </c>
      <c r="AK1070" s="99" t="str">
        <f t="shared" si="780"/>
        <v/>
      </c>
      <c r="AL1070" s="99" t="str">
        <f t="shared" si="781"/>
        <v/>
      </c>
      <c r="AM1070" s="99" t="str">
        <f t="shared" si="761"/>
        <v/>
      </c>
      <c r="AN1070" s="99" t="str">
        <f t="shared" si="767"/>
        <v/>
      </c>
      <c r="AO1070" s="99" t="str">
        <f t="shared" si="772"/>
        <v/>
      </c>
      <c r="AP1070" s="99" t="str">
        <f t="shared" si="773"/>
        <v/>
      </c>
      <c r="AQ1070" s="99" t="str">
        <f t="shared" si="768"/>
        <v/>
      </c>
      <c r="AR1070" s="99" t="str">
        <f t="shared" si="769"/>
        <v/>
      </c>
      <c r="AS1070" s="99" t="str">
        <f t="shared" si="774"/>
        <v/>
      </c>
      <c r="AT1070" s="99" t="str">
        <f t="shared" si="775"/>
        <v/>
      </c>
      <c r="AU1070" s="99" t="str">
        <f t="shared" si="745"/>
        <v/>
      </c>
      <c r="AV1070" s="99" t="str">
        <f t="shared" si="746"/>
        <v/>
      </c>
      <c r="AW1070" s="99" t="str">
        <f t="shared" si="776"/>
        <v/>
      </c>
      <c r="AX1070" s="99" t="str">
        <f t="shared" si="777"/>
        <v/>
      </c>
      <c r="AY1070" s="99" t="str">
        <f t="shared" si="747"/>
        <v/>
      </c>
      <c r="AZ1070" s="99" t="str">
        <f t="shared" si="748"/>
        <v/>
      </c>
      <c r="BA1070" s="99" t="str">
        <f t="shared" si="778"/>
        <v/>
      </c>
      <c r="BB1070" s="99" t="str">
        <f t="shared" si="779"/>
        <v/>
      </c>
      <c r="BD1070" s="99" t="str">
        <f t="shared" si="749"/>
        <v/>
      </c>
      <c r="BE1070" s="99" t="str">
        <f t="shared" si="750"/>
        <v/>
      </c>
      <c r="BF1070" s="99" t="str">
        <f t="shared" si="751"/>
        <v/>
      </c>
      <c r="BG1070" s="99" t="str">
        <f t="shared" si="752"/>
        <v/>
      </c>
      <c r="BH1070" s="121" t="str">
        <f t="shared" si="753"/>
        <v/>
      </c>
      <c r="BI1070" s="121" t="str">
        <f t="shared" si="754"/>
        <v/>
      </c>
      <c r="BJ1070" s="122" t="str">
        <f t="shared" si="755"/>
        <v/>
      </c>
      <c r="BK1070" s="122"/>
      <c r="BL1070" s="99" t="str">
        <f t="shared" si="756"/>
        <v/>
      </c>
      <c r="BM1070" s="99" t="str">
        <f t="shared" si="757"/>
        <v/>
      </c>
      <c r="BN1070" s="122" t="str">
        <f t="shared" si="762"/>
        <v/>
      </c>
      <c r="BO1070" s="121" t="str">
        <f t="shared" si="758"/>
        <v/>
      </c>
      <c r="BP1070" s="122" t="str">
        <f t="shared" si="763"/>
        <v/>
      </c>
      <c r="BQ1070" s="122"/>
    </row>
    <row r="1071" spans="2:69" x14ac:dyDescent="0.3">
      <c r="B1071" s="89"/>
      <c r="C1071" s="98">
        <f t="shared" si="759"/>
        <v>213</v>
      </c>
      <c r="D1071" s="120">
        <v>1061</v>
      </c>
      <c r="E1071" s="161" t="str">
        <f t="shared" si="764"/>
        <v/>
      </c>
      <c r="F1071" s="90" t="str">
        <f t="shared" si="740"/>
        <v/>
      </c>
      <c r="G1071" s="120">
        <v>1061</v>
      </c>
      <c r="H1071" s="161" t="str">
        <f t="shared" si="765"/>
        <v/>
      </c>
      <c r="I1071" s="90" t="str">
        <f t="array" ref="I1071">IF(D$2=1,IF(F1071="","",ABS(F1070-F1071)),IF(D$2&lt;10,IF(AND(F1071="",F1072=""),"",MAX(IF(C$11:C$1510=G1071,B$11:B$1510))-MIN(IF(C$11:C$1510=G1071,B$11:B$1510))),IF(AND(F1071="",F1072=""),"",_xlfn.STDEV.S(IF(C$11:C$1510=G1071,B$11:B$1510)))))</f>
        <v/>
      </c>
      <c r="J1071" s="102"/>
      <c r="K1071" s="156"/>
      <c r="L1071" s="157"/>
      <c r="M1071" s="158"/>
      <c r="N1071" s="147"/>
      <c r="O1071" s="147"/>
      <c r="AA1071" s="99" t="str">
        <f t="shared" si="741"/>
        <v/>
      </c>
      <c r="AB1071" s="99" t="str">
        <f t="shared" si="742"/>
        <v/>
      </c>
      <c r="AC1071" s="99" t="str">
        <f t="shared" si="770"/>
        <v/>
      </c>
      <c r="AD1071" s="99" t="str">
        <f t="shared" si="771"/>
        <v/>
      </c>
      <c r="AE1071" s="99" t="str">
        <f t="shared" si="743"/>
        <v/>
      </c>
      <c r="AF1071" s="99" t="str">
        <f t="shared" si="744"/>
        <v/>
      </c>
      <c r="AG1071" s="99" t="str">
        <f t="shared" si="782"/>
        <v/>
      </c>
      <c r="AH1071" s="99" t="str">
        <f t="shared" si="783"/>
        <v/>
      </c>
      <c r="AI1071" s="99" t="str">
        <f t="shared" si="760"/>
        <v/>
      </c>
      <c r="AJ1071" s="99" t="str">
        <f t="shared" si="766"/>
        <v/>
      </c>
      <c r="AK1071" s="99" t="str">
        <f t="shared" si="780"/>
        <v/>
      </c>
      <c r="AL1071" s="99" t="str">
        <f t="shared" si="781"/>
        <v/>
      </c>
      <c r="AM1071" s="99" t="str">
        <f t="shared" si="761"/>
        <v/>
      </c>
      <c r="AN1071" s="99" t="str">
        <f t="shared" si="767"/>
        <v/>
      </c>
      <c r="AO1071" s="99" t="str">
        <f t="shared" si="772"/>
        <v/>
      </c>
      <c r="AP1071" s="99" t="str">
        <f t="shared" si="773"/>
        <v/>
      </c>
      <c r="AQ1071" s="99" t="str">
        <f t="shared" si="768"/>
        <v/>
      </c>
      <c r="AR1071" s="99" t="str">
        <f t="shared" si="769"/>
        <v/>
      </c>
      <c r="AS1071" s="99" t="str">
        <f t="shared" si="774"/>
        <v/>
      </c>
      <c r="AT1071" s="99" t="str">
        <f t="shared" si="775"/>
        <v/>
      </c>
      <c r="AU1071" s="99" t="str">
        <f t="shared" si="745"/>
        <v/>
      </c>
      <c r="AV1071" s="99" t="str">
        <f t="shared" si="746"/>
        <v/>
      </c>
      <c r="AW1071" s="99" t="str">
        <f t="shared" si="776"/>
        <v/>
      </c>
      <c r="AX1071" s="99" t="str">
        <f t="shared" si="777"/>
        <v/>
      </c>
      <c r="AY1071" s="99" t="str">
        <f t="shared" si="747"/>
        <v/>
      </c>
      <c r="AZ1071" s="99" t="str">
        <f t="shared" si="748"/>
        <v/>
      </c>
      <c r="BA1071" s="99" t="str">
        <f t="shared" si="778"/>
        <v/>
      </c>
      <c r="BB1071" s="99" t="str">
        <f t="shared" si="779"/>
        <v/>
      </c>
      <c r="BD1071" s="99" t="str">
        <f t="shared" si="749"/>
        <v/>
      </c>
      <c r="BE1071" s="99" t="str">
        <f t="shared" si="750"/>
        <v/>
      </c>
      <c r="BF1071" s="99" t="str">
        <f t="shared" si="751"/>
        <v/>
      </c>
      <c r="BG1071" s="99" t="str">
        <f t="shared" si="752"/>
        <v/>
      </c>
      <c r="BH1071" s="121" t="str">
        <f t="shared" si="753"/>
        <v/>
      </c>
      <c r="BI1071" s="121" t="str">
        <f t="shared" si="754"/>
        <v/>
      </c>
      <c r="BJ1071" s="122" t="str">
        <f t="shared" si="755"/>
        <v/>
      </c>
      <c r="BK1071" s="122"/>
      <c r="BL1071" s="99" t="str">
        <f t="shared" si="756"/>
        <v/>
      </c>
      <c r="BM1071" s="99" t="str">
        <f t="shared" si="757"/>
        <v/>
      </c>
      <c r="BN1071" s="122" t="str">
        <f t="shared" si="762"/>
        <v/>
      </c>
      <c r="BO1071" s="121" t="str">
        <f t="shared" si="758"/>
        <v/>
      </c>
      <c r="BP1071" s="122" t="str">
        <f t="shared" si="763"/>
        <v/>
      </c>
      <c r="BQ1071" s="122"/>
    </row>
    <row r="1072" spans="2:69" x14ac:dyDescent="0.3">
      <c r="B1072" s="89"/>
      <c r="C1072" s="98">
        <f t="shared" si="759"/>
        <v>213</v>
      </c>
      <c r="D1072" s="120">
        <v>1062</v>
      </c>
      <c r="E1072" s="161" t="str">
        <f t="shared" si="764"/>
        <v/>
      </c>
      <c r="F1072" s="90" t="str">
        <f t="shared" si="740"/>
        <v/>
      </c>
      <c r="G1072" s="120">
        <v>1062</v>
      </c>
      <c r="H1072" s="161" t="str">
        <f t="shared" si="765"/>
        <v/>
      </c>
      <c r="I1072" s="90" t="str">
        <f t="array" ref="I1072">IF(D$2=1,IF(F1072="","",ABS(F1071-F1072)),IF(D$2&lt;10,IF(AND(F1072="",F1073=""),"",MAX(IF(C$11:C$1510=G1072,B$11:B$1510))-MIN(IF(C$11:C$1510=G1072,B$11:B$1510))),IF(AND(F1072="",F1073=""),"",_xlfn.STDEV.S(IF(C$11:C$1510=G1072,B$11:B$1510)))))</f>
        <v/>
      </c>
      <c r="J1072" s="102"/>
      <c r="K1072" s="156"/>
      <c r="L1072" s="157"/>
      <c r="M1072" s="158"/>
      <c r="N1072" s="147"/>
      <c r="O1072" s="147"/>
      <c r="AA1072" s="99" t="str">
        <f t="shared" si="741"/>
        <v/>
      </c>
      <c r="AB1072" s="99" t="str">
        <f t="shared" si="742"/>
        <v/>
      </c>
      <c r="AC1072" s="99" t="str">
        <f t="shared" si="770"/>
        <v/>
      </c>
      <c r="AD1072" s="99" t="str">
        <f t="shared" si="771"/>
        <v/>
      </c>
      <c r="AE1072" s="99" t="str">
        <f t="shared" si="743"/>
        <v/>
      </c>
      <c r="AF1072" s="99" t="str">
        <f t="shared" si="744"/>
        <v/>
      </c>
      <c r="AG1072" s="99" t="str">
        <f t="shared" si="782"/>
        <v/>
      </c>
      <c r="AH1072" s="99" t="str">
        <f t="shared" si="783"/>
        <v/>
      </c>
      <c r="AI1072" s="99" t="str">
        <f t="shared" si="760"/>
        <v/>
      </c>
      <c r="AJ1072" s="99" t="str">
        <f t="shared" si="766"/>
        <v/>
      </c>
      <c r="AK1072" s="99" t="str">
        <f t="shared" si="780"/>
        <v/>
      </c>
      <c r="AL1072" s="99" t="str">
        <f t="shared" si="781"/>
        <v/>
      </c>
      <c r="AM1072" s="99" t="str">
        <f t="shared" si="761"/>
        <v/>
      </c>
      <c r="AN1072" s="99" t="str">
        <f t="shared" si="767"/>
        <v/>
      </c>
      <c r="AO1072" s="99" t="str">
        <f t="shared" si="772"/>
        <v/>
      </c>
      <c r="AP1072" s="99" t="str">
        <f t="shared" si="773"/>
        <v/>
      </c>
      <c r="AQ1072" s="99" t="str">
        <f t="shared" si="768"/>
        <v/>
      </c>
      <c r="AR1072" s="99" t="str">
        <f t="shared" si="769"/>
        <v/>
      </c>
      <c r="AS1072" s="99" t="str">
        <f t="shared" si="774"/>
        <v/>
      </c>
      <c r="AT1072" s="99" t="str">
        <f t="shared" si="775"/>
        <v/>
      </c>
      <c r="AU1072" s="99" t="str">
        <f t="shared" si="745"/>
        <v/>
      </c>
      <c r="AV1072" s="99" t="str">
        <f t="shared" si="746"/>
        <v/>
      </c>
      <c r="AW1072" s="99" t="str">
        <f t="shared" si="776"/>
        <v/>
      </c>
      <c r="AX1072" s="99" t="str">
        <f t="shared" si="777"/>
        <v/>
      </c>
      <c r="AY1072" s="99" t="str">
        <f t="shared" si="747"/>
        <v/>
      </c>
      <c r="AZ1072" s="99" t="str">
        <f t="shared" si="748"/>
        <v/>
      </c>
      <c r="BA1072" s="99" t="str">
        <f t="shared" si="778"/>
        <v/>
      </c>
      <c r="BB1072" s="99" t="str">
        <f t="shared" si="779"/>
        <v/>
      </c>
      <c r="BD1072" s="99" t="str">
        <f t="shared" si="749"/>
        <v/>
      </c>
      <c r="BE1072" s="99" t="str">
        <f t="shared" si="750"/>
        <v/>
      </c>
      <c r="BF1072" s="99" t="str">
        <f t="shared" si="751"/>
        <v/>
      </c>
      <c r="BG1072" s="99" t="str">
        <f t="shared" si="752"/>
        <v/>
      </c>
      <c r="BH1072" s="121" t="str">
        <f t="shared" si="753"/>
        <v/>
      </c>
      <c r="BI1072" s="121" t="str">
        <f t="shared" si="754"/>
        <v/>
      </c>
      <c r="BJ1072" s="122" t="str">
        <f t="shared" si="755"/>
        <v/>
      </c>
      <c r="BK1072" s="122"/>
      <c r="BL1072" s="99" t="str">
        <f t="shared" si="756"/>
        <v/>
      </c>
      <c r="BM1072" s="99" t="str">
        <f t="shared" si="757"/>
        <v/>
      </c>
      <c r="BN1072" s="122" t="str">
        <f t="shared" si="762"/>
        <v/>
      </c>
      <c r="BO1072" s="121" t="str">
        <f t="shared" si="758"/>
        <v/>
      </c>
      <c r="BP1072" s="122" t="str">
        <f t="shared" si="763"/>
        <v/>
      </c>
      <c r="BQ1072" s="122"/>
    </row>
    <row r="1073" spans="2:69" x14ac:dyDescent="0.3">
      <c r="B1073" s="89"/>
      <c r="C1073" s="98">
        <f t="shared" si="759"/>
        <v>213</v>
      </c>
      <c r="D1073" s="120">
        <v>1063</v>
      </c>
      <c r="E1073" s="161" t="str">
        <f t="shared" si="764"/>
        <v/>
      </c>
      <c r="F1073" s="90" t="str">
        <f t="shared" si="740"/>
        <v/>
      </c>
      <c r="G1073" s="120">
        <v>1063</v>
      </c>
      <c r="H1073" s="161" t="str">
        <f t="shared" si="765"/>
        <v/>
      </c>
      <c r="I1073" s="90" t="str">
        <f t="array" ref="I1073">IF(D$2=1,IF(F1073="","",ABS(F1072-F1073)),IF(D$2&lt;10,IF(AND(F1073="",F1074=""),"",MAX(IF(C$11:C$1510=G1073,B$11:B$1510))-MIN(IF(C$11:C$1510=G1073,B$11:B$1510))),IF(AND(F1073="",F1074=""),"",_xlfn.STDEV.S(IF(C$11:C$1510=G1073,B$11:B$1510)))))</f>
        <v/>
      </c>
      <c r="J1073" s="102"/>
      <c r="K1073" s="156"/>
      <c r="L1073" s="157"/>
      <c r="M1073" s="158"/>
      <c r="N1073" s="147"/>
      <c r="O1073" s="147"/>
      <c r="AA1073" s="99" t="str">
        <f t="shared" si="741"/>
        <v/>
      </c>
      <c r="AB1073" s="99" t="str">
        <f t="shared" si="742"/>
        <v/>
      </c>
      <c r="AC1073" s="99" t="str">
        <f t="shared" si="770"/>
        <v/>
      </c>
      <c r="AD1073" s="99" t="str">
        <f t="shared" si="771"/>
        <v/>
      </c>
      <c r="AE1073" s="99" t="str">
        <f t="shared" si="743"/>
        <v/>
      </c>
      <c r="AF1073" s="99" t="str">
        <f t="shared" si="744"/>
        <v/>
      </c>
      <c r="AG1073" s="99" t="str">
        <f t="shared" si="782"/>
        <v/>
      </c>
      <c r="AH1073" s="99" t="str">
        <f t="shared" si="783"/>
        <v/>
      </c>
      <c r="AI1073" s="99" t="str">
        <f t="shared" si="760"/>
        <v/>
      </c>
      <c r="AJ1073" s="99" t="str">
        <f t="shared" si="766"/>
        <v/>
      </c>
      <c r="AK1073" s="99" t="str">
        <f t="shared" si="780"/>
        <v/>
      </c>
      <c r="AL1073" s="99" t="str">
        <f t="shared" si="781"/>
        <v/>
      </c>
      <c r="AM1073" s="99" t="str">
        <f t="shared" si="761"/>
        <v/>
      </c>
      <c r="AN1073" s="99" t="str">
        <f t="shared" si="767"/>
        <v/>
      </c>
      <c r="AO1073" s="99" t="str">
        <f t="shared" si="772"/>
        <v/>
      </c>
      <c r="AP1073" s="99" t="str">
        <f t="shared" si="773"/>
        <v/>
      </c>
      <c r="AQ1073" s="99" t="str">
        <f t="shared" si="768"/>
        <v/>
      </c>
      <c r="AR1073" s="99" t="str">
        <f t="shared" si="769"/>
        <v/>
      </c>
      <c r="AS1073" s="99" t="str">
        <f t="shared" si="774"/>
        <v/>
      </c>
      <c r="AT1073" s="99" t="str">
        <f t="shared" si="775"/>
        <v/>
      </c>
      <c r="AU1073" s="99" t="str">
        <f t="shared" si="745"/>
        <v/>
      </c>
      <c r="AV1073" s="99" t="str">
        <f t="shared" si="746"/>
        <v/>
      </c>
      <c r="AW1073" s="99" t="str">
        <f t="shared" si="776"/>
        <v/>
      </c>
      <c r="AX1073" s="99" t="str">
        <f t="shared" si="777"/>
        <v/>
      </c>
      <c r="AY1073" s="99" t="str">
        <f t="shared" si="747"/>
        <v/>
      </c>
      <c r="AZ1073" s="99" t="str">
        <f t="shared" si="748"/>
        <v/>
      </c>
      <c r="BA1073" s="99" t="str">
        <f t="shared" si="778"/>
        <v/>
      </c>
      <c r="BB1073" s="99" t="str">
        <f t="shared" si="779"/>
        <v/>
      </c>
      <c r="BD1073" s="99" t="str">
        <f t="shared" si="749"/>
        <v/>
      </c>
      <c r="BE1073" s="99" t="str">
        <f t="shared" si="750"/>
        <v/>
      </c>
      <c r="BF1073" s="99" t="str">
        <f t="shared" si="751"/>
        <v/>
      </c>
      <c r="BG1073" s="99" t="str">
        <f t="shared" si="752"/>
        <v/>
      </c>
      <c r="BH1073" s="121" t="str">
        <f t="shared" si="753"/>
        <v/>
      </c>
      <c r="BI1073" s="121" t="str">
        <f t="shared" si="754"/>
        <v/>
      </c>
      <c r="BJ1073" s="122" t="str">
        <f t="shared" si="755"/>
        <v/>
      </c>
      <c r="BK1073" s="122"/>
      <c r="BL1073" s="99" t="str">
        <f t="shared" si="756"/>
        <v/>
      </c>
      <c r="BM1073" s="99" t="str">
        <f t="shared" si="757"/>
        <v/>
      </c>
      <c r="BN1073" s="122" t="str">
        <f t="shared" si="762"/>
        <v/>
      </c>
      <c r="BO1073" s="121" t="str">
        <f t="shared" si="758"/>
        <v/>
      </c>
      <c r="BP1073" s="122" t="str">
        <f t="shared" si="763"/>
        <v/>
      </c>
      <c r="BQ1073" s="122"/>
    </row>
    <row r="1074" spans="2:69" x14ac:dyDescent="0.3">
      <c r="B1074" s="89"/>
      <c r="C1074" s="98">
        <f t="shared" si="759"/>
        <v>213</v>
      </c>
      <c r="D1074" s="120">
        <v>1064</v>
      </c>
      <c r="E1074" s="161" t="str">
        <f t="shared" si="764"/>
        <v/>
      </c>
      <c r="F1074" s="90" t="str">
        <f t="shared" si="740"/>
        <v/>
      </c>
      <c r="G1074" s="120">
        <v>1064</v>
      </c>
      <c r="H1074" s="161" t="str">
        <f t="shared" si="765"/>
        <v/>
      </c>
      <c r="I1074" s="90" t="str">
        <f t="array" ref="I1074">IF(D$2=1,IF(F1074="","",ABS(F1073-F1074)),IF(D$2&lt;10,IF(AND(F1074="",F1075=""),"",MAX(IF(C$11:C$1510=G1074,B$11:B$1510))-MIN(IF(C$11:C$1510=G1074,B$11:B$1510))),IF(AND(F1074="",F1075=""),"",_xlfn.STDEV.S(IF(C$11:C$1510=G1074,B$11:B$1510)))))</f>
        <v/>
      </c>
      <c r="J1074" s="102"/>
      <c r="K1074" s="156"/>
      <c r="L1074" s="157"/>
      <c r="M1074" s="158"/>
      <c r="N1074" s="147"/>
      <c r="O1074" s="147"/>
      <c r="AA1074" s="99" t="str">
        <f t="shared" si="741"/>
        <v/>
      </c>
      <c r="AB1074" s="99" t="str">
        <f t="shared" si="742"/>
        <v/>
      </c>
      <c r="AC1074" s="99" t="str">
        <f t="shared" si="770"/>
        <v/>
      </c>
      <c r="AD1074" s="99" t="str">
        <f t="shared" si="771"/>
        <v/>
      </c>
      <c r="AE1074" s="99" t="str">
        <f t="shared" si="743"/>
        <v/>
      </c>
      <c r="AF1074" s="99" t="str">
        <f t="shared" si="744"/>
        <v/>
      </c>
      <c r="AG1074" s="99" t="str">
        <f t="shared" si="782"/>
        <v/>
      </c>
      <c r="AH1074" s="99" t="str">
        <f t="shared" si="783"/>
        <v/>
      </c>
      <c r="AI1074" s="99" t="str">
        <f t="shared" si="760"/>
        <v/>
      </c>
      <c r="AJ1074" s="99" t="str">
        <f t="shared" si="766"/>
        <v/>
      </c>
      <c r="AK1074" s="99" t="str">
        <f t="shared" si="780"/>
        <v/>
      </c>
      <c r="AL1074" s="99" t="str">
        <f t="shared" si="781"/>
        <v/>
      </c>
      <c r="AM1074" s="99" t="str">
        <f t="shared" si="761"/>
        <v/>
      </c>
      <c r="AN1074" s="99" t="str">
        <f t="shared" si="767"/>
        <v/>
      </c>
      <c r="AO1074" s="99" t="str">
        <f t="shared" si="772"/>
        <v/>
      </c>
      <c r="AP1074" s="99" t="str">
        <f t="shared" si="773"/>
        <v/>
      </c>
      <c r="AQ1074" s="99" t="str">
        <f t="shared" si="768"/>
        <v/>
      </c>
      <c r="AR1074" s="99" t="str">
        <f t="shared" si="769"/>
        <v/>
      </c>
      <c r="AS1074" s="99" t="str">
        <f t="shared" si="774"/>
        <v/>
      </c>
      <c r="AT1074" s="99" t="str">
        <f t="shared" si="775"/>
        <v/>
      </c>
      <c r="AU1074" s="99" t="str">
        <f t="shared" si="745"/>
        <v/>
      </c>
      <c r="AV1074" s="99" t="str">
        <f t="shared" si="746"/>
        <v/>
      </c>
      <c r="AW1074" s="99" t="str">
        <f t="shared" si="776"/>
        <v/>
      </c>
      <c r="AX1074" s="99" t="str">
        <f t="shared" si="777"/>
        <v/>
      </c>
      <c r="AY1074" s="99" t="str">
        <f t="shared" si="747"/>
        <v/>
      </c>
      <c r="AZ1074" s="99" t="str">
        <f t="shared" si="748"/>
        <v/>
      </c>
      <c r="BA1074" s="99" t="str">
        <f t="shared" si="778"/>
        <v/>
      </c>
      <c r="BB1074" s="99" t="str">
        <f t="shared" si="779"/>
        <v/>
      </c>
      <c r="BD1074" s="99" t="str">
        <f t="shared" si="749"/>
        <v/>
      </c>
      <c r="BE1074" s="99" t="str">
        <f t="shared" si="750"/>
        <v/>
      </c>
      <c r="BF1074" s="99" t="str">
        <f t="shared" si="751"/>
        <v/>
      </c>
      <c r="BG1074" s="99" t="str">
        <f t="shared" si="752"/>
        <v/>
      </c>
      <c r="BH1074" s="121" t="str">
        <f t="shared" si="753"/>
        <v/>
      </c>
      <c r="BI1074" s="121" t="str">
        <f t="shared" si="754"/>
        <v/>
      </c>
      <c r="BJ1074" s="122" t="str">
        <f t="shared" si="755"/>
        <v/>
      </c>
      <c r="BK1074" s="122"/>
      <c r="BL1074" s="99" t="str">
        <f t="shared" si="756"/>
        <v/>
      </c>
      <c r="BM1074" s="99" t="str">
        <f t="shared" si="757"/>
        <v/>
      </c>
      <c r="BN1074" s="122" t="str">
        <f t="shared" si="762"/>
        <v/>
      </c>
      <c r="BO1074" s="121" t="str">
        <f t="shared" si="758"/>
        <v/>
      </c>
      <c r="BP1074" s="122" t="str">
        <f t="shared" si="763"/>
        <v/>
      </c>
      <c r="BQ1074" s="122"/>
    </row>
    <row r="1075" spans="2:69" x14ac:dyDescent="0.3">
      <c r="B1075" s="89"/>
      <c r="C1075" s="98">
        <f t="shared" si="759"/>
        <v>213</v>
      </c>
      <c r="D1075" s="120">
        <v>1065</v>
      </c>
      <c r="E1075" s="161" t="str">
        <f t="shared" si="764"/>
        <v/>
      </c>
      <c r="F1075" s="90" t="str">
        <f t="shared" si="740"/>
        <v/>
      </c>
      <c r="G1075" s="120">
        <v>1065</v>
      </c>
      <c r="H1075" s="161" t="str">
        <f t="shared" si="765"/>
        <v/>
      </c>
      <c r="I1075" s="90" t="str">
        <f t="array" ref="I1075">IF(D$2=1,IF(F1075="","",ABS(F1074-F1075)),IF(D$2&lt;10,IF(AND(F1075="",F1076=""),"",MAX(IF(C$11:C$1510=G1075,B$11:B$1510))-MIN(IF(C$11:C$1510=G1075,B$11:B$1510))),IF(AND(F1075="",F1076=""),"",_xlfn.STDEV.S(IF(C$11:C$1510=G1075,B$11:B$1510)))))</f>
        <v/>
      </c>
      <c r="J1075" s="102"/>
      <c r="K1075" s="156"/>
      <c r="L1075" s="157"/>
      <c r="M1075" s="158"/>
      <c r="N1075" s="147"/>
      <c r="O1075" s="147"/>
      <c r="AA1075" s="99" t="str">
        <f t="shared" si="741"/>
        <v/>
      </c>
      <c r="AB1075" s="99" t="str">
        <f t="shared" si="742"/>
        <v/>
      </c>
      <c r="AC1075" s="99" t="str">
        <f t="shared" si="770"/>
        <v/>
      </c>
      <c r="AD1075" s="99" t="str">
        <f t="shared" si="771"/>
        <v/>
      </c>
      <c r="AE1075" s="99" t="str">
        <f t="shared" si="743"/>
        <v/>
      </c>
      <c r="AF1075" s="99" t="str">
        <f t="shared" si="744"/>
        <v/>
      </c>
      <c r="AG1075" s="99" t="str">
        <f t="shared" si="782"/>
        <v/>
      </c>
      <c r="AH1075" s="99" t="str">
        <f t="shared" si="783"/>
        <v/>
      </c>
      <c r="AI1075" s="99" t="str">
        <f t="shared" si="760"/>
        <v/>
      </c>
      <c r="AJ1075" s="99" t="str">
        <f t="shared" si="766"/>
        <v/>
      </c>
      <c r="AK1075" s="99" t="str">
        <f t="shared" si="780"/>
        <v/>
      </c>
      <c r="AL1075" s="99" t="str">
        <f t="shared" si="781"/>
        <v/>
      </c>
      <c r="AM1075" s="99" t="str">
        <f t="shared" si="761"/>
        <v/>
      </c>
      <c r="AN1075" s="99" t="str">
        <f t="shared" si="767"/>
        <v/>
      </c>
      <c r="AO1075" s="99" t="str">
        <f t="shared" si="772"/>
        <v/>
      </c>
      <c r="AP1075" s="99" t="str">
        <f t="shared" si="773"/>
        <v/>
      </c>
      <c r="AQ1075" s="99" t="str">
        <f t="shared" si="768"/>
        <v/>
      </c>
      <c r="AR1075" s="99" t="str">
        <f t="shared" si="769"/>
        <v/>
      </c>
      <c r="AS1075" s="99" t="str">
        <f t="shared" si="774"/>
        <v/>
      </c>
      <c r="AT1075" s="99" t="str">
        <f t="shared" si="775"/>
        <v/>
      </c>
      <c r="AU1075" s="99" t="str">
        <f t="shared" si="745"/>
        <v/>
      </c>
      <c r="AV1075" s="99" t="str">
        <f t="shared" si="746"/>
        <v/>
      </c>
      <c r="AW1075" s="99" t="str">
        <f t="shared" si="776"/>
        <v/>
      </c>
      <c r="AX1075" s="99" t="str">
        <f t="shared" si="777"/>
        <v/>
      </c>
      <c r="AY1075" s="99" t="str">
        <f t="shared" si="747"/>
        <v/>
      </c>
      <c r="AZ1075" s="99" t="str">
        <f t="shared" si="748"/>
        <v/>
      </c>
      <c r="BA1075" s="99" t="str">
        <f t="shared" si="778"/>
        <v/>
      </c>
      <c r="BB1075" s="99" t="str">
        <f t="shared" si="779"/>
        <v/>
      </c>
      <c r="BD1075" s="99" t="str">
        <f t="shared" si="749"/>
        <v/>
      </c>
      <c r="BE1075" s="99" t="str">
        <f t="shared" si="750"/>
        <v/>
      </c>
      <c r="BF1075" s="99" t="str">
        <f t="shared" si="751"/>
        <v/>
      </c>
      <c r="BG1075" s="99" t="str">
        <f t="shared" si="752"/>
        <v/>
      </c>
      <c r="BH1075" s="121" t="str">
        <f t="shared" si="753"/>
        <v/>
      </c>
      <c r="BI1075" s="121" t="str">
        <f t="shared" si="754"/>
        <v/>
      </c>
      <c r="BJ1075" s="122" t="str">
        <f t="shared" si="755"/>
        <v/>
      </c>
      <c r="BK1075" s="122"/>
      <c r="BL1075" s="99" t="str">
        <f t="shared" si="756"/>
        <v/>
      </c>
      <c r="BM1075" s="99" t="str">
        <f t="shared" si="757"/>
        <v/>
      </c>
      <c r="BN1075" s="122" t="str">
        <f t="shared" si="762"/>
        <v/>
      </c>
      <c r="BO1075" s="121" t="str">
        <f t="shared" si="758"/>
        <v/>
      </c>
      <c r="BP1075" s="122" t="str">
        <f t="shared" si="763"/>
        <v/>
      </c>
      <c r="BQ1075" s="122"/>
    </row>
    <row r="1076" spans="2:69" x14ac:dyDescent="0.3">
      <c r="B1076" s="89"/>
      <c r="C1076" s="98">
        <f t="shared" si="759"/>
        <v>214</v>
      </c>
      <c r="D1076" s="120">
        <v>1066</v>
      </c>
      <c r="E1076" s="161" t="str">
        <f t="shared" si="764"/>
        <v/>
      </c>
      <c r="F1076" s="90" t="str">
        <f t="shared" si="740"/>
        <v/>
      </c>
      <c r="G1076" s="120">
        <v>1066</v>
      </c>
      <c r="H1076" s="161" t="str">
        <f t="shared" si="765"/>
        <v/>
      </c>
      <c r="I1076" s="90" t="str">
        <f t="array" ref="I1076">IF(D$2=1,IF(F1076="","",ABS(F1075-F1076)),IF(D$2&lt;10,IF(AND(F1076="",F1077=""),"",MAX(IF(C$11:C$1510=G1076,B$11:B$1510))-MIN(IF(C$11:C$1510=G1076,B$11:B$1510))),IF(AND(F1076="",F1077=""),"",_xlfn.STDEV.S(IF(C$11:C$1510=G1076,B$11:B$1510)))))</f>
        <v/>
      </c>
      <c r="J1076" s="102"/>
      <c r="K1076" s="156"/>
      <c r="L1076" s="157"/>
      <c r="M1076" s="158"/>
      <c r="N1076" s="147"/>
      <c r="O1076" s="147"/>
      <c r="AA1076" s="99" t="str">
        <f t="shared" si="741"/>
        <v/>
      </c>
      <c r="AB1076" s="99" t="str">
        <f t="shared" si="742"/>
        <v/>
      </c>
      <c r="AC1076" s="99" t="str">
        <f t="shared" si="770"/>
        <v/>
      </c>
      <c r="AD1076" s="99" t="str">
        <f t="shared" si="771"/>
        <v/>
      </c>
      <c r="AE1076" s="99" t="str">
        <f t="shared" si="743"/>
        <v/>
      </c>
      <c r="AF1076" s="99" t="str">
        <f t="shared" si="744"/>
        <v/>
      </c>
      <c r="AG1076" s="99" t="str">
        <f t="shared" si="782"/>
        <v/>
      </c>
      <c r="AH1076" s="99" t="str">
        <f t="shared" si="783"/>
        <v/>
      </c>
      <c r="AI1076" s="99" t="str">
        <f t="shared" si="760"/>
        <v/>
      </c>
      <c r="AJ1076" s="99" t="str">
        <f t="shared" si="766"/>
        <v/>
      </c>
      <c r="AK1076" s="99" t="str">
        <f t="shared" si="780"/>
        <v/>
      </c>
      <c r="AL1076" s="99" t="str">
        <f t="shared" si="781"/>
        <v/>
      </c>
      <c r="AM1076" s="99" t="str">
        <f t="shared" si="761"/>
        <v/>
      </c>
      <c r="AN1076" s="99" t="str">
        <f t="shared" si="767"/>
        <v/>
      </c>
      <c r="AO1076" s="99" t="str">
        <f t="shared" si="772"/>
        <v/>
      </c>
      <c r="AP1076" s="99" t="str">
        <f t="shared" si="773"/>
        <v/>
      </c>
      <c r="AQ1076" s="99" t="str">
        <f t="shared" si="768"/>
        <v/>
      </c>
      <c r="AR1076" s="99" t="str">
        <f t="shared" si="769"/>
        <v/>
      </c>
      <c r="AS1076" s="99" t="str">
        <f t="shared" si="774"/>
        <v/>
      </c>
      <c r="AT1076" s="99" t="str">
        <f t="shared" si="775"/>
        <v/>
      </c>
      <c r="AU1076" s="99" t="str">
        <f t="shared" si="745"/>
        <v/>
      </c>
      <c r="AV1076" s="99" t="str">
        <f t="shared" si="746"/>
        <v/>
      </c>
      <c r="AW1076" s="99" t="str">
        <f t="shared" si="776"/>
        <v/>
      </c>
      <c r="AX1076" s="99" t="str">
        <f t="shared" si="777"/>
        <v/>
      </c>
      <c r="AY1076" s="99" t="str">
        <f t="shared" si="747"/>
        <v/>
      </c>
      <c r="AZ1076" s="99" t="str">
        <f t="shared" si="748"/>
        <v/>
      </c>
      <c r="BA1076" s="99" t="str">
        <f t="shared" si="778"/>
        <v/>
      </c>
      <c r="BB1076" s="99" t="str">
        <f t="shared" si="779"/>
        <v/>
      </c>
      <c r="BD1076" s="99" t="str">
        <f t="shared" si="749"/>
        <v/>
      </c>
      <c r="BE1076" s="99" t="str">
        <f t="shared" si="750"/>
        <v/>
      </c>
      <c r="BF1076" s="99" t="str">
        <f t="shared" si="751"/>
        <v/>
      </c>
      <c r="BG1076" s="99" t="str">
        <f t="shared" si="752"/>
        <v/>
      </c>
      <c r="BH1076" s="121" t="str">
        <f t="shared" si="753"/>
        <v/>
      </c>
      <c r="BI1076" s="121" t="str">
        <f t="shared" si="754"/>
        <v/>
      </c>
      <c r="BJ1076" s="122" t="str">
        <f t="shared" si="755"/>
        <v/>
      </c>
      <c r="BK1076" s="122"/>
      <c r="BL1076" s="99" t="str">
        <f t="shared" si="756"/>
        <v/>
      </c>
      <c r="BM1076" s="99" t="str">
        <f t="shared" si="757"/>
        <v/>
      </c>
      <c r="BN1076" s="122" t="str">
        <f t="shared" si="762"/>
        <v/>
      </c>
      <c r="BO1076" s="121" t="str">
        <f t="shared" si="758"/>
        <v/>
      </c>
      <c r="BP1076" s="122" t="str">
        <f t="shared" si="763"/>
        <v/>
      </c>
      <c r="BQ1076" s="122"/>
    </row>
    <row r="1077" spans="2:69" x14ac:dyDescent="0.3">
      <c r="B1077" s="89"/>
      <c r="C1077" s="98">
        <f t="shared" si="759"/>
        <v>214</v>
      </c>
      <c r="D1077" s="120">
        <v>1067</v>
      </c>
      <c r="E1077" s="161" t="str">
        <f t="shared" si="764"/>
        <v/>
      </c>
      <c r="F1077" s="90" t="str">
        <f t="shared" si="740"/>
        <v/>
      </c>
      <c r="G1077" s="120">
        <v>1067</v>
      </c>
      <c r="H1077" s="161" t="str">
        <f t="shared" si="765"/>
        <v/>
      </c>
      <c r="I1077" s="90" t="str">
        <f t="array" ref="I1077">IF(D$2=1,IF(F1077="","",ABS(F1076-F1077)),IF(D$2&lt;10,IF(AND(F1077="",F1078=""),"",MAX(IF(C$11:C$1510=G1077,B$11:B$1510))-MIN(IF(C$11:C$1510=G1077,B$11:B$1510))),IF(AND(F1077="",F1078=""),"",_xlfn.STDEV.S(IF(C$11:C$1510=G1077,B$11:B$1510)))))</f>
        <v/>
      </c>
      <c r="J1077" s="102"/>
      <c r="K1077" s="156"/>
      <c r="L1077" s="157"/>
      <c r="M1077" s="158"/>
      <c r="N1077" s="147"/>
      <c r="O1077" s="147"/>
      <c r="AA1077" s="99" t="str">
        <f t="shared" si="741"/>
        <v/>
      </c>
      <c r="AB1077" s="99" t="str">
        <f t="shared" si="742"/>
        <v/>
      </c>
      <c r="AC1077" s="99" t="str">
        <f t="shared" si="770"/>
        <v/>
      </c>
      <c r="AD1077" s="99" t="str">
        <f t="shared" si="771"/>
        <v/>
      </c>
      <c r="AE1077" s="99" t="str">
        <f t="shared" si="743"/>
        <v/>
      </c>
      <c r="AF1077" s="99" t="str">
        <f t="shared" si="744"/>
        <v/>
      </c>
      <c r="AG1077" s="99" t="str">
        <f t="shared" si="782"/>
        <v/>
      </c>
      <c r="AH1077" s="99" t="str">
        <f t="shared" si="783"/>
        <v/>
      </c>
      <c r="AI1077" s="99" t="str">
        <f t="shared" si="760"/>
        <v/>
      </c>
      <c r="AJ1077" s="99" t="str">
        <f t="shared" si="766"/>
        <v/>
      </c>
      <c r="AK1077" s="99" t="str">
        <f t="shared" si="780"/>
        <v/>
      </c>
      <c r="AL1077" s="99" t="str">
        <f t="shared" si="781"/>
        <v/>
      </c>
      <c r="AM1077" s="99" t="str">
        <f t="shared" si="761"/>
        <v/>
      </c>
      <c r="AN1077" s="99" t="str">
        <f t="shared" si="767"/>
        <v/>
      </c>
      <c r="AO1077" s="99" t="str">
        <f t="shared" si="772"/>
        <v/>
      </c>
      <c r="AP1077" s="99" t="str">
        <f t="shared" si="773"/>
        <v/>
      </c>
      <c r="AQ1077" s="99" t="str">
        <f t="shared" si="768"/>
        <v/>
      </c>
      <c r="AR1077" s="99" t="str">
        <f t="shared" si="769"/>
        <v/>
      </c>
      <c r="AS1077" s="99" t="str">
        <f t="shared" si="774"/>
        <v/>
      </c>
      <c r="AT1077" s="99" t="str">
        <f t="shared" si="775"/>
        <v/>
      </c>
      <c r="AU1077" s="99" t="str">
        <f t="shared" si="745"/>
        <v/>
      </c>
      <c r="AV1077" s="99" t="str">
        <f t="shared" si="746"/>
        <v/>
      </c>
      <c r="AW1077" s="99" t="str">
        <f t="shared" si="776"/>
        <v/>
      </c>
      <c r="AX1077" s="99" t="str">
        <f t="shared" si="777"/>
        <v/>
      </c>
      <c r="AY1077" s="99" t="str">
        <f t="shared" si="747"/>
        <v/>
      </c>
      <c r="AZ1077" s="99" t="str">
        <f t="shared" si="748"/>
        <v/>
      </c>
      <c r="BA1077" s="99" t="str">
        <f t="shared" si="778"/>
        <v/>
      </c>
      <c r="BB1077" s="99" t="str">
        <f t="shared" si="779"/>
        <v/>
      </c>
      <c r="BD1077" s="99" t="str">
        <f t="shared" si="749"/>
        <v/>
      </c>
      <c r="BE1077" s="99" t="str">
        <f t="shared" si="750"/>
        <v/>
      </c>
      <c r="BF1077" s="99" t="str">
        <f t="shared" si="751"/>
        <v/>
      </c>
      <c r="BG1077" s="99" t="str">
        <f t="shared" si="752"/>
        <v/>
      </c>
      <c r="BH1077" s="121" t="str">
        <f t="shared" si="753"/>
        <v/>
      </c>
      <c r="BI1077" s="121" t="str">
        <f t="shared" si="754"/>
        <v/>
      </c>
      <c r="BJ1077" s="122" t="str">
        <f t="shared" si="755"/>
        <v/>
      </c>
      <c r="BK1077" s="122"/>
      <c r="BL1077" s="99" t="str">
        <f t="shared" si="756"/>
        <v/>
      </c>
      <c r="BM1077" s="99" t="str">
        <f t="shared" si="757"/>
        <v/>
      </c>
      <c r="BN1077" s="122" t="str">
        <f t="shared" si="762"/>
        <v/>
      </c>
      <c r="BO1077" s="121" t="str">
        <f t="shared" si="758"/>
        <v/>
      </c>
      <c r="BP1077" s="122" t="str">
        <f t="shared" si="763"/>
        <v/>
      </c>
      <c r="BQ1077" s="122"/>
    </row>
    <row r="1078" spans="2:69" x14ac:dyDescent="0.3">
      <c r="B1078" s="89"/>
      <c r="C1078" s="98">
        <f t="shared" si="759"/>
        <v>214</v>
      </c>
      <c r="D1078" s="120">
        <v>1068</v>
      </c>
      <c r="E1078" s="161" t="str">
        <f t="shared" si="764"/>
        <v/>
      </c>
      <c r="F1078" s="90" t="str">
        <f t="shared" si="740"/>
        <v/>
      </c>
      <c r="G1078" s="120">
        <v>1068</v>
      </c>
      <c r="H1078" s="161" t="str">
        <f t="shared" si="765"/>
        <v/>
      </c>
      <c r="I1078" s="90" t="str">
        <f t="array" ref="I1078">IF(D$2=1,IF(F1078="","",ABS(F1077-F1078)),IF(D$2&lt;10,IF(AND(F1078="",F1079=""),"",MAX(IF(C$11:C$1510=G1078,B$11:B$1510))-MIN(IF(C$11:C$1510=G1078,B$11:B$1510))),IF(AND(F1078="",F1079=""),"",_xlfn.STDEV.S(IF(C$11:C$1510=G1078,B$11:B$1510)))))</f>
        <v/>
      </c>
      <c r="J1078" s="102"/>
      <c r="K1078" s="156"/>
      <c r="L1078" s="157"/>
      <c r="M1078" s="158"/>
      <c r="N1078" s="147"/>
      <c r="O1078" s="147"/>
      <c r="AA1078" s="99" t="str">
        <f t="shared" si="741"/>
        <v/>
      </c>
      <c r="AB1078" s="99" t="str">
        <f t="shared" si="742"/>
        <v/>
      </c>
      <c r="AC1078" s="99" t="str">
        <f t="shared" si="770"/>
        <v/>
      </c>
      <c r="AD1078" s="99" t="str">
        <f t="shared" si="771"/>
        <v/>
      </c>
      <c r="AE1078" s="99" t="str">
        <f t="shared" si="743"/>
        <v/>
      </c>
      <c r="AF1078" s="99" t="str">
        <f t="shared" si="744"/>
        <v/>
      </c>
      <c r="AG1078" s="99" t="str">
        <f t="shared" si="782"/>
        <v/>
      </c>
      <c r="AH1078" s="99" t="str">
        <f t="shared" si="783"/>
        <v/>
      </c>
      <c r="AI1078" s="99" t="str">
        <f t="shared" si="760"/>
        <v/>
      </c>
      <c r="AJ1078" s="99" t="str">
        <f t="shared" si="766"/>
        <v/>
      </c>
      <c r="AK1078" s="99" t="str">
        <f t="shared" si="780"/>
        <v/>
      </c>
      <c r="AL1078" s="99" t="str">
        <f t="shared" si="781"/>
        <v/>
      </c>
      <c r="AM1078" s="99" t="str">
        <f t="shared" si="761"/>
        <v/>
      </c>
      <c r="AN1078" s="99" t="str">
        <f t="shared" si="767"/>
        <v/>
      </c>
      <c r="AO1078" s="99" t="str">
        <f t="shared" si="772"/>
        <v/>
      </c>
      <c r="AP1078" s="99" t="str">
        <f t="shared" si="773"/>
        <v/>
      </c>
      <c r="AQ1078" s="99" t="str">
        <f t="shared" si="768"/>
        <v/>
      </c>
      <c r="AR1078" s="99" t="str">
        <f t="shared" si="769"/>
        <v/>
      </c>
      <c r="AS1078" s="99" t="str">
        <f t="shared" si="774"/>
        <v/>
      </c>
      <c r="AT1078" s="99" t="str">
        <f t="shared" si="775"/>
        <v/>
      </c>
      <c r="AU1078" s="99" t="str">
        <f t="shared" si="745"/>
        <v/>
      </c>
      <c r="AV1078" s="99" t="str">
        <f t="shared" si="746"/>
        <v/>
      </c>
      <c r="AW1078" s="99" t="str">
        <f t="shared" si="776"/>
        <v/>
      </c>
      <c r="AX1078" s="99" t="str">
        <f t="shared" si="777"/>
        <v/>
      </c>
      <c r="AY1078" s="99" t="str">
        <f t="shared" si="747"/>
        <v/>
      </c>
      <c r="AZ1078" s="99" t="str">
        <f t="shared" si="748"/>
        <v/>
      </c>
      <c r="BA1078" s="99" t="str">
        <f t="shared" si="778"/>
        <v/>
      </c>
      <c r="BB1078" s="99" t="str">
        <f t="shared" si="779"/>
        <v/>
      </c>
      <c r="BD1078" s="99" t="str">
        <f t="shared" si="749"/>
        <v/>
      </c>
      <c r="BE1078" s="99" t="str">
        <f t="shared" si="750"/>
        <v/>
      </c>
      <c r="BF1078" s="99" t="str">
        <f t="shared" si="751"/>
        <v/>
      </c>
      <c r="BG1078" s="99" t="str">
        <f t="shared" si="752"/>
        <v/>
      </c>
      <c r="BH1078" s="121" t="str">
        <f t="shared" si="753"/>
        <v/>
      </c>
      <c r="BI1078" s="121" t="str">
        <f t="shared" si="754"/>
        <v/>
      </c>
      <c r="BJ1078" s="122" t="str">
        <f t="shared" si="755"/>
        <v/>
      </c>
      <c r="BK1078" s="122"/>
      <c r="BL1078" s="99" t="str">
        <f t="shared" si="756"/>
        <v/>
      </c>
      <c r="BM1078" s="99" t="str">
        <f t="shared" si="757"/>
        <v/>
      </c>
      <c r="BN1078" s="122" t="str">
        <f t="shared" si="762"/>
        <v/>
      </c>
      <c r="BO1078" s="121" t="str">
        <f t="shared" si="758"/>
        <v/>
      </c>
      <c r="BP1078" s="122" t="str">
        <f t="shared" si="763"/>
        <v/>
      </c>
      <c r="BQ1078" s="122"/>
    </row>
    <row r="1079" spans="2:69" x14ac:dyDescent="0.3">
      <c r="B1079" s="89"/>
      <c r="C1079" s="98">
        <f t="shared" si="759"/>
        <v>214</v>
      </c>
      <c r="D1079" s="120">
        <v>1069</v>
      </c>
      <c r="E1079" s="161" t="str">
        <f t="shared" si="764"/>
        <v/>
      </c>
      <c r="F1079" s="90" t="str">
        <f t="shared" si="740"/>
        <v/>
      </c>
      <c r="G1079" s="120">
        <v>1069</v>
      </c>
      <c r="H1079" s="161" t="str">
        <f t="shared" si="765"/>
        <v/>
      </c>
      <c r="I1079" s="90" t="str">
        <f t="array" ref="I1079">IF(D$2=1,IF(F1079="","",ABS(F1078-F1079)),IF(D$2&lt;10,IF(AND(F1079="",F1080=""),"",MAX(IF(C$11:C$1510=G1079,B$11:B$1510))-MIN(IF(C$11:C$1510=G1079,B$11:B$1510))),IF(AND(F1079="",F1080=""),"",_xlfn.STDEV.S(IF(C$11:C$1510=G1079,B$11:B$1510)))))</f>
        <v/>
      </c>
      <c r="J1079" s="102"/>
      <c r="K1079" s="156"/>
      <c r="L1079" s="157"/>
      <c r="M1079" s="158"/>
      <c r="N1079" s="147"/>
      <c r="O1079" s="147"/>
      <c r="AA1079" s="99" t="str">
        <f t="shared" si="741"/>
        <v/>
      </c>
      <c r="AB1079" s="99" t="str">
        <f t="shared" si="742"/>
        <v/>
      </c>
      <c r="AC1079" s="99" t="str">
        <f t="shared" si="770"/>
        <v/>
      </c>
      <c r="AD1079" s="99" t="str">
        <f t="shared" si="771"/>
        <v/>
      </c>
      <c r="AE1079" s="99" t="str">
        <f t="shared" si="743"/>
        <v/>
      </c>
      <c r="AF1079" s="99" t="str">
        <f t="shared" si="744"/>
        <v/>
      </c>
      <c r="AG1079" s="99" t="str">
        <f t="shared" si="782"/>
        <v/>
      </c>
      <c r="AH1079" s="99" t="str">
        <f t="shared" si="783"/>
        <v/>
      </c>
      <c r="AI1079" s="99" t="str">
        <f t="shared" si="760"/>
        <v/>
      </c>
      <c r="AJ1079" s="99" t="str">
        <f t="shared" si="766"/>
        <v/>
      </c>
      <c r="AK1079" s="99" t="str">
        <f t="shared" si="780"/>
        <v/>
      </c>
      <c r="AL1079" s="99" t="str">
        <f t="shared" si="781"/>
        <v/>
      </c>
      <c r="AM1079" s="99" t="str">
        <f t="shared" si="761"/>
        <v/>
      </c>
      <c r="AN1079" s="99" t="str">
        <f t="shared" si="767"/>
        <v/>
      </c>
      <c r="AO1079" s="99" t="str">
        <f t="shared" si="772"/>
        <v/>
      </c>
      <c r="AP1079" s="99" t="str">
        <f t="shared" si="773"/>
        <v/>
      </c>
      <c r="AQ1079" s="99" t="str">
        <f t="shared" si="768"/>
        <v/>
      </c>
      <c r="AR1079" s="99" t="str">
        <f t="shared" si="769"/>
        <v/>
      </c>
      <c r="AS1079" s="99" t="str">
        <f t="shared" si="774"/>
        <v/>
      </c>
      <c r="AT1079" s="99" t="str">
        <f t="shared" si="775"/>
        <v/>
      </c>
      <c r="AU1079" s="99" t="str">
        <f t="shared" si="745"/>
        <v/>
      </c>
      <c r="AV1079" s="99" t="str">
        <f t="shared" si="746"/>
        <v/>
      </c>
      <c r="AW1079" s="99" t="str">
        <f t="shared" si="776"/>
        <v/>
      </c>
      <c r="AX1079" s="99" t="str">
        <f t="shared" si="777"/>
        <v/>
      </c>
      <c r="AY1079" s="99" t="str">
        <f t="shared" si="747"/>
        <v/>
      </c>
      <c r="AZ1079" s="99" t="str">
        <f t="shared" si="748"/>
        <v/>
      </c>
      <c r="BA1079" s="99" t="str">
        <f t="shared" si="778"/>
        <v/>
      </c>
      <c r="BB1079" s="99" t="str">
        <f t="shared" si="779"/>
        <v/>
      </c>
      <c r="BD1079" s="99" t="str">
        <f t="shared" si="749"/>
        <v/>
      </c>
      <c r="BE1079" s="99" t="str">
        <f t="shared" si="750"/>
        <v/>
      </c>
      <c r="BF1079" s="99" t="str">
        <f t="shared" si="751"/>
        <v/>
      </c>
      <c r="BG1079" s="99" t="str">
        <f t="shared" si="752"/>
        <v/>
      </c>
      <c r="BH1079" s="121" t="str">
        <f t="shared" si="753"/>
        <v/>
      </c>
      <c r="BI1079" s="121" t="str">
        <f t="shared" si="754"/>
        <v/>
      </c>
      <c r="BJ1079" s="122" t="str">
        <f t="shared" si="755"/>
        <v/>
      </c>
      <c r="BK1079" s="122"/>
      <c r="BL1079" s="99" t="str">
        <f t="shared" si="756"/>
        <v/>
      </c>
      <c r="BM1079" s="99" t="str">
        <f t="shared" si="757"/>
        <v/>
      </c>
      <c r="BN1079" s="122" t="str">
        <f t="shared" si="762"/>
        <v/>
      </c>
      <c r="BO1079" s="121" t="str">
        <f t="shared" si="758"/>
        <v/>
      </c>
      <c r="BP1079" s="122" t="str">
        <f t="shared" si="763"/>
        <v/>
      </c>
      <c r="BQ1079" s="122"/>
    </row>
    <row r="1080" spans="2:69" x14ac:dyDescent="0.3">
      <c r="B1080" s="89"/>
      <c r="C1080" s="98">
        <f t="shared" si="759"/>
        <v>214</v>
      </c>
      <c r="D1080" s="120">
        <v>1070</v>
      </c>
      <c r="E1080" s="161" t="str">
        <f t="shared" si="764"/>
        <v/>
      </c>
      <c r="F1080" s="90" t="str">
        <f t="shared" si="740"/>
        <v/>
      </c>
      <c r="G1080" s="120">
        <v>1070</v>
      </c>
      <c r="H1080" s="161" t="str">
        <f t="shared" si="765"/>
        <v/>
      </c>
      <c r="I1080" s="90" t="str">
        <f t="array" ref="I1080">IF(D$2=1,IF(F1080="","",ABS(F1079-F1080)),IF(D$2&lt;10,IF(AND(F1080="",F1081=""),"",MAX(IF(C$11:C$1510=G1080,B$11:B$1510))-MIN(IF(C$11:C$1510=G1080,B$11:B$1510))),IF(AND(F1080="",F1081=""),"",_xlfn.STDEV.S(IF(C$11:C$1510=G1080,B$11:B$1510)))))</f>
        <v/>
      </c>
      <c r="J1080" s="102"/>
      <c r="K1080" s="156"/>
      <c r="L1080" s="157"/>
      <c r="M1080" s="158"/>
      <c r="N1080" s="147"/>
      <c r="O1080" s="147"/>
      <c r="AA1080" s="99" t="str">
        <f t="shared" si="741"/>
        <v/>
      </c>
      <c r="AB1080" s="99" t="str">
        <f t="shared" si="742"/>
        <v/>
      </c>
      <c r="AC1080" s="99" t="str">
        <f t="shared" si="770"/>
        <v/>
      </c>
      <c r="AD1080" s="99" t="str">
        <f t="shared" si="771"/>
        <v/>
      </c>
      <c r="AE1080" s="99" t="str">
        <f t="shared" si="743"/>
        <v/>
      </c>
      <c r="AF1080" s="99" t="str">
        <f t="shared" si="744"/>
        <v/>
      </c>
      <c r="AG1080" s="99" t="str">
        <f t="shared" si="782"/>
        <v/>
      </c>
      <c r="AH1080" s="99" t="str">
        <f t="shared" si="783"/>
        <v/>
      </c>
      <c r="AI1080" s="99" t="str">
        <f t="shared" si="760"/>
        <v/>
      </c>
      <c r="AJ1080" s="99" t="str">
        <f t="shared" si="766"/>
        <v/>
      </c>
      <c r="AK1080" s="99" t="str">
        <f t="shared" si="780"/>
        <v/>
      </c>
      <c r="AL1080" s="99" t="str">
        <f t="shared" si="781"/>
        <v/>
      </c>
      <c r="AM1080" s="99" t="str">
        <f t="shared" si="761"/>
        <v/>
      </c>
      <c r="AN1080" s="99" t="str">
        <f t="shared" si="767"/>
        <v/>
      </c>
      <c r="AO1080" s="99" t="str">
        <f t="shared" si="772"/>
        <v/>
      </c>
      <c r="AP1080" s="99" t="str">
        <f t="shared" si="773"/>
        <v/>
      </c>
      <c r="AQ1080" s="99" t="str">
        <f t="shared" si="768"/>
        <v/>
      </c>
      <c r="AR1080" s="99" t="str">
        <f t="shared" si="769"/>
        <v/>
      </c>
      <c r="AS1080" s="99" t="str">
        <f t="shared" si="774"/>
        <v/>
      </c>
      <c r="AT1080" s="99" t="str">
        <f t="shared" si="775"/>
        <v/>
      </c>
      <c r="AU1080" s="99" t="str">
        <f t="shared" si="745"/>
        <v/>
      </c>
      <c r="AV1080" s="99" t="str">
        <f t="shared" si="746"/>
        <v/>
      </c>
      <c r="AW1080" s="99" t="str">
        <f t="shared" si="776"/>
        <v/>
      </c>
      <c r="AX1080" s="99" t="str">
        <f t="shared" si="777"/>
        <v/>
      </c>
      <c r="AY1080" s="99" t="str">
        <f t="shared" si="747"/>
        <v/>
      </c>
      <c r="AZ1080" s="99" t="str">
        <f t="shared" si="748"/>
        <v/>
      </c>
      <c r="BA1080" s="99" t="str">
        <f t="shared" si="778"/>
        <v/>
      </c>
      <c r="BB1080" s="99" t="str">
        <f t="shared" si="779"/>
        <v/>
      </c>
      <c r="BD1080" s="99" t="str">
        <f t="shared" si="749"/>
        <v/>
      </c>
      <c r="BE1080" s="99" t="str">
        <f t="shared" si="750"/>
        <v/>
      </c>
      <c r="BF1080" s="99" t="str">
        <f t="shared" si="751"/>
        <v/>
      </c>
      <c r="BG1080" s="99" t="str">
        <f t="shared" si="752"/>
        <v/>
      </c>
      <c r="BH1080" s="121" t="str">
        <f t="shared" si="753"/>
        <v/>
      </c>
      <c r="BI1080" s="121" t="str">
        <f t="shared" si="754"/>
        <v/>
      </c>
      <c r="BJ1080" s="122" t="str">
        <f t="shared" si="755"/>
        <v/>
      </c>
      <c r="BK1080" s="122"/>
      <c r="BL1080" s="99" t="str">
        <f t="shared" si="756"/>
        <v/>
      </c>
      <c r="BM1080" s="99" t="str">
        <f t="shared" si="757"/>
        <v/>
      </c>
      <c r="BN1080" s="122" t="str">
        <f t="shared" si="762"/>
        <v/>
      </c>
      <c r="BO1080" s="121" t="str">
        <f t="shared" si="758"/>
        <v/>
      </c>
      <c r="BP1080" s="122" t="str">
        <f t="shared" si="763"/>
        <v/>
      </c>
      <c r="BQ1080" s="122"/>
    </row>
    <row r="1081" spans="2:69" x14ac:dyDescent="0.3">
      <c r="B1081" s="89"/>
      <c r="C1081" s="98">
        <f t="shared" si="759"/>
        <v>215</v>
      </c>
      <c r="D1081" s="120">
        <v>1071</v>
      </c>
      <c r="E1081" s="161" t="str">
        <f t="shared" si="764"/>
        <v/>
      </c>
      <c r="F1081" s="90" t="str">
        <f t="shared" si="740"/>
        <v/>
      </c>
      <c r="G1081" s="120">
        <v>1071</v>
      </c>
      <c r="H1081" s="161" t="str">
        <f t="shared" si="765"/>
        <v/>
      </c>
      <c r="I1081" s="90" t="str">
        <f t="array" ref="I1081">IF(D$2=1,IF(F1081="","",ABS(F1080-F1081)),IF(D$2&lt;10,IF(AND(F1081="",F1082=""),"",MAX(IF(C$11:C$1510=G1081,B$11:B$1510))-MIN(IF(C$11:C$1510=G1081,B$11:B$1510))),IF(AND(F1081="",F1082=""),"",_xlfn.STDEV.S(IF(C$11:C$1510=G1081,B$11:B$1510)))))</f>
        <v/>
      </c>
      <c r="J1081" s="102"/>
      <c r="K1081" s="156"/>
      <c r="L1081" s="157"/>
      <c r="M1081" s="158"/>
      <c r="N1081" s="147"/>
      <c r="O1081" s="147"/>
      <c r="AA1081" s="99" t="str">
        <f t="shared" si="741"/>
        <v/>
      </c>
      <c r="AB1081" s="99" t="str">
        <f t="shared" si="742"/>
        <v/>
      </c>
      <c r="AC1081" s="99" t="str">
        <f t="shared" si="770"/>
        <v/>
      </c>
      <c r="AD1081" s="99" t="str">
        <f t="shared" si="771"/>
        <v/>
      </c>
      <c r="AE1081" s="99" t="str">
        <f t="shared" si="743"/>
        <v/>
      </c>
      <c r="AF1081" s="99" t="str">
        <f t="shared" si="744"/>
        <v/>
      </c>
      <c r="AG1081" s="99" t="str">
        <f t="shared" si="782"/>
        <v/>
      </c>
      <c r="AH1081" s="99" t="str">
        <f t="shared" si="783"/>
        <v/>
      </c>
      <c r="AI1081" s="99" t="str">
        <f t="shared" si="760"/>
        <v/>
      </c>
      <c r="AJ1081" s="99" t="str">
        <f t="shared" si="766"/>
        <v/>
      </c>
      <c r="AK1081" s="99" t="str">
        <f t="shared" si="780"/>
        <v/>
      </c>
      <c r="AL1081" s="99" t="str">
        <f t="shared" si="781"/>
        <v/>
      </c>
      <c r="AM1081" s="99" t="str">
        <f t="shared" si="761"/>
        <v/>
      </c>
      <c r="AN1081" s="99" t="str">
        <f t="shared" si="767"/>
        <v/>
      </c>
      <c r="AO1081" s="99" t="str">
        <f t="shared" si="772"/>
        <v/>
      </c>
      <c r="AP1081" s="99" t="str">
        <f t="shared" si="773"/>
        <v/>
      </c>
      <c r="AQ1081" s="99" t="str">
        <f t="shared" si="768"/>
        <v/>
      </c>
      <c r="AR1081" s="99" t="str">
        <f t="shared" si="769"/>
        <v/>
      </c>
      <c r="AS1081" s="99" t="str">
        <f t="shared" si="774"/>
        <v/>
      </c>
      <c r="AT1081" s="99" t="str">
        <f t="shared" si="775"/>
        <v/>
      </c>
      <c r="AU1081" s="99" t="str">
        <f t="shared" si="745"/>
        <v/>
      </c>
      <c r="AV1081" s="99" t="str">
        <f t="shared" si="746"/>
        <v/>
      </c>
      <c r="AW1081" s="99" t="str">
        <f t="shared" si="776"/>
        <v/>
      </c>
      <c r="AX1081" s="99" t="str">
        <f t="shared" si="777"/>
        <v/>
      </c>
      <c r="AY1081" s="99" t="str">
        <f t="shared" si="747"/>
        <v/>
      </c>
      <c r="AZ1081" s="99" t="str">
        <f t="shared" si="748"/>
        <v/>
      </c>
      <c r="BA1081" s="99" t="str">
        <f t="shared" si="778"/>
        <v/>
      </c>
      <c r="BB1081" s="99" t="str">
        <f t="shared" si="779"/>
        <v/>
      </c>
      <c r="BD1081" s="99" t="str">
        <f t="shared" si="749"/>
        <v/>
      </c>
      <c r="BE1081" s="99" t="str">
        <f t="shared" si="750"/>
        <v/>
      </c>
      <c r="BF1081" s="99" t="str">
        <f t="shared" si="751"/>
        <v/>
      </c>
      <c r="BG1081" s="99" t="str">
        <f t="shared" si="752"/>
        <v/>
      </c>
      <c r="BH1081" s="121" t="str">
        <f t="shared" si="753"/>
        <v/>
      </c>
      <c r="BI1081" s="121" t="str">
        <f t="shared" si="754"/>
        <v/>
      </c>
      <c r="BJ1081" s="122" t="str">
        <f t="shared" si="755"/>
        <v/>
      </c>
      <c r="BK1081" s="122"/>
      <c r="BL1081" s="99" t="str">
        <f t="shared" si="756"/>
        <v/>
      </c>
      <c r="BM1081" s="99" t="str">
        <f t="shared" si="757"/>
        <v/>
      </c>
      <c r="BN1081" s="122" t="str">
        <f t="shared" si="762"/>
        <v/>
      </c>
      <c r="BO1081" s="121" t="str">
        <f t="shared" si="758"/>
        <v/>
      </c>
      <c r="BP1081" s="122" t="str">
        <f t="shared" si="763"/>
        <v/>
      </c>
      <c r="BQ1081" s="122"/>
    </row>
    <row r="1082" spans="2:69" x14ac:dyDescent="0.3">
      <c r="B1082" s="89"/>
      <c r="C1082" s="98">
        <f t="shared" si="759"/>
        <v>215</v>
      </c>
      <c r="D1082" s="120">
        <v>1072</v>
      </c>
      <c r="E1082" s="161" t="str">
        <f t="shared" si="764"/>
        <v/>
      </c>
      <c r="F1082" s="90" t="str">
        <f t="shared" si="740"/>
        <v/>
      </c>
      <c r="G1082" s="120">
        <v>1072</v>
      </c>
      <c r="H1082" s="161" t="str">
        <f t="shared" si="765"/>
        <v/>
      </c>
      <c r="I1082" s="90" t="str">
        <f t="array" ref="I1082">IF(D$2=1,IF(F1082="","",ABS(F1081-F1082)),IF(D$2&lt;10,IF(AND(F1082="",F1083=""),"",MAX(IF(C$11:C$1510=G1082,B$11:B$1510))-MIN(IF(C$11:C$1510=G1082,B$11:B$1510))),IF(AND(F1082="",F1083=""),"",_xlfn.STDEV.S(IF(C$11:C$1510=G1082,B$11:B$1510)))))</f>
        <v/>
      </c>
      <c r="J1082" s="102"/>
      <c r="K1082" s="156"/>
      <c r="L1082" s="157"/>
      <c r="M1082" s="158"/>
      <c r="N1082" s="147"/>
      <c r="O1082" s="147"/>
      <c r="AA1082" s="99" t="str">
        <f t="shared" si="741"/>
        <v/>
      </c>
      <c r="AB1082" s="99" t="str">
        <f t="shared" si="742"/>
        <v/>
      </c>
      <c r="AC1082" s="99" t="str">
        <f t="shared" si="770"/>
        <v/>
      </c>
      <c r="AD1082" s="99" t="str">
        <f t="shared" si="771"/>
        <v/>
      </c>
      <c r="AE1082" s="99" t="str">
        <f t="shared" si="743"/>
        <v/>
      </c>
      <c r="AF1082" s="99" t="str">
        <f t="shared" si="744"/>
        <v/>
      </c>
      <c r="AG1082" s="99" t="str">
        <f t="shared" si="782"/>
        <v/>
      </c>
      <c r="AH1082" s="99" t="str">
        <f t="shared" si="783"/>
        <v/>
      </c>
      <c r="AI1082" s="99" t="str">
        <f t="shared" si="760"/>
        <v/>
      </c>
      <c r="AJ1082" s="99" t="str">
        <f t="shared" si="766"/>
        <v/>
      </c>
      <c r="AK1082" s="99" t="str">
        <f t="shared" si="780"/>
        <v/>
      </c>
      <c r="AL1082" s="99" t="str">
        <f t="shared" si="781"/>
        <v/>
      </c>
      <c r="AM1082" s="99" t="str">
        <f t="shared" si="761"/>
        <v/>
      </c>
      <c r="AN1082" s="99" t="str">
        <f t="shared" si="767"/>
        <v/>
      </c>
      <c r="AO1082" s="99" t="str">
        <f t="shared" si="772"/>
        <v/>
      </c>
      <c r="AP1082" s="99" t="str">
        <f t="shared" si="773"/>
        <v/>
      </c>
      <c r="AQ1082" s="99" t="str">
        <f t="shared" si="768"/>
        <v/>
      </c>
      <c r="AR1082" s="99" t="str">
        <f t="shared" si="769"/>
        <v/>
      </c>
      <c r="AS1082" s="99" t="str">
        <f t="shared" si="774"/>
        <v/>
      </c>
      <c r="AT1082" s="99" t="str">
        <f t="shared" si="775"/>
        <v/>
      </c>
      <c r="AU1082" s="99" t="str">
        <f t="shared" si="745"/>
        <v/>
      </c>
      <c r="AV1082" s="99" t="str">
        <f t="shared" si="746"/>
        <v/>
      </c>
      <c r="AW1082" s="99" t="str">
        <f t="shared" si="776"/>
        <v/>
      </c>
      <c r="AX1082" s="99" t="str">
        <f t="shared" si="777"/>
        <v/>
      </c>
      <c r="AY1082" s="99" t="str">
        <f t="shared" si="747"/>
        <v/>
      </c>
      <c r="AZ1082" s="99" t="str">
        <f t="shared" si="748"/>
        <v/>
      </c>
      <c r="BA1082" s="99" t="str">
        <f t="shared" si="778"/>
        <v/>
      </c>
      <c r="BB1082" s="99" t="str">
        <f t="shared" si="779"/>
        <v/>
      </c>
      <c r="BD1082" s="99" t="str">
        <f t="shared" si="749"/>
        <v/>
      </c>
      <c r="BE1082" s="99" t="str">
        <f t="shared" si="750"/>
        <v/>
      </c>
      <c r="BF1082" s="99" t="str">
        <f t="shared" si="751"/>
        <v/>
      </c>
      <c r="BG1082" s="99" t="str">
        <f t="shared" si="752"/>
        <v/>
      </c>
      <c r="BH1082" s="121" t="str">
        <f t="shared" si="753"/>
        <v/>
      </c>
      <c r="BI1082" s="121" t="str">
        <f t="shared" si="754"/>
        <v/>
      </c>
      <c r="BJ1082" s="122" t="str">
        <f t="shared" si="755"/>
        <v/>
      </c>
      <c r="BK1082" s="122"/>
      <c r="BL1082" s="99" t="str">
        <f t="shared" si="756"/>
        <v/>
      </c>
      <c r="BM1082" s="99" t="str">
        <f t="shared" si="757"/>
        <v/>
      </c>
      <c r="BN1082" s="122" t="str">
        <f t="shared" si="762"/>
        <v/>
      </c>
      <c r="BO1082" s="121" t="str">
        <f t="shared" si="758"/>
        <v/>
      </c>
      <c r="BP1082" s="122" t="str">
        <f t="shared" si="763"/>
        <v/>
      </c>
      <c r="BQ1082" s="122"/>
    </row>
    <row r="1083" spans="2:69" x14ac:dyDescent="0.3">
      <c r="B1083" s="89"/>
      <c r="C1083" s="98">
        <f t="shared" si="759"/>
        <v>215</v>
      </c>
      <c r="D1083" s="120">
        <v>1073</v>
      </c>
      <c r="E1083" s="161" t="str">
        <f t="shared" si="764"/>
        <v/>
      </c>
      <c r="F1083" s="90" t="str">
        <f t="shared" si="740"/>
        <v/>
      </c>
      <c r="G1083" s="120">
        <v>1073</v>
      </c>
      <c r="H1083" s="161" t="str">
        <f t="shared" si="765"/>
        <v/>
      </c>
      <c r="I1083" s="90" t="str">
        <f t="array" ref="I1083">IF(D$2=1,IF(F1083="","",ABS(F1082-F1083)),IF(D$2&lt;10,IF(AND(F1083="",F1084=""),"",MAX(IF(C$11:C$1510=G1083,B$11:B$1510))-MIN(IF(C$11:C$1510=G1083,B$11:B$1510))),IF(AND(F1083="",F1084=""),"",_xlfn.STDEV.S(IF(C$11:C$1510=G1083,B$11:B$1510)))))</f>
        <v/>
      </c>
      <c r="J1083" s="102"/>
      <c r="K1083" s="156"/>
      <c r="L1083" s="157"/>
      <c r="M1083" s="158"/>
      <c r="N1083" s="147"/>
      <c r="O1083" s="147"/>
      <c r="AA1083" s="99" t="str">
        <f t="shared" si="741"/>
        <v/>
      </c>
      <c r="AB1083" s="99" t="str">
        <f t="shared" si="742"/>
        <v/>
      </c>
      <c r="AC1083" s="99" t="str">
        <f t="shared" si="770"/>
        <v/>
      </c>
      <c r="AD1083" s="99" t="str">
        <f t="shared" si="771"/>
        <v/>
      </c>
      <c r="AE1083" s="99" t="str">
        <f t="shared" si="743"/>
        <v/>
      </c>
      <c r="AF1083" s="99" t="str">
        <f t="shared" si="744"/>
        <v/>
      </c>
      <c r="AG1083" s="99" t="str">
        <f t="shared" si="782"/>
        <v/>
      </c>
      <c r="AH1083" s="99" t="str">
        <f t="shared" si="783"/>
        <v/>
      </c>
      <c r="AI1083" s="99" t="str">
        <f t="shared" si="760"/>
        <v/>
      </c>
      <c r="AJ1083" s="99" t="str">
        <f t="shared" si="766"/>
        <v/>
      </c>
      <c r="AK1083" s="99" t="str">
        <f t="shared" si="780"/>
        <v/>
      </c>
      <c r="AL1083" s="99" t="str">
        <f t="shared" si="781"/>
        <v/>
      </c>
      <c r="AM1083" s="99" t="str">
        <f t="shared" si="761"/>
        <v/>
      </c>
      <c r="AN1083" s="99" t="str">
        <f t="shared" si="767"/>
        <v/>
      </c>
      <c r="AO1083" s="99" t="str">
        <f t="shared" si="772"/>
        <v/>
      </c>
      <c r="AP1083" s="99" t="str">
        <f t="shared" si="773"/>
        <v/>
      </c>
      <c r="AQ1083" s="99" t="str">
        <f t="shared" si="768"/>
        <v/>
      </c>
      <c r="AR1083" s="99" t="str">
        <f t="shared" si="769"/>
        <v/>
      </c>
      <c r="AS1083" s="99" t="str">
        <f t="shared" si="774"/>
        <v/>
      </c>
      <c r="AT1083" s="99" t="str">
        <f t="shared" si="775"/>
        <v/>
      </c>
      <c r="AU1083" s="99" t="str">
        <f t="shared" si="745"/>
        <v/>
      </c>
      <c r="AV1083" s="99" t="str">
        <f t="shared" si="746"/>
        <v/>
      </c>
      <c r="AW1083" s="99" t="str">
        <f t="shared" si="776"/>
        <v/>
      </c>
      <c r="AX1083" s="99" t="str">
        <f t="shared" si="777"/>
        <v/>
      </c>
      <c r="AY1083" s="99" t="str">
        <f t="shared" si="747"/>
        <v/>
      </c>
      <c r="AZ1083" s="99" t="str">
        <f t="shared" si="748"/>
        <v/>
      </c>
      <c r="BA1083" s="99" t="str">
        <f t="shared" si="778"/>
        <v/>
      </c>
      <c r="BB1083" s="99" t="str">
        <f t="shared" si="779"/>
        <v/>
      </c>
      <c r="BD1083" s="99" t="str">
        <f t="shared" si="749"/>
        <v/>
      </c>
      <c r="BE1083" s="99" t="str">
        <f t="shared" si="750"/>
        <v/>
      </c>
      <c r="BF1083" s="99" t="str">
        <f t="shared" si="751"/>
        <v/>
      </c>
      <c r="BG1083" s="99" t="str">
        <f t="shared" si="752"/>
        <v/>
      </c>
      <c r="BH1083" s="121" t="str">
        <f t="shared" si="753"/>
        <v/>
      </c>
      <c r="BI1083" s="121" t="str">
        <f t="shared" si="754"/>
        <v/>
      </c>
      <c r="BJ1083" s="122" t="str">
        <f t="shared" si="755"/>
        <v/>
      </c>
      <c r="BK1083" s="122"/>
      <c r="BL1083" s="99" t="str">
        <f t="shared" si="756"/>
        <v/>
      </c>
      <c r="BM1083" s="99" t="str">
        <f t="shared" si="757"/>
        <v/>
      </c>
      <c r="BN1083" s="122" t="str">
        <f t="shared" si="762"/>
        <v/>
      </c>
      <c r="BO1083" s="121" t="str">
        <f t="shared" si="758"/>
        <v/>
      </c>
      <c r="BP1083" s="122" t="str">
        <f t="shared" si="763"/>
        <v/>
      </c>
      <c r="BQ1083" s="122"/>
    </row>
    <row r="1084" spans="2:69" x14ac:dyDescent="0.3">
      <c r="B1084" s="89"/>
      <c r="C1084" s="98">
        <f t="shared" si="759"/>
        <v>215</v>
      </c>
      <c r="D1084" s="120">
        <v>1074</v>
      </c>
      <c r="E1084" s="161" t="str">
        <f t="shared" si="764"/>
        <v/>
      </c>
      <c r="F1084" s="90" t="str">
        <f t="shared" si="740"/>
        <v/>
      </c>
      <c r="G1084" s="120">
        <v>1074</v>
      </c>
      <c r="H1084" s="161" t="str">
        <f t="shared" si="765"/>
        <v/>
      </c>
      <c r="I1084" s="90" t="str">
        <f t="array" ref="I1084">IF(D$2=1,IF(F1084="","",ABS(F1083-F1084)),IF(D$2&lt;10,IF(AND(F1084="",F1085=""),"",MAX(IF(C$11:C$1510=G1084,B$11:B$1510))-MIN(IF(C$11:C$1510=G1084,B$11:B$1510))),IF(AND(F1084="",F1085=""),"",_xlfn.STDEV.S(IF(C$11:C$1510=G1084,B$11:B$1510)))))</f>
        <v/>
      </c>
      <c r="J1084" s="102"/>
      <c r="K1084" s="156"/>
      <c r="L1084" s="157"/>
      <c r="M1084" s="158"/>
      <c r="N1084" s="147"/>
      <c r="O1084" s="147"/>
      <c r="AA1084" s="99" t="str">
        <f t="shared" si="741"/>
        <v/>
      </c>
      <c r="AB1084" s="99" t="str">
        <f t="shared" si="742"/>
        <v/>
      </c>
      <c r="AC1084" s="99" t="str">
        <f t="shared" si="770"/>
        <v/>
      </c>
      <c r="AD1084" s="99" t="str">
        <f t="shared" si="771"/>
        <v/>
      </c>
      <c r="AE1084" s="99" t="str">
        <f t="shared" si="743"/>
        <v/>
      </c>
      <c r="AF1084" s="99" t="str">
        <f t="shared" si="744"/>
        <v/>
      </c>
      <c r="AG1084" s="99" t="str">
        <f t="shared" si="782"/>
        <v/>
      </c>
      <c r="AH1084" s="99" t="str">
        <f t="shared" si="783"/>
        <v/>
      </c>
      <c r="AI1084" s="99" t="str">
        <f t="shared" si="760"/>
        <v/>
      </c>
      <c r="AJ1084" s="99" t="str">
        <f t="shared" si="766"/>
        <v/>
      </c>
      <c r="AK1084" s="99" t="str">
        <f t="shared" si="780"/>
        <v/>
      </c>
      <c r="AL1084" s="99" t="str">
        <f t="shared" si="781"/>
        <v/>
      </c>
      <c r="AM1084" s="99" t="str">
        <f t="shared" si="761"/>
        <v/>
      </c>
      <c r="AN1084" s="99" t="str">
        <f t="shared" si="767"/>
        <v/>
      </c>
      <c r="AO1084" s="99" t="str">
        <f t="shared" si="772"/>
        <v/>
      </c>
      <c r="AP1084" s="99" t="str">
        <f t="shared" si="773"/>
        <v/>
      </c>
      <c r="AQ1084" s="99" t="str">
        <f t="shared" si="768"/>
        <v/>
      </c>
      <c r="AR1084" s="99" t="str">
        <f t="shared" si="769"/>
        <v/>
      </c>
      <c r="AS1084" s="99" t="str">
        <f t="shared" si="774"/>
        <v/>
      </c>
      <c r="AT1084" s="99" t="str">
        <f t="shared" si="775"/>
        <v/>
      </c>
      <c r="AU1084" s="99" t="str">
        <f t="shared" si="745"/>
        <v/>
      </c>
      <c r="AV1084" s="99" t="str">
        <f t="shared" si="746"/>
        <v/>
      </c>
      <c r="AW1084" s="99" t="str">
        <f t="shared" si="776"/>
        <v/>
      </c>
      <c r="AX1084" s="99" t="str">
        <f t="shared" si="777"/>
        <v/>
      </c>
      <c r="AY1084" s="99" t="str">
        <f t="shared" si="747"/>
        <v/>
      </c>
      <c r="AZ1084" s="99" t="str">
        <f t="shared" si="748"/>
        <v/>
      </c>
      <c r="BA1084" s="99" t="str">
        <f t="shared" si="778"/>
        <v/>
      </c>
      <c r="BB1084" s="99" t="str">
        <f t="shared" si="779"/>
        <v/>
      </c>
      <c r="BD1084" s="99" t="str">
        <f t="shared" si="749"/>
        <v/>
      </c>
      <c r="BE1084" s="99" t="str">
        <f t="shared" si="750"/>
        <v/>
      </c>
      <c r="BF1084" s="99" t="str">
        <f t="shared" si="751"/>
        <v/>
      </c>
      <c r="BG1084" s="99" t="str">
        <f t="shared" si="752"/>
        <v/>
      </c>
      <c r="BH1084" s="121" t="str">
        <f t="shared" si="753"/>
        <v/>
      </c>
      <c r="BI1084" s="121" t="str">
        <f t="shared" si="754"/>
        <v/>
      </c>
      <c r="BJ1084" s="122" t="str">
        <f t="shared" si="755"/>
        <v/>
      </c>
      <c r="BK1084" s="122"/>
      <c r="BL1084" s="99" t="str">
        <f t="shared" si="756"/>
        <v/>
      </c>
      <c r="BM1084" s="99" t="str">
        <f t="shared" si="757"/>
        <v/>
      </c>
      <c r="BN1084" s="122" t="str">
        <f t="shared" si="762"/>
        <v/>
      </c>
      <c r="BO1084" s="121" t="str">
        <f t="shared" si="758"/>
        <v/>
      </c>
      <c r="BP1084" s="122" t="str">
        <f t="shared" si="763"/>
        <v/>
      </c>
      <c r="BQ1084" s="122"/>
    </row>
    <row r="1085" spans="2:69" x14ac:dyDescent="0.3">
      <c r="B1085" s="89"/>
      <c r="C1085" s="98">
        <f t="shared" si="759"/>
        <v>215</v>
      </c>
      <c r="D1085" s="120">
        <v>1075</v>
      </c>
      <c r="E1085" s="161" t="str">
        <f t="shared" si="764"/>
        <v/>
      </c>
      <c r="F1085" s="90" t="str">
        <f t="shared" si="740"/>
        <v/>
      </c>
      <c r="G1085" s="120">
        <v>1075</v>
      </c>
      <c r="H1085" s="161" t="str">
        <f t="shared" si="765"/>
        <v/>
      </c>
      <c r="I1085" s="90" t="str">
        <f t="array" ref="I1085">IF(D$2=1,IF(F1085="","",ABS(F1084-F1085)),IF(D$2&lt;10,IF(AND(F1085="",F1086=""),"",MAX(IF(C$11:C$1510=G1085,B$11:B$1510))-MIN(IF(C$11:C$1510=G1085,B$11:B$1510))),IF(AND(F1085="",F1086=""),"",_xlfn.STDEV.S(IF(C$11:C$1510=G1085,B$11:B$1510)))))</f>
        <v/>
      </c>
      <c r="J1085" s="102"/>
      <c r="K1085" s="156"/>
      <c r="L1085" s="157"/>
      <c r="M1085" s="158"/>
      <c r="N1085" s="147"/>
      <c r="O1085" s="147"/>
      <c r="AA1085" s="99" t="str">
        <f t="shared" si="741"/>
        <v/>
      </c>
      <c r="AB1085" s="99" t="str">
        <f t="shared" si="742"/>
        <v/>
      </c>
      <c r="AC1085" s="99" t="str">
        <f t="shared" si="770"/>
        <v/>
      </c>
      <c r="AD1085" s="99" t="str">
        <f t="shared" si="771"/>
        <v/>
      </c>
      <c r="AE1085" s="99" t="str">
        <f t="shared" si="743"/>
        <v/>
      </c>
      <c r="AF1085" s="99" t="str">
        <f t="shared" si="744"/>
        <v/>
      </c>
      <c r="AG1085" s="99" t="str">
        <f t="shared" si="782"/>
        <v/>
      </c>
      <c r="AH1085" s="99" t="str">
        <f t="shared" si="783"/>
        <v/>
      </c>
      <c r="AI1085" s="99" t="str">
        <f t="shared" si="760"/>
        <v/>
      </c>
      <c r="AJ1085" s="99" t="str">
        <f t="shared" si="766"/>
        <v/>
      </c>
      <c r="AK1085" s="99" t="str">
        <f t="shared" si="780"/>
        <v/>
      </c>
      <c r="AL1085" s="99" t="str">
        <f t="shared" si="781"/>
        <v/>
      </c>
      <c r="AM1085" s="99" t="str">
        <f t="shared" si="761"/>
        <v/>
      </c>
      <c r="AN1085" s="99" t="str">
        <f t="shared" si="767"/>
        <v/>
      </c>
      <c r="AO1085" s="99" t="str">
        <f t="shared" si="772"/>
        <v/>
      </c>
      <c r="AP1085" s="99" t="str">
        <f t="shared" si="773"/>
        <v/>
      </c>
      <c r="AQ1085" s="99" t="str">
        <f t="shared" si="768"/>
        <v/>
      </c>
      <c r="AR1085" s="99" t="str">
        <f t="shared" si="769"/>
        <v/>
      </c>
      <c r="AS1085" s="99" t="str">
        <f t="shared" si="774"/>
        <v/>
      </c>
      <c r="AT1085" s="99" t="str">
        <f t="shared" si="775"/>
        <v/>
      </c>
      <c r="AU1085" s="99" t="str">
        <f t="shared" si="745"/>
        <v/>
      </c>
      <c r="AV1085" s="99" t="str">
        <f t="shared" si="746"/>
        <v/>
      </c>
      <c r="AW1085" s="99" t="str">
        <f t="shared" si="776"/>
        <v/>
      </c>
      <c r="AX1085" s="99" t="str">
        <f t="shared" si="777"/>
        <v/>
      </c>
      <c r="AY1085" s="99" t="str">
        <f t="shared" si="747"/>
        <v/>
      </c>
      <c r="AZ1085" s="99" t="str">
        <f t="shared" si="748"/>
        <v/>
      </c>
      <c r="BA1085" s="99" t="str">
        <f t="shared" si="778"/>
        <v/>
      </c>
      <c r="BB1085" s="99" t="str">
        <f t="shared" si="779"/>
        <v/>
      </c>
      <c r="BD1085" s="99" t="str">
        <f t="shared" si="749"/>
        <v/>
      </c>
      <c r="BE1085" s="99" t="str">
        <f t="shared" si="750"/>
        <v/>
      </c>
      <c r="BF1085" s="99" t="str">
        <f t="shared" si="751"/>
        <v/>
      </c>
      <c r="BG1085" s="99" t="str">
        <f t="shared" si="752"/>
        <v/>
      </c>
      <c r="BH1085" s="121" t="str">
        <f t="shared" si="753"/>
        <v/>
      </c>
      <c r="BI1085" s="121" t="str">
        <f t="shared" si="754"/>
        <v/>
      </c>
      <c r="BJ1085" s="122" t="str">
        <f t="shared" si="755"/>
        <v/>
      </c>
      <c r="BK1085" s="122"/>
      <c r="BL1085" s="99" t="str">
        <f t="shared" si="756"/>
        <v/>
      </c>
      <c r="BM1085" s="99" t="str">
        <f t="shared" si="757"/>
        <v/>
      </c>
      <c r="BN1085" s="122" t="str">
        <f t="shared" si="762"/>
        <v/>
      </c>
      <c r="BO1085" s="121" t="str">
        <f t="shared" si="758"/>
        <v/>
      </c>
      <c r="BP1085" s="122" t="str">
        <f t="shared" si="763"/>
        <v/>
      </c>
      <c r="BQ1085" s="122"/>
    </row>
    <row r="1086" spans="2:69" x14ac:dyDescent="0.3">
      <c r="B1086" s="89"/>
      <c r="C1086" s="98">
        <f t="shared" si="759"/>
        <v>216</v>
      </c>
      <c r="D1086" s="120">
        <v>1076</v>
      </c>
      <c r="E1086" s="161" t="str">
        <f t="shared" si="764"/>
        <v/>
      </c>
      <c r="F1086" s="90" t="str">
        <f t="shared" si="740"/>
        <v/>
      </c>
      <c r="G1086" s="120">
        <v>1076</v>
      </c>
      <c r="H1086" s="161" t="str">
        <f t="shared" si="765"/>
        <v/>
      </c>
      <c r="I1086" s="90" t="str">
        <f t="array" ref="I1086">IF(D$2=1,IF(F1086="","",ABS(F1085-F1086)),IF(D$2&lt;10,IF(AND(F1086="",F1087=""),"",MAX(IF(C$11:C$1510=G1086,B$11:B$1510))-MIN(IF(C$11:C$1510=G1086,B$11:B$1510))),IF(AND(F1086="",F1087=""),"",_xlfn.STDEV.S(IF(C$11:C$1510=G1086,B$11:B$1510)))))</f>
        <v/>
      </c>
      <c r="J1086" s="102"/>
      <c r="K1086" s="156"/>
      <c r="L1086" s="157"/>
      <c r="M1086" s="158"/>
      <c r="N1086" s="147"/>
      <c r="O1086" s="147"/>
      <c r="AA1086" s="99" t="str">
        <f t="shared" si="741"/>
        <v/>
      </c>
      <c r="AB1086" s="99" t="str">
        <f t="shared" si="742"/>
        <v/>
      </c>
      <c r="AC1086" s="99" t="str">
        <f t="shared" si="770"/>
        <v/>
      </c>
      <c r="AD1086" s="99" t="str">
        <f t="shared" si="771"/>
        <v/>
      </c>
      <c r="AE1086" s="99" t="str">
        <f t="shared" si="743"/>
        <v/>
      </c>
      <c r="AF1086" s="99" t="str">
        <f t="shared" si="744"/>
        <v/>
      </c>
      <c r="AG1086" s="99" t="str">
        <f t="shared" si="782"/>
        <v/>
      </c>
      <c r="AH1086" s="99" t="str">
        <f t="shared" si="783"/>
        <v/>
      </c>
      <c r="AI1086" s="99" t="str">
        <f t="shared" si="760"/>
        <v/>
      </c>
      <c r="AJ1086" s="99" t="str">
        <f t="shared" si="766"/>
        <v/>
      </c>
      <c r="AK1086" s="99" t="str">
        <f t="shared" si="780"/>
        <v/>
      </c>
      <c r="AL1086" s="99" t="str">
        <f t="shared" si="781"/>
        <v/>
      </c>
      <c r="AM1086" s="99" t="str">
        <f t="shared" si="761"/>
        <v/>
      </c>
      <c r="AN1086" s="99" t="str">
        <f t="shared" si="767"/>
        <v/>
      </c>
      <c r="AO1086" s="99" t="str">
        <f t="shared" si="772"/>
        <v/>
      </c>
      <c r="AP1086" s="99" t="str">
        <f t="shared" si="773"/>
        <v/>
      </c>
      <c r="AQ1086" s="99" t="str">
        <f t="shared" si="768"/>
        <v/>
      </c>
      <c r="AR1086" s="99" t="str">
        <f t="shared" si="769"/>
        <v/>
      </c>
      <c r="AS1086" s="99" t="str">
        <f t="shared" si="774"/>
        <v/>
      </c>
      <c r="AT1086" s="99" t="str">
        <f t="shared" si="775"/>
        <v/>
      </c>
      <c r="AU1086" s="99" t="str">
        <f t="shared" si="745"/>
        <v/>
      </c>
      <c r="AV1086" s="99" t="str">
        <f t="shared" si="746"/>
        <v/>
      </c>
      <c r="AW1086" s="99" t="str">
        <f t="shared" si="776"/>
        <v/>
      </c>
      <c r="AX1086" s="99" t="str">
        <f t="shared" si="777"/>
        <v/>
      </c>
      <c r="AY1086" s="99" t="str">
        <f t="shared" si="747"/>
        <v/>
      </c>
      <c r="AZ1086" s="99" t="str">
        <f t="shared" si="748"/>
        <v/>
      </c>
      <c r="BA1086" s="99" t="str">
        <f t="shared" si="778"/>
        <v/>
      </c>
      <c r="BB1086" s="99" t="str">
        <f t="shared" si="779"/>
        <v/>
      </c>
      <c r="BD1086" s="99" t="str">
        <f t="shared" si="749"/>
        <v/>
      </c>
      <c r="BE1086" s="99" t="str">
        <f t="shared" si="750"/>
        <v/>
      </c>
      <c r="BF1086" s="99" t="str">
        <f t="shared" si="751"/>
        <v/>
      </c>
      <c r="BG1086" s="99" t="str">
        <f t="shared" si="752"/>
        <v/>
      </c>
      <c r="BH1086" s="121" t="str">
        <f t="shared" si="753"/>
        <v/>
      </c>
      <c r="BI1086" s="121" t="str">
        <f t="shared" si="754"/>
        <v/>
      </c>
      <c r="BJ1086" s="122" t="str">
        <f t="shared" si="755"/>
        <v/>
      </c>
      <c r="BK1086" s="122"/>
      <c r="BL1086" s="99" t="str">
        <f t="shared" si="756"/>
        <v/>
      </c>
      <c r="BM1086" s="99" t="str">
        <f t="shared" si="757"/>
        <v/>
      </c>
      <c r="BN1086" s="122" t="str">
        <f t="shared" si="762"/>
        <v/>
      </c>
      <c r="BO1086" s="121" t="str">
        <f t="shared" si="758"/>
        <v/>
      </c>
      <c r="BP1086" s="122" t="str">
        <f t="shared" si="763"/>
        <v/>
      </c>
      <c r="BQ1086" s="122"/>
    </row>
    <row r="1087" spans="2:69" x14ac:dyDescent="0.3">
      <c r="B1087" s="89"/>
      <c r="C1087" s="98">
        <f t="shared" si="759"/>
        <v>216</v>
      </c>
      <c r="D1087" s="120">
        <v>1077</v>
      </c>
      <c r="E1087" s="161" t="str">
        <f t="shared" si="764"/>
        <v/>
      </c>
      <c r="F1087" s="90" t="str">
        <f t="shared" si="740"/>
        <v/>
      </c>
      <c r="G1087" s="120">
        <v>1077</v>
      </c>
      <c r="H1087" s="161" t="str">
        <f t="shared" si="765"/>
        <v/>
      </c>
      <c r="I1087" s="90" t="str">
        <f t="array" ref="I1087">IF(D$2=1,IF(F1087="","",ABS(F1086-F1087)),IF(D$2&lt;10,IF(AND(F1087="",F1088=""),"",MAX(IF(C$11:C$1510=G1087,B$11:B$1510))-MIN(IF(C$11:C$1510=G1087,B$11:B$1510))),IF(AND(F1087="",F1088=""),"",_xlfn.STDEV.S(IF(C$11:C$1510=G1087,B$11:B$1510)))))</f>
        <v/>
      </c>
      <c r="J1087" s="102"/>
      <c r="K1087" s="156"/>
      <c r="L1087" s="157"/>
      <c r="M1087" s="158"/>
      <c r="N1087" s="147"/>
      <c r="O1087" s="147"/>
      <c r="AA1087" s="99" t="str">
        <f t="shared" si="741"/>
        <v/>
      </c>
      <c r="AB1087" s="99" t="str">
        <f t="shared" si="742"/>
        <v/>
      </c>
      <c r="AC1087" s="99" t="str">
        <f t="shared" si="770"/>
        <v/>
      </c>
      <c r="AD1087" s="99" t="str">
        <f t="shared" si="771"/>
        <v/>
      </c>
      <c r="AE1087" s="99" t="str">
        <f t="shared" si="743"/>
        <v/>
      </c>
      <c r="AF1087" s="99" t="str">
        <f t="shared" si="744"/>
        <v/>
      </c>
      <c r="AG1087" s="99" t="str">
        <f t="shared" si="782"/>
        <v/>
      </c>
      <c r="AH1087" s="99" t="str">
        <f t="shared" si="783"/>
        <v/>
      </c>
      <c r="AI1087" s="99" t="str">
        <f t="shared" si="760"/>
        <v/>
      </c>
      <c r="AJ1087" s="99" t="str">
        <f t="shared" si="766"/>
        <v/>
      </c>
      <c r="AK1087" s="99" t="str">
        <f t="shared" si="780"/>
        <v/>
      </c>
      <c r="AL1087" s="99" t="str">
        <f t="shared" si="781"/>
        <v/>
      </c>
      <c r="AM1087" s="99" t="str">
        <f t="shared" si="761"/>
        <v/>
      </c>
      <c r="AN1087" s="99" t="str">
        <f t="shared" si="767"/>
        <v/>
      </c>
      <c r="AO1087" s="99" t="str">
        <f t="shared" si="772"/>
        <v/>
      </c>
      <c r="AP1087" s="99" t="str">
        <f t="shared" si="773"/>
        <v/>
      </c>
      <c r="AQ1087" s="99" t="str">
        <f t="shared" si="768"/>
        <v/>
      </c>
      <c r="AR1087" s="99" t="str">
        <f t="shared" si="769"/>
        <v/>
      </c>
      <c r="AS1087" s="99" t="str">
        <f t="shared" si="774"/>
        <v/>
      </c>
      <c r="AT1087" s="99" t="str">
        <f t="shared" si="775"/>
        <v/>
      </c>
      <c r="AU1087" s="99" t="str">
        <f t="shared" si="745"/>
        <v/>
      </c>
      <c r="AV1087" s="99" t="str">
        <f t="shared" si="746"/>
        <v/>
      </c>
      <c r="AW1087" s="99" t="str">
        <f t="shared" si="776"/>
        <v/>
      </c>
      <c r="AX1087" s="99" t="str">
        <f t="shared" si="777"/>
        <v/>
      </c>
      <c r="AY1087" s="99" t="str">
        <f t="shared" si="747"/>
        <v/>
      </c>
      <c r="AZ1087" s="99" t="str">
        <f t="shared" si="748"/>
        <v/>
      </c>
      <c r="BA1087" s="99" t="str">
        <f t="shared" si="778"/>
        <v/>
      </c>
      <c r="BB1087" s="99" t="str">
        <f t="shared" si="779"/>
        <v/>
      </c>
      <c r="BD1087" s="99" t="str">
        <f t="shared" si="749"/>
        <v/>
      </c>
      <c r="BE1087" s="99" t="str">
        <f t="shared" si="750"/>
        <v/>
      </c>
      <c r="BF1087" s="99" t="str">
        <f t="shared" si="751"/>
        <v/>
      </c>
      <c r="BG1087" s="99" t="str">
        <f t="shared" si="752"/>
        <v/>
      </c>
      <c r="BH1087" s="121" t="str">
        <f t="shared" si="753"/>
        <v/>
      </c>
      <c r="BI1087" s="121" t="str">
        <f t="shared" si="754"/>
        <v/>
      </c>
      <c r="BJ1087" s="122" t="str">
        <f t="shared" si="755"/>
        <v/>
      </c>
      <c r="BK1087" s="122"/>
      <c r="BL1087" s="99" t="str">
        <f t="shared" si="756"/>
        <v/>
      </c>
      <c r="BM1087" s="99" t="str">
        <f t="shared" si="757"/>
        <v/>
      </c>
      <c r="BN1087" s="122" t="str">
        <f t="shared" si="762"/>
        <v/>
      </c>
      <c r="BO1087" s="121" t="str">
        <f t="shared" si="758"/>
        <v/>
      </c>
      <c r="BP1087" s="122" t="str">
        <f t="shared" si="763"/>
        <v/>
      </c>
      <c r="BQ1087" s="122"/>
    </row>
    <row r="1088" spans="2:69" x14ac:dyDescent="0.3">
      <c r="B1088" s="89"/>
      <c r="C1088" s="98">
        <f t="shared" si="759"/>
        <v>216</v>
      </c>
      <c r="D1088" s="120">
        <v>1078</v>
      </c>
      <c r="E1088" s="161" t="str">
        <f t="shared" si="764"/>
        <v/>
      </c>
      <c r="F1088" s="90" t="str">
        <f t="shared" si="740"/>
        <v/>
      </c>
      <c r="G1088" s="120">
        <v>1078</v>
      </c>
      <c r="H1088" s="161" t="str">
        <f t="shared" si="765"/>
        <v/>
      </c>
      <c r="I1088" s="90" t="str">
        <f t="array" ref="I1088">IF(D$2=1,IF(F1088="","",ABS(F1087-F1088)),IF(D$2&lt;10,IF(AND(F1088="",F1089=""),"",MAX(IF(C$11:C$1510=G1088,B$11:B$1510))-MIN(IF(C$11:C$1510=G1088,B$11:B$1510))),IF(AND(F1088="",F1089=""),"",_xlfn.STDEV.S(IF(C$11:C$1510=G1088,B$11:B$1510)))))</f>
        <v/>
      </c>
      <c r="J1088" s="102"/>
      <c r="K1088" s="156"/>
      <c r="L1088" s="157"/>
      <c r="M1088" s="158"/>
      <c r="N1088" s="147"/>
      <c r="O1088" s="147"/>
      <c r="AA1088" s="99" t="str">
        <f t="shared" si="741"/>
        <v/>
      </c>
      <c r="AB1088" s="99" t="str">
        <f t="shared" si="742"/>
        <v/>
      </c>
      <c r="AC1088" s="99" t="str">
        <f t="shared" si="770"/>
        <v/>
      </c>
      <c r="AD1088" s="99" t="str">
        <f t="shared" si="771"/>
        <v/>
      </c>
      <c r="AE1088" s="99" t="str">
        <f t="shared" si="743"/>
        <v/>
      </c>
      <c r="AF1088" s="99" t="str">
        <f t="shared" si="744"/>
        <v/>
      </c>
      <c r="AG1088" s="99" t="str">
        <f t="shared" si="782"/>
        <v/>
      </c>
      <c r="AH1088" s="99" t="str">
        <f t="shared" si="783"/>
        <v/>
      </c>
      <c r="AI1088" s="99" t="str">
        <f t="shared" si="760"/>
        <v/>
      </c>
      <c r="AJ1088" s="99" t="str">
        <f t="shared" si="766"/>
        <v/>
      </c>
      <c r="AK1088" s="99" t="str">
        <f t="shared" si="780"/>
        <v/>
      </c>
      <c r="AL1088" s="99" t="str">
        <f t="shared" si="781"/>
        <v/>
      </c>
      <c r="AM1088" s="99" t="str">
        <f t="shared" si="761"/>
        <v/>
      </c>
      <c r="AN1088" s="99" t="str">
        <f t="shared" si="767"/>
        <v/>
      </c>
      <c r="AO1088" s="99" t="str">
        <f t="shared" si="772"/>
        <v/>
      </c>
      <c r="AP1088" s="99" t="str">
        <f t="shared" si="773"/>
        <v/>
      </c>
      <c r="AQ1088" s="99" t="str">
        <f t="shared" si="768"/>
        <v/>
      </c>
      <c r="AR1088" s="99" t="str">
        <f t="shared" si="769"/>
        <v/>
      </c>
      <c r="AS1088" s="99" t="str">
        <f t="shared" si="774"/>
        <v/>
      </c>
      <c r="AT1088" s="99" t="str">
        <f t="shared" si="775"/>
        <v/>
      </c>
      <c r="AU1088" s="99" t="str">
        <f t="shared" si="745"/>
        <v/>
      </c>
      <c r="AV1088" s="99" t="str">
        <f t="shared" si="746"/>
        <v/>
      </c>
      <c r="AW1088" s="99" t="str">
        <f t="shared" si="776"/>
        <v/>
      </c>
      <c r="AX1088" s="99" t="str">
        <f t="shared" si="777"/>
        <v/>
      </c>
      <c r="AY1088" s="99" t="str">
        <f t="shared" si="747"/>
        <v/>
      </c>
      <c r="AZ1088" s="99" t="str">
        <f t="shared" si="748"/>
        <v/>
      </c>
      <c r="BA1088" s="99" t="str">
        <f t="shared" si="778"/>
        <v/>
      </c>
      <c r="BB1088" s="99" t="str">
        <f t="shared" si="779"/>
        <v/>
      </c>
      <c r="BD1088" s="99" t="str">
        <f t="shared" si="749"/>
        <v/>
      </c>
      <c r="BE1088" s="99" t="str">
        <f t="shared" si="750"/>
        <v/>
      </c>
      <c r="BF1088" s="99" t="str">
        <f t="shared" si="751"/>
        <v/>
      </c>
      <c r="BG1088" s="99" t="str">
        <f t="shared" si="752"/>
        <v/>
      </c>
      <c r="BH1088" s="121" t="str">
        <f t="shared" si="753"/>
        <v/>
      </c>
      <c r="BI1088" s="121" t="str">
        <f t="shared" si="754"/>
        <v/>
      </c>
      <c r="BJ1088" s="122" t="str">
        <f t="shared" si="755"/>
        <v/>
      </c>
      <c r="BK1088" s="122"/>
      <c r="BL1088" s="99" t="str">
        <f t="shared" si="756"/>
        <v/>
      </c>
      <c r="BM1088" s="99" t="str">
        <f t="shared" si="757"/>
        <v/>
      </c>
      <c r="BN1088" s="122" t="str">
        <f t="shared" si="762"/>
        <v/>
      </c>
      <c r="BO1088" s="121" t="str">
        <f t="shared" si="758"/>
        <v/>
      </c>
      <c r="BP1088" s="122" t="str">
        <f t="shared" si="763"/>
        <v/>
      </c>
      <c r="BQ1088" s="122"/>
    </row>
    <row r="1089" spans="2:69" x14ac:dyDescent="0.3">
      <c r="B1089" s="89"/>
      <c r="C1089" s="98">
        <f t="shared" si="759"/>
        <v>216</v>
      </c>
      <c r="D1089" s="120">
        <v>1079</v>
      </c>
      <c r="E1089" s="161" t="str">
        <f t="shared" si="764"/>
        <v/>
      </c>
      <c r="F1089" s="90" t="str">
        <f t="shared" si="740"/>
        <v/>
      </c>
      <c r="G1089" s="120">
        <v>1079</v>
      </c>
      <c r="H1089" s="161" t="str">
        <f t="shared" si="765"/>
        <v/>
      </c>
      <c r="I1089" s="90" t="str">
        <f t="array" ref="I1089">IF(D$2=1,IF(F1089="","",ABS(F1088-F1089)),IF(D$2&lt;10,IF(AND(F1089="",F1090=""),"",MAX(IF(C$11:C$1510=G1089,B$11:B$1510))-MIN(IF(C$11:C$1510=G1089,B$11:B$1510))),IF(AND(F1089="",F1090=""),"",_xlfn.STDEV.S(IF(C$11:C$1510=G1089,B$11:B$1510)))))</f>
        <v/>
      </c>
      <c r="J1089" s="102"/>
      <c r="K1089" s="156"/>
      <c r="L1089" s="157"/>
      <c r="M1089" s="158"/>
      <c r="N1089" s="147"/>
      <c r="O1089" s="147"/>
      <c r="AA1089" s="99" t="str">
        <f t="shared" si="741"/>
        <v/>
      </c>
      <c r="AB1089" s="99" t="str">
        <f t="shared" si="742"/>
        <v/>
      </c>
      <c r="AC1089" s="99" t="str">
        <f t="shared" si="770"/>
        <v/>
      </c>
      <c r="AD1089" s="99" t="str">
        <f t="shared" si="771"/>
        <v/>
      </c>
      <c r="AE1089" s="99" t="str">
        <f t="shared" si="743"/>
        <v/>
      </c>
      <c r="AF1089" s="99" t="str">
        <f t="shared" si="744"/>
        <v/>
      </c>
      <c r="AG1089" s="99" t="str">
        <f t="shared" si="782"/>
        <v/>
      </c>
      <c r="AH1089" s="99" t="str">
        <f t="shared" si="783"/>
        <v/>
      </c>
      <c r="AI1089" s="99" t="str">
        <f t="shared" si="760"/>
        <v/>
      </c>
      <c r="AJ1089" s="99" t="str">
        <f t="shared" si="766"/>
        <v/>
      </c>
      <c r="AK1089" s="99" t="str">
        <f t="shared" si="780"/>
        <v/>
      </c>
      <c r="AL1089" s="99" t="str">
        <f t="shared" si="781"/>
        <v/>
      </c>
      <c r="AM1089" s="99" t="str">
        <f t="shared" si="761"/>
        <v/>
      </c>
      <c r="AN1089" s="99" t="str">
        <f t="shared" si="767"/>
        <v/>
      </c>
      <c r="AO1089" s="99" t="str">
        <f t="shared" si="772"/>
        <v/>
      </c>
      <c r="AP1089" s="99" t="str">
        <f t="shared" si="773"/>
        <v/>
      </c>
      <c r="AQ1089" s="99" t="str">
        <f t="shared" si="768"/>
        <v/>
      </c>
      <c r="AR1089" s="99" t="str">
        <f t="shared" si="769"/>
        <v/>
      </c>
      <c r="AS1089" s="99" t="str">
        <f t="shared" si="774"/>
        <v/>
      </c>
      <c r="AT1089" s="99" t="str">
        <f t="shared" si="775"/>
        <v/>
      </c>
      <c r="AU1089" s="99" t="str">
        <f t="shared" si="745"/>
        <v/>
      </c>
      <c r="AV1089" s="99" t="str">
        <f t="shared" si="746"/>
        <v/>
      </c>
      <c r="AW1089" s="99" t="str">
        <f t="shared" si="776"/>
        <v/>
      </c>
      <c r="AX1089" s="99" t="str">
        <f t="shared" si="777"/>
        <v/>
      </c>
      <c r="AY1089" s="99" t="str">
        <f t="shared" si="747"/>
        <v/>
      </c>
      <c r="AZ1089" s="99" t="str">
        <f t="shared" si="748"/>
        <v/>
      </c>
      <c r="BA1089" s="99" t="str">
        <f t="shared" si="778"/>
        <v/>
      </c>
      <c r="BB1089" s="99" t="str">
        <f t="shared" si="779"/>
        <v/>
      </c>
      <c r="BD1089" s="99" t="str">
        <f t="shared" si="749"/>
        <v/>
      </c>
      <c r="BE1089" s="99" t="str">
        <f t="shared" si="750"/>
        <v/>
      </c>
      <c r="BF1089" s="99" t="str">
        <f t="shared" si="751"/>
        <v/>
      </c>
      <c r="BG1089" s="99" t="str">
        <f t="shared" si="752"/>
        <v/>
      </c>
      <c r="BH1089" s="121" t="str">
        <f t="shared" si="753"/>
        <v/>
      </c>
      <c r="BI1089" s="121" t="str">
        <f t="shared" si="754"/>
        <v/>
      </c>
      <c r="BJ1089" s="122" t="str">
        <f t="shared" si="755"/>
        <v/>
      </c>
      <c r="BK1089" s="122"/>
      <c r="BL1089" s="99" t="str">
        <f t="shared" si="756"/>
        <v/>
      </c>
      <c r="BM1089" s="99" t="str">
        <f t="shared" si="757"/>
        <v/>
      </c>
      <c r="BN1089" s="122" t="str">
        <f t="shared" si="762"/>
        <v/>
      </c>
      <c r="BO1089" s="121" t="str">
        <f t="shared" si="758"/>
        <v/>
      </c>
      <c r="BP1089" s="122" t="str">
        <f t="shared" si="763"/>
        <v/>
      </c>
      <c r="BQ1089" s="122"/>
    </row>
    <row r="1090" spans="2:69" x14ac:dyDescent="0.3">
      <c r="B1090" s="89"/>
      <c r="C1090" s="98">
        <f t="shared" si="759"/>
        <v>216</v>
      </c>
      <c r="D1090" s="120">
        <v>1080</v>
      </c>
      <c r="E1090" s="161" t="str">
        <f t="shared" si="764"/>
        <v/>
      </c>
      <c r="F1090" s="90" t="str">
        <f t="shared" si="740"/>
        <v/>
      </c>
      <c r="G1090" s="120">
        <v>1080</v>
      </c>
      <c r="H1090" s="161" t="str">
        <f t="shared" si="765"/>
        <v/>
      </c>
      <c r="I1090" s="90" t="str">
        <f t="array" ref="I1090">IF(D$2=1,IF(F1090="","",ABS(F1089-F1090)),IF(D$2&lt;10,IF(AND(F1090="",F1091=""),"",MAX(IF(C$11:C$1510=G1090,B$11:B$1510))-MIN(IF(C$11:C$1510=G1090,B$11:B$1510))),IF(AND(F1090="",F1091=""),"",_xlfn.STDEV.S(IF(C$11:C$1510=G1090,B$11:B$1510)))))</f>
        <v/>
      </c>
      <c r="J1090" s="102"/>
      <c r="K1090" s="156"/>
      <c r="L1090" s="157"/>
      <c r="M1090" s="158"/>
      <c r="N1090" s="147"/>
      <c r="O1090" s="147"/>
      <c r="AA1090" s="99" t="str">
        <f t="shared" si="741"/>
        <v/>
      </c>
      <c r="AB1090" s="99" t="str">
        <f t="shared" si="742"/>
        <v/>
      </c>
      <c r="AC1090" s="99" t="str">
        <f t="shared" si="770"/>
        <v/>
      </c>
      <c r="AD1090" s="99" t="str">
        <f t="shared" si="771"/>
        <v/>
      </c>
      <c r="AE1090" s="99" t="str">
        <f t="shared" si="743"/>
        <v/>
      </c>
      <c r="AF1090" s="99" t="str">
        <f t="shared" si="744"/>
        <v/>
      </c>
      <c r="AG1090" s="99" t="str">
        <f t="shared" si="782"/>
        <v/>
      </c>
      <c r="AH1090" s="99" t="str">
        <f t="shared" si="783"/>
        <v/>
      </c>
      <c r="AI1090" s="99" t="str">
        <f t="shared" si="760"/>
        <v/>
      </c>
      <c r="AJ1090" s="99" t="str">
        <f t="shared" si="766"/>
        <v/>
      </c>
      <c r="AK1090" s="99" t="str">
        <f t="shared" si="780"/>
        <v/>
      </c>
      <c r="AL1090" s="99" t="str">
        <f t="shared" si="781"/>
        <v/>
      </c>
      <c r="AM1090" s="99" t="str">
        <f t="shared" si="761"/>
        <v/>
      </c>
      <c r="AN1090" s="99" t="str">
        <f t="shared" si="767"/>
        <v/>
      </c>
      <c r="AO1090" s="99" t="str">
        <f t="shared" si="772"/>
        <v/>
      </c>
      <c r="AP1090" s="99" t="str">
        <f t="shared" si="773"/>
        <v/>
      </c>
      <c r="AQ1090" s="99" t="str">
        <f t="shared" si="768"/>
        <v/>
      </c>
      <c r="AR1090" s="99" t="str">
        <f t="shared" si="769"/>
        <v/>
      </c>
      <c r="AS1090" s="99" t="str">
        <f t="shared" si="774"/>
        <v/>
      </c>
      <c r="AT1090" s="99" t="str">
        <f t="shared" si="775"/>
        <v/>
      </c>
      <c r="AU1090" s="99" t="str">
        <f t="shared" si="745"/>
        <v/>
      </c>
      <c r="AV1090" s="99" t="str">
        <f t="shared" si="746"/>
        <v/>
      </c>
      <c r="AW1090" s="99" t="str">
        <f t="shared" si="776"/>
        <v/>
      </c>
      <c r="AX1090" s="99" t="str">
        <f t="shared" si="777"/>
        <v/>
      </c>
      <c r="AY1090" s="99" t="str">
        <f t="shared" si="747"/>
        <v/>
      </c>
      <c r="AZ1090" s="99" t="str">
        <f t="shared" si="748"/>
        <v/>
      </c>
      <c r="BA1090" s="99" t="str">
        <f t="shared" si="778"/>
        <v/>
      </c>
      <c r="BB1090" s="99" t="str">
        <f t="shared" si="779"/>
        <v/>
      </c>
      <c r="BD1090" s="99" t="str">
        <f t="shared" si="749"/>
        <v/>
      </c>
      <c r="BE1090" s="99" t="str">
        <f t="shared" si="750"/>
        <v/>
      </c>
      <c r="BF1090" s="99" t="str">
        <f t="shared" si="751"/>
        <v/>
      </c>
      <c r="BG1090" s="99" t="str">
        <f t="shared" si="752"/>
        <v/>
      </c>
      <c r="BH1090" s="121" t="str">
        <f t="shared" si="753"/>
        <v/>
      </c>
      <c r="BI1090" s="121" t="str">
        <f t="shared" si="754"/>
        <v/>
      </c>
      <c r="BJ1090" s="122" t="str">
        <f t="shared" si="755"/>
        <v/>
      </c>
      <c r="BK1090" s="122"/>
      <c r="BL1090" s="99" t="str">
        <f t="shared" si="756"/>
        <v/>
      </c>
      <c r="BM1090" s="99" t="str">
        <f t="shared" si="757"/>
        <v/>
      </c>
      <c r="BN1090" s="122" t="str">
        <f t="shared" si="762"/>
        <v/>
      </c>
      <c r="BO1090" s="121" t="str">
        <f t="shared" si="758"/>
        <v/>
      </c>
      <c r="BP1090" s="122" t="str">
        <f t="shared" si="763"/>
        <v/>
      </c>
      <c r="BQ1090" s="122"/>
    </row>
    <row r="1091" spans="2:69" x14ac:dyDescent="0.3">
      <c r="B1091" s="89"/>
      <c r="C1091" s="98">
        <f t="shared" si="759"/>
        <v>217</v>
      </c>
      <c r="D1091" s="120">
        <v>1081</v>
      </c>
      <c r="E1091" s="161" t="str">
        <f t="shared" si="764"/>
        <v/>
      </c>
      <c r="F1091" s="90" t="str">
        <f t="shared" si="740"/>
        <v/>
      </c>
      <c r="G1091" s="120">
        <v>1081</v>
      </c>
      <c r="H1091" s="161" t="str">
        <f t="shared" si="765"/>
        <v/>
      </c>
      <c r="I1091" s="90" t="str">
        <f t="array" ref="I1091">IF(D$2=1,IF(F1091="","",ABS(F1090-F1091)),IF(D$2&lt;10,IF(AND(F1091="",F1092=""),"",MAX(IF(C$11:C$1510=G1091,B$11:B$1510))-MIN(IF(C$11:C$1510=G1091,B$11:B$1510))),IF(AND(F1091="",F1092=""),"",_xlfn.STDEV.S(IF(C$11:C$1510=G1091,B$11:B$1510)))))</f>
        <v/>
      </c>
      <c r="J1091" s="102"/>
      <c r="K1091" s="156"/>
      <c r="L1091" s="157"/>
      <c r="M1091" s="158"/>
      <c r="N1091" s="147"/>
      <c r="O1091" s="147"/>
      <c r="AA1091" s="99" t="str">
        <f t="shared" si="741"/>
        <v/>
      </c>
      <c r="AB1091" s="99" t="str">
        <f t="shared" si="742"/>
        <v/>
      </c>
      <c r="AC1091" s="99" t="str">
        <f t="shared" si="770"/>
        <v/>
      </c>
      <c r="AD1091" s="99" t="str">
        <f t="shared" si="771"/>
        <v/>
      </c>
      <c r="AE1091" s="99" t="str">
        <f t="shared" si="743"/>
        <v/>
      </c>
      <c r="AF1091" s="99" t="str">
        <f t="shared" si="744"/>
        <v/>
      </c>
      <c r="AG1091" s="99" t="str">
        <f t="shared" si="782"/>
        <v/>
      </c>
      <c r="AH1091" s="99" t="str">
        <f t="shared" si="783"/>
        <v/>
      </c>
      <c r="AI1091" s="99" t="str">
        <f t="shared" si="760"/>
        <v/>
      </c>
      <c r="AJ1091" s="99" t="str">
        <f t="shared" si="766"/>
        <v/>
      </c>
      <c r="AK1091" s="99" t="str">
        <f t="shared" si="780"/>
        <v/>
      </c>
      <c r="AL1091" s="99" t="str">
        <f t="shared" si="781"/>
        <v/>
      </c>
      <c r="AM1091" s="99" t="str">
        <f t="shared" si="761"/>
        <v/>
      </c>
      <c r="AN1091" s="99" t="str">
        <f t="shared" si="767"/>
        <v/>
      </c>
      <c r="AO1091" s="99" t="str">
        <f t="shared" si="772"/>
        <v/>
      </c>
      <c r="AP1091" s="99" t="str">
        <f t="shared" si="773"/>
        <v/>
      </c>
      <c r="AQ1091" s="99" t="str">
        <f t="shared" si="768"/>
        <v/>
      </c>
      <c r="AR1091" s="99" t="str">
        <f t="shared" si="769"/>
        <v/>
      </c>
      <c r="AS1091" s="99" t="str">
        <f t="shared" si="774"/>
        <v/>
      </c>
      <c r="AT1091" s="99" t="str">
        <f t="shared" si="775"/>
        <v/>
      </c>
      <c r="AU1091" s="99" t="str">
        <f t="shared" si="745"/>
        <v/>
      </c>
      <c r="AV1091" s="99" t="str">
        <f t="shared" si="746"/>
        <v/>
      </c>
      <c r="AW1091" s="99" t="str">
        <f t="shared" si="776"/>
        <v/>
      </c>
      <c r="AX1091" s="99" t="str">
        <f t="shared" si="777"/>
        <v/>
      </c>
      <c r="AY1091" s="99" t="str">
        <f t="shared" si="747"/>
        <v/>
      </c>
      <c r="AZ1091" s="99" t="str">
        <f t="shared" si="748"/>
        <v/>
      </c>
      <c r="BA1091" s="99" t="str">
        <f t="shared" si="778"/>
        <v/>
      </c>
      <c r="BB1091" s="99" t="str">
        <f t="shared" si="779"/>
        <v/>
      </c>
      <c r="BD1091" s="99" t="str">
        <f t="shared" si="749"/>
        <v/>
      </c>
      <c r="BE1091" s="99" t="str">
        <f t="shared" si="750"/>
        <v/>
      </c>
      <c r="BF1091" s="99" t="str">
        <f t="shared" si="751"/>
        <v/>
      </c>
      <c r="BG1091" s="99" t="str">
        <f t="shared" si="752"/>
        <v/>
      </c>
      <c r="BH1091" s="121" t="str">
        <f t="shared" si="753"/>
        <v/>
      </c>
      <c r="BI1091" s="121" t="str">
        <f t="shared" si="754"/>
        <v/>
      </c>
      <c r="BJ1091" s="122" t="str">
        <f t="shared" si="755"/>
        <v/>
      </c>
      <c r="BK1091" s="122"/>
      <c r="BL1091" s="99" t="str">
        <f t="shared" si="756"/>
        <v/>
      </c>
      <c r="BM1091" s="99" t="str">
        <f t="shared" si="757"/>
        <v/>
      </c>
      <c r="BN1091" s="122" t="str">
        <f t="shared" si="762"/>
        <v/>
      </c>
      <c r="BO1091" s="121" t="str">
        <f t="shared" si="758"/>
        <v/>
      </c>
      <c r="BP1091" s="122" t="str">
        <f t="shared" si="763"/>
        <v/>
      </c>
      <c r="BQ1091" s="122"/>
    </row>
    <row r="1092" spans="2:69" x14ac:dyDescent="0.3">
      <c r="B1092" s="89"/>
      <c r="C1092" s="98">
        <f t="shared" si="759"/>
        <v>217</v>
      </c>
      <c r="D1092" s="120">
        <v>1082</v>
      </c>
      <c r="E1092" s="161" t="str">
        <f t="shared" si="764"/>
        <v/>
      </c>
      <c r="F1092" s="90" t="str">
        <f t="shared" si="740"/>
        <v/>
      </c>
      <c r="G1092" s="120">
        <v>1082</v>
      </c>
      <c r="H1092" s="161" t="str">
        <f t="shared" si="765"/>
        <v/>
      </c>
      <c r="I1092" s="90" t="str">
        <f t="array" ref="I1092">IF(D$2=1,IF(F1092="","",ABS(F1091-F1092)),IF(D$2&lt;10,IF(AND(F1092="",F1093=""),"",MAX(IF(C$11:C$1510=G1092,B$11:B$1510))-MIN(IF(C$11:C$1510=G1092,B$11:B$1510))),IF(AND(F1092="",F1093=""),"",_xlfn.STDEV.S(IF(C$11:C$1510=G1092,B$11:B$1510)))))</f>
        <v/>
      </c>
      <c r="J1092" s="102"/>
      <c r="K1092" s="156"/>
      <c r="L1092" s="157"/>
      <c r="M1092" s="158"/>
      <c r="N1092" s="147"/>
      <c r="O1092" s="147"/>
      <c r="AA1092" s="99" t="str">
        <f t="shared" si="741"/>
        <v/>
      </c>
      <c r="AB1092" s="99" t="str">
        <f t="shared" si="742"/>
        <v/>
      </c>
      <c r="AC1092" s="99" t="str">
        <f t="shared" si="770"/>
        <v/>
      </c>
      <c r="AD1092" s="99" t="str">
        <f t="shared" si="771"/>
        <v/>
      </c>
      <c r="AE1092" s="99" t="str">
        <f t="shared" si="743"/>
        <v/>
      </c>
      <c r="AF1092" s="99" t="str">
        <f t="shared" si="744"/>
        <v/>
      </c>
      <c r="AG1092" s="99" t="str">
        <f t="shared" si="782"/>
        <v/>
      </c>
      <c r="AH1092" s="99" t="str">
        <f t="shared" si="783"/>
        <v/>
      </c>
      <c r="AI1092" s="99" t="str">
        <f t="shared" si="760"/>
        <v/>
      </c>
      <c r="AJ1092" s="99" t="str">
        <f t="shared" si="766"/>
        <v/>
      </c>
      <c r="AK1092" s="99" t="str">
        <f t="shared" si="780"/>
        <v/>
      </c>
      <c r="AL1092" s="99" t="str">
        <f t="shared" si="781"/>
        <v/>
      </c>
      <c r="AM1092" s="99" t="str">
        <f t="shared" si="761"/>
        <v/>
      </c>
      <c r="AN1092" s="99" t="str">
        <f t="shared" si="767"/>
        <v/>
      </c>
      <c r="AO1092" s="99" t="str">
        <f t="shared" si="772"/>
        <v/>
      </c>
      <c r="AP1092" s="99" t="str">
        <f t="shared" si="773"/>
        <v/>
      </c>
      <c r="AQ1092" s="99" t="str">
        <f t="shared" si="768"/>
        <v/>
      </c>
      <c r="AR1092" s="99" t="str">
        <f t="shared" si="769"/>
        <v/>
      </c>
      <c r="AS1092" s="99" t="str">
        <f t="shared" si="774"/>
        <v/>
      </c>
      <c r="AT1092" s="99" t="str">
        <f t="shared" si="775"/>
        <v/>
      </c>
      <c r="AU1092" s="99" t="str">
        <f t="shared" si="745"/>
        <v/>
      </c>
      <c r="AV1092" s="99" t="str">
        <f t="shared" si="746"/>
        <v/>
      </c>
      <c r="AW1092" s="99" t="str">
        <f t="shared" si="776"/>
        <v/>
      </c>
      <c r="AX1092" s="99" t="str">
        <f t="shared" si="777"/>
        <v/>
      </c>
      <c r="AY1092" s="99" t="str">
        <f t="shared" si="747"/>
        <v/>
      </c>
      <c r="AZ1092" s="99" t="str">
        <f t="shared" si="748"/>
        <v/>
      </c>
      <c r="BA1092" s="99" t="str">
        <f t="shared" si="778"/>
        <v/>
      </c>
      <c r="BB1092" s="99" t="str">
        <f t="shared" si="779"/>
        <v/>
      </c>
      <c r="BD1092" s="99" t="str">
        <f t="shared" si="749"/>
        <v/>
      </c>
      <c r="BE1092" s="99" t="str">
        <f t="shared" si="750"/>
        <v/>
      </c>
      <c r="BF1092" s="99" t="str">
        <f t="shared" si="751"/>
        <v/>
      </c>
      <c r="BG1092" s="99" t="str">
        <f t="shared" si="752"/>
        <v/>
      </c>
      <c r="BH1092" s="121" t="str">
        <f t="shared" si="753"/>
        <v/>
      </c>
      <c r="BI1092" s="121" t="str">
        <f t="shared" si="754"/>
        <v/>
      </c>
      <c r="BJ1092" s="122" t="str">
        <f t="shared" si="755"/>
        <v/>
      </c>
      <c r="BK1092" s="122"/>
      <c r="BL1092" s="99" t="str">
        <f t="shared" si="756"/>
        <v/>
      </c>
      <c r="BM1092" s="99" t="str">
        <f t="shared" si="757"/>
        <v/>
      </c>
      <c r="BN1092" s="122" t="str">
        <f t="shared" si="762"/>
        <v/>
      </c>
      <c r="BO1092" s="121" t="str">
        <f t="shared" si="758"/>
        <v/>
      </c>
      <c r="BP1092" s="122" t="str">
        <f t="shared" si="763"/>
        <v/>
      </c>
      <c r="BQ1092" s="122"/>
    </row>
    <row r="1093" spans="2:69" x14ac:dyDescent="0.3">
      <c r="B1093" s="89"/>
      <c r="C1093" s="98">
        <f t="shared" si="759"/>
        <v>217</v>
      </c>
      <c r="D1093" s="120">
        <v>1083</v>
      </c>
      <c r="E1093" s="161" t="str">
        <f t="shared" si="764"/>
        <v/>
      </c>
      <c r="F1093" s="90" t="str">
        <f t="shared" si="740"/>
        <v/>
      </c>
      <c r="G1093" s="120">
        <v>1083</v>
      </c>
      <c r="H1093" s="161" t="str">
        <f t="shared" si="765"/>
        <v/>
      </c>
      <c r="I1093" s="90" t="str">
        <f t="array" ref="I1093">IF(D$2=1,IF(F1093="","",ABS(F1092-F1093)),IF(D$2&lt;10,IF(AND(F1093="",F1094=""),"",MAX(IF(C$11:C$1510=G1093,B$11:B$1510))-MIN(IF(C$11:C$1510=G1093,B$11:B$1510))),IF(AND(F1093="",F1094=""),"",_xlfn.STDEV.S(IF(C$11:C$1510=G1093,B$11:B$1510)))))</f>
        <v/>
      </c>
      <c r="J1093" s="102"/>
      <c r="K1093" s="156"/>
      <c r="L1093" s="157"/>
      <c r="M1093" s="158"/>
      <c r="N1093" s="147"/>
      <c r="O1093" s="147"/>
      <c r="AA1093" s="99" t="str">
        <f t="shared" si="741"/>
        <v/>
      </c>
      <c r="AB1093" s="99" t="str">
        <f t="shared" si="742"/>
        <v/>
      </c>
      <c r="AC1093" s="99" t="str">
        <f t="shared" si="770"/>
        <v/>
      </c>
      <c r="AD1093" s="99" t="str">
        <f t="shared" si="771"/>
        <v/>
      </c>
      <c r="AE1093" s="99" t="str">
        <f t="shared" si="743"/>
        <v/>
      </c>
      <c r="AF1093" s="99" t="str">
        <f t="shared" si="744"/>
        <v/>
      </c>
      <c r="AG1093" s="99" t="str">
        <f t="shared" si="782"/>
        <v/>
      </c>
      <c r="AH1093" s="99" t="str">
        <f t="shared" si="783"/>
        <v/>
      </c>
      <c r="AI1093" s="99" t="str">
        <f t="shared" si="760"/>
        <v/>
      </c>
      <c r="AJ1093" s="99" t="str">
        <f t="shared" si="766"/>
        <v/>
      </c>
      <c r="AK1093" s="99" t="str">
        <f t="shared" si="780"/>
        <v/>
      </c>
      <c r="AL1093" s="99" t="str">
        <f t="shared" si="781"/>
        <v/>
      </c>
      <c r="AM1093" s="99" t="str">
        <f t="shared" si="761"/>
        <v/>
      </c>
      <c r="AN1093" s="99" t="str">
        <f t="shared" si="767"/>
        <v/>
      </c>
      <c r="AO1093" s="99" t="str">
        <f t="shared" si="772"/>
        <v/>
      </c>
      <c r="AP1093" s="99" t="str">
        <f t="shared" si="773"/>
        <v/>
      </c>
      <c r="AQ1093" s="99" t="str">
        <f t="shared" si="768"/>
        <v/>
      </c>
      <c r="AR1093" s="99" t="str">
        <f t="shared" si="769"/>
        <v/>
      </c>
      <c r="AS1093" s="99" t="str">
        <f t="shared" si="774"/>
        <v/>
      </c>
      <c r="AT1093" s="99" t="str">
        <f t="shared" si="775"/>
        <v/>
      </c>
      <c r="AU1093" s="99" t="str">
        <f t="shared" si="745"/>
        <v/>
      </c>
      <c r="AV1093" s="99" t="str">
        <f t="shared" si="746"/>
        <v/>
      </c>
      <c r="AW1093" s="99" t="str">
        <f t="shared" si="776"/>
        <v/>
      </c>
      <c r="AX1093" s="99" t="str">
        <f t="shared" si="777"/>
        <v/>
      </c>
      <c r="AY1093" s="99" t="str">
        <f t="shared" si="747"/>
        <v/>
      </c>
      <c r="AZ1093" s="99" t="str">
        <f t="shared" si="748"/>
        <v/>
      </c>
      <c r="BA1093" s="99" t="str">
        <f t="shared" si="778"/>
        <v/>
      </c>
      <c r="BB1093" s="99" t="str">
        <f t="shared" si="779"/>
        <v/>
      </c>
      <c r="BD1093" s="99" t="str">
        <f t="shared" si="749"/>
        <v/>
      </c>
      <c r="BE1093" s="99" t="str">
        <f t="shared" si="750"/>
        <v/>
      </c>
      <c r="BF1093" s="99" t="str">
        <f t="shared" si="751"/>
        <v/>
      </c>
      <c r="BG1093" s="99" t="str">
        <f t="shared" si="752"/>
        <v/>
      </c>
      <c r="BH1093" s="121" t="str">
        <f t="shared" si="753"/>
        <v/>
      </c>
      <c r="BI1093" s="121" t="str">
        <f t="shared" si="754"/>
        <v/>
      </c>
      <c r="BJ1093" s="122" t="str">
        <f t="shared" si="755"/>
        <v/>
      </c>
      <c r="BK1093" s="122"/>
      <c r="BL1093" s="99" t="str">
        <f t="shared" si="756"/>
        <v/>
      </c>
      <c r="BM1093" s="99" t="str">
        <f t="shared" si="757"/>
        <v/>
      </c>
      <c r="BN1093" s="122" t="str">
        <f t="shared" si="762"/>
        <v/>
      </c>
      <c r="BO1093" s="121" t="str">
        <f t="shared" si="758"/>
        <v/>
      </c>
      <c r="BP1093" s="122" t="str">
        <f t="shared" si="763"/>
        <v/>
      </c>
      <c r="BQ1093" s="122"/>
    </row>
    <row r="1094" spans="2:69" x14ac:dyDescent="0.3">
      <c r="B1094" s="89"/>
      <c r="C1094" s="98">
        <f t="shared" si="759"/>
        <v>217</v>
      </c>
      <c r="D1094" s="120">
        <v>1084</v>
      </c>
      <c r="E1094" s="161" t="str">
        <f t="shared" si="764"/>
        <v/>
      </c>
      <c r="F1094" s="90" t="str">
        <f t="shared" si="740"/>
        <v/>
      </c>
      <c r="G1094" s="120">
        <v>1084</v>
      </c>
      <c r="H1094" s="161" t="str">
        <f t="shared" si="765"/>
        <v/>
      </c>
      <c r="I1094" s="90" t="str">
        <f t="array" ref="I1094">IF(D$2=1,IF(F1094="","",ABS(F1093-F1094)),IF(D$2&lt;10,IF(AND(F1094="",F1095=""),"",MAX(IF(C$11:C$1510=G1094,B$11:B$1510))-MIN(IF(C$11:C$1510=G1094,B$11:B$1510))),IF(AND(F1094="",F1095=""),"",_xlfn.STDEV.S(IF(C$11:C$1510=G1094,B$11:B$1510)))))</f>
        <v/>
      </c>
      <c r="J1094" s="102"/>
      <c r="K1094" s="156"/>
      <c r="L1094" s="157"/>
      <c r="M1094" s="158"/>
      <c r="N1094" s="147"/>
      <c r="O1094" s="147"/>
      <c r="AA1094" s="99" t="str">
        <f t="shared" si="741"/>
        <v/>
      </c>
      <c r="AB1094" s="99" t="str">
        <f t="shared" si="742"/>
        <v/>
      </c>
      <c r="AC1094" s="99" t="str">
        <f t="shared" si="770"/>
        <v/>
      </c>
      <c r="AD1094" s="99" t="str">
        <f t="shared" si="771"/>
        <v/>
      </c>
      <c r="AE1094" s="99" t="str">
        <f t="shared" si="743"/>
        <v/>
      </c>
      <c r="AF1094" s="99" t="str">
        <f t="shared" si="744"/>
        <v/>
      </c>
      <c r="AG1094" s="99" t="str">
        <f t="shared" si="782"/>
        <v/>
      </c>
      <c r="AH1094" s="99" t="str">
        <f t="shared" si="783"/>
        <v/>
      </c>
      <c r="AI1094" s="99" t="str">
        <f t="shared" si="760"/>
        <v/>
      </c>
      <c r="AJ1094" s="99" t="str">
        <f t="shared" si="766"/>
        <v/>
      </c>
      <c r="AK1094" s="99" t="str">
        <f t="shared" si="780"/>
        <v/>
      </c>
      <c r="AL1094" s="99" t="str">
        <f t="shared" si="781"/>
        <v/>
      </c>
      <c r="AM1094" s="99" t="str">
        <f t="shared" si="761"/>
        <v/>
      </c>
      <c r="AN1094" s="99" t="str">
        <f t="shared" si="767"/>
        <v/>
      </c>
      <c r="AO1094" s="99" t="str">
        <f t="shared" si="772"/>
        <v/>
      </c>
      <c r="AP1094" s="99" t="str">
        <f t="shared" si="773"/>
        <v/>
      </c>
      <c r="AQ1094" s="99" t="str">
        <f t="shared" si="768"/>
        <v/>
      </c>
      <c r="AR1094" s="99" t="str">
        <f t="shared" si="769"/>
        <v/>
      </c>
      <c r="AS1094" s="99" t="str">
        <f t="shared" si="774"/>
        <v/>
      </c>
      <c r="AT1094" s="99" t="str">
        <f t="shared" si="775"/>
        <v/>
      </c>
      <c r="AU1094" s="99" t="str">
        <f t="shared" si="745"/>
        <v/>
      </c>
      <c r="AV1094" s="99" t="str">
        <f t="shared" si="746"/>
        <v/>
      </c>
      <c r="AW1094" s="99" t="str">
        <f t="shared" si="776"/>
        <v/>
      </c>
      <c r="AX1094" s="99" t="str">
        <f t="shared" si="777"/>
        <v/>
      </c>
      <c r="AY1094" s="99" t="str">
        <f t="shared" si="747"/>
        <v/>
      </c>
      <c r="AZ1094" s="99" t="str">
        <f t="shared" si="748"/>
        <v/>
      </c>
      <c r="BA1094" s="99" t="str">
        <f t="shared" si="778"/>
        <v/>
      </c>
      <c r="BB1094" s="99" t="str">
        <f t="shared" si="779"/>
        <v/>
      </c>
      <c r="BD1094" s="99" t="str">
        <f t="shared" si="749"/>
        <v/>
      </c>
      <c r="BE1094" s="99" t="str">
        <f t="shared" si="750"/>
        <v/>
      </c>
      <c r="BF1094" s="99" t="str">
        <f t="shared" si="751"/>
        <v/>
      </c>
      <c r="BG1094" s="99" t="str">
        <f t="shared" si="752"/>
        <v/>
      </c>
      <c r="BH1094" s="121" t="str">
        <f t="shared" si="753"/>
        <v/>
      </c>
      <c r="BI1094" s="121" t="str">
        <f t="shared" si="754"/>
        <v/>
      </c>
      <c r="BJ1094" s="122" t="str">
        <f t="shared" si="755"/>
        <v/>
      </c>
      <c r="BK1094" s="122"/>
      <c r="BL1094" s="99" t="str">
        <f t="shared" si="756"/>
        <v/>
      </c>
      <c r="BM1094" s="99" t="str">
        <f t="shared" si="757"/>
        <v/>
      </c>
      <c r="BN1094" s="122" t="str">
        <f t="shared" si="762"/>
        <v/>
      </c>
      <c r="BO1094" s="121" t="str">
        <f t="shared" si="758"/>
        <v/>
      </c>
      <c r="BP1094" s="122" t="str">
        <f t="shared" si="763"/>
        <v/>
      </c>
      <c r="BQ1094" s="122"/>
    </row>
    <row r="1095" spans="2:69" x14ac:dyDescent="0.3">
      <c r="B1095" s="89"/>
      <c r="C1095" s="98">
        <f t="shared" si="759"/>
        <v>217</v>
      </c>
      <c r="D1095" s="120">
        <v>1085</v>
      </c>
      <c r="E1095" s="161" t="str">
        <f t="shared" si="764"/>
        <v/>
      </c>
      <c r="F1095" s="90" t="str">
        <f t="shared" si="740"/>
        <v/>
      </c>
      <c r="G1095" s="120">
        <v>1085</v>
      </c>
      <c r="H1095" s="161" t="str">
        <f t="shared" si="765"/>
        <v/>
      </c>
      <c r="I1095" s="90" t="str">
        <f t="array" ref="I1095">IF(D$2=1,IF(F1095="","",ABS(F1094-F1095)),IF(D$2&lt;10,IF(AND(F1095="",F1096=""),"",MAX(IF(C$11:C$1510=G1095,B$11:B$1510))-MIN(IF(C$11:C$1510=G1095,B$11:B$1510))),IF(AND(F1095="",F1096=""),"",_xlfn.STDEV.S(IF(C$11:C$1510=G1095,B$11:B$1510)))))</f>
        <v/>
      </c>
      <c r="J1095" s="102"/>
      <c r="K1095" s="156"/>
      <c r="L1095" s="157"/>
      <c r="M1095" s="158"/>
      <c r="N1095" s="147"/>
      <c r="O1095" s="147"/>
      <c r="AA1095" s="99" t="str">
        <f t="shared" si="741"/>
        <v/>
      </c>
      <c r="AB1095" s="99" t="str">
        <f t="shared" si="742"/>
        <v/>
      </c>
      <c r="AC1095" s="99" t="str">
        <f t="shared" si="770"/>
        <v/>
      </c>
      <c r="AD1095" s="99" t="str">
        <f t="shared" si="771"/>
        <v/>
      </c>
      <c r="AE1095" s="99" t="str">
        <f t="shared" si="743"/>
        <v/>
      </c>
      <c r="AF1095" s="99" t="str">
        <f t="shared" si="744"/>
        <v/>
      </c>
      <c r="AG1095" s="99" t="str">
        <f t="shared" si="782"/>
        <v/>
      </c>
      <c r="AH1095" s="99" t="str">
        <f t="shared" si="783"/>
        <v/>
      </c>
      <c r="AI1095" s="99" t="str">
        <f t="shared" si="760"/>
        <v/>
      </c>
      <c r="AJ1095" s="99" t="str">
        <f t="shared" si="766"/>
        <v/>
      </c>
      <c r="AK1095" s="99" t="str">
        <f t="shared" si="780"/>
        <v/>
      </c>
      <c r="AL1095" s="99" t="str">
        <f t="shared" si="781"/>
        <v/>
      </c>
      <c r="AM1095" s="99" t="str">
        <f t="shared" si="761"/>
        <v/>
      </c>
      <c r="AN1095" s="99" t="str">
        <f t="shared" si="767"/>
        <v/>
      </c>
      <c r="AO1095" s="99" t="str">
        <f t="shared" si="772"/>
        <v/>
      </c>
      <c r="AP1095" s="99" t="str">
        <f t="shared" si="773"/>
        <v/>
      </c>
      <c r="AQ1095" s="99" t="str">
        <f t="shared" si="768"/>
        <v/>
      </c>
      <c r="AR1095" s="99" t="str">
        <f t="shared" si="769"/>
        <v/>
      </c>
      <c r="AS1095" s="99" t="str">
        <f t="shared" si="774"/>
        <v/>
      </c>
      <c r="AT1095" s="99" t="str">
        <f t="shared" si="775"/>
        <v/>
      </c>
      <c r="AU1095" s="99" t="str">
        <f t="shared" si="745"/>
        <v/>
      </c>
      <c r="AV1095" s="99" t="str">
        <f t="shared" si="746"/>
        <v/>
      </c>
      <c r="AW1095" s="99" t="str">
        <f t="shared" si="776"/>
        <v/>
      </c>
      <c r="AX1095" s="99" t="str">
        <f t="shared" si="777"/>
        <v/>
      </c>
      <c r="AY1095" s="99" t="str">
        <f t="shared" si="747"/>
        <v/>
      </c>
      <c r="AZ1095" s="99" t="str">
        <f t="shared" si="748"/>
        <v/>
      </c>
      <c r="BA1095" s="99" t="str">
        <f t="shared" si="778"/>
        <v/>
      </c>
      <c r="BB1095" s="99" t="str">
        <f t="shared" si="779"/>
        <v/>
      </c>
      <c r="BD1095" s="99" t="str">
        <f t="shared" si="749"/>
        <v/>
      </c>
      <c r="BE1095" s="99" t="str">
        <f t="shared" si="750"/>
        <v/>
      </c>
      <c r="BF1095" s="99" t="str">
        <f t="shared" si="751"/>
        <v/>
      </c>
      <c r="BG1095" s="99" t="str">
        <f t="shared" si="752"/>
        <v/>
      </c>
      <c r="BH1095" s="121" t="str">
        <f t="shared" si="753"/>
        <v/>
      </c>
      <c r="BI1095" s="121" t="str">
        <f t="shared" si="754"/>
        <v/>
      </c>
      <c r="BJ1095" s="122" t="str">
        <f t="shared" si="755"/>
        <v/>
      </c>
      <c r="BK1095" s="122"/>
      <c r="BL1095" s="99" t="str">
        <f t="shared" si="756"/>
        <v/>
      </c>
      <c r="BM1095" s="99" t="str">
        <f t="shared" si="757"/>
        <v/>
      </c>
      <c r="BN1095" s="122" t="str">
        <f t="shared" si="762"/>
        <v/>
      </c>
      <c r="BO1095" s="121" t="str">
        <f t="shared" si="758"/>
        <v/>
      </c>
      <c r="BP1095" s="122" t="str">
        <f t="shared" si="763"/>
        <v/>
      </c>
      <c r="BQ1095" s="122"/>
    </row>
    <row r="1096" spans="2:69" x14ac:dyDescent="0.3">
      <c r="B1096" s="89"/>
      <c r="C1096" s="98">
        <f t="shared" si="759"/>
        <v>218</v>
      </c>
      <c r="D1096" s="120">
        <v>1086</v>
      </c>
      <c r="E1096" s="161" t="str">
        <f t="shared" si="764"/>
        <v/>
      </c>
      <c r="F1096" s="90" t="str">
        <f t="shared" si="740"/>
        <v/>
      </c>
      <c r="G1096" s="120">
        <v>1086</v>
      </c>
      <c r="H1096" s="161" t="str">
        <f t="shared" si="765"/>
        <v/>
      </c>
      <c r="I1096" s="90" t="str">
        <f t="array" ref="I1096">IF(D$2=1,IF(F1096="","",ABS(F1095-F1096)),IF(D$2&lt;10,IF(AND(F1096="",F1097=""),"",MAX(IF(C$11:C$1510=G1096,B$11:B$1510))-MIN(IF(C$11:C$1510=G1096,B$11:B$1510))),IF(AND(F1096="",F1097=""),"",_xlfn.STDEV.S(IF(C$11:C$1510=G1096,B$11:B$1510)))))</f>
        <v/>
      </c>
      <c r="J1096" s="102"/>
      <c r="K1096" s="156"/>
      <c r="L1096" s="157"/>
      <c r="M1096" s="158"/>
      <c r="N1096" s="147"/>
      <c r="O1096" s="147"/>
      <c r="AA1096" s="99" t="str">
        <f t="shared" si="741"/>
        <v/>
      </c>
      <c r="AB1096" s="99" t="str">
        <f t="shared" si="742"/>
        <v/>
      </c>
      <c r="AC1096" s="99" t="str">
        <f t="shared" si="770"/>
        <v/>
      </c>
      <c r="AD1096" s="99" t="str">
        <f t="shared" si="771"/>
        <v/>
      </c>
      <c r="AE1096" s="99" t="str">
        <f t="shared" si="743"/>
        <v/>
      </c>
      <c r="AF1096" s="99" t="str">
        <f t="shared" si="744"/>
        <v/>
      </c>
      <c r="AG1096" s="99" t="str">
        <f t="shared" si="782"/>
        <v/>
      </c>
      <c r="AH1096" s="99" t="str">
        <f t="shared" si="783"/>
        <v/>
      </c>
      <c r="AI1096" s="99" t="str">
        <f t="shared" si="760"/>
        <v/>
      </c>
      <c r="AJ1096" s="99" t="str">
        <f t="shared" si="766"/>
        <v/>
      </c>
      <c r="AK1096" s="99" t="str">
        <f t="shared" si="780"/>
        <v/>
      </c>
      <c r="AL1096" s="99" t="str">
        <f t="shared" si="781"/>
        <v/>
      </c>
      <c r="AM1096" s="99" t="str">
        <f t="shared" si="761"/>
        <v/>
      </c>
      <c r="AN1096" s="99" t="str">
        <f t="shared" si="767"/>
        <v/>
      </c>
      <c r="AO1096" s="99" t="str">
        <f t="shared" si="772"/>
        <v/>
      </c>
      <c r="AP1096" s="99" t="str">
        <f t="shared" si="773"/>
        <v/>
      </c>
      <c r="AQ1096" s="99" t="str">
        <f t="shared" si="768"/>
        <v/>
      </c>
      <c r="AR1096" s="99" t="str">
        <f t="shared" si="769"/>
        <v/>
      </c>
      <c r="AS1096" s="99" t="str">
        <f t="shared" si="774"/>
        <v/>
      </c>
      <c r="AT1096" s="99" t="str">
        <f t="shared" si="775"/>
        <v/>
      </c>
      <c r="AU1096" s="99" t="str">
        <f t="shared" si="745"/>
        <v/>
      </c>
      <c r="AV1096" s="99" t="str">
        <f t="shared" si="746"/>
        <v/>
      </c>
      <c r="AW1096" s="99" t="str">
        <f t="shared" si="776"/>
        <v/>
      </c>
      <c r="AX1096" s="99" t="str">
        <f t="shared" si="777"/>
        <v/>
      </c>
      <c r="AY1096" s="99" t="str">
        <f t="shared" si="747"/>
        <v/>
      </c>
      <c r="AZ1096" s="99" t="str">
        <f t="shared" si="748"/>
        <v/>
      </c>
      <c r="BA1096" s="99" t="str">
        <f t="shared" si="778"/>
        <v/>
      </c>
      <c r="BB1096" s="99" t="str">
        <f t="shared" si="779"/>
        <v/>
      </c>
      <c r="BD1096" s="99" t="str">
        <f t="shared" si="749"/>
        <v/>
      </c>
      <c r="BE1096" s="99" t="str">
        <f t="shared" si="750"/>
        <v/>
      </c>
      <c r="BF1096" s="99" t="str">
        <f t="shared" si="751"/>
        <v/>
      </c>
      <c r="BG1096" s="99" t="str">
        <f t="shared" si="752"/>
        <v/>
      </c>
      <c r="BH1096" s="121" t="str">
        <f t="shared" si="753"/>
        <v/>
      </c>
      <c r="BI1096" s="121" t="str">
        <f t="shared" si="754"/>
        <v/>
      </c>
      <c r="BJ1096" s="122" t="str">
        <f t="shared" si="755"/>
        <v/>
      </c>
      <c r="BK1096" s="122"/>
      <c r="BL1096" s="99" t="str">
        <f t="shared" si="756"/>
        <v/>
      </c>
      <c r="BM1096" s="99" t="str">
        <f t="shared" si="757"/>
        <v/>
      </c>
      <c r="BN1096" s="122" t="str">
        <f t="shared" si="762"/>
        <v/>
      </c>
      <c r="BO1096" s="121" t="str">
        <f t="shared" si="758"/>
        <v/>
      </c>
      <c r="BP1096" s="122" t="str">
        <f t="shared" si="763"/>
        <v/>
      </c>
      <c r="BQ1096" s="122"/>
    </row>
    <row r="1097" spans="2:69" x14ac:dyDescent="0.3">
      <c r="B1097" s="89"/>
      <c r="C1097" s="98">
        <f t="shared" si="759"/>
        <v>218</v>
      </c>
      <c r="D1097" s="120">
        <v>1087</v>
      </c>
      <c r="E1097" s="161" t="str">
        <f t="shared" si="764"/>
        <v/>
      </c>
      <c r="F1097" s="90" t="str">
        <f t="shared" si="740"/>
        <v/>
      </c>
      <c r="G1097" s="120">
        <v>1087</v>
      </c>
      <c r="H1097" s="161" t="str">
        <f t="shared" si="765"/>
        <v/>
      </c>
      <c r="I1097" s="90" t="str">
        <f t="array" ref="I1097">IF(D$2=1,IF(F1097="","",ABS(F1096-F1097)),IF(D$2&lt;10,IF(AND(F1097="",F1098=""),"",MAX(IF(C$11:C$1510=G1097,B$11:B$1510))-MIN(IF(C$11:C$1510=G1097,B$11:B$1510))),IF(AND(F1097="",F1098=""),"",_xlfn.STDEV.S(IF(C$11:C$1510=G1097,B$11:B$1510)))))</f>
        <v/>
      </c>
      <c r="J1097" s="102"/>
      <c r="K1097" s="156"/>
      <c r="L1097" s="157"/>
      <c r="M1097" s="158"/>
      <c r="N1097" s="147"/>
      <c r="O1097" s="147"/>
      <c r="AA1097" s="99" t="str">
        <f t="shared" si="741"/>
        <v/>
      </c>
      <c r="AB1097" s="99" t="str">
        <f t="shared" si="742"/>
        <v/>
      </c>
      <c r="AC1097" s="99" t="str">
        <f t="shared" si="770"/>
        <v/>
      </c>
      <c r="AD1097" s="99" t="str">
        <f t="shared" si="771"/>
        <v/>
      </c>
      <c r="AE1097" s="99" t="str">
        <f t="shared" si="743"/>
        <v/>
      </c>
      <c r="AF1097" s="99" t="str">
        <f t="shared" si="744"/>
        <v/>
      </c>
      <c r="AG1097" s="99" t="str">
        <f t="shared" si="782"/>
        <v/>
      </c>
      <c r="AH1097" s="99" t="str">
        <f t="shared" si="783"/>
        <v/>
      </c>
      <c r="AI1097" s="99" t="str">
        <f t="shared" si="760"/>
        <v/>
      </c>
      <c r="AJ1097" s="99" t="str">
        <f t="shared" si="766"/>
        <v/>
      </c>
      <c r="AK1097" s="99" t="str">
        <f t="shared" si="780"/>
        <v/>
      </c>
      <c r="AL1097" s="99" t="str">
        <f t="shared" si="781"/>
        <v/>
      </c>
      <c r="AM1097" s="99" t="str">
        <f t="shared" si="761"/>
        <v/>
      </c>
      <c r="AN1097" s="99" t="str">
        <f t="shared" si="767"/>
        <v/>
      </c>
      <c r="AO1097" s="99" t="str">
        <f t="shared" si="772"/>
        <v/>
      </c>
      <c r="AP1097" s="99" t="str">
        <f t="shared" si="773"/>
        <v/>
      </c>
      <c r="AQ1097" s="99" t="str">
        <f t="shared" si="768"/>
        <v/>
      </c>
      <c r="AR1097" s="99" t="str">
        <f t="shared" si="769"/>
        <v/>
      </c>
      <c r="AS1097" s="99" t="str">
        <f t="shared" si="774"/>
        <v/>
      </c>
      <c r="AT1097" s="99" t="str">
        <f t="shared" si="775"/>
        <v/>
      </c>
      <c r="AU1097" s="99" t="str">
        <f t="shared" si="745"/>
        <v/>
      </c>
      <c r="AV1097" s="99" t="str">
        <f t="shared" si="746"/>
        <v/>
      </c>
      <c r="AW1097" s="99" t="str">
        <f t="shared" si="776"/>
        <v/>
      </c>
      <c r="AX1097" s="99" t="str">
        <f t="shared" si="777"/>
        <v/>
      </c>
      <c r="AY1097" s="99" t="str">
        <f t="shared" si="747"/>
        <v/>
      </c>
      <c r="AZ1097" s="99" t="str">
        <f t="shared" si="748"/>
        <v/>
      </c>
      <c r="BA1097" s="99" t="str">
        <f t="shared" si="778"/>
        <v/>
      </c>
      <c r="BB1097" s="99" t="str">
        <f t="shared" si="779"/>
        <v/>
      </c>
      <c r="BD1097" s="99" t="str">
        <f t="shared" si="749"/>
        <v/>
      </c>
      <c r="BE1097" s="99" t="str">
        <f t="shared" si="750"/>
        <v/>
      </c>
      <c r="BF1097" s="99" t="str">
        <f t="shared" si="751"/>
        <v/>
      </c>
      <c r="BG1097" s="99" t="str">
        <f t="shared" si="752"/>
        <v/>
      </c>
      <c r="BH1097" s="121" t="str">
        <f t="shared" si="753"/>
        <v/>
      </c>
      <c r="BI1097" s="121" t="str">
        <f t="shared" si="754"/>
        <v/>
      </c>
      <c r="BJ1097" s="122" t="str">
        <f t="shared" si="755"/>
        <v/>
      </c>
      <c r="BK1097" s="122"/>
      <c r="BL1097" s="99" t="str">
        <f t="shared" si="756"/>
        <v/>
      </c>
      <c r="BM1097" s="99" t="str">
        <f t="shared" si="757"/>
        <v/>
      </c>
      <c r="BN1097" s="122" t="str">
        <f t="shared" si="762"/>
        <v/>
      </c>
      <c r="BO1097" s="121" t="str">
        <f t="shared" si="758"/>
        <v/>
      </c>
      <c r="BP1097" s="122" t="str">
        <f t="shared" si="763"/>
        <v/>
      </c>
      <c r="BQ1097" s="122"/>
    </row>
    <row r="1098" spans="2:69" x14ac:dyDescent="0.3">
      <c r="B1098" s="89"/>
      <c r="C1098" s="98">
        <f t="shared" si="759"/>
        <v>218</v>
      </c>
      <c r="D1098" s="120">
        <v>1088</v>
      </c>
      <c r="E1098" s="161" t="str">
        <f t="shared" si="764"/>
        <v/>
      </c>
      <c r="F1098" s="90" t="str">
        <f t="shared" si="740"/>
        <v/>
      </c>
      <c r="G1098" s="120">
        <v>1088</v>
      </c>
      <c r="H1098" s="161" t="str">
        <f t="shared" si="765"/>
        <v/>
      </c>
      <c r="I1098" s="90" t="str">
        <f t="array" ref="I1098">IF(D$2=1,IF(F1098="","",ABS(F1097-F1098)),IF(D$2&lt;10,IF(AND(F1098="",F1099=""),"",MAX(IF(C$11:C$1510=G1098,B$11:B$1510))-MIN(IF(C$11:C$1510=G1098,B$11:B$1510))),IF(AND(F1098="",F1099=""),"",_xlfn.STDEV.S(IF(C$11:C$1510=G1098,B$11:B$1510)))))</f>
        <v/>
      </c>
      <c r="J1098" s="102"/>
      <c r="K1098" s="156"/>
      <c r="L1098" s="157"/>
      <c r="M1098" s="158"/>
      <c r="N1098" s="147"/>
      <c r="O1098" s="147"/>
      <c r="AA1098" s="99" t="str">
        <f t="shared" si="741"/>
        <v/>
      </c>
      <c r="AB1098" s="99" t="str">
        <f t="shared" si="742"/>
        <v/>
      </c>
      <c r="AC1098" s="99" t="str">
        <f t="shared" si="770"/>
        <v/>
      </c>
      <c r="AD1098" s="99" t="str">
        <f t="shared" si="771"/>
        <v/>
      </c>
      <c r="AE1098" s="99" t="str">
        <f t="shared" si="743"/>
        <v/>
      </c>
      <c r="AF1098" s="99" t="str">
        <f t="shared" si="744"/>
        <v/>
      </c>
      <c r="AG1098" s="99" t="str">
        <f t="shared" si="782"/>
        <v/>
      </c>
      <c r="AH1098" s="99" t="str">
        <f t="shared" si="783"/>
        <v/>
      </c>
      <c r="AI1098" s="99" t="str">
        <f t="shared" si="760"/>
        <v/>
      </c>
      <c r="AJ1098" s="99" t="str">
        <f t="shared" si="766"/>
        <v/>
      </c>
      <c r="AK1098" s="99" t="str">
        <f t="shared" si="780"/>
        <v/>
      </c>
      <c r="AL1098" s="99" t="str">
        <f t="shared" si="781"/>
        <v/>
      </c>
      <c r="AM1098" s="99" t="str">
        <f t="shared" si="761"/>
        <v/>
      </c>
      <c r="AN1098" s="99" t="str">
        <f t="shared" si="767"/>
        <v/>
      </c>
      <c r="AO1098" s="99" t="str">
        <f t="shared" si="772"/>
        <v/>
      </c>
      <c r="AP1098" s="99" t="str">
        <f t="shared" si="773"/>
        <v/>
      </c>
      <c r="AQ1098" s="99" t="str">
        <f t="shared" si="768"/>
        <v/>
      </c>
      <c r="AR1098" s="99" t="str">
        <f t="shared" si="769"/>
        <v/>
      </c>
      <c r="AS1098" s="99" t="str">
        <f t="shared" si="774"/>
        <v/>
      </c>
      <c r="AT1098" s="99" t="str">
        <f t="shared" si="775"/>
        <v/>
      </c>
      <c r="AU1098" s="99" t="str">
        <f t="shared" si="745"/>
        <v/>
      </c>
      <c r="AV1098" s="99" t="str">
        <f t="shared" si="746"/>
        <v/>
      </c>
      <c r="AW1098" s="99" t="str">
        <f t="shared" si="776"/>
        <v/>
      </c>
      <c r="AX1098" s="99" t="str">
        <f t="shared" si="777"/>
        <v/>
      </c>
      <c r="AY1098" s="99" t="str">
        <f t="shared" si="747"/>
        <v/>
      </c>
      <c r="AZ1098" s="99" t="str">
        <f t="shared" si="748"/>
        <v/>
      </c>
      <c r="BA1098" s="99" t="str">
        <f t="shared" si="778"/>
        <v/>
      </c>
      <c r="BB1098" s="99" t="str">
        <f t="shared" si="779"/>
        <v/>
      </c>
      <c r="BD1098" s="99" t="str">
        <f t="shared" si="749"/>
        <v/>
      </c>
      <c r="BE1098" s="99" t="str">
        <f t="shared" si="750"/>
        <v/>
      </c>
      <c r="BF1098" s="99" t="str">
        <f t="shared" si="751"/>
        <v/>
      </c>
      <c r="BG1098" s="99" t="str">
        <f t="shared" si="752"/>
        <v/>
      </c>
      <c r="BH1098" s="121" t="str">
        <f t="shared" si="753"/>
        <v/>
      </c>
      <c r="BI1098" s="121" t="str">
        <f t="shared" si="754"/>
        <v/>
      </c>
      <c r="BJ1098" s="122" t="str">
        <f t="shared" si="755"/>
        <v/>
      </c>
      <c r="BK1098" s="122"/>
      <c r="BL1098" s="99" t="str">
        <f t="shared" si="756"/>
        <v/>
      </c>
      <c r="BM1098" s="99" t="str">
        <f t="shared" si="757"/>
        <v/>
      </c>
      <c r="BN1098" s="122" t="str">
        <f t="shared" si="762"/>
        <v/>
      </c>
      <c r="BO1098" s="121" t="str">
        <f t="shared" si="758"/>
        <v/>
      </c>
      <c r="BP1098" s="122" t="str">
        <f t="shared" si="763"/>
        <v/>
      </c>
      <c r="BQ1098" s="122"/>
    </row>
    <row r="1099" spans="2:69" x14ac:dyDescent="0.3">
      <c r="B1099" s="89"/>
      <c r="C1099" s="98">
        <f t="shared" si="759"/>
        <v>218</v>
      </c>
      <c r="D1099" s="120">
        <v>1089</v>
      </c>
      <c r="E1099" s="161" t="str">
        <f t="shared" si="764"/>
        <v/>
      </c>
      <c r="F1099" s="90" t="str">
        <f t="shared" ref="F1099:F1162" si="784">IF(ISERROR(AVERAGEIF(C$11:C$1510,D1099,B$11:B$1510)),"",AVERAGEIF(C$11:C$1510,D1099,B$11:B$1510))</f>
        <v/>
      </c>
      <c r="G1099" s="120">
        <v>1089</v>
      </c>
      <c r="H1099" s="161" t="str">
        <f t="shared" si="765"/>
        <v/>
      </c>
      <c r="I1099" s="90" t="str">
        <f t="array" ref="I1099">IF(D$2=1,IF(F1099="","",ABS(F1098-F1099)),IF(D$2&lt;10,IF(AND(F1099="",F1100=""),"",MAX(IF(C$11:C$1510=G1099,B$11:B$1510))-MIN(IF(C$11:C$1510=G1099,B$11:B$1510))),IF(AND(F1099="",F1100=""),"",_xlfn.STDEV.S(IF(C$11:C$1510=G1099,B$11:B$1510)))))</f>
        <v/>
      </c>
      <c r="J1099" s="102"/>
      <c r="K1099" s="156"/>
      <c r="L1099" s="157"/>
      <c r="M1099" s="158"/>
      <c r="N1099" s="147"/>
      <c r="O1099" s="147"/>
      <c r="AA1099" s="99" t="str">
        <f t="shared" ref="AA1099:AA1162" si="785">IF(F1099="","",IF(F1099&gt;U$53,1,0))</f>
        <v/>
      </c>
      <c r="AB1099" s="99" t="str">
        <f t="shared" ref="AB1099:AB1162" si="786">IF(I1099="","",IF(I1099&gt;U$54,1,0))</f>
        <v/>
      </c>
      <c r="AC1099" s="99" t="str">
        <f t="shared" si="770"/>
        <v/>
      </c>
      <c r="AD1099" s="99" t="str">
        <f t="shared" si="771"/>
        <v/>
      </c>
      <c r="AE1099" s="99" t="str">
        <f t="shared" ref="AE1099:AE1162" si="787">IF(F1099="","",IF(F1099&lt;U$53,1,0))</f>
        <v/>
      </c>
      <c r="AF1099" s="99" t="str">
        <f t="shared" ref="AF1099:AF1162" si="788">IF(I1099="","",IF(I1099&lt;U$54,1,0))</f>
        <v/>
      </c>
      <c r="AG1099" s="99" t="str">
        <f t="shared" si="782"/>
        <v/>
      </c>
      <c r="AH1099" s="99" t="str">
        <f t="shared" si="783"/>
        <v/>
      </c>
      <c r="AI1099" s="99" t="str">
        <f t="shared" si="760"/>
        <v/>
      </c>
      <c r="AJ1099" s="99" t="str">
        <f t="shared" si="766"/>
        <v/>
      </c>
      <c r="AK1099" s="99" t="str">
        <f t="shared" si="780"/>
        <v/>
      </c>
      <c r="AL1099" s="99" t="str">
        <f t="shared" si="781"/>
        <v/>
      </c>
      <c r="AM1099" s="99" t="str">
        <f t="shared" si="761"/>
        <v/>
      </c>
      <c r="AN1099" s="99" t="str">
        <f t="shared" si="767"/>
        <v/>
      </c>
      <c r="AO1099" s="99" t="str">
        <f t="shared" si="772"/>
        <v/>
      </c>
      <c r="AP1099" s="99" t="str">
        <f t="shared" si="773"/>
        <v/>
      </c>
      <c r="AQ1099" s="99" t="str">
        <f t="shared" si="768"/>
        <v/>
      </c>
      <c r="AR1099" s="99" t="str">
        <f t="shared" si="769"/>
        <v/>
      </c>
      <c r="AS1099" s="99" t="str">
        <f t="shared" si="774"/>
        <v/>
      </c>
      <c r="AT1099" s="99" t="str">
        <f t="shared" si="775"/>
        <v/>
      </c>
      <c r="AU1099" s="99" t="str">
        <f t="shared" ref="AU1099:AU1162" si="789">IF(F1099="","",IF(AND(F1099&lt;(U$53+((1/3)*(U$57-U$53))),F1099&gt;(U$53-((1/3)*(U$53-U$58)))),1,0))</f>
        <v/>
      </c>
      <c r="AV1099" s="99" t="str">
        <f t="shared" ref="AV1099:AV1162" si="790">IF(I1099="","",IF(AND(I1099&lt;(U$54+((1/3)*(Y$62-U$54))),I1099&gt;(U$54-((1/3)*(Y$62-U$54)))),1,0))</f>
        <v/>
      </c>
      <c r="AW1099" s="99" t="str">
        <f t="shared" si="776"/>
        <v/>
      </c>
      <c r="AX1099" s="99" t="str">
        <f t="shared" si="777"/>
        <v/>
      </c>
      <c r="AY1099" s="99" t="str">
        <f t="shared" ref="AY1099:AY1162" si="791">IF(F1099="","",IF(OR(F1099&gt;(U$53+((1/3)*(U$57-U$53))),F1099&lt;(U$53-((1/3)*(U$53-U$58)))),1,0))</f>
        <v/>
      </c>
      <c r="AZ1099" s="99" t="str">
        <f t="shared" ref="AZ1099:AZ1162" si="792">IF(I1099="","",IF(OR(I1099&gt;(U$54+((1/3)*(Y$62-U$54))),I1099&lt;(U$54-((1/3)*(Y$62-U$54)))),1,0))</f>
        <v/>
      </c>
      <c r="BA1099" s="99" t="str">
        <f t="shared" si="778"/>
        <v/>
      </c>
      <c r="BB1099" s="99" t="str">
        <f t="shared" si="779"/>
        <v/>
      </c>
      <c r="BD1099" s="99" t="str">
        <f t="shared" ref="BD1099:BD1162" si="793">IF(E1099="","",E1099)</f>
        <v/>
      </c>
      <c r="BE1099" s="99" t="str">
        <f t="shared" ref="BE1099:BE1162" si="794">IF(F1099="","",F1099)</f>
        <v/>
      </c>
      <c r="BF1099" s="99" t="str">
        <f t="shared" ref="BF1099:BF1162" si="795">IF(D$2=1,IF(F1099="","",U$45),"")</f>
        <v/>
      </c>
      <c r="BG1099" s="99" t="str">
        <f t="shared" ref="BG1099:BG1162" si="796">IF(D$2=1,IF(F1099="","",U$46),"")</f>
        <v/>
      </c>
      <c r="BH1099" s="121" t="str">
        <f t="shared" ref="BH1099:BH1162" si="797">IF(F1099="","",U$58)</f>
        <v/>
      </c>
      <c r="BI1099" s="121" t="str">
        <f t="shared" ref="BI1099:BI1162" si="798">IF(F1099="","",U$57)</f>
        <v/>
      </c>
      <c r="BJ1099" s="122" t="str">
        <f t="shared" ref="BJ1099:BJ1162" si="799">IF(F1099="","",U$53)</f>
        <v/>
      </c>
      <c r="BK1099" s="122"/>
      <c r="BL1099" s="99" t="str">
        <f t="shared" ref="BL1099:BL1162" si="800">IF(H1099="","",H1099)</f>
        <v/>
      </c>
      <c r="BM1099" s="99" t="str">
        <f t="shared" ref="BM1099:BM1162" si="801">IF(I1099="","",I1099)</f>
        <v/>
      </c>
      <c r="BN1099" s="122" t="str">
        <f t="shared" si="762"/>
        <v/>
      </c>
      <c r="BO1099" s="121" t="str">
        <f t="shared" ref="BO1099:BO1162" si="802">IF(I1099="","",Y$63)</f>
        <v/>
      </c>
      <c r="BP1099" s="122" t="str">
        <f t="shared" si="763"/>
        <v/>
      </c>
      <c r="BQ1099" s="122"/>
    </row>
    <row r="1100" spans="2:69" x14ac:dyDescent="0.3">
      <c r="B1100" s="89"/>
      <c r="C1100" s="98">
        <f t="shared" ref="C1100:C1163" si="803">IF(D$2=0,"",IF(D1099/D$2=C1099,C1099+1,C1099))</f>
        <v>218</v>
      </c>
      <c r="D1100" s="120">
        <v>1090</v>
      </c>
      <c r="E1100" s="161" t="str">
        <f t="shared" si="764"/>
        <v/>
      </c>
      <c r="F1100" s="90" t="str">
        <f t="shared" si="784"/>
        <v/>
      </c>
      <c r="G1100" s="120">
        <v>1090</v>
      </c>
      <c r="H1100" s="161" t="str">
        <f t="shared" si="765"/>
        <v/>
      </c>
      <c r="I1100" s="90" t="str">
        <f t="array" ref="I1100">IF(D$2=1,IF(F1100="","",ABS(F1099-F1100)),IF(D$2&lt;10,IF(AND(F1100="",F1101=""),"",MAX(IF(C$11:C$1510=G1100,B$11:B$1510))-MIN(IF(C$11:C$1510=G1100,B$11:B$1510))),IF(AND(F1100="",F1101=""),"",_xlfn.STDEV.S(IF(C$11:C$1510=G1100,B$11:B$1510)))))</f>
        <v/>
      </c>
      <c r="J1100" s="102"/>
      <c r="K1100" s="156"/>
      <c r="L1100" s="157"/>
      <c r="M1100" s="158"/>
      <c r="N1100" s="147"/>
      <c r="O1100" s="147"/>
      <c r="AA1100" s="99" t="str">
        <f t="shared" si="785"/>
        <v/>
      </c>
      <c r="AB1100" s="99" t="str">
        <f t="shared" si="786"/>
        <v/>
      </c>
      <c r="AC1100" s="99" t="str">
        <f t="shared" si="770"/>
        <v/>
      </c>
      <c r="AD1100" s="99" t="str">
        <f t="shared" si="771"/>
        <v/>
      </c>
      <c r="AE1100" s="99" t="str">
        <f t="shared" si="787"/>
        <v/>
      </c>
      <c r="AF1100" s="99" t="str">
        <f t="shared" si="788"/>
        <v/>
      </c>
      <c r="AG1100" s="99" t="str">
        <f t="shared" si="782"/>
        <v/>
      </c>
      <c r="AH1100" s="99" t="str">
        <f t="shared" si="783"/>
        <v/>
      </c>
      <c r="AI1100" s="99" t="str">
        <f t="shared" ref="AI1100:AI1163" si="804">IF(F1100="","",IF(F1100&gt;F1099,1,0))</f>
        <v/>
      </c>
      <c r="AJ1100" s="99" t="str">
        <f t="shared" si="766"/>
        <v/>
      </c>
      <c r="AK1100" s="99" t="str">
        <f t="shared" si="780"/>
        <v/>
      </c>
      <c r="AL1100" s="99" t="str">
        <f t="shared" si="781"/>
        <v/>
      </c>
      <c r="AM1100" s="99" t="str">
        <f t="shared" ref="AM1100:AM1163" si="805">IF(F1100="","",IF(F1100&lt;F1099,1,0))</f>
        <v/>
      </c>
      <c r="AN1100" s="99" t="str">
        <f t="shared" si="767"/>
        <v/>
      </c>
      <c r="AO1100" s="99" t="str">
        <f t="shared" si="772"/>
        <v/>
      </c>
      <c r="AP1100" s="99" t="str">
        <f t="shared" si="773"/>
        <v/>
      </c>
      <c r="AQ1100" s="99" t="str">
        <f t="shared" si="768"/>
        <v/>
      </c>
      <c r="AR1100" s="99" t="str">
        <f t="shared" si="769"/>
        <v/>
      </c>
      <c r="AS1100" s="99" t="str">
        <f t="shared" si="774"/>
        <v/>
      </c>
      <c r="AT1100" s="99" t="str">
        <f t="shared" si="775"/>
        <v/>
      </c>
      <c r="AU1100" s="99" t="str">
        <f t="shared" si="789"/>
        <v/>
      </c>
      <c r="AV1100" s="99" t="str">
        <f t="shared" si="790"/>
        <v/>
      </c>
      <c r="AW1100" s="99" t="str">
        <f t="shared" si="776"/>
        <v/>
      </c>
      <c r="AX1100" s="99" t="str">
        <f t="shared" si="777"/>
        <v/>
      </c>
      <c r="AY1100" s="99" t="str">
        <f t="shared" si="791"/>
        <v/>
      </c>
      <c r="AZ1100" s="99" t="str">
        <f t="shared" si="792"/>
        <v/>
      </c>
      <c r="BA1100" s="99" t="str">
        <f t="shared" si="778"/>
        <v/>
      </c>
      <c r="BB1100" s="99" t="str">
        <f t="shared" si="779"/>
        <v/>
      </c>
      <c r="BD1100" s="99" t="str">
        <f t="shared" si="793"/>
        <v/>
      </c>
      <c r="BE1100" s="99" t="str">
        <f t="shared" si="794"/>
        <v/>
      </c>
      <c r="BF1100" s="99" t="str">
        <f t="shared" si="795"/>
        <v/>
      </c>
      <c r="BG1100" s="99" t="str">
        <f t="shared" si="796"/>
        <v/>
      </c>
      <c r="BH1100" s="121" t="str">
        <f t="shared" si="797"/>
        <v/>
      </c>
      <c r="BI1100" s="121" t="str">
        <f t="shared" si="798"/>
        <v/>
      </c>
      <c r="BJ1100" s="122" t="str">
        <f t="shared" si="799"/>
        <v/>
      </c>
      <c r="BK1100" s="122"/>
      <c r="BL1100" s="99" t="str">
        <f t="shared" si="800"/>
        <v/>
      </c>
      <c r="BM1100" s="99" t="str">
        <f t="shared" si="801"/>
        <v/>
      </c>
      <c r="BN1100" s="122" t="str">
        <f t="shared" ref="BN1100:BN1163" si="806">IF(F1100="","",Y$62)</f>
        <v/>
      </c>
      <c r="BO1100" s="121" t="str">
        <f t="shared" si="802"/>
        <v/>
      </c>
      <c r="BP1100" s="122" t="str">
        <f t="shared" ref="BP1100:BP1163" si="807">IF(F1100="","",U$54)</f>
        <v/>
      </c>
      <c r="BQ1100" s="122"/>
    </row>
    <row r="1101" spans="2:69" x14ac:dyDescent="0.3">
      <c r="B1101" s="89"/>
      <c r="C1101" s="98">
        <f t="shared" si="803"/>
        <v>219</v>
      </c>
      <c r="D1101" s="120">
        <v>1091</v>
      </c>
      <c r="E1101" s="161" t="str">
        <f t="shared" ref="E1101:E1164" si="808">IF(F1101="","",E1100+1)</f>
        <v/>
      </c>
      <c r="F1101" s="90" t="str">
        <f t="shared" si="784"/>
        <v/>
      </c>
      <c r="G1101" s="120">
        <v>1091</v>
      </c>
      <c r="H1101" s="161" t="str">
        <f t="shared" ref="H1101:H1164" si="809">IF(I1101="","",H1100+1)</f>
        <v/>
      </c>
      <c r="I1101" s="90" t="str">
        <f t="array" ref="I1101">IF(D$2=1,IF(F1101="","",ABS(F1100-F1101)),IF(D$2&lt;10,IF(AND(F1101="",F1102=""),"",MAX(IF(C$11:C$1510=G1101,B$11:B$1510))-MIN(IF(C$11:C$1510=G1101,B$11:B$1510))),IF(AND(F1101="",F1102=""),"",_xlfn.STDEV.S(IF(C$11:C$1510=G1101,B$11:B$1510)))))</f>
        <v/>
      </c>
      <c r="J1101" s="102"/>
      <c r="K1101" s="156"/>
      <c r="L1101" s="157"/>
      <c r="M1101" s="158"/>
      <c r="N1101" s="147"/>
      <c r="O1101" s="147"/>
      <c r="AA1101" s="99" t="str">
        <f t="shared" si="785"/>
        <v/>
      </c>
      <c r="AB1101" s="99" t="str">
        <f t="shared" si="786"/>
        <v/>
      </c>
      <c r="AC1101" s="99" t="str">
        <f t="shared" si="770"/>
        <v/>
      </c>
      <c r="AD1101" s="99" t="str">
        <f t="shared" si="771"/>
        <v/>
      </c>
      <c r="AE1101" s="99" t="str">
        <f t="shared" si="787"/>
        <v/>
      </c>
      <c r="AF1101" s="99" t="str">
        <f t="shared" si="788"/>
        <v/>
      </c>
      <c r="AG1101" s="99" t="str">
        <f t="shared" si="782"/>
        <v/>
      </c>
      <c r="AH1101" s="99" t="str">
        <f t="shared" si="783"/>
        <v/>
      </c>
      <c r="AI1101" s="99" t="str">
        <f t="shared" si="804"/>
        <v/>
      </c>
      <c r="AJ1101" s="99" t="str">
        <f t="shared" ref="AJ1101:AJ1164" si="810">IF(I1101="","",IF(I1101&gt;I1100,1,0))</f>
        <v/>
      </c>
      <c r="AK1101" s="99" t="str">
        <f t="shared" si="780"/>
        <v/>
      </c>
      <c r="AL1101" s="99" t="str">
        <f t="shared" si="781"/>
        <v/>
      </c>
      <c r="AM1101" s="99" t="str">
        <f t="shared" si="805"/>
        <v/>
      </c>
      <c r="AN1101" s="99" t="str">
        <f t="shared" ref="AN1101:AN1164" si="811">IF(I1101="","",IF(I1101&lt;I1100,1,0))</f>
        <v/>
      </c>
      <c r="AO1101" s="99" t="str">
        <f t="shared" si="772"/>
        <v/>
      </c>
      <c r="AP1101" s="99" t="str">
        <f t="shared" si="773"/>
        <v/>
      </c>
      <c r="AQ1101" s="99" t="str">
        <f t="shared" ref="AQ1101:AQ1164" si="812">IF(F1101="","",IF(OR(AND(F1100&gt;F1099,F1101&lt;F1100),AND(F1100&lt;F1099,F1101&gt;F1100)),1,0))</f>
        <v/>
      </c>
      <c r="AR1101" s="99" t="str">
        <f t="shared" ref="AR1101:AR1164" si="813">IF(I1101="","",IF(I1099="",IF(OR(I1101&lt;I1100,I1101&gt;I1100),1,0),IF(OR(AND(I1100&gt;I1099,I1101&lt;I1100),AND(I1100&lt;I1099,I1101&gt;I1100)),1,0)))</f>
        <v/>
      </c>
      <c r="AS1101" s="99" t="str">
        <f t="shared" si="774"/>
        <v/>
      </c>
      <c r="AT1101" s="99" t="str">
        <f t="shared" si="775"/>
        <v/>
      </c>
      <c r="AU1101" s="99" t="str">
        <f t="shared" si="789"/>
        <v/>
      </c>
      <c r="AV1101" s="99" t="str">
        <f t="shared" si="790"/>
        <v/>
      </c>
      <c r="AW1101" s="99" t="str">
        <f t="shared" si="776"/>
        <v/>
      </c>
      <c r="AX1101" s="99" t="str">
        <f t="shared" si="777"/>
        <v/>
      </c>
      <c r="AY1101" s="99" t="str">
        <f t="shared" si="791"/>
        <v/>
      </c>
      <c r="AZ1101" s="99" t="str">
        <f t="shared" si="792"/>
        <v/>
      </c>
      <c r="BA1101" s="99" t="str">
        <f t="shared" si="778"/>
        <v/>
      </c>
      <c r="BB1101" s="99" t="str">
        <f t="shared" si="779"/>
        <v/>
      </c>
      <c r="BD1101" s="99" t="str">
        <f t="shared" si="793"/>
        <v/>
      </c>
      <c r="BE1101" s="99" t="str">
        <f t="shared" si="794"/>
        <v/>
      </c>
      <c r="BF1101" s="99" t="str">
        <f t="shared" si="795"/>
        <v/>
      </c>
      <c r="BG1101" s="99" t="str">
        <f t="shared" si="796"/>
        <v/>
      </c>
      <c r="BH1101" s="121" t="str">
        <f t="shared" si="797"/>
        <v/>
      </c>
      <c r="BI1101" s="121" t="str">
        <f t="shared" si="798"/>
        <v/>
      </c>
      <c r="BJ1101" s="122" t="str">
        <f t="shared" si="799"/>
        <v/>
      </c>
      <c r="BK1101" s="122"/>
      <c r="BL1101" s="99" t="str">
        <f t="shared" si="800"/>
        <v/>
      </c>
      <c r="BM1101" s="99" t="str">
        <f t="shared" si="801"/>
        <v/>
      </c>
      <c r="BN1101" s="122" t="str">
        <f t="shared" si="806"/>
        <v/>
      </c>
      <c r="BO1101" s="121" t="str">
        <f t="shared" si="802"/>
        <v/>
      </c>
      <c r="BP1101" s="122" t="str">
        <f t="shared" si="807"/>
        <v/>
      </c>
      <c r="BQ1101" s="122"/>
    </row>
    <row r="1102" spans="2:69" x14ac:dyDescent="0.3">
      <c r="B1102" s="89"/>
      <c r="C1102" s="98">
        <f t="shared" si="803"/>
        <v>219</v>
      </c>
      <c r="D1102" s="120">
        <v>1092</v>
      </c>
      <c r="E1102" s="161" t="str">
        <f t="shared" si="808"/>
        <v/>
      </c>
      <c r="F1102" s="90" t="str">
        <f t="shared" si="784"/>
        <v/>
      </c>
      <c r="G1102" s="120">
        <v>1092</v>
      </c>
      <c r="H1102" s="161" t="str">
        <f t="shared" si="809"/>
        <v/>
      </c>
      <c r="I1102" s="90" t="str">
        <f t="array" ref="I1102">IF(D$2=1,IF(F1102="","",ABS(F1101-F1102)),IF(D$2&lt;10,IF(AND(F1102="",F1103=""),"",MAX(IF(C$11:C$1510=G1102,B$11:B$1510))-MIN(IF(C$11:C$1510=G1102,B$11:B$1510))),IF(AND(F1102="",F1103=""),"",_xlfn.STDEV.S(IF(C$11:C$1510=G1102,B$11:B$1510)))))</f>
        <v/>
      </c>
      <c r="J1102" s="102"/>
      <c r="K1102" s="156"/>
      <c r="L1102" s="157"/>
      <c r="M1102" s="158"/>
      <c r="N1102" s="147"/>
      <c r="O1102" s="147"/>
      <c r="AA1102" s="99" t="str">
        <f t="shared" si="785"/>
        <v/>
      </c>
      <c r="AB1102" s="99" t="str">
        <f t="shared" si="786"/>
        <v/>
      </c>
      <c r="AC1102" s="99" t="str">
        <f t="shared" si="770"/>
        <v/>
      </c>
      <c r="AD1102" s="99" t="str">
        <f t="shared" si="771"/>
        <v/>
      </c>
      <c r="AE1102" s="99" t="str">
        <f t="shared" si="787"/>
        <v/>
      </c>
      <c r="AF1102" s="99" t="str">
        <f t="shared" si="788"/>
        <v/>
      </c>
      <c r="AG1102" s="99" t="str">
        <f t="shared" si="782"/>
        <v/>
      </c>
      <c r="AH1102" s="99" t="str">
        <f t="shared" si="783"/>
        <v/>
      </c>
      <c r="AI1102" s="99" t="str">
        <f t="shared" si="804"/>
        <v/>
      </c>
      <c r="AJ1102" s="99" t="str">
        <f t="shared" si="810"/>
        <v/>
      </c>
      <c r="AK1102" s="99" t="str">
        <f t="shared" si="780"/>
        <v/>
      </c>
      <c r="AL1102" s="99" t="str">
        <f t="shared" si="781"/>
        <v/>
      </c>
      <c r="AM1102" s="99" t="str">
        <f t="shared" si="805"/>
        <v/>
      </c>
      <c r="AN1102" s="99" t="str">
        <f t="shared" si="811"/>
        <v/>
      </c>
      <c r="AO1102" s="99" t="str">
        <f t="shared" si="772"/>
        <v/>
      </c>
      <c r="AP1102" s="99" t="str">
        <f t="shared" si="773"/>
        <v/>
      </c>
      <c r="AQ1102" s="99" t="str">
        <f t="shared" si="812"/>
        <v/>
      </c>
      <c r="AR1102" s="99" t="str">
        <f t="shared" si="813"/>
        <v/>
      </c>
      <c r="AS1102" s="99" t="str">
        <f t="shared" si="774"/>
        <v/>
      </c>
      <c r="AT1102" s="99" t="str">
        <f t="shared" si="775"/>
        <v/>
      </c>
      <c r="AU1102" s="99" t="str">
        <f t="shared" si="789"/>
        <v/>
      </c>
      <c r="AV1102" s="99" t="str">
        <f t="shared" si="790"/>
        <v/>
      </c>
      <c r="AW1102" s="99" t="str">
        <f t="shared" si="776"/>
        <v/>
      </c>
      <c r="AX1102" s="99" t="str">
        <f t="shared" si="777"/>
        <v/>
      </c>
      <c r="AY1102" s="99" t="str">
        <f t="shared" si="791"/>
        <v/>
      </c>
      <c r="AZ1102" s="99" t="str">
        <f t="shared" si="792"/>
        <v/>
      </c>
      <c r="BA1102" s="99" t="str">
        <f t="shared" si="778"/>
        <v/>
      </c>
      <c r="BB1102" s="99" t="str">
        <f t="shared" si="779"/>
        <v/>
      </c>
      <c r="BD1102" s="99" t="str">
        <f t="shared" si="793"/>
        <v/>
      </c>
      <c r="BE1102" s="99" t="str">
        <f t="shared" si="794"/>
        <v/>
      </c>
      <c r="BF1102" s="99" t="str">
        <f t="shared" si="795"/>
        <v/>
      </c>
      <c r="BG1102" s="99" t="str">
        <f t="shared" si="796"/>
        <v/>
      </c>
      <c r="BH1102" s="121" t="str">
        <f t="shared" si="797"/>
        <v/>
      </c>
      <c r="BI1102" s="121" t="str">
        <f t="shared" si="798"/>
        <v/>
      </c>
      <c r="BJ1102" s="122" t="str">
        <f t="shared" si="799"/>
        <v/>
      </c>
      <c r="BK1102" s="122"/>
      <c r="BL1102" s="99" t="str">
        <f t="shared" si="800"/>
        <v/>
      </c>
      <c r="BM1102" s="99" t="str">
        <f t="shared" si="801"/>
        <v/>
      </c>
      <c r="BN1102" s="122" t="str">
        <f t="shared" si="806"/>
        <v/>
      </c>
      <c r="BO1102" s="121" t="str">
        <f t="shared" si="802"/>
        <v/>
      </c>
      <c r="BP1102" s="122" t="str">
        <f t="shared" si="807"/>
        <v/>
      </c>
      <c r="BQ1102" s="122"/>
    </row>
    <row r="1103" spans="2:69" x14ac:dyDescent="0.3">
      <c r="B1103" s="89"/>
      <c r="C1103" s="98">
        <f t="shared" si="803"/>
        <v>219</v>
      </c>
      <c r="D1103" s="120">
        <v>1093</v>
      </c>
      <c r="E1103" s="161" t="str">
        <f t="shared" si="808"/>
        <v/>
      </c>
      <c r="F1103" s="90" t="str">
        <f t="shared" si="784"/>
        <v/>
      </c>
      <c r="G1103" s="120">
        <v>1093</v>
      </c>
      <c r="H1103" s="161" t="str">
        <f t="shared" si="809"/>
        <v/>
      </c>
      <c r="I1103" s="90" t="str">
        <f t="array" ref="I1103">IF(D$2=1,IF(F1103="","",ABS(F1102-F1103)),IF(D$2&lt;10,IF(AND(F1103="",F1104=""),"",MAX(IF(C$11:C$1510=G1103,B$11:B$1510))-MIN(IF(C$11:C$1510=G1103,B$11:B$1510))),IF(AND(F1103="",F1104=""),"",_xlfn.STDEV.S(IF(C$11:C$1510=G1103,B$11:B$1510)))))</f>
        <v/>
      </c>
      <c r="J1103" s="102"/>
      <c r="K1103" s="156"/>
      <c r="L1103" s="157"/>
      <c r="M1103" s="158"/>
      <c r="N1103" s="147"/>
      <c r="O1103" s="147"/>
      <c r="AA1103" s="99" t="str">
        <f t="shared" si="785"/>
        <v/>
      </c>
      <c r="AB1103" s="99" t="str">
        <f t="shared" si="786"/>
        <v/>
      </c>
      <c r="AC1103" s="99" t="str">
        <f t="shared" si="770"/>
        <v/>
      </c>
      <c r="AD1103" s="99" t="str">
        <f t="shared" si="771"/>
        <v/>
      </c>
      <c r="AE1103" s="99" t="str">
        <f t="shared" si="787"/>
        <v/>
      </c>
      <c r="AF1103" s="99" t="str">
        <f t="shared" si="788"/>
        <v/>
      </c>
      <c r="AG1103" s="99" t="str">
        <f t="shared" si="782"/>
        <v/>
      </c>
      <c r="AH1103" s="99" t="str">
        <f t="shared" si="783"/>
        <v/>
      </c>
      <c r="AI1103" s="99" t="str">
        <f t="shared" si="804"/>
        <v/>
      </c>
      <c r="AJ1103" s="99" t="str">
        <f t="shared" si="810"/>
        <v/>
      </c>
      <c r="AK1103" s="99" t="str">
        <f t="shared" si="780"/>
        <v/>
      </c>
      <c r="AL1103" s="99" t="str">
        <f t="shared" si="781"/>
        <v/>
      </c>
      <c r="AM1103" s="99" t="str">
        <f t="shared" si="805"/>
        <v/>
      </c>
      <c r="AN1103" s="99" t="str">
        <f t="shared" si="811"/>
        <v/>
      </c>
      <c r="AO1103" s="99" t="str">
        <f t="shared" si="772"/>
        <v/>
      </c>
      <c r="AP1103" s="99" t="str">
        <f t="shared" si="773"/>
        <v/>
      </c>
      <c r="AQ1103" s="99" t="str">
        <f t="shared" si="812"/>
        <v/>
      </c>
      <c r="AR1103" s="99" t="str">
        <f t="shared" si="813"/>
        <v/>
      </c>
      <c r="AS1103" s="99" t="str">
        <f t="shared" si="774"/>
        <v/>
      </c>
      <c r="AT1103" s="99" t="str">
        <f t="shared" si="775"/>
        <v/>
      </c>
      <c r="AU1103" s="99" t="str">
        <f t="shared" si="789"/>
        <v/>
      </c>
      <c r="AV1103" s="99" t="str">
        <f t="shared" si="790"/>
        <v/>
      </c>
      <c r="AW1103" s="99" t="str">
        <f t="shared" si="776"/>
        <v/>
      </c>
      <c r="AX1103" s="99" t="str">
        <f t="shared" si="777"/>
        <v/>
      </c>
      <c r="AY1103" s="99" t="str">
        <f t="shared" si="791"/>
        <v/>
      </c>
      <c r="AZ1103" s="99" t="str">
        <f t="shared" si="792"/>
        <v/>
      </c>
      <c r="BA1103" s="99" t="str">
        <f t="shared" si="778"/>
        <v/>
      </c>
      <c r="BB1103" s="99" t="str">
        <f t="shared" si="779"/>
        <v/>
      </c>
      <c r="BD1103" s="99" t="str">
        <f t="shared" si="793"/>
        <v/>
      </c>
      <c r="BE1103" s="99" t="str">
        <f t="shared" si="794"/>
        <v/>
      </c>
      <c r="BF1103" s="99" t="str">
        <f t="shared" si="795"/>
        <v/>
      </c>
      <c r="BG1103" s="99" t="str">
        <f t="shared" si="796"/>
        <v/>
      </c>
      <c r="BH1103" s="121" t="str">
        <f t="shared" si="797"/>
        <v/>
      </c>
      <c r="BI1103" s="121" t="str">
        <f t="shared" si="798"/>
        <v/>
      </c>
      <c r="BJ1103" s="122" t="str">
        <f t="shared" si="799"/>
        <v/>
      </c>
      <c r="BK1103" s="122"/>
      <c r="BL1103" s="99" t="str">
        <f t="shared" si="800"/>
        <v/>
      </c>
      <c r="BM1103" s="99" t="str">
        <f t="shared" si="801"/>
        <v/>
      </c>
      <c r="BN1103" s="122" t="str">
        <f t="shared" si="806"/>
        <v/>
      </c>
      <c r="BO1103" s="121" t="str">
        <f t="shared" si="802"/>
        <v/>
      </c>
      <c r="BP1103" s="122" t="str">
        <f t="shared" si="807"/>
        <v/>
      </c>
      <c r="BQ1103" s="122"/>
    </row>
    <row r="1104" spans="2:69" x14ac:dyDescent="0.3">
      <c r="B1104" s="89"/>
      <c r="C1104" s="98">
        <f t="shared" si="803"/>
        <v>219</v>
      </c>
      <c r="D1104" s="120">
        <v>1094</v>
      </c>
      <c r="E1104" s="161" t="str">
        <f t="shared" si="808"/>
        <v/>
      </c>
      <c r="F1104" s="90" t="str">
        <f t="shared" si="784"/>
        <v/>
      </c>
      <c r="G1104" s="120">
        <v>1094</v>
      </c>
      <c r="H1104" s="161" t="str">
        <f t="shared" si="809"/>
        <v/>
      </c>
      <c r="I1104" s="90" t="str">
        <f t="array" ref="I1104">IF(D$2=1,IF(F1104="","",ABS(F1103-F1104)),IF(D$2&lt;10,IF(AND(F1104="",F1105=""),"",MAX(IF(C$11:C$1510=G1104,B$11:B$1510))-MIN(IF(C$11:C$1510=G1104,B$11:B$1510))),IF(AND(F1104="",F1105=""),"",_xlfn.STDEV.S(IF(C$11:C$1510=G1104,B$11:B$1510)))))</f>
        <v/>
      </c>
      <c r="J1104" s="102"/>
      <c r="K1104" s="156"/>
      <c r="L1104" s="157"/>
      <c r="M1104" s="158"/>
      <c r="N1104" s="147"/>
      <c r="O1104" s="147"/>
      <c r="AA1104" s="99" t="str">
        <f t="shared" si="785"/>
        <v/>
      </c>
      <c r="AB1104" s="99" t="str">
        <f t="shared" si="786"/>
        <v/>
      </c>
      <c r="AC1104" s="99" t="str">
        <f t="shared" si="770"/>
        <v/>
      </c>
      <c r="AD1104" s="99" t="str">
        <f t="shared" si="771"/>
        <v/>
      </c>
      <c r="AE1104" s="99" t="str">
        <f t="shared" si="787"/>
        <v/>
      </c>
      <c r="AF1104" s="99" t="str">
        <f t="shared" si="788"/>
        <v/>
      </c>
      <c r="AG1104" s="99" t="str">
        <f t="shared" si="782"/>
        <v/>
      </c>
      <c r="AH1104" s="99" t="str">
        <f t="shared" si="783"/>
        <v/>
      </c>
      <c r="AI1104" s="99" t="str">
        <f t="shared" si="804"/>
        <v/>
      </c>
      <c r="AJ1104" s="99" t="str">
        <f t="shared" si="810"/>
        <v/>
      </c>
      <c r="AK1104" s="99" t="str">
        <f t="shared" si="780"/>
        <v/>
      </c>
      <c r="AL1104" s="99" t="str">
        <f t="shared" si="781"/>
        <v/>
      </c>
      <c r="AM1104" s="99" t="str">
        <f t="shared" si="805"/>
        <v/>
      </c>
      <c r="AN1104" s="99" t="str">
        <f t="shared" si="811"/>
        <v/>
      </c>
      <c r="AO1104" s="99" t="str">
        <f t="shared" si="772"/>
        <v/>
      </c>
      <c r="AP1104" s="99" t="str">
        <f t="shared" si="773"/>
        <v/>
      </c>
      <c r="AQ1104" s="99" t="str">
        <f t="shared" si="812"/>
        <v/>
      </c>
      <c r="AR1104" s="99" t="str">
        <f t="shared" si="813"/>
        <v/>
      </c>
      <c r="AS1104" s="99" t="str">
        <f t="shared" si="774"/>
        <v/>
      </c>
      <c r="AT1104" s="99" t="str">
        <f t="shared" si="775"/>
        <v/>
      </c>
      <c r="AU1104" s="99" t="str">
        <f t="shared" si="789"/>
        <v/>
      </c>
      <c r="AV1104" s="99" t="str">
        <f t="shared" si="790"/>
        <v/>
      </c>
      <c r="AW1104" s="99" t="str">
        <f t="shared" si="776"/>
        <v/>
      </c>
      <c r="AX1104" s="99" t="str">
        <f t="shared" si="777"/>
        <v/>
      </c>
      <c r="AY1104" s="99" t="str">
        <f t="shared" si="791"/>
        <v/>
      </c>
      <c r="AZ1104" s="99" t="str">
        <f t="shared" si="792"/>
        <v/>
      </c>
      <c r="BA1104" s="99" t="str">
        <f t="shared" si="778"/>
        <v/>
      </c>
      <c r="BB1104" s="99" t="str">
        <f t="shared" si="779"/>
        <v/>
      </c>
      <c r="BD1104" s="99" t="str">
        <f t="shared" si="793"/>
        <v/>
      </c>
      <c r="BE1104" s="99" t="str">
        <f t="shared" si="794"/>
        <v/>
      </c>
      <c r="BF1104" s="99" t="str">
        <f t="shared" si="795"/>
        <v/>
      </c>
      <c r="BG1104" s="99" t="str">
        <f t="shared" si="796"/>
        <v/>
      </c>
      <c r="BH1104" s="121" t="str">
        <f t="shared" si="797"/>
        <v/>
      </c>
      <c r="BI1104" s="121" t="str">
        <f t="shared" si="798"/>
        <v/>
      </c>
      <c r="BJ1104" s="122" t="str">
        <f t="shared" si="799"/>
        <v/>
      </c>
      <c r="BK1104" s="122"/>
      <c r="BL1104" s="99" t="str">
        <f t="shared" si="800"/>
        <v/>
      </c>
      <c r="BM1104" s="99" t="str">
        <f t="shared" si="801"/>
        <v/>
      </c>
      <c r="BN1104" s="122" t="str">
        <f t="shared" si="806"/>
        <v/>
      </c>
      <c r="BO1104" s="121" t="str">
        <f t="shared" si="802"/>
        <v/>
      </c>
      <c r="BP1104" s="122" t="str">
        <f t="shared" si="807"/>
        <v/>
      </c>
      <c r="BQ1104" s="122"/>
    </row>
    <row r="1105" spans="2:69" x14ac:dyDescent="0.3">
      <c r="B1105" s="89"/>
      <c r="C1105" s="98">
        <f t="shared" si="803"/>
        <v>219</v>
      </c>
      <c r="D1105" s="120">
        <v>1095</v>
      </c>
      <c r="E1105" s="161" t="str">
        <f t="shared" si="808"/>
        <v/>
      </c>
      <c r="F1105" s="90" t="str">
        <f t="shared" si="784"/>
        <v/>
      </c>
      <c r="G1105" s="120">
        <v>1095</v>
      </c>
      <c r="H1105" s="161" t="str">
        <f t="shared" si="809"/>
        <v/>
      </c>
      <c r="I1105" s="90" t="str">
        <f t="array" ref="I1105">IF(D$2=1,IF(F1105="","",ABS(F1104-F1105)),IF(D$2&lt;10,IF(AND(F1105="",F1106=""),"",MAX(IF(C$11:C$1510=G1105,B$11:B$1510))-MIN(IF(C$11:C$1510=G1105,B$11:B$1510))),IF(AND(F1105="",F1106=""),"",_xlfn.STDEV.S(IF(C$11:C$1510=G1105,B$11:B$1510)))))</f>
        <v/>
      </c>
      <c r="J1105" s="102"/>
      <c r="K1105" s="156"/>
      <c r="L1105" s="157"/>
      <c r="M1105" s="158"/>
      <c r="N1105" s="147"/>
      <c r="O1105" s="147"/>
      <c r="AA1105" s="99" t="str">
        <f t="shared" si="785"/>
        <v/>
      </c>
      <c r="AB1105" s="99" t="str">
        <f t="shared" si="786"/>
        <v/>
      </c>
      <c r="AC1105" s="99" t="str">
        <f t="shared" si="770"/>
        <v/>
      </c>
      <c r="AD1105" s="99" t="str">
        <f t="shared" si="771"/>
        <v/>
      </c>
      <c r="AE1105" s="99" t="str">
        <f t="shared" si="787"/>
        <v/>
      </c>
      <c r="AF1105" s="99" t="str">
        <f t="shared" si="788"/>
        <v/>
      </c>
      <c r="AG1105" s="99" t="str">
        <f t="shared" si="782"/>
        <v/>
      </c>
      <c r="AH1105" s="99" t="str">
        <f t="shared" si="783"/>
        <v/>
      </c>
      <c r="AI1105" s="99" t="str">
        <f t="shared" si="804"/>
        <v/>
      </c>
      <c r="AJ1105" s="99" t="str">
        <f t="shared" si="810"/>
        <v/>
      </c>
      <c r="AK1105" s="99" t="str">
        <f t="shared" si="780"/>
        <v/>
      </c>
      <c r="AL1105" s="99" t="str">
        <f t="shared" si="781"/>
        <v/>
      </c>
      <c r="AM1105" s="99" t="str">
        <f t="shared" si="805"/>
        <v/>
      </c>
      <c r="AN1105" s="99" t="str">
        <f t="shared" si="811"/>
        <v/>
      </c>
      <c r="AO1105" s="99" t="str">
        <f t="shared" si="772"/>
        <v/>
      </c>
      <c r="AP1105" s="99" t="str">
        <f t="shared" si="773"/>
        <v/>
      </c>
      <c r="AQ1105" s="99" t="str">
        <f t="shared" si="812"/>
        <v/>
      </c>
      <c r="AR1105" s="99" t="str">
        <f t="shared" si="813"/>
        <v/>
      </c>
      <c r="AS1105" s="99" t="str">
        <f t="shared" si="774"/>
        <v/>
      </c>
      <c r="AT1105" s="99" t="str">
        <f t="shared" si="775"/>
        <v/>
      </c>
      <c r="AU1105" s="99" t="str">
        <f t="shared" si="789"/>
        <v/>
      </c>
      <c r="AV1105" s="99" t="str">
        <f t="shared" si="790"/>
        <v/>
      </c>
      <c r="AW1105" s="99" t="str">
        <f t="shared" si="776"/>
        <v/>
      </c>
      <c r="AX1105" s="99" t="str">
        <f t="shared" si="777"/>
        <v/>
      </c>
      <c r="AY1105" s="99" t="str">
        <f t="shared" si="791"/>
        <v/>
      </c>
      <c r="AZ1105" s="99" t="str">
        <f t="shared" si="792"/>
        <v/>
      </c>
      <c r="BA1105" s="99" t="str">
        <f t="shared" si="778"/>
        <v/>
      </c>
      <c r="BB1105" s="99" t="str">
        <f t="shared" si="779"/>
        <v/>
      </c>
      <c r="BD1105" s="99" t="str">
        <f t="shared" si="793"/>
        <v/>
      </c>
      <c r="BE1105" s="99" t="str">
        <f t="shared" si="794"/>
        <v/>
      </c>
      <c r="BF1105" s="99" t="str">
        <f t="shared" si="795"/>
        <v/>
      </c>
      <c r="BG1105" s="99" t="str">
        <f t="shared" si="796"/>
        <v/>
      </c>
      <c r="BH1105" s="121" t="str">
        <f t="shared" si="797"/>
        <v/>
      </c>
      <c r="BI1105" s="121" t="str">
        <f t="shared" si="798"/>
        <v/>
      </c>
      <c r="BJ1105" s="122" t="str">
        <f t="shared" si="799"/>
        <v/>
      </c>
      <c r="BK1105" s="122"/>
      <c r="BL1105" s="99" t="str">
        <f t="shared" si="800"/>
        <v/>
      </c>
      <c r="BM1105" s="99" t="str">
        <f t="shared" si="801"/>
        <v/>
      </c>
      <c r="BN1105" s="122" t="str">
        <f t="shared" si="806"/>
        <v/>
      </c>
      <c r="BO1105" s="121" t="str">
        <f t="shared" si="802"/>
        <v/>
      </c>
      <c r="BP1105" s="122" t="str">
        <f t="shared" si="807"/>
        <v/>
      </c>
      <c r="BQ1105" s="122"/>
    </row>
    <row r="1106" spans="2:69" x14ac:dyDescent="0.3">
      <c r="B1106" s="89"/>
      <c r="C1106" s="98">
        <f t="shared" si="803"/>
        <v>220</v>
      </c>
      <c r="D1106" s="120">
        <v>1096</v>
      </c>
      <c r="E1106" s="161" t="str">
        <f t="shared" si="808"/>
        <v/>
      </c>
      <c r="F1106" s="90" t="str">
        <f t="shared" si="784"/>
        <v/>
      </c>
      <c r="G1106" s="120">
        <v>1096</v>
      </c>
      <c r="H1106" s="161" t="str">
        <f t="shared" si="809"/>
        <v/>
      </c>
      <c r="I1106" s="90" t="str">
        <f t="array" ref="I1106">IF(D$2=1,IF(F1106="","",ABS(F1105-F1106)),IF(D$2&lt;10,IF(AND(F1106="",F1107=""),"",MAX(IF(C$11:C$1510=G1106,B$11:B$1510))-MIN(IF(C$11:C$1510=G1106,B$11:B$1510))),IF(AND(F1106="",F1107=""),"",_xlfn.STDEV.S(IF(C$11:C$1510=G1106,B$11:B$1510)))))</f>
        <v/>
      </c>
      <c r="J1106" s="102"/>
      <c r="K1106" s="156"/>
      <c r="L1106" s="157"/>
      <c r="M1106" s="158"/>
      <c r="N1106" s="147"/>
      <c r="O1106" s="147"/>
      <c r="AA1106" s="99" t="str">
        <f t="shared" si="785"/>
        <v/>
      </c>
      <c r="AB1106" s="99" t="str">
        <f t="shared" si="786"/>
        <v/>
      </c>
      <c r="AC1106" s="99" t="str">
        <f t="shared" si="770"/>
        <v/>
      </c>
      <c r="AD1106" s="99" t="str">
        <f t="shared" si="771"/>
        <v/>
      </c>
      <c r="AE1106" s="99" t="str">
        <f t="shared" si="787"/>
        <v/>
      </c>
      <c r="AF1106" s="99" t="str">
        <f t="shared" si="788"/>
        <v/>
      </c>
      <c r="AG1106" s="99" t="str">
        <f t="shared" si="782"/>
        <v/>
      </c>
      <c r="AH1106" s="99" t="str">
        <f t="shared" si="783"/>
        <v/>
      </c>
      <c r="AI1106" s="99" t="str">
        <f t="shared" si="804"/>
        <v/>
      </c>
      <c r="AJ1106" s="99" t="str">
        <f t="shared" si="810"/>
        <v/>
      </c>
      <c r="AK1106" s="99" t="str">
        <f t="shared" si="780"/>
        <v/>
      </c>
      <c r="AL1106" s="99" t="str">
        <f t="shared" si="781"/>
        <v/>
      </c>
      <c r="AM1106" s="99" t="str">
        <f t="shared" si="805"/>
        <v/>
      </c>
      <c r="AN1106" s="99" t="str">
        <f t="shared" si="811"/>
        <v/>
      </c>
      <c r="AO1106" s="99" t="str">
        <f t="shared" si="772"/>
        <v/>
      </c>
      <c r="AP1106" s="99" t="str">
        <f t="shared" si="773"/>
        <v/>
      </c>
      <c r="AQ1106" s="99" t="str">
        <f t="shared" si="812"/>
        <v/>
      </c>
      <c r="AR1106" s="99" t="str">
        <f t="shared" si="813"/>
        <v/>
      </c>
      <c r="AS1106" s="99" t="str">
        <f t="shared" si="774"/>
        <v/>
      </c>
      <c r="AT1106" s="99" t="str">
        <f t="shared" si="775"/>
        <v/>
      </c>
      <c r="AU1106" s="99" t="str">
        <f t="shared" si="789"/>
        <v/>
      </c>
      <c r="AV1106" s="99" t="str">
        <f t="shared" si="790"/>
        <v/>
      </c>
      <c r="AW1106" s="99" t="str">
        <f t="shared" si="776"/>
        <v/>
      </c>
      <c r="AX1106" s="99" t="str">
        <f t="shared" si="777"/>
        <v/>
      </c>
      <c r="AY1106" s="99" t="str">
        <f t="shared" si="791"/>
        <v/>
      </c>
      <c r="AZ1106" s="99" t="str">
        <f t="shared" si="792"/>
        <v/>
      </c>
      <c r="BA1106" s="99" t="str">
        <f t="shared" si="778"/>
        <v/>
      </c>
      <c r="BB1106" s="99" t="str">
        <f t="shared" si="779"/>
        <v/>
      </c>
      <c r="BD1106" s="99" t="str">
        <f t="shared" si="793"/>
        <v/>
      </c>
      <c r="BE1106" s="99" t="str">
        <f t="shared" si="794"/>
        <v/>
      </c>
      <c r="BF1106" s="99" t="str">
        <f t="shared" si="795"/>
        <v/>
      </c>
      <c r="BG1106" s="99" t="str">
        <f t="shared" si="796"/>
        <v/>
      </c>
      <c r="BH1106" s="121" t="str">
        <f t="shared" si="797"/>
        <v/>
      </c>
      <c r="BI1106" s="121" t="str">
        <f t="shared" si="798"/>
        <v/>
      </c>
      <c r="BJ1106" s="122" t="str">
        <f t="shared" si="799"/>
        <v/>
      </c>
      <c r="BK1106" s="122"/>
      <c r="BL1106" s="99" t="str">
        <f t="shared" si="800"/>
        <v/>
      </c>
      <c r="BM1106" s="99" t="str">
        <f t="shared" si="801"/>
        <v/>
      </c>
      <c r="BN1106" s="122" t="str">
        <f t="shared" si="806"/>
        <v/>
      </c>
      <c r="BO1106" s="121" t="str">
        <f t="shared" si="802"/>
        <v/>
      </c>
      <c r="BP1106" s="122" t="str">
        <f t="shared" si="807"/>
        <v/>
      </c>
      <c r="BQ1106" s="122"/>
    </row>
    <row r="1107" spans="2:69" x14ac:dyDescent="0.3">
      <c r="B1107" s="89"/>
      <c r="C1107" s="98">
        <f t="shared" si="803"/>
        <v>220</v>
      </c>
      <c r="D1107" s="120">
        <v>1097</v>
      </c>
      <c r="E1107" s="161" t="str">
        <f t="shared" si="808"/>
        <v/>
      </c>
      <c r="F1107" s="90" t="str">
        <f t="shared" si="784"/>
        <v/>
      </c>
      <c r="G1107" s="120">
        <v>1097</v>
      </c>
      <c r="H1107" s="161" t="str">
        <f t="shared" si="809"/>
        <v/>
      </c>
      <c r="I1107" s="90" t="str">
        <f t="array" ref="I1107">IF(D$2=1,IF(F1107="","",ABS(F1106-F1107)),IF(D$2&lt;10,IF(AND(F1107="",F1108=""),"",MAX(IF(C$11:C$1510=G1107,B$11:B$1510))-MIN(IF(C$11:C$1510=G1107,B$11:B$1510))),IF(AND(F1107="",F1108=""),"",_xlfn.STDEV.S(IF(C$11:C$1510=G1107,B$11:B$1510)))))</f>
        <v/>
      </c>
      <c r="J1107" s="102"/>
      <c r="K1107" s="156"/>
      <c r="L1107" s="157"/>
      <c r="M1107" s="158"/>
      <c r="N1107" s="147"/>
      <c r="O1107" s="147"/>
      <c r="AA1107" s="99" t="str">
        <f t="shared" si="785"/>
        <v/>
      </c>
      <c r="AB1107" s="99" t="str">
        <f t="shared" si="786"/>
        <v/>
      </c>
      <c r="AC1107" s="99" t="str">
        <f t="shared" si="770"/>
        <v/>
      </c>
      <c r="AD1107" s="99" t="str">
        <f t="shared" si="771"/>
        <v/>
      </c>
      <c r="AE1107" s="99" t="str">
        <f t="shared" si="787"/>
        <v/>
      </c>
      <c r="AF1107" s="99" t="str">
        <f t="shared" si="788"/>
        <v/>
      </c>
      <c r="AG1107" s="99" t="str">
        <f t="shared" si="782"/>
        <v/>
      </c>
      <c r="AH1107" s="99" t="str">
        <f t="shared" si="783"/>
        <v/>
      </c>
      <c r="AI1107" s="99" t="str">
        <f t="shared" si="804"/>
        <v/>
      </c>
      <c r="AJ1107" s="99" t="str">
        <f t="shared" si="810"/>
        <v/>
      </c>
      <c r="AK1107" s="99" t="str">
        <f t="shared" si="780"/>
        <v/>
      </c>
      <c r="AL1107" s="99" t="str">
        <f t="shared" si="781"/>
        <v/>
      </c>
      <c r="AM1107" s="99" t="str">
        <f t="shared" si="805"/>
        <v/>
      </c>
      <c r="AN1107" s="99" t="str">
        <f t="shared" si="811"/>
        <v/>
      </c>
      <c r="AO1107" s="99" t="str">
        <f t="shared" si="772"/>
        <v/>
      </c>
      <c r="AP1107" s="99" t="str">
        <f t="shared" si="773"/>
        <v/>
      </c>
      <c r="AQ1107" s="99" t="str">
        <f t="shared" si="812"/>
        <v/>
      </c>
      <c r="AR1107" s="99" t="str">
        <f t="shared" si="813"/>
        <v/>
      </c>
      <c r="AS1107" s="99" t="str">
        <f t="shared" si="774"/>
        <v/>
      </c>
      <c r="AT1107" s="99" t="str">
        <f t="shared" si="775"/>
        <v/>
      </c>
      <c r="AU1107" s="99" t="str">
        <f t="shared" si="789"/>
        <v/>
      </c>
      <c r="AV1107" s="99" t="str">
        <f t="shared" si="790"/>
        <v/>
      </c>
      <c r="AW1107" s="99" t="str">
        <f t="shared" si="776"/>
        <v/>
      </c>
      <c r="AX1107" s="99" t="str">
        <f t="shared" si="777"/>
        <v/>
      </c>
      <c r="AY1107" s="99" t="str">
        <f t="shared" si="791"/>
        <v/>
      </c>
      <c r="AZ1107" s="99" t="str">
        <f t="shared" si="792"/>
        <v/>
      </c>
      <c r="BA1107" s="99" t="str">
        <f t="shared" si="778"/>
        <v/>
      </c>
      <c r="BB1107" s="99" t="str">
        <f t="shared" si="779"/>
        <v/>
      </c>
      <c r="BD1107" s="99" t="str">
        <f t="shared" si="793"/>
        <v/>
      </c>
      <c r="BE1107" s="99" t="str">
        <f t="shared" si="794"/>
        <v/>
      </c>
      <c r="BF1107" s="99" t="str">
        <f t="shared" si="795"/>
        <v/>
      </c>
      <c r="BG1107" s="99" t="str">
        <f t="shared" si="796"/>
        <v/>
      </c>
      <c r="BH1107" s="121" t="str">
        <f t="shared" si="797"/>
        <v/>
      </c>
      <c r="BI1107" s="121" t="str">
        <f t="shared" si="798"/>
        <v/>
      </c>
      <c r="BJ1107" s="122" t="str">
        <f t="shared" si="799"/>
        <v/>
      </c>
      <c r="BK1107" s="122"/>
      <c r="BL1107" s="99" t="str">
        <f t="shared" si="800"/>
        <v/>
      </c>
      <c r="BM1107" s="99" t="str">
        <f t="shared" si="801"/>
        <v/>
      </c>
      <c r="BN1107" s="122" t="str">
        <f t="shared" si="806"/>
        <v/>
      </c>
      <c r="BO1107" s="121" t="str">
        <f t="shared" si="802"/>
        <v/>
      </c>
      <c r="BP1107" s="122" t="str">
        <f t="shared" si="807"/>
        <v/>
      </c>
      <c r="BQ1107" s="122"/>
    </row>
    <row r="1108" spans="2:69" x14ac:dyDescent="0.3">
      <c r="B1108" s="89"/>
      <c r="C1108" s="98">
        <f t="shared" si="803"/>
        <v>220</v>
      </c>
      <c r="D1108" s="120">
        <v>1098</v>
      </c>
      <c r="E1108" s="161" t="str">
        <f t="shared" si="808"/>
        <v/>
      </c>
      <c r="F1108" s="90" t="str">
        <f t="shared" si="784"/>
        <v/>
      </c>
      <c r="G1108" s="120">
        <v>1098</v>
      </c>
      <c r="H1108" s="161" t="str">
        <f t="shared" si="809"/>
        <v/>
      </c>
      <c r="I1108" s="90" t="str">
        <f t="array" ref="I1108">IF(D$2=1,IF(F1108="","",ABS(F1107-F1108)),IF(D$2&lt;10,IF(AND(F1108="",F1109=""),"",MAX(IF(C$11:C$1510=G1108,B$11:B$1510))-MIN(IF(C$11:C$1510=G1108,B$11:B$1510))),IF(AND(F1108="",F1109=""),"",_xlfn.STDEV.S(IF(C$11:C$1510=G1108,B$11:B$1510)))))</f>
        <v/>
      </c>
      <c r="J1108" s="102"/>
      <c r="K1108" s="156"/>
      <c r="L1108" s="157"/>
      <c r="M1108" s="158"/>
      <c r="N1108" s="147"/>
      <c r="O1108" s="147"/>
      <c r="AA1108" s="99" t="str">
        <f t="shared" si="785"/>
        <v/>
      </c>
      <c r="AB1108" s="99" t="str">
        <f t="shared" si="786"/>
        <v/>
      </c>
      <c r="AC1108" s="99" t="str">
        <f t="shared" si="770"/>
        <v/>
      </c>
      <c r="AD1108" s="99" t="str">
        <f t="shared" si="771"/>
        <v/>
      </c>
      <c r="AE1108" s="99" t="str">
        <f t="shared" si="787"/>
        <v/>
      </c>
      <c r="AF1108" s="99" t="str">
        <f t="shared" si="788"/>
        <v/>
      </c>
      <c r="AG1108" s="99" t="str">
        <f t="shared" si="782"/>
        <v/>
      </c>
      <c r="AH1108" s="99" t="str">
        <f t="shared" si="783"/>
        <v/>
      </c>
      <c r="AI1108" s="99" t="str">
        <f t="shared" si="804"/>
        <v/>
      </c>
      <c r="AJ1108" s="99" t="str">
        <f t="shared" si="810"/>
        <v/>
      </c>
      <c r="AK1108" s="99" t="str">
        <f t="shared" si="780"/>
        <v/>
      </c>
      <c r="AL1108" s="99" t="str">
        <f t="shared" si="781"/>
        <v/>
      </c>
      <c r="AM1108" s="99" t="str">
        <f t="shared" si="805"/>
        <v/>
      </c>
      <c r="AN1108" s="99" t="str">
        <f t="shared" si="811"/>
        <v/>
      </c>
      <c r="AO1108" s="99" t="str">
        <f t="shared" si="772"/>
        <v/>
      </c>
      <c r="AP1108" s="99" t="str">
        <f t="shared" si="773"/>
        <v/>
      </c>
      <c r="AQ1108" s="99" t="str">
        <f t="shared" si="812"/>
        <v/>
      </c>
      <c r="AR1108" s="99" t="str">
        <f t="shared" si="813"/>
        <v/>
      </c>
      <c r="AS1108" s="99" t="str">
        <f t="shared" si="774"/>
        <v/>
      </c>
      <c r="AT1108" s="99" t="str">
        <f t="shared" si="775"/>
        <v/>
      </c>
      <c r="AU1108" s="99" t="str">
        <f t="shared" si="789"/>
        <v/>
      </c>
      <c r="AV1108" s="99" t="str">
        <f t="shared" si="790"/>
        <v/>
      </c>
      <c r="AW1108" s="99" t="str">
        <f t="shared" si="776"/>
        <v/>
      </c>
      <c r="AX1108" s="99" t="str">
        <f t="shared" si="777"/>
        <v/>
      </c>
      <c r="AY1108" s="99" t="str">
        <f t="shared" si="791"/>
        <v/>
      </c>
      <c r="AZ1108" s="99" t="str">
        <f t="shared" si="792"/>
        <v/>
      </c>
      <c r="BA1108" s="99" t="str">
        <f t="shared" si="778"/>
        <v/>
      </c>
      <c r="BB1108" s="99" t="str">
        <f t="shared" si="779"/>
        <v/>
      </c>
      <c r="BD1108" s="99" t="str">
        <f t="shared" si="793"/>
        <v/>
      </c>
      <c r="BE1108" s="99" t="str">
        <f t="shared" si="794"/>
        <v/>
      </c>
      <c r="BF1108" s="99" t="str">
        <f t="shared" si="795"/>
        <v/>
      </c>
      <c r="BG1108" s="99" t="str">
        <f t="shared" si="796"/>
        <v/>
      </c>
      <c r="BH1108" s="121" t="str">
        <f t="shared" si="797"/>
        <v/>
      </c>
      <c r="BI1108" s="121" t="str">
        <f t="shared" si="798"/>
        <v/>
      </c>
      <c r="BJ1108" s="122" t="str">
        <f t="shared" si="799"/>
        <v/>
      </c>
      <c r="BK1108" s="122"/>
      <c r="BL1108" s="99" t="str">
        <f t="shared" si="800"/>
        <v/>
      </c>
      <c r="BM1108" s="99" t="str">
        <f t="shared" si="801"/>
        <v/>
      </c>
      <c r="BN1108" s="122" t="str">
        <f t="shared" si="806"/>
        <v/>
      </c>
      <c r="BO1108" s="121" t="str">
        <f t="shared" si="802"/>
        <v/>
      </c>
      <c r="BP1108" s="122" t="str">
        <f t="shared" si="807"/>
        <v/>
      </c>
      <c r="BQ1108" s="122"/>
    </row>
    <row r="1109" spans="2:69" x14ac:dyDescent="0.3">
      <c r="B1109" s="89"/>
      <c r="C1109" s="98">
        <f t="shared" si="803"/>
        <v>220</v>
      </c>
      <c r="D1109" s="120">
        <v>1099</v>
      </c>
      <c r="E1109" s="161" t="str">
        <f t="shared" si="808"/>
        <v/>
      </c>
      <c r="F1109" s="90" t="str">
        <f t="shared" si="784"/>
        <v/>
      </c>
      <c r="G1109" s="120">
        <v>1099</v>
      </c>
      <c r="H1109" s="161" t="str">
        <f t="shared" si="809"/>
        <v/>
      </c>
      <c r="I1109" s="90" t="str">
        <f t="array" ref="I1109">IF(D$2=1,IF(F1109="","",ABS(F1108-F1109)),IF(D$2&lt;10,IF(AND(F1109="",F1110=""),"",MAX(IF(C$11:C$1510=G1109,B$11:B$1510))-MIN(IF(C$11:C$1510=G1109,B$11:B$1510))),IF(AND(F1109="",F1110=""),"",_xlfn.STDEV.S(IF(C$11:C$1510=G1109,B$11:B$1510)))))</f>
        <v/>
      </c>
      <c r="J1109" s="102"/>
      <c r="K1109" s="156"/>
      <c r="L1109" s="157"/>
      <c r="M1109" s="158"/>
      <c r="N1109" s="147"/>
      <c r="O1109" s="147"/>
      <c r="AA1109" s="99" t="str">
        <f t="shared" si="785"/>
        <v/>
      </c>
      <c r="AB1109" s="99" t="str">
        <f t="shared" si="786"/>
        <v/>
      </c>
      <c r="AC1109" s="99" t="str">
        <f t="shared" ref="AC1109:AC1172" si="814">IF(SUM(AA1100:AA1109)&gt;9,"x","")</f>
        <v/>
      </c>
      <c r="AD1109" s="99" t="str">
        <f t="shared" ref="AD1109:AD1172" si="815">IF(IF(AB$11="",SUM(AB1101:AB1110),SUM(AB1100:AB1109))&gt;9,"x","")</f>
        <v/>
      </c>
      <c r="AE1109" s="99" t="str">
        <f t="shared" si="787"/>
        <v/>
      </c>
      <c r="AF1109" s="99" t="str">
        <f t="shared" si="788"/>
        <v/>
      </c>
      <c r="AG1109" s="99" t="str">
        <f t="shared" si="782"/>
        <v/>
      </c>
      <c r="AH1109" s="99" t="str">
        <f t="shared" si="783"/>
        <v/>
      </c>
      <c r="AI1109" s="99" t="str">
        <f t="shared" si="804"/>
        <v/>
      </c>
      <c r="AJ1109" s="99" t="str">
        <f t="shared" si="810"/>
        <v/>
      </c>
      <c r="AK1109" s="99" t="str">
        <f t="shared" si="780"/>
        <v/>
      </c>
      <c r="AL1109" s="99" t="str">
        <f t="shared" si="781"/>
        <v/>
      </c>
      <c r="AM1109" s="99" t="str">
        <f t="shared" si="805"/>
        <v/>
      </c>
      <c r="AN1109" s="99" t="str">
        <f t="shared" si="811"/>
        <v/>
      </c>
      <c r="AO1109" s="99" t="str">
        <f t="shared" si="772"/>
        <v/>
      </c>
      <c r="AP1109" s="99" t="str">
        <f t="shared" si="773"/>
        <v/>
      </c>
      <c r="AQ1109" s="99" t="str">
        <f t="shared" si="812"/>
        <v/>
      </c>
      <c r="AR1109" s="99" t="str">
        <f t="shared" si="813"/>
        <v/>
      </c>
      <c r="AS1109" s="99" t="str">
        <f t="shared" si="774"/>
        <v/>
      </c>
      <c r="AT1109" s="99" t="str">
        <f t="shared" si="775"/>
        <v/>
      </c>
      <c r="AU1109" s="99" t="str">
        <f t="shared" si="789"/>
        <v/>
      </c>
      <c r="AV1109" s="99" t="str">
        <f t="shared" si="790"/>
        <v/>
      </c>
      <c r="AW1109" s="99" t="str">
        <f t="shared" si="776"/>
        <v/>
      </c>
      <c r="AX1109" s="99" t="str">
        <f t="shared" si="777"/>
        <v/>
      </c>
      <c r="AY1109" s="99" t="str">
        <f t="shared" si="791"/>
        <v/>
      </c>
      <c r="AZ1109" s="99" t="str">
        <f t="shared" si="792"/>
        <v/>
      </c>
      <c r="BA1109" s="99" t="str">
        <f t="shared" si="778"/>
        <v/>
      </c>
      <c r="BB1109" s="99" t="str">
        <f t="shared" si="779"/>
        <v/>
      </c>
      <c r="BD1109" s="99" t="str">
        <f t="shared" si="793"/>
        <v/>
      </c>
      <c r="BE1109" s="99" t="str">
        <f t="shared" si="794"/>
        <v/>
      </c>
      <c r="BF1109" s="99" t="str">
        <f t="shared" si="795"/>
        <v/>
      </c>
      <c r="BG1109" s="99" t="str">
        <f t="shared" si="796"/>
        <v/>
      </c>
      <c r="BH1109" s="121" t="str">
        <f t="shared" si="797"/>
        <v/>
      </c>
      <c r="BI1109" s="121" t="str">
        <f t="shared" si="798"/>
        <v/>
      </c>
      <c r="BJ1109" s="122" t="str">
        <f t="shared" si="799"/>
        <v/>
      </c>
      <c r="BK1109" s="122"/>
      <c r="BL1109" s="99" t="str">
        <f t="shared" si="800"/>
        <v/>
      </c>
      <c r="BM1109" s="99" t="str">
        <f t="shared" si="801"/>
        <v/>
      </c>
      <c r="BN1109" s="122" t="str">
        <f t="shared" si="806"/>
        <v/>
      </c>
      <c r="BO1109" s="121" t="str">
        <f t="shared" si="802"/>
        <v/>
      </c>
      <c r="BP1109" s="122" t="str">
        <f t="shared" si="807"/>
        <v/>
      </c>
      <c r="BQ1109" s="122"/>
    </row>
    <row r="1110" spans="2:69" x14ac:dyDescent="0.3">
      <c r="B1110" s="89"/>
      <c r="C1110" s="98">
        <f t="shared" si="803"/>
        <v>220</v>
      </c>
      <c r="D1110" s="120">
        <v>1100</v>
      </c>
      <c r="E1110" s="161" t="str">
        <f t="shared" si="808"/>
        <v/>
      </c>
      <c r="F1110" s="90" t="str">
        <f t="shared" si="784"/>
        <v/>
      </c>
      <c r="G1110" s="120">
        <v>1100</v>
      </c>
      <c r="H1110" s="161" t="str">
        <f t="shared" si="809"/>
        <v/>
      </c>
      <c r="I1110" s="90" t="str">
        <f t="array" ref="I1110">IF(D$2=1,IF(F1110="","",ABS(F1109-F1110)),IF(D$2&lt;10,IF(AND(F1110="",F1111=""),"",MAX(IF(C$11:C$1510=G1110,B$11:B$1510))-MIN(IF(C$11:C$1510=G1110,B$11:B$1510))),IF(AND(F1110="",F1111=""),"",_xlfn.STDEV.S(IF(C$11:C$1510=G1110,B$11:B$1510)))))</f>
        <v/>
      </c>
      <c r="J1110" s="102"/>
      <c r="K1110" s="156"/>
      <c r="L1110" s="157"/>
      <c r="M1110" s="158"/>
      <c r="N1110" s="147"/>
      <c r="O1110" s="147"/>
      <c r="AA1110" s="99" t="str">
        <f t="shared" si="785"/>
        <v/>
      </c>
      <c r="AB1110" s="99" t="str">
        <f t="shared" si="786"/>
        <v/>
      </c>
      <c r="AC1110" s="99" t="str">
        <f t="shared" si="814"/>
        <v/>
      </c>
      <c r="AD1110" s="99" t="str">
        <f t="shared" si="815"/>
        <v/>
      </c>
      <c r="AE1110" s="99" t="str">
        <f t="shared" si="787"/>
        <v/>
      </c>
      <c r="AF1110" s="99" t="str">
        <f t="shared" si="788"/>
        <v/>
      </c>
      <c r="AG1110" s="99" t="str">
        <f t="shared" si="782"/>
        <v/>
      </c>
      <c r="AH1110" s="99" t="str">
        <f t="shared" si="783"/>
        <v/>
      </c>
      <c r="AI1110" s="99" t="str">
        <f t="shared" si="804"/>
        <v/>
      </c>
      <c r="AJ1110" s="99" t="str">
        <f t="shared" si="810"/>
        <v/>
      </c>
      <c r="AK1110" s="99" t="str">
        <f t="shared" si="780"/>
        <v/>
      </c>
      <c r="AL1110" s="99" t="str">
        <f t="shared" si="781"/>
        <v/>
      </c>
      <c r="AM1110" s="99" t="str">
        <f t="shared" si="805"/>
        <v/>
      </c>
      <c r="AN1110" s="99" t="str">
        <f t="shared" si="811"/>
        <v/>
      </c>
      <c r="AO1110" s="99" t="str">
        <f t="shared" si="772"/>
        <v/>
      </c>
      <c r="AP1110" s="99" t="str">
        <f t="shared" si="773"/>
        <v/>
      </c>
      <c r="AQ1110" s="99" t="str">
        <f t="shared" si="812"/>
        <v/>
      </c>
      <c r="AR1110" s="99" t="str">
        <f t="shared" si="813"/>
        <v/>
      </c>
      <c r="AS1110" s="99" t="str">
        <f t="shared" si="774"/>
        <v/>
      </c>
      <c r="AT1110" s="99" t="str">
        <f t="shared" si="775"/>
        <v/>
      </c>
      <c r="AU1110" s="99" t="str">
        <f t="shared" si="789"/>
        <v/>
      </c>
      <c r="AV1110" s="99" t="str">
        <f t="shared" si="790"/>
        <v/>
      </c>
      <c r="AW1110" s="99" t="str">
        <f t="shared" si="776"/>
        <v/>
      </c>
      <c r="AX1110" s="99" t="str">
        <f t="shared" si="777"/>
        <v/>
      </c>
      <c r="AY1110" s="99" t="str">
        <f t="shared" si="791"/>
        <v/>
      </c>
      <c r="AZ1110" s="99" t="str">
        <f t="shared" si="792"/>
        <v/>
      </c>
      <c r="BA1110" s="99" t="str">
        <f t="shared" si="778"/>
        <v/>
      </c>
      <c r="BB1110" s="99" t="str">
        <f t="shared" si="779"/>
        <v/>
      </c>
      <c r="BD1110" s="99" t="str">
        <f t="shared" si="793"/>
        <v/>
      </c>
      <c r="BE1110" s="99" t="str">
        <f t="shared" si="794"/>
        <v/>
      </c>
      <c r="BF1110" s="99" t="str">
        <f t="shared" si="795"/>
        <v/>
      </c>
      <c r="BG1110" s="99" t="str">
        <f t="shared" si="796"/>
        <v/>
      </c>
      <c r="BH1110" s="121" t="str">
        <f t="shared" si="797"/>
        <v/>
      </c>
      <c r="BI1110" s="121" t="str">
        <f t="shared" si="798"/>
        <v/>
      </c>
      <c r="BJ1110" s="122" t="str">
        <f t="shared" si="799"/>
        <v/>
      </c>
      <c r="BK1110" s="122"/>
      <c r="BL1110" s="99" t="str">
        <f t="shared" si="800"/>
        <v/>
      </c>
      <c r="BM1110" s="99" t="str">
        <f t="shared" si="801"/>
        <v/>
      </c>
      <c r="BN1110" s="122" t="str">
        <f t="shared" si="806"/>
        <v/>
      </c>
      <c r="BO1110" s="121" t="str">
        <f t="shared" si="802"/>
        <v/>
      </c>
      <c r="BP1110" s="122" t="str">
        <f t="shared" si="807"/>
        <v/>
      </c>
      <c r="BQ1110" s="122"/>
    </row>
    <row r="1111" spans="2:69" x14ac:dyDescent="0.3">
      <c r="B1111" s="89"/>
      <c r="C1111" s="98">
        <f t="shared" si="803"/>
        <v>221</v>
      </c>
      <c r="D1111" s="120">
        <v>1101</v>
      </c>
      <c r="E1111" s="161" t="str">
        <f t="shared" si="808"/>
        <v/>
      </c>
      <c r="F1111" s="90" t="str">
        <f t="shared" si="784"/>
        <v/>
      </c>
      <c r="G1111" s="120">
        <v>1101</v>
      </c>
      <c r="H1111" s="161" t="str">
        <f t="shared" si="809"/>
        <v/>
      </c>
      <c r="I1111" s="90" t="str">
        <f t="array" ref="I1111">IF(D$2=1,IF(F1111="","",ABS(F1110-F1111)),IF(D$2&lt;10,IF(AND(F1111="",F1112=""),"",MAX(IF(C$11:C$1510=G1111,B$11:B$1510))-MIN(IF(C$11:C$1510=G1111,B$11:B$1510))),IF(AND(F1111="",F1112=""),"",_xlfn.STDEV.S(IF(C$11:C$1510=G1111,B$11:B$1510)))))</f>
        <v/>
      </c>
      <c r="J1111" s="102"/>
      <c r="K1111" s="156"/>
      <c r="L1111" s="157"/>
      <c r="M1111" s="158"/>
      <c r="N1111" s="147"/>
      <c r="O1111" s="147"/>
      <c r="AA1111" s="99" t="str">
        <f t="shared" si="785"/>
        <v/>
      </c>
      <c r="AB1111" s="99" t="str">
        <f t="shared" si="786"/>
        <v/>
      </c>
      <c r="AC1111" s="99" t="str">
        <f t="shared" si="814"/>
        <v/>
      </c>
      <c r="AD1111" s="99" t="str">
        <f t="shared" si="815"/>
        <v/>
      </c>
      <c r="AE1111" s="99" t="str">
        <f t="shared" si="787"/>
        <v/>
      </c>
      <c r="AF1111" s="99" t="str">
        <f t="shared" si="788"/>
        <v/>
      </c>
      <c r="AG1111" s="99" t="str">
        <f t="shared" si="782"/>
        <v/>
      </c>
      <c r="AH1111" s="99" t="str">
        <f t="shared" si="783"/>
        <v/>
      </c>
      <c r="AI1111" s="99" t="str">
        <f t="shared" si="804"/>
        <v/>
      </c>
      <c r="AJ1111" s="99" t="str">
        <f t="shared" si="810"/>
        <v/>
      </c>
      <c r="AK1111" s="99" t="str">
        <f t="shared" si="780"/>
        <v/>
      </c>
      <c r="AL1111" s="99" t="str">
        <f t="shared" si="781"/>
        <v/>
      </c>
      <c r="AM1111" s="99" t="str">
        <f t="shared" si="805"/>
        <v/>
      </c>
      <c r="AN1111" s="99" t="str">
        <f t="shared" si="811"/>
        <v/>
      </c>
      <c r="AO1111" s="99" t="str">
        <f t="shared" si="772"/>
        <v/>
      </c>
      <c r="AP1111" s="99" t="str">
        <f t="shared" si="773"/>
        <v/>
      </c>
      <c r="AQ1111" s="99" t="str">
        <f t="shared" si="812"/>
        <v/>
      </c>
      <c r="AR1111" s="99" t="str">
        <f t="shared" si="813"/>
        <v/>
      </c>
      <c r="AS1111" s="99" t="str">
        <f t="shared" si="774"/>
        <v/>
      </c>
      <c r="AT1111" s="99" t="str">
        <f t="shared" si="775"/>
        <v/>
      </c>
      <c r="AU1111" s="99" t="str">
        <f t="shared" si="789"/>
        <v/>
      </c>
      <c r="AV1111" s="99" t="str">
        <f t="shared" si="790"/>
        <v/>
      </c>
      <c r="AW1111" s="99" t="str">
        <f t="shared" si="776"/>
        <v/>
      </c>
      <c r="AX1111" s="99" t="str">
        <f t="shared" si="777"/>
        <v/>
      </c>
      <c r="AY1111" s="99" t="str">
        <f t="shared" si="791"/>
        <v/>
      </c>
      <c r="AZ1111" s="99" t="str">
        <f t="shared" si="792"/>
        <v/>
      </c>
      <c r="BA1111" s="99" t="str">
        <f t="shared" si="778"/>
        <v/>
      </c>
      <c r="BB1111" s="99" t="str">
        <f t="shared" si="779"/>
        <v/>
      </c>
      <c r="BD1111" s="99" t="str">
        <f t="shared" si="793"/>
        <v/>
      </c>
      <c r="BE1111" s="99" t="str">
        <f t="shared" si="794"/>
        <v/>
      </c>
      <c r="BF1111" s="99" t="str">
        <f t="shared" si="795"/>
        <v/>
      </c>
      <c r="BG1111" s="99" t="str">
        <f t="shared" si="796"/>
        <v/>
      </c>
      <c r="BH1111" s="121" t="str">
        <f t="shared" si="797"/>
        <v/>
      </c>
      <c r="BI1111" s="121" t="str">
        <f t="shared" si="798"/>
        <v/>
      </c>
      <c r="BJ1111" s="122" t="str">
        <f t="shared" si="799"/>
        <v/>
      </c>
      <c r="BK1111" s="122"/>
      <c r="BL1111" s="99" t="str">
        <f t="shared" si="800"/>
        <v/>
      </c>
      <c r="BM1111" s="99" t="str">
        <f t="shared" si="801"/>
        <v/>
      </c>
      <c r="BN1111" s="122" t="str">
        <f t="shared" si="806"/>
        <v/>
      </c>
      <c r="BO1111" s="121" t="str">
        <f t="shared" si="802"/>
        <v/>
      </c>
      <c r="BP1111" s="122" t="str">
        <f t="shared" si="807"/>
        <v/>
      </c>
      <c r="BQ1111" s="122"/>
    </row>
    <row r="1112" spans="2:69" x14ac:dyDescent="0.3">
      <c r="B1112" s="89"/>
      <c r="C1112" s="98">
        <f t="shared" si="803"/>
        <v>221</v>
      </c>
      <c r="D1112" s="120">
        <v>1102</v>
      </c>
      <c r="E1112" s="161" t="str">
        <f t="shared" si="808"/>
        <v/>
      </c>
      <c r="F1112" s="90" t="str">
        <f t="shared" si="784"/>
        <v/>
      </c>
      <c r="G1112" s="120">
        <v>1102</v>
      </c>
      <c r="H1112" s="161" t="str">
        <f t="shared" si="809"/>
        <v/>
      </c>
      <c r="I1112" s="90" t="str">
        <f t="array" ref="I1112">IF(D$2=1,IF(F1112="","",ABS(F1111-F1112)),IF(D$2&lt;10,IF(AND(F1112="",F1113=""),"",MAX(IF(C$11:C$1510=G1112,B$11:B$1510))-MIN(IF(C$11:C$1510=G1112,B$11:B$1510))),IF(AND(F1112="",F1113=""),"",_xlfn.STDEV.S(IF(C$11:C$1510=G1112,B$11:B$1510)))))</f>
        <v/>
      </c>
      <c r="J1112" s="102"/>
      <c r="K1112" s="156"/>
      <c r="L1112" s="157"/>
      <c r="M1112" s="158"/>
      <c r="N1112" s="147"/>
      <c r="O1112" s="147"/>
      <c r="AA1112" s="99" t="str">
        <f t="shared" si="785"/>
        <v/>
      </c>
      <c r="AB1112" s="99" t="str">
        <f t="shared" si="786"/>
        <v/>
      </c>
      <c r="AC1112" s="99" t="str">
        <f t="shared" si="814"/>
        <v/>
      </c>
      <c r="AD1112" s="99" t="str">
        <f t="shared" si="815"/>
        <v/>
      </c>
      <c r="AE1112" s="99" t="str">
        <f t="shared" si="787"/>
        <v/>
      </c>
      <c r="AF1112" s="99" t="str">
        <f t="shared" si="788"/>
        <v/>
      </c>
      <c r="AG1112" s="99" t="str">
        <f t="shared" si="782"/>
        <v/>
      </c>
      <c r="AH1112" s="99" t="str">
        <f t="shared" si="783"/>
        <v/>
      </c>
      <c r="AI1112" s="99" t="str">
        <f t="shared" si="804"/>
        <v/>
      </c>
      <c r="AJ1112" s="99" t="str">
        <f t="shared" si="810"/>
        <v/>
      </c>
      <c r="AK1112" s="99" t="str">
        <f t="shared" si="780"/>
        <v/>
      </c>
      <c r="AL1112" s="99" t="str">
        <f t="shared" si="781"/>
        <v/>
      </c>
      <c r="AM1112" s="99" t="str">
        <f t="shared" si="805"/>
        <v/>
      </c>
      <c r="AN1112" s="99" t="str">
        <f t="shared" si="811"/>
        <v/>
      </c>
      <c r="AO1112" s="99" t="str">
        <f t="shared" si="772"/>
        <v/>
      </c>
      <c r="AP1112" s="99" t="str">
        <f t="shared" si="773"/>
        <v/>
      </c>
      <c r="AQ1112" s="99" t="str">
        <f t="shared" si="812"/>
        <v/>
      </c>
      <c r="AR1112" s="99" t="str">
        <f t="shared" si="813"/>
        <v/>
      </c>
      <c r="AS1112" s="99" t="str">
        <f t="shared" si="774"/>
        <v/>
      </c>
      <c r="AT1112" s="99" t="str">
        <f t="shared" si="775"/>
        <v/>
      </c>
      <c r="AU1112" s="99" t="str">
        <f t="shared" si="789"/>
        <v/>
      </c>
      <c r="AV1112" s="99" t="str">
        <f t="shared" si="790"/>
        <v/>
      </c>
      <c r="AW1112" s="99" t="str">
        <f t="shared" si="776"/>
        <v/>
      </c>
      <c r="AX1112" s="99" t="str">
        <f t="shared" si="777"/>
        <v/>
      </c>
      <c r="AY1112" s="99" t="str">
        <f t="shared" si="791"/>
        <v/>
      </c>
      <c r="AZ1112" s="99" t="str">
        <f t="shared" si="792"/>
        <v/>
      </c>
      <c r="BA1112" s="99" t="str">
        <f t="shared" si="778"/>
        <v/>
      </c>
      <c r="BB1112" s="99" t="str">
        <f t="shared" si="779"/>
        <v/>
      </c>
      <c r="BD1112" s="99" t="str">
        <f t="shared" si="793"/>
        <v/>
      </c>
      <c r="BE1112" s="99" t="str">
        <f t="shared" si="794"/>
        <v/>
      </c>
      <c r="BF1112" s="99" t="str">
        <f t="shared" si="795"/>
        <v/>
      </c>
      <c r="BG1112" s="99" t="str">
        <f t="shared" si="796"/>
        <v/>
      </c>
      <c r="BH1112" s="121" t="str">
        <f t="shared" si="797"/>
        <v/>
      </c>
      <c r="BI1112" s="121" t="str">
        <f t="shared" si="798"/>
        <v/>
      </c>
      <c r="BJ1112" s="122" t="str">
        <f t="shared" si="799"/>
        <v/>
      </c>
      <c r="BK1112" s="122"/>
      <c r="BL1112" s="99" t="str">
        <f t="shared" si="800"/>
        <v/>
      </c>
      <c r="BM1112" s="99" t="str">
        <f t="shared" si="801"/>
        <v/>
      </c>
      <c r="BN1112" s="122" t="str">
        <f t="shared" si="806"/>
        <v/>
      </c>
      <c r="BO1112" s="121" t="str">
        <f t="shared" si="802"/>
        <v/>
      </c>
      <c r="BP1112" s="122" t="str">
        <f t="shared" si="807"/>
        <v/>
      </c>
      <c r="BQ1112" s="122"/>
    </row>
    <row r="1113" spans="2:69" x14ac:dyDescent="0.3">
      <c r="B1113" s="89"/>
      <c r="C1113" s="98">
        <f t="shared" si="803"/>
        <v>221</v>
      </c>
      <c r="D1113" s="120">
        <v>1103</v>
      </c>
      <c r="E1113" s="161" t="str">
        <f t="shared" si="808"/>
        <v/>
      </c>
      <c r="F1113" s="90" t="str">
        <f t="shared" si="784"/>
        <v/>
      </c>
      <c r="G1113" s="120">
        <v>1103</v>
      </c>
      <c r="H1113" s="161" t="str">
        <f t="shared" si="809"/>
        <v/>
      </c>
      <c r="I1113" s="90" t="str">
        <f t="array" ref="I1113">IF(D$2=1,IF(F1113="","",ABS(F1112-F1113)),IF(D$2&lt;10,IF(AND(F1113="",F1114=""),"",MAX(IF(C$11:C$1510=G1113,B$11:B$1510))-MIN(IF(C$11:C$1510=G1113,B$11:B$1510))),IF(AND(F1113="",F1114=""),"",_xlfn.STDEV.S(IF(C$11:C$1510=G1113,B$11:B$1510)))))</f>
        <v/>
      </c>
      <c r="J1113" s="102"/>
      <c r="K1113" s="156"/>
      <c r="L1113" s="157"/>
      <c r="M1113" s="158"/>
      <c r="N1113" s="147"/>
      <c r="O1113" s="147"/>
      <c r="AA1113" s="99" t="str">
        <f t="shared" si="785"/>
        <v/>
      </c>
      <c r="AB1113" s="99" t="str">
        <f t="shared" si="786"/>
        <v/>
      </c>
      <c r="AC1113" s="99" t="str">
        <f t="shared" si="814"/>
        <v/>
      </c>
      <c r="AD1113" s="99" t="str">
        <f t="shared" si="815"/>
        <v/>
      </c>
      <c r="AE1113" s="99" t="str">
        <f t="shared" si="787"/>
        <v/>
      </c>
      <c r="AF1113" s="99" t="str">
        <f t="shared" si="788"/>
        <v/>
      </c>
      <c r="AG1113" s="99" t="str">
        <f t="shared" si="782"/>
        <v/>
      </c>
      <c r="AH1113" s="99" t="str">
        <f t="shared" si="783"/>
        <v/>
      </c>
      <c r="AI1113" s="99" t="str">
        <f t="shared" si="804"/>
        <v/>
      </c>
      <c r="AJ1113" s="99" t="str">
        <f t="shared" si="810"/>
        <v/>
      </c>
      <c r="AK1113" s="99" t="str">
        <f t="shared" si="780"/>
        <v/>
      </c>
      <c r="AL1113" s="99" t="str">
        <f t="shared" si="781"/>
        <v/>
      </c>
      <c r="AM1113" s="99" t="str">
        <f t="shared" si="805"/>
        <v/>
      </c>
      <c r="AN1113" s="99" t="str">
        <f t="shared" si="811"/>
        <v/>
      </c>
      <c r="AO1113" s="99" t="str">
        <f t="shared" si="772"/>
        <v/>
      </c>
      <c r="AP1113" s="99" t="str">
        <f t="shared" si="773"/>
        <v/>
      </c>
      <c r="AQ1113" s="99" t="str">
        <f t="shared" si="812"/>
        <v/>
      </c>
      <c r="AR1113" s="99" t="str">
        <f t="shared" si="813"/>
        <v/>
      </c>
      <c r="AS1113" s="99" t="str">
        <f t="shared" si="774"/>
        <v/>
      </c>
      <c r="AT1113" s="99" t="str">
        <f t="shared" si="775"/>
        <v/>
      </c>
      <c r="AU1113" s="99" t="str">
        <f t="shared" si="789"/>
        <v/>
      </c>
      <c r="AV1113" s="99" t="str">
        <f t="shared" si="790"/>
        <v/>
      </c>
      <c r="AW1113" s="99" t="str">
        <f t="shared" si="776"/>
        <v/>
      </c>
      <c r="AX1113" s="99" t="str">
        <f t="shared" si="777"/>
        <v/>
      </c>
      <c r="AY1113" s="99" t="str">
        <f t="shared" si="791"/>
        <v/>
      </c>
      <c r="AZ1113" s="99" t="str">
        <f t="shared" si="792"/>
        <v/>
      </c>
      <c r="BA1113" s="99" t="str">
        <f t="shared" si="778"/>
        <v/>
      </c>
      <c r="BB1113" s="99" t="str">
        <f t="shared" si="779"/>
        <v/>
      </c>
      <c r="BD1113" s="99" t="str">
        <f t="shared" si="793"/>
        <v/>
      </c>
      <c r="BE1113" s="99" t="str">
        <f t="shared" si="794"/>
        <v/>
      </c>
      <c r="BF1113" s="99" t="str">
        <f t="shared" si="795"/>
        <v/>
      </c>
      <c r="BG1113" s="99" t="str">
        <f t="shared" si="796"/>
        <v/>
      </c>
      <c r="BH1113" s="121" t="str">
        <f t="shared" si="797"/>
        <v/>
      </c>
      <c r="BI1113" s="121" t="str">
        <f t="shared" si="798"/>
        <v/>
      </c>
      <c r="BJ1113" s="122" t="str">
        <f t="shared" si="799"/>
        <v/>
      </c>
      <c r="BK1113" s="122"/>
      <c r="BL1113" s="99" t="str">
        <f t="shared" si="800"/>
        <v/>
      </c>
      <c r="BM1113" s="99" t="str">
        <f t="shared" si="801"/>
        <v/>
      </c>
      <c r="BN1113" s="122" t="str">
        <f t="shared" si="806"/>
        <v/>
      </c>
      <c r="BO1113" s="121" t="str">
        <f t="shared" si="802"/>
        <v/>
      </c>
      <c r="BP1113" s="122" t="str">
        <f t="shared" si="807"/>
        <v/>
      </c>
      <c r="BQ1113" s="122"/>
    </row>
    <row r="1114" spans="2:69" x14ac:dyDescent="0.3">
      <c r="B1114" s="89"/>
      <c r="C1114" s="98">
        <f t="shared" si="803"/>
        <v>221</v>
      </c>
      <c r="D1114" s="120">
        <v>1104</v>
      </c>
      <c r="E1114" s="161" t="str">
        <f t="shared" si="808"/>
        <v/>
      </c>
      <c r="F1114" s="90" t="str">
        <f t="shared" si="784"/>
        <v/>
      </c>
      <c r="G1114" s="120">
        <v>1104</v>
      </c>
      <c r="H1114" s="161" t="str">
        <f t="shared" si="809"/>
        <v/>
      </c>
      <c r="I1114" s="90" t="str">
        <f t="array" ref="I1114">IF(D$2=1,IF(F1114="","",ABS(F1113-F1114)),IF(D$2&lt;10,IF(AND(F1114="",F1115=""),"",MAX(IF(C$11:C$1510=G1114,B$11:B$1510))-MIN(IF(C$11:C$1510=G1114,B$11:B$1510))),IF(AND(F1114="",F1115=""),"",_xlfn.STDEV.S(IF(C$11:C$1510=G1114,B$11:B$1510)))))</f>
        <v/>
      </c>
      <c r="J1114" s="102"/>
      <c r="K1114" s="156"/>
      <c r="L1114" s="157"/>
      <c r="M1114" s="158"/>
      <c r="N1114" s="147"/>
      <c r="O1114" s="147"/>
      <c r="AA1114" s="99" t="str">
        <f t="shared" si="785"/>
        <v/>
      </c>
      <c r="AB1114" s="99" t="str">
        <f t="shared" si="786"/>
        <v/>
      </c>
      <c r="AC1114" s="99" t="str">
        <f t="shared" si="814"/>
        <v/>
      </c>
      <c r="AD1114" s="99" t="str">
        <f t="shared" si="815"/>
        <v/>
      </c>
      <c r="AE1114" s="99" t="str">
        <f t="shared" si="787"/>
        <v/>
      </c>
      <c r="AF1114" s="99" t="str">
        <f t="shared" si="788"/>
        <v/>
      </c>
      <c r="AG1114" s="99" t="str">
        <f t="shared" si="782"/>
        <v/>
      </c>
      <c r="AH1114" s="99" t="str">
        <f t="shared" si="783"/>
        <v/>
      </c>
      <c r="AI1114" s="99" t="str">
        <f t="shared" si="804"/>
        <v/>
      </c>
      <c r="AJ1114" s="99" t="str">
        <f t="shared" si="810"/>
        <v/>
      </c>
      <c r="AK1114" s="99" t="str">
        <f t="shared" si="780"/>
        <v/>
      </c>
      <c r="AL1114" s="99" t="str">
        <f t="shared" si="781"/>
        <v/>
      </c>
      <c r="AM1114" s="99" t="str">
        <f t="shared" si="805"/>
        <v/>
      </c>
      <c r="AN1114" s="99" t="str">
        <f t="shared" si="811"/>
        <v/>
      </c>
      <c r="AO1114" s="99" t="str">
        <f t="shared" ref="AO1114:AO1177" si="816">IF(SUM(AM1109:AM1114)&gt;5,"x","")</f>
        <v/>
      </c>
      <c r="AP1114" s="99" t="str">
        <f t="shared" ref="AP1114:AP1177" si="817">IF(IF(AN$12="",SUM(AN1110:AN1115),SUM(AN1109:AN1114))&gt;5,"x","")</f>
        <v/>
      </c>
      <c r="AQ1114" s="99" t="str">
        <f t="shared" si="812"/>
        <v/>
      </c>
      <c r="AR1114" s="99" t="str">
        <f t="shared" si="813"/>
        <v/>
      </c>
      <c r="AS1114" s="99" t="str">
        <f t="shared" ref="AS1114:AS1177" si="818">IF(SUM(AQ1101:AQ1114)&gt;13,"x","")</f>
        <v/>
      </c>
      <c r="AT1114" s="99" t="str">
        <f t="shared" ref="AT1114:AT1177" si="819">IF(IF(AR$12="",SUM(AR1102:AR1115),SUM(AR1101:AR1114))&gt;13,"x","")</f>
        <v/>
      </c>
      <c r="AU1114" s="99" t="str">
        <f t="shared" si="789"/>
        <v/>
      </c>
      <c r="AV1114" s="99" t="str">
        <f t="shared" si="790"/>
        <v/>
      </c>
      <c r="AW1114" s="99" t="str">
        <f t="shared" ref="AW1114:AW1177" si="820">IF(SUM(AU1100:AU1114)&gt;14,"x","")</f>
        <v/>
      </c>
      <c r="AX1114" s="99" t="str">
        <f t="shared" ref="AX1114:AX1177" si="821">IF(IF(AV$11="",SUM(AV1101:AV1115),SUM(AV1100:AV1114))&gt;14,"x","")</f>
        <v/>
      </c>
      <c r="AY1114" s="99" t="str">
        <f t="shared" si="791"/>
        <v/>
      </c>
      <c r="AZ1114" s="99" t="str">
        <f t="shared" si="792"/>
        <v/>
      </c>
      <c r="BA1114" s="99" t="str">
        <f t="shared" ref="BA1114:BA1177" si="822">IF(SUM(AY1107:AY1114)&gt;7,"x","")</f>
        <v/>
      </c>
      <c r="BB1114" s="99" t="str">
        <f t="shared" ref="BB1114:BB1177" si="823">IF(IF(AZ$11="",SUM(AZ1108:AZ1115),SUM(AZ1107:AZ1114))&gt;7,"x","")</f>
        <v/>
      </c>
      <c r="BD1114" s="99" t="str">
        <f t="shared" si="793"/>
        <v/>
      </c>
      <c r="BE1114" s="99" t="str">
        <f t="shared" si="794"/>
        <v/>
      </c>
      <c r="BF1114" s="99" t="str">
        <f t="shared" si="795"/>
        <v/>
      </c>
      <c r="BG1114" s="99" t="str">
        <f t="shared" si="796"/>
        <v/>
      </c>
      <c r="BH1114" s="121" t="str">
        <f t="shared" si="797"/>
        <v/>
      </c>
      <c r="BI1114" s="121" t="str">
        <f t="shared" si="798"/>
        <v/>
      </c>
      <c r="BJ1114" s="122" t="str">
        <f t="shared" si="799"/>
        <v/>
      </c>
      <c r="BK1114" s="122"/>
      <c r="BL1114" s="99" t="str">
        <f t="shared" si="800"/>
        <v/>
      </c>
      <c r="BM1114" s="99" t="str">
        <f t="shared" si="801"/>
        <v/>
      </c>
      <c r="BN1114" s="122" t="str">
        <f t="shared" si="806"/>
        <v/>
      </c>
      <c r="BO1114" s="121" t="str">
        <f t="shared" si="802"/>
        <v/>
      </c>
      <c r="BP1114" s="122" t="str">
        <f t="shared" si="807"/>
        <v/>
      </c>
      <c r="BQ1114" s="122"/>
    </row>
    <row r="1115" spans="2:69" x14ac:dyDescent="0.3">
      <c r="B1115" s="89"/>
      <c r="C1115" s="98">
        <f t="shared" si="803"/>
        <v>221</v>
      </c>
      <c r="D1115" s="120">
        <v>1105</v>
      </c>
      <c r="E1115" s="161" t="str">
        <f t="shared" si="808"/>
        <v/>
      </c>
      <c r="F1115" s="90" t="str">
        <f t="shared" si="784"/>
        <v/>
      </c>
      <c r="G1115" s="120">
        <v>1105</v>
      </c>
      <c r="H1115" s="161" t="str">
        <f t="shared" si="809"/>
        <v/>
      </c>
      <c r="I1115" s="90" t="str">
        <f t="array" ref="I1115">IF(D$2=1,IF(F1115="","",ABS(F1114-F1115)),IF(D$2&lt;10,IF(AND(F1115="",F1116=""),"",MAX(IF(C$11:C$1510=G1115,B$11:B$1510))-MIN(IF(C$11:C$1510=G1115,B$11:B$1510))),IF(AND(F1115="",F1116=""),"",_xlfn.STDEV.S(IF(C$11:C$1510=G1115,B$11:B$1510)))))</f>
        <v/>
      </c>
      <c r="J1115" s="102"/>
      <c r="K1115" s="156"/>
      <c r="L1115" s="157"/>
      <c r="M1115" s="158"/>
      <c r="N1115" s="147"/>
      <c r="O1115" s="147"/>
      <c r="AA1115" s="99" t="str">
        <f t="shared" si="785"/>
        <v/>
      </c>
      <c r="AB1115" s="99" t="str">
        <f t="shared" si="786"/>
        <v/>
      </c>
      <c r="AC1115" s="99" t="str">
        <f t="shared" si="814"/>
        <v/>
      </c>
      <c r="AD1115" s="99" t="str">
        <f t="shared" si="815"/>
        <v/>
      </c>
      <c r="AE1115" s="99" t="str">
        <f t="shared" si="787"/>
        <v/>
      </c>
      <c r="AF1115" s="99" t="str">
        <f t="shared" si="788"/>
        <v/>
      </c>
      <c r="AG1115" s="99" t="str">
        <f t="shared" si="782"/>
        <v/>
      </c>
      <c r="AH1115" s="99" t="str">
        <f t="shared" si="783"/>
        <v/>
      </c>
      <c r="AI1115" s="99" t="str">
        <f t="shared" si="804"/>
        <v/>
      </c>
      <c r="AJ1115" s="99" t="str">
        <f t="shared" si="810"/>
        <v/>
      </c>
      <c r="AK1115" s="99" t="str">
        <f t="shared" ref="AK1115:AK1178" si="824">IF(SUM(AI1110:AI1115)&gt;5,"x","")</f>
        <v/>
      </c>
      <c r="AL1115" s="99" t="str">
        <f t="shared" ref="AL1115:AL1178" si="825">IF(IF(AJ$12="",SUM(AJ1111:AJ1116),SUM(AJ1110:AJ1115))&gt;5,"x","")</f>
        <v/>
      </c>
      <c r="AM1115" s="99" t="str">
        <f t="shared" si="805"/>
        <v/>
      </c>
      <c r="AN1115" s="99" t="str">
        <f t="shared" si="811"/>
        <v/>
      </c>
      <c r="AO1115" s="99" t="str">
        <f t="shared" si="816"/>
        <v/>
      </c>
      <c r="AP1115" s="99" t="str">
        <f t="shared" si="817"/>
        <v/>
      </c>
      <c r="AQ1115" s="99" t="str">
        <f t="shared" si="812"/>
        <v/>
      </c>
      <c r="AR1115" s="99" t="str">
        <f t="shared" si="813"/>
        <v/>
      </c>
      <c r="AS1115" s="99" t="str">
        <f t="shared" si="818"/>
        <v/>
      </c>
      <c r="AT1115" s="99" t="str">
        <f t="shared" si="819"/>
        <v/>
      </c>
      <c r="AU1115" s="99" t="str">
        <f t="shared" si="789"/>
        <v/>
      </c>
      <c r="AV1115" s="99" t="str">
        <f t="shared" si="790"/>
        <v/>
      </c>
      <c r="AW1115" s="99" t="str">
        <f t="shared" si="820"/>
        <v/>
      </c>
      <c r="AX1115" s="99" t="str">
        <f t="shared" si="821"/>
        <v/>
      </c>
      <c r="AY1115" s="99" t="str">
        <f t="shared" si="791"/>
        <v/>
      </c>
      <c r="AZ1115" s="99" t="str">
        <f t="shared" si="792"/>
        <v/>
      </c>
      <c r="BA1115" s="99" t="str">
        <f t="shared" si="822"/>
        <v/>
      </c>
      <c r="BB1115" s="99" t="str">
        <f t="shared" si="823"/>
        <v/>
      </c>
      <c r="BD1115" s="99" t="str">
        <f t="shared" si="793"/>
        <v/>
      </c>
      <c r="BE1115" s="99" t="str">
        <f t="shared" si="794"/>
        <v/>
      </c>
      <c r="BF1115" s="99" t="str">
        <f t="shared" si="795"/>
        <v/>
      </c>
      <c r="BG1115" s="99" t="str">
        <f t="shared" si="796"/>
        <v/>
      </c>
      <c r="BH1115" s="121" t="str">
        <f t="shared" si="797"/>
        <v/>
      </c>
      <c r="BI1115" s="121" t="str">
        <f t="shared" si="798"/>
        <v/>
      </c>
      <c r="BJ1115" s="122" t="str">
        <f t="shared" si="799"/>
        <v/>
      </c>
      <c r="BK1115" s="122"/>
      <c r="BL1115" s="99" t="str">
        <f t="shared" si="800"/>
        <v/>
      </c>
      <c r="BM1115" s="99" t="str">
        <f t="shared" si="801"/>
        <v/>
      </c>
      <c r="BN1115" s="122" t="str">
        <f t="shared" si="806"/>
        <v/>
      </c>
      <c r="BO1115" s="121" t="str">
        <f t="shared" si="802"/>
        <v/>
      </c>
      <c r="BP1115" s="122" t="str">
        <f t="shared" si="807"/>
        <v/>
      </c>
      <c r="BQ1115" s="122"/>
    </row>
    <row r="1116" spans="2:69" x14ac:dyDescent="0.3">
      <c r="B1116" s="89"/>
      <c r="C1116" s="98">
        <f t="shared" si="803"/>
        <v>222</v>
      </c>
      <c r="D1116" s="120">
        <v>1106</v>
      </c>
      <c r="E1116" s="161" t="str">
        <f t="shared" si="808"/>
        <v/>
      </c>
      <c r="F1116" s="90" t="str">
        <f t="shared" si="784"/>
        <v/>
      </c>
      <c r="G1116" s="120">
        <v>1106</v>
      </c>
      <c r="H1116" s="161" t="str">
        <f t="shared" si="809"/>
        <v/>
      </c>
      <c r="I1116" s="90" t="str">
        <f t="array" ref="I1116">IF(D$2=1,IF(F1116="","",ABS(F1115-F1116)),IF(D$2&lt;10,IF(AND(F1116="",F1117=""),"",MAX(IF(C$11:C$1510=G1116,B$11:B$1510))-MIN(IF(C$11:C$1510=G1116,B$11:B$1510))),IF(AND(F1116="",F1117=""),"",_xlfn.STDEV.S(IF(C$11:C$1510=G1116,B$11:B$1510)))))</f>
        <v/>
      </c>
      <c r="J1116" s="102"/>
      <c r="K1116" s="156"/>
      <c r="L1116" s="157"/>
      <c r="M1116" s="158"/>
      <c r="N1116" s="147"/>
      <c r="O1116" s="147"/>
      <c r="AA1116" s="99" t="str">
        <f t="shared" si="785"/>
        <v/>
      </c>
      <c r="AB1116" s="99" t="str">
        <f t="shared" si="786"/>
        <v/>
      </c>
      <c r="AC1116" s="99" t="str">
        <f t="shared" si="814"/>
        <v/>
      </c>
      <c r="AD1116" s="99" t="str">
        <f t="shared" si="815"/>
        <v/>
      </c>
      <c r="AE1116" s="99" t="str">
        <f t="shared" si="787"/>
        <v/>
      </c>
      <c r="AF1116" s="99" t="str">
        <f t="shared" si="788"/>
        <v/>
      </c>
      <c r="AG1116" s="99" t="str">
        <f t="shared" si="782"/>
        <v/>
      </c>
      <c r="AH1116" s="99" t="str">
        <f t="shared" si="783"/>
        <v/>
      </c>
      <c r="AI1116" s="99" t="str">
        <f t="shared" si="804"/>
        <v/>
      </c>
      <c r="AJ1116" s="99" t="str">
        <f t="shared" si="810"/>
        <v/>
      </c>
      <c r="AK1116" s="99" t="str">
        <f t="shared" si="824"/>
        <v/>
      </c>
      <c r="AL1116" s="99" t="str">
        <f t="shared" si="825"/>
        <v/>
      </c>
      <c r="AM1116" s="99" t="str">
        <f t="shared" si="805"/>
        <v/>
      </c>
      <c r="AN1116" s="99" t="str">
        <f t="shared" si="811"/>
        <v/>
      </c>
      <c r="AO1116" s="99" t="str">
        <f t="shared" si="816"/>
        <v/>
      </c>
      <c r="AP1116" s="99" t="str">
        <f t="shared" si="817"/>
        <v/>
      </c>
      <c r="AQ1116" s="99" t="str">
        <f t="shared" si="812"/>
        <v/>
      </c>
      <c r="AR1116" s="99" t="str">
        <f t="shared" si="813"/>
        <v/>
      </c>
      <c r="AS1116" s="99" t="str">
        <f t="shared" si="818"/>
        <v/>
      </c>
      <c r="AT1116" s="99" t="str">
        <f t="shared" si="819"/>
        <v/>
      </c>
      <c r="AU1116" s="99" t="str">
        <f t="shared" si="789"/>
        <v/>
      </c>
      <c r="AV1116" s="99" t="str">
        <f t="shared" si="790"/>
        <v/>
      </c>
      <c r="AW1116" s="99" t="str">
        <f t="shared" si="820"/>
        <v/>
      </c>
      <c r="AX1116" s="99" t="str">
        <f t="shared" si="821"/>
        <v/>
      </c>
      <c r="AY1116" s="99" t="str">
        <f t="shared" si="791"/>
        <v/>
      </c>
      <c r="AZ1116" s="99" t="str">
        <f t="shared" si="792"/>
        <v/>
      </c>
      <c r="BA1116" s="99" t="str">
        <f t="shared" si="822"/>
        <v/>
      </c>
      <c r="BB1116" s="99" t="str">
        <f t="shared" si="823"/>
        <v/>
      </c>
      <c r="BD1116" s="99" t="str">
        <f t="shared" si="793"/>
        <v/>
      </c>
      <c r="BE1116" s="99" t="str">
        <f t="shared" si="794"/>
        <v/>
      </c>
      <c r="BF1116" s="99" t="str">
        <f t="shared" si="795"/>
        <v/>
      </c>
      <c r="BG1116" s="99" t="str">
        <f t="shared" si="796"/>
        <v/>
      </c>
      <c r="BH1116" s="121" t="str">
        <f t="shared" si="797"/>
        <v/>
      </c>
      <c r="BI1116" s="121" t="str">
        <f t="shared" si="798"/>
        <v/>
      </c>
      <c r="BJ1116" s="122" t="str">
        <f t="shared" si="799"/>
        <v/>
      </c>
      <c r="BK1116" s="122"/>
      <c r="BL1116" s="99" t="str">
        <f t="shared" si="800"/>
        <v/>
      </c>
      <c r="BM1116" s="99" t="str">
        <f t="shared" si="801"/>
        <v/>
      </c>
      <c r="BN1116" s="122" t="str">
        <f t="shared" si="806"/>
        <v/>
      </c>
      <c r="BO1116" s="121" t="str">
        <f t="shared" si="802"/>
        <v/>
      </c>
      <c r="BP1116" s="122" t="str">
        <f t="shared" si="807"/>
        <v/>
      </c>
      <c r="BQ1116" s="122"/>
    </row>
    <row r="1117" spans="2:69" x14ac:dyDescent="0.3">
      <c r="B1117" s="89"/>
      <c r="C1117" s="98">
        <f t="shared" si="803"/>
        <v>222</v>
      </c>
      <c r="D1117" s="120">
        <v>1107</v>
      </c>
      <c r="E1117" s="161" t="str">
        <f t="shared" si="808"/>
        <v/>
      </c>
      <c r="F1117" s="90" t="str">
        <f t="shared" si="784"/>
        <v/>
      </c>
      <c r="G1117" s="120">
        <v>1107</v>
      </c>
      <c r="H1117" s="161" t="str">
        <f t="shared" si="809"/>
        <v/>
      </c>
      <c r="I1117" s="90" t="str">
        <f t="array" ref="I1117">IF(D$2=1,IF(F1117="","",ABS(F1116-F1117)),IF(D$2&lt;10,IF(AND(F1117="",F1118=""),"",MAX(IF(C$11:C$1510=G1117,B$11:B$1510))-MIN(IF(C$11:C$1510=G1117,B$11:B$1510))),IF(AND(F1117="",F1118=""),"",_xlfn.STDEV.S(IF(C$11:C$1510=G1117,B$11:B$1510)))))</f>
        <v/>
      </c>
      <c r="J1117" s="102"/>
      <c r="K1117" s="156"/>
      <c r="L1117" s="157"/>
      <c r="M1117" s="158"/>
      <c r="N1117" s="147"/>
      <c r="O1117" s="147"/>
      <c r="AA1117" s="99" t="str">
        <f t="shared" si="785"/>
        <v/>
      </c>
      <c r="AB1117" s="99" t="str">
        <f t="shared" si="786"/>
        <v/>
      </c>
      <c r="AC1117" s="99" t="str">
        <f t="shared" si="814"/>
        <v/>
      </c>
      <c r="AD1117" s="99" t="str">
        <f t="shared" si="815"/>
        <v/>
      </c>
      <c r="AE1117" s="99" t="str">
        <f t="shared" si="787"/>
        <v/>
      </c>
      <c r="AF1117" s="99" t="str">
        <f t="shared" si="788"/>
        <v/>
      </c>
      <c r="AG1117" s="99" t="str">
        <f t="shared" ref="AG1117:AG1180" si="826">IF(SUM(AE1108:AE1117)&gt;9,"x","")</f>
        <v/>
      </c>
      <c r="AH1117" s="99" t="str">
        <f t="shared" ref="AH1117:AH1180" si="827">IF(IF(AF$11="",SUM(AF1109:AF1118),SUM(AF1108:AF1117))&gt;9,"x","")</f>
        <v/>
      </c>
      <c r="AI1117" s="99" t="str">
        <f t="shared" si="804"/>
        <v/>
      </c>
      <c r="AJ1117" s="99" t="str">
        <f t="shared" si="810"/>
        <v/>
      </c>
      <c r="AK1117" s="99" t="str">
        <f t="shared" si="824"/>
        <v/>
      </c>
      <c r="AL1117" s="99" t="str">
        <f t="shared" si="825"/>
        <v/>
      </c>
      <c r="AM1117" s="99" t="str">
        <f t="shared" si="805"/>
        <v/>
      </c>
      <c r="AN1117" s="99" t="str">
        <f t="shared" si="811"/>
        <v/>
      </c>
      <c r="AO1117" s="99" t="str">
        <f t="shared" si="816"/>
        <v/>
      </c>
      <c r="AP1117" s="99" t="str">
        <f t="shared" si="817"/>
        <v/>
      </c>
      <c r="AQ1117" s="99" t="str">
        <f t="shared" si="812"/>
        <v/>
      </c>
      <c r="AR1117" s="99" t="str">
        <f t="shared" si="813"/>
        <v/>
      </c>
      <c r="AS1117" s="99" t="str">
        <f t="shared" si="818"/>
        <v/>
      </c>
      <c r="AT1117" s="99" t="str">
        <f t="shared" si="819"/>
        <v/>
      </c>
      <c r="AU1117" s="99" t="str">
        <f t="shared" si="789"/>
        <v/>
      </c>
      <c r="AV1117" s="99" t="str">
        <f t="shared" si="790"/>
        <v/>
      </c>
      <c r="AW1117" s="99" t="str">
        <f t="shared" si="820"/>
        <v/>
      </c>
      <c r="AX1117" s="99" t="str">
        <f t="shared" si="821"/>
        <v/>
      </c>
      <c r="AY1117" s="99" t="str">
        <f t="shared" si="791"/>
        <v/>
      </c>
      <c r="AZ1117" s="99" t="str">
        <f t="shared" si="792"/>
        <v/>
      </c>
      <c r="BA1117" s="99" t="str">
        <f t="shared" si="822"/>
        <v/>
      </c>
      <c r="BB1117" s="99" t="str">
        <f t="shared" si="823"/>
        <v/>
      </c>
      <c r="BD1117" s="99" t="str">
        <f t="shared" si="793"/>
        <v/>
      </c>
      <c r="BE1117" s="99" t="str">
        <f t="shared" si="794"/>
        <v/>
      </c>
      <c r="BF1117" s="99" t="str">
        <f t="shared" si="795"/>
        <v/>
      </c>
      <c r="BG1117" s="99" t="str">
        <f t="shared" si="796"/>
        <v/>
      </c>
      <c r="BH1117" s="121" t="str">
        <f t="shared" si="797"/>
        <v/>
      </c>
      <c r="BI1117" s="121" t="str">
        <f t="shared" si="798"/>
        <v/>
      </c>
      <c r="BJ1117" s="122" t="str">
        <f t="shared" si="799"/>
        <v/>
      </c>
      <c r="BK1117" s="122"/>
      <c r="BL1117" s="99" t="str">
        <f t="shared" si="800"/>
        <v/>
      </c>
      <c r="BM1117" s="99" t="str">
        <f t="shared" si="801"/>
        <v/>
      </c>
      <c r="BN1117" s="122" t="str">
        <f t="shared" si="806"/>
        <v/>
      </c>
      <c r="BO1117" s="121" t="str">
        <f t="shared" si="802"/>
        <v/>
      </c>
      <c r="BP1117" s="122" t="str">
        <f t="shared" si="807"/>
        <v/>
      </c>
      <c r="BQ1117" s="122"/>
    </row>
    <row r="1118" spans="2:69" x14ac:dyDescent="0.3">
      <c r="B1118" s="89"/>
      <c r="C1118" s="98">
        <f t="shared" si="803"/>
        <v>222</v>
      </c>
      <c r="D1118" s="120">
        <v>1108</v>
      </c>
      <c r="E1118" s="161" t="str">
        <f t="shared" si="808"/>
        <v/>
      </c>
      <c r="F1118" s="90" t="str">
        <f t="shared" si="784"/>
        <v/>
      </c>
      <c r="G1118" s="120">
        <v>1108</v>
      </c>
      <c r="H1118" s="161" t="str">
        <f t="shared" si="809"/>
        <v/>
      </c>
      <c r="I1118" s="90" t="str">
        <f t="array" ref="I1118">IF(D$2=1,IF(F1118="","",ABS(F1117-F1118)),IF(D$2&lt;10,IF(AND(F1118="",F1119=""),"",MAX(IF(C$11:C$1510=G1118,B$11:B$1510))-MIN(IF(C$11:C$1510=G1118,B$11:B$1510))),IF(AND(F1118="",F1119=""),"",_xlfn.STDEV.S(IF(C$11:C$1510=G1118,B$11:B$1510)))))</f>
        <v/>
      </c>
      <c r="J1118" s="102"/>
      <c r="K1118" s="156"/>
      <c r="L1118" s="157"/>
      <c r="M1118" s="158"/>
      <c r="N1118" s="147"/>
      <c r="O1118" s="147"/>
      <c r="AA1118" s="99" t="str">
        <f t="shared" si="785"/>
        <v/>
      </c>
      <c r="AB1118" s="99" t="str">
        <f t="shared" si="786"/>
        <v/>
      </c>
      <c r="AC1118" s="99" t="str">
        <f t="shared" si="814"/>
        <v/>
      </c>
      <c r="AD1118" s="99" t="str">
        <f t="shared" si="815"/>
        <v/>
      </c>
      <c r="AE1118" s="99" t="str">
        <f t="shared" si="787"/>
        <v/>
      </c>
      <c r="AF1118" s="99" t="str">
        <f t="shared" si="788"/>
        <v/>
      </c>
      <c r="AG1118" s="99" t="str">
        <f t="shared" si="826"/>
        <v/>
      </c>
      <c r="AH1118" s="99" t="str">
        <f t="shared" si="827"/>
        <v/>
      </c>
      <c r="AI1118" s="99" t="str">
        <f t="shared" si="804"/>
        <v/>
      </c>
      <c r="AJ1118" s="99" t="str">
        <f t="shared" si="810"/>
        <v/>
      </c>
      <c r="AK1118" s="99" t="str">
        <f t="shared" si="824"/>
        <v/>
      </c>
      <c r="AL1118" s="99" t="str">
        <f t="shared" si="825"/>
        <v/>
      </c>
      <c r="AM1118" s="99" t="str">
        <f t="shared" si="805"/>
        <v/>
      </c>
      <c r="AN1118" s="99" t="str">
        <f t="shared" si="811"/>
        <v/>
      </c>
      <c r="AO1118" s="99" t="str">
        <f t="shared" si="816"/>
        <v/>
      </c>
      <c r="AP1118" s="99" t="str">
        <f t="shared" si="817"/>
        <v/>
      </c>
      <c r="AQ1118" s="99" t="str">
        <f t="shared" si="812"/>
        <v/>
      </c>
      <c r="AR1118" s="99" t="str">
        <f t="shared" si="813"/>
        <v/>
      </c>
      <c r="AS1118" s="99" t="str">
        <f t="shared" si="818"/>
        <v/>
      </c>
      <c r="AT1118" s="99" t="str">
        <f t="shared" si="819"/>
        <v/>
      </c>
      <c r="AU1118" s="99" t="str">
        <f t="shared" si="789"/>
        <v/>
      </c>
      <c r="AV1118" s="99" t="str">
        <f t="shared" si="790"/>
        <v/>
      </c>
      <c r="AW1118" s="99" t="str">
        <f t="shared" si="820"/>
        <v/>
      </c>
      <c r="AX1118" s="99" t="str">
        <f t="shared" si="821"/>
        <v/>
      </c>
      <c r="AY1118" s="99" t="str">
        <f t="shared" si="791"/>
        <v/>
      </c>
      <c r="AZ1118" s="99" t="str">
        <f t="shared" si="792"/>
        <v/>
      </c>
      <c r="BA1118" s="99" t="str">
        <f t="shared" si="822"/>
        <v/>
      </c>
      <c r="BB1118" s="99" t="str">
        <f t="shared" si="823"/>
        <v/>
      </c>
      <c r="BD1118" s="99" t="str">
        <f t="shared" si="793"/>
        <v/>
      </c>
      <c r="BE1118" s="99" t="str">
        <f t="shared" si="794"/>
        <v/>
      </c>
      <c r="BF1118" s="99" t="str">
        <f t="shared" si="795"/>
        <v/>
      </c>
      <c r="BG1118" s="99" t="str">
        <f t="shared" si="796"/>
        <v/>
      </c>
      <c r="BH1118" s="121" t="str">
        <f t="shared" si="797"/>
        <v/>
      </c>
      <c r="BI1118" s="121" t="str">
        <f t="shared" si="798"/>
        <v/>
      </c>
      <c r="BJ1118" s="122" t="str">
        <f t="shared" si="799"/>
        <v/>
      </c>
      <c r="BK1118" s="122"/>
      <c r="BL1118" s="99" t="str">
        <f t="shared" si="800"/>
        <v/>
      </c>
      <c r="BM1118" s="99" t="str">
        <f t="shared" si="801"/>
        <v/>
      </c>
      <c r="BN1118" s="122" t="str">
        <f t="shared" si="806"/>
        <v/>
      </c>
      <c r="BO1118" s="121" t="str">
        <f t="shared" si="802"/>
        <v/>
      </c>
      <c r="BP1118" s="122" t="str">
        <f t="shared" si="807"/>
        <v/>
      </c>
      <c r="BQ1118" s="122"/>
    </row>
    <row r="1119" spans="2:69" x14ac:dyDescent="0.3">
      <c r="B1119" s="89"/>
      <c r="C1119" s="98">
        <f t="shared" si="803"/>
        <v>222</v>
      </c>
      <c r="D1119" s="120">
        <v>1109</v>
      </c>
      <c r="E1119" s="161" t="str">
        <f t="shared" si="808"/>
        <v/>
      </c>
      <c r="F1119" s="90" t="str">
        <f t="shared" si="784"/>
        <v/>
      </c>
      <c r="G1119" s="120">
        <v>1109</v>
      </c>
      <c r="H1119" s="161" t="str">
        <f t="shared" si="809"/>
        <v/>
      </c>
      <c r="I1119" s="90" t="str">
        <f t="array" ref="I1119">IF(D$2=1,IF(F1119="","",ABS(F1118-F1119)),IF(D$2&lt;10,IF(AND(F1119="",F1120=""),"",MAX(IF(C$11:C$1510=G1119,B$11:B$1510))-MIN(IF(C$11:C$1510=G1119,B$11:B$1510))),IF(AND(F1119="",F1120=""),"",_xlfn.STDEV.S(IF(C$11:C$1510=G1119,B$11:B$1510)))))</f>
        <v/>
      </c>
      <c r="J1119" s="102"/>
      <c r="K1119" s="156"/>
      <c r="L1119" s="157"/>
      <c r="M1119" s="158"/>
      <c r="N1119" s="147"/>
      <c r="O1119" s="147"/>
      <c r="AA1119" s="99" t="str">
        <f t="shared" si="785"/>
        <v/>
      </c>
      <c r="AB1119" s="99" t="str">
        <f t="shared" si="786"/>
        <v/>
      </c>
      <c r="AC1119" s="99" t="str">
        <f t="shared" si="814"/>
        <v/>
      </c>
      <c r="AD1119" s="99" t="str">
        <f t="shared" si="815"/>
        <v/>
      </c>
      <c r="AE1119" s="99" t="str">
        <f t="shared" si="787"/>
        <v/>
      </c>
      <c r="AF1119" s="99" t="str">
        <f t="shared" si="788"/>
        <v/>
      </c>
      <c r="AG1119" s="99" t="str">
        <f t="shared" si="826"/>
        <v/>
      </c>
      <c r="AH1119" s="99" t="str">
        <f t="shared" si="827"/>
        <v/>
      </c>
      <c r="AI1119" s="99" t="str">
        <f t="shared" si="804"/>
        <v/>
      </c>
      <c r="AJ1119" s="99" t="str">
        <f t="shared" si="810"/>
        <v/>
      </c>
      <c r="AK1119" s="99" t="str">
        <f t="shared" si="824"/>
        <v/>
      </c>
      <c r="AL1119" s="99" t="str">
        <f t="shared" si="825"/>
        <v/>
      </c>
      <c r="AM1119" s="99" t="str">
        <f t="shared" si="805"/>
        <v/>
      </c>
      <c r="AN1119" s="99" t="str">
        <f t="shared" si="811"/>
        <v/>
      </c>
      <c r="AO1119" s="99" t="str">
        <f t="shared" si="816"/>
        <v/>
      </c>
      <c r="AP1119" s="99" t="str">
        <f t="shared" si="817"/>
        <v/>
      </c>
      <c r="AQ1119" s="99" t="str">
        <f t="shared" si="812"/>
        <v/>
      </c>
      <c r="AR1119" s="99" t="str">
        <f t="shared" si="813"/>
        <v/>
      </c>
      <c r="AS1119" s="99" t="str">
        <f t="shared" si="818"/>
        <v/>
      </c>
      <c r="AT1119" s="99" t="str">
        <f t="shared" si="819"/>
        <v/>
      </c>
      <c r="AU1119" s="99" t="str">
        <f t="shared" si="789"/>
        <v/>
      </c>
      <c r="AV1119" s="99" t="str">
        <f t="shared" si="790"/>
        <v/>
      </c>
      <c r="AW1119" s="99" t="str">
        <f t="shared" si="820"/>
        <v/>
      </c>
      <c r="AX1119" s="99" t="str">
        <f t="shared" si="821"/>
        <v/>
      </c>
      <c r="AY1119" s="99" t="str">
        <f t="shared" si="791"/>
        <v/>
      </c>
      <c r="AZ1119" s="99" t="str">
        <f t="shared" si="792"/>
        <v/>
      </c>
      <c r="BA1119" s="99" t="str">
        <f t="shared" si="822"/>
        <v/>
      </c>
      <c r="BB1119" s="99" t="str">
        <f t="shared" si="823"/>
        <v/>
      </c>
      <c r="BD1119" s="99" t="str">
        <f t="shared" si="793"/>
        <v/>
      </c>
      <c r="BE1119" s="99" t="str">
        <f t="shared" si="794"/>
        <v/>
      </c>
      <c r="BF1119" s="99" t="str">
        <f t="shared" si="795"/>
        <v/>
      </c>
      <c r="BG1119" s="99" t="str">
        <f t="shared" si="796"/>
        <v/>
      </c>
      <c r="BH1119" s="121" t="str">
        <f t="shared" si="797"/>
        <v/>
      </c>
      <c r="BI1119" s="121" t="str">
        <f t="shared" si="798"/>
        <v/>
      </c>
      <c r="BJ1119" s="122" t="str">
        <f t="shared" si="799"/>
        <v/>
      </c>
      <c r="BK1119" s="122"/>
      <c r="BL1119" s="99" t="str">
        <f t="shared" si="800"/>
        <v/>
      </c>
      <c r="BM1119" s="99" t="str">
        <f t="shared" si="801"/>
        <v/>
      </c>
      <c r="BN1119" s="122" t="str">
        <f t="shared" si="806"/>
        <v/>
      </c>
      <c r="BO1119" s="121" t="str">
        <f t="shared" si="802"/>
        <v/>
      </c>
      <c r="BP1119" s="122" t="str">
        <f t="shared" si="807"/>
        <v/>
      </c>
      <c r="BQ1119" s="122"/>
    </row>
    <row r="1120" spans="2:69" x14ac:dyDescent="0.3">
      <c r="B1120" s="89"/>
      <c r="C1120" s="98">
        <f t="shared" si="803"/>
        <v>222</v>
      </c>
      <c r="D1120" s="120">
        <v>1110</v>
      </c>
      <c r="E1120" s="161" t="str">
        <f t="shared" si="808"/>
        <v/>
      </c>
      <c r="F1120" s="90" t="str">
        <f t="shared" si="784"/>
        <v/>
      </c>
      <c r="G1120" s="120">
        <v>1110</v>
      </c>
      <c r="H1120" s="161" t="str">
        <f t="shared" si="809"/>
        <v/>
      </c>
      <c r="I1120" s="90" t="str">
        <f t="array" ref="I1120">IF(D$2=1,IF(F1120="","",ABS(F1119-F1120)),IF(D$2&lt;10,IF(AND(F1120="",F1121=""),"",MAX(IF(C$11:C$1510=G1120,B$11:B$1510))-MIN(IF(C$11:C$1510=G1120,B$11:B$1510))),IF(AND(F1120="",F1121=""),"",_xlfn.STDEV.S(IF(C$11:C$1510=G1120,B$11:B$1510)))))</f>
        <v/>
      </c>
      <c r="J1120" s="102"/>
      <c r="K1120" s="156"/>
      <c r="L1120" s="157"/>
      <c r="M1120" s="158"/>
      <c r="N1120" s="147"/>
      <c r="O1120" s="147"/>
      <c r="AA1120" s="99" t="str">
        <f t="shared" si="785"/>
        <v/>
      </c>
      <c r="AB1120" s="99" t="str">
        <f t="shared" si="786"/>
        <v/>
      </c>
      <c r="AC1120" s="99" t="str">
        <f t="shared" si="814"/>
        <v/>
      </c>
      <c r="AD1120" s="99" t="str">
        <f t="shared" si="815"/>
        <v/>
      </c>
      <c r="AE1120" s="99" t="str">
        <f t="shared" si="787"/>
        <v/>
      </c>
      <c r="AF1120" s="99" t="str">
        <f t="shared" si="788"/>
        <v/>
      </c>
      <c r="AG1120" s="99" t="str">
        <f t="shared" si="826"/>
        <v/>
      </c>
      <c r="AH1120" s="99" t="str">
        <f t="shared" si="827"/>
        <v/>
      </c>
      <c r="AI1120" s="99" t="str">
        <f t="shared" si="804"/>
        <v/>
      </c>
      <c r="AJ1120" s="99" t="str">
        <f t="shared" si="810"/>
        <v/>
      </c>
      <c r="AK1120" s="99" t="str">
        <f t="shared" si="824"/>
        <v/>
      </c>
      <c r="AL1120" s="99" t="str">
        <f t="shared" si="825"/>
        <v/>
      </c>
      <c r="AM1120" s="99" t="str">
        <f t="shared" si="805"/>
        <v/>
      </c>
      <c r="AN1120" s="99" t="str">
        <f t="shared" si="811"/>
        <v/>
      </c>
      <c r="AO1120" s="99" t="str">
        <f t="shared" si="816"/>
        <v/>
      </c>
      <c r="AP1120" s="99" t="str">
        <f t="shared" si="817"/>
        <v/>
      </c>
      <c r="AQ1120" s="99" t="str">
        <f t="shared" si="812"/>
        <v/>
      </c>
      <c r="AR1120" s="99" t="str">
        <f t="shared" si="813"/>
        <v/>
      </c>
      <c r="AS1120" s="99" t="str">
        <f t="shared" si="818"/>
        <v/>
      </c>
      <c r="AT1120" s="99" t="str">
        <f t="shared" si="819"/>
        <v/>
      </c>
      <c r="AU1120" s="99" t="str">
        <f t="shared" si="789"/>
        <v/>
      </c>
      <c r="AV1120" s="99" t="str">
        <f t="shared" si="790"/>
        <v/>
      </c>
      <c r="AW1120" s="99" t="str">
        <f t="shared" si="820"/>
        <v/>
      </c>
      <c r="AX1120" s="99" t="str">
        <f t="shared" si="821"/>
        <v/>
      </c>
      <c r="AY1120" s="99" t="str">
        <f t="shared" si="791"/>
        <v/>
      </c>
      <c r="AZ1120" s="99" t="str">
        <f t="shared" si="792"/>
        <v/>
      </c>
      <c r="BA1120" s="99" t="str">
        <f t="shared" si="822"/>
        <v/>
      </c>
      <c r="BB1120" s="99" t="str">
        <f t="shared" si="823"/>
        <v/>
      </c>
      <c r="BD1120" s="99" t="str">
        <f t="shared" si="793"/>
        <v/>
      </c>
      <c r="BE1120" s="99" t="str">
        <f t="shared" si="794"/>
        <v/>
      </c>
      <c r="BF1120" s="99" t="str">
        <f t="shared" si="795"/>
        <v/>
      </c>
      <c r="BG1120" s="99" t="str">
        <f t="shared" si="796"/>
        <v/>
      </c>
      <c r="BH1120" s="121" t="str">
        <f t="shared" si="797"/>
        <v/>
      </c>
      <c r="BI1120" s="121" t="str">
        <f t="shared" si="798"/>
        <v/>
      </c>
      <c r="BJ1120" s="122" t="str">
        <f t="shared" si="799"/>
        <v/>
      </c>
      <c r="BK1120" s="122"/>
      <c r="BL1120" s="99" t="str">
        <f t="shared" si="800"/>
        <v/>
      </c>
      <c r="BM1120" s="99" t="str">
        <f t="shared" si="801"/>
        <v/>
      </c>
      <c r="BN1120" s="122" t="str">
        <f t="shared" si="806"/>
        <v/>
      </c>
      <c r="BO1120" s="121" t="str">
        <f t="shared" si="802"/>
        <v/>
      </c>
      <c r="BP1120" s="122" t="str">
        <f t="shared" si="807"/>
        <v/>
      </c>
      <c r="BQ1120" s="122"/>
    </row>
    <row r="1121" spans="2:69" x14ac:dyDescent="0.3">
      <c r="B1121" s="89"/>
      <c r="C1121" s="98">
        <f t="shared" si="803"/>
        <v>223</v>
      </c>
      <c r="D1121" s="120">
        <v>1111</v>
      </c>
      <c r="E1121" s="161" t="str">
        <f t="shared" si="808"/>
        <v/>
      </c>
      <c r="F1121" s="90" t="str">
        <f t="shared" si="784"/>
        <v/>
      </c>
      <c r="G1121" s="120">
        <v>1111</v>
      </c>
      <c r="H1121" s="161" t="str">
        <f t="shared" si="809"/>
        <v/>
      </c>
      <c r="I1121" s="90" t="str">
        <f t="array" ref="I1121">IF(D$2=1,IF(F1121="","",ABS(F1120-F1121)),IF(D$2&lt;10,IF(AND(F1121="",F1122=""),"",MAX(IF(C$11:C$1510=G1121,B$11:B$1510))-MIN(IF(C$11:C$1510=G1121,B$11:B$1510))),IF(AND(F1121="",F1122=""),"",_xlfn.STDEV.S(IF(C$11:C$1510=G1121,B$11:B$1510)))))</f>
        <v/>
      </c>
      <c r="J1121" s="102"/>
      <c r="K1121" s="156"/>
      <c r="L1121" s="157"/>
      <c r="M1121" s="158"/>
      <c r="N1121" s="147"/>
      <c r="O1121" s="147"/>
      <c r="AA1121" s="99" t="str">
        <f t="shared" si="785"/>
        <v/>
      </c>
      <c r="AB1121" s="99" t="str">
        <f t="shared" si="786"/>
        <v/>
      </c>
      <c r="AC1121" s="99" t="str">
        <f t="shared" si="814"/>
        <v/>
      </c>
      <c r="AD1121" s="99" t="str">
        <f t="shared" si="815"/>
        <v/>
      </c>
      <c r="AE1121" s="99" t="str">
        <f t="shared" si="787"/>
        <v/>
      </c>
      <c r="AF1121" s="99" t="str">
        <f t="shared" si="788"/>
        <v/>
      </c>
      <c r="AG1121" s="99" t="str">
        <f t="shared" si="826"/>
        <v/>
      </c>
      <c r="AH1121" s="99" t="str">
        <f t="shared" si="827"/>
        <v/>
      </c>
      <c r="AI1121" s="99" t="str">
        <f t="shared" si="804"/>
        <v/>
      </c>
      <c r="AJ1121" s="99" t="str">
        <f t="shared" si="810"/>
        <v/>
      </c>
      <c r="AK1121" s="99" t="str">
        <f t="shared" si="824"/>
        <v/>
      </c>
      <c r="AL1121" s="99" t="str">
        <f t="shared" si="825"/>
        <v/>
      </c>
      <c r="AM1121" s="99" t="str">
        <f t="shared" si="805"/>
        <v/>
      </c>
      <c r="AN1121" s="99" t="str">
        <f t="shared" si="811"/>
        <v/>
      </c>
      <c r="AO1121" s="99" t="str">
        <f t="shared" si="816"/>
        <v/>
      </c>
      <c r="AP1121" s="99" t="str">
        <f t="shared" si="817"/>
        <v/>
      </c>
      <c r="AQ1121" s="99" t="str">
        <f t="shared" si="812"/>
        <v/>
      </c>
      <c r="AR1121" s="99" t="str">
        <f t="shared" si="813"/>
        <v/>
      </c>
      <c r="AS1121" s="99" t="str">
        <f t="shared" si="818"/>
        <v/>
      </c>
      <c r="AT1121" s="99" t="str">
        <f t="shared" si="819"/>
        <v/>
      </c>
      <c r="AU1121" s="99" t="str">
        <f t="shared" si="789"/>
        <v/>
      </c>
      <c r="AV1121" s="99" t="str">
        <f t="shared" si="790"/>
        <v/>
      </c>
      <c r="AW1121" s="99" t="str">
        <f t="shared" si="820"/>
        <v/>
      </c>
      <c r="AX1121" s="99" t="str">
        <f t="shared" si="821"/>
        <v/>
      </c>
      <c r="AY1121" s="99" t="str">
        <f t="shared" si="791"/>
        <v/>
      </c>
      <c r="AZ1121" s="99" t="str">
        <f t="shared" si="792"/>
        <v/>
      </c>
      <c r="BA1121" s="99" t="str">
        <f t="shared" si="822"/>
        <v/>
      </c>
      <c r="BB1121" s="99" t="str">
        <f t="shared" si="823"/>
        <v/>
      </c>
      <c r="BD1121" s="99" t="str">
        <f t="shared" si="793"/>
        <v/>
      </c>
      <c r="BE1121" s="99" t="str">
        <f t="shared" si="794"/>
        <v/>
      </c>
      <c r="BF1121" s="99" t="str">
        <f t="shared" si="795"/>
        <v/>
      </c>
      <c r="BG1121" s="99" t="str">
        <f t="shared" si="796"/>
        <v/>
      </c>
      <c r="BH1121" s="121" t="str">
        <f t="shared" si="797"/>
        <v/>
      </c>
      <c r="BI1121" s="121" t="str">
        <f t="shared" si="798"/>
        <v/>
      </c>
      <c r="BJ1121" s="122" t="str">
        <f t="shared" si="799"/>
        <v/>
      </c>
      <c r="BK1121" s="122"/>
      <c r="BL1121" s="99" t="str">
        <f t="shared" si="800"/>
        <v/>
      </c>
      <c r="BM1121" s="99" t="str">
        <f t="shared" si="801"/>
        <v/>
      </c>
      <c r="BN1121" s="122" t="str">
        <f t="shared" si="806"/>
        <v/>
      </c>
      <c r="BO1121" s="121" t="str">
        <f t="shared" si="802"/>
        <v/>
      </c>
      <c r="BP1121" s="122" t="str">
        <f t="shared" si="807"/>
        <v/>
      </c>
      <c r="BQ1121" s="122"/>
    </row>
    <row r="1122" spans="2:69" x14ac:dyDescent="0.3">
      <c r="B1122" s="89"/>
      <c r="C1122" s="98">
        <f t="shared" si="803"/>
        <v>223</v>
      </c>
      <c r="D1122" s="120">
        <v>1112</v>
      </c>
      <c r="E1122" s="161" t="str">
        <f t="shared" si="808"/>
        <v/>
      </c>
      <c r="F1122" s="90" t="str">
        <f t="shared" si="784"/>
        <v/>
      </c>
      <c r="G1122" s="120">
        <v>1112</v>
      </c>
      <c r="H1122" s="161" t="str">
        <f t="shared" si="809"/>
        <v/>
      </c>
      <c r="I1122" s="90" t="str">
        <f t="array" ref="I1122">IF(D$2=1,IF(F1122="","",ABS(F1121-F1122)),IF(D$2&lt;10,IF(AND(F1122="",F1123=""),"",MAX(IF(C$11:C$1510=G1122,B$11:B$1510))-MIN(IF(C$11:C$1510=G1122,B$11:B$1510))),IF(AND(F1122="",F1123=""),"",_xlfn.STDEV.S(IF(C$11:C$1510=G1122,B$11:B$1510)))))</f>
        <v/>
      </c>
      <c r="J1122" s="102"/>
      <c r="K1122" s="156"/>
      <c r="L1122" s="157"/>
      <c r="M1122" s="158"/>
      <c r="N1122" s="147"/>
      <c r="O1122" s="147"/>
      <c r="AA1122" s="99" t="str">
        <f t="shared" si="785"/>
        <v/>
      </c>
      <c r="AB1122" s="99" t="str">
        <f t="shared" si="786"/>
        <v/>
      </c>
      <c r="AC1122" s="99" t="str">
        <f t="shared" si="814"/>
        <v/>
      </c>
      <c r="AD1122" s="99" t="str">
        <f t="shared" si="815"/>
        <v/>
      </c>
      <c r="AE1122" s="99" t="str">
        <f t="shared" si="787"/>
        <v/>
      </c>
      <c r="AF1122" s="99" t="str">
        <f t="shared" si="788"/>
        <v/>
      </c>
      <c r="AG1122" s="99" t="str">
        <f t="shared" si="826"/>
        <v/>
      </c>
      <c r="AH1122" s="99" t="str">
        <f t="shared" si="827"/>
        <v/>
      </c>
      <c r="AI1122" s="99" t="str">
        <f t="shared" si="804"/>
        <v/>
      </c>
      <c r="AJ1122" s="99" t="str">
        <f t="shared" si="810"/>
        <v/>
      </c>
      <c r="AK1122" s="99" t="str">
        <f t="shared" si="824"/>
        <v/>
      </c>
      <c r="AL1122" s="99" t="str">
        <f t="shared" si="825"/>
        <v/>
      </c>
      <c r="AM1122" s="99" t="str">
        <f t="shared" si="805"/>
        <v/>
      </c>
      <c r="AN1122" s="99" t="str">
        <f t="shared" si="811"/>
        <v/>
      </c>
      <c r="AO1122" s="99" t="str">
        <f t="shared" si="816"/>
        <v/>
      </c>
      <c r="AP1122" s="99" t="str">
        <f t="shared" si="817"/>
        <v/>
      </c>
      <c r="AQ1122" s="99" t="str">
        <f t="shared" si="812"/>
        <v/>
      </c>
      <c r="AR1122" s="99" t="str">
        <f t="shared" si="813"/>
        <v/>
      </c>
      <c r="AS1122" s="99" t="str">
        <f t="shared" si="818"/>
        <v/>
      </c>
      <c r="AT1122" s="99" t="str">
        <f t="shared" si="819"/>
        <v/>
      </c>
      <c r="AU1122" s="99" t="str">
        <f t="shared" si="789"/>
        <v/>
      </c>
      <c r="AV1122" s="99" t="str">
        <f t="shared" si="790"/>
        <v/>
      </c>
      <c r="AW1122" s="99" t="str">
        <f t="shared" si="820"/>
        <v/>
      </c>
      <c r="AX1122" s="99" t="str">
        <f t="shared" si="821"/>
        <v/>
      </c>
      <c r="AY1122" s="99" t="str">
        <f t="shared" si="791"/>
        <v/>
      </c>
      <c r="AZ1122" s="99" t="str">
        <f t="shared" si="792"/>
        <v/>
      </c>
      <c r="BA1122" s="99" t="str">
        <f t="shared" si="822"/>
        <v/>
      </c>
      <c r="BB1122" s="99" t="str">
        <f t="shared" si="823"/>
        <v/>
      </c>
      <c r="BD1122" s="99" t="str">
        <f t="shared" si="793"/>
        <v/>
      </c>
      <c r="BE1122" s="99" t="str">
        <f t="shared" si="794"/>
        <v/>
      </c>
      <c r="BF1122" s="99" t="str">
        <f t="shared" si="795"/>
        <v/>
      </c>
      <c r="BG1122" s="99" t="str">
        <f t="shared" si="796"/>
        <v/>
      </c>
      <c r="BH1122" s="121" t="str">
        <f t="shared" si="797"/>
        <v/>
      </c>
      <c r="BI1122" s="121" t="str">
        <f t="shared" si="798"/>
        <v/>
      </c>
      <c r="BJ1122" s="122" t="str">
        <f t="shared" si="799"/>
        <v/>
      </c>
      <c r="BK1122" s="122"/>
      <c r="BL1122" s="99" t="str">
        <f t="shared" si="800"/>
        <v/>
      </c>
      <c r="BM1122" s="99" t="str">
        <f t="shared" si="801"/>
        <v/>
      </c>
      <c r="BN1122" s="122" t="str">
        <f t="shared" si="806"/>
        <v/>
      </c>
      <c r="BO1122" s="121" t="str">
        <f t="shared" si="802"/>
        <v/>
      </c>
      <c r="BP1122" s="122" t="str">
        <f t="shared" si="807"/>
        <v/>
      </c>
      <c r="BQ1122" s="122"/>
    </row>
    <row r="1123" spans="2:69" x14ac:dyDescent="0.3">
      <c r="B1123" s="89"/>
      <c r="C1123" s="98">
        <f t="shared" si="803"/>
        <v>223</v>
      </c>
      <c r="D1123" s="120">
        <v>1113</v>
      </c>
      <c r="E1123" s="161" t="str">
        <f t="shared" si="808"/>
        <v/>
      </c>
      <c r="F1123" s="90" t="str">
        <f t="shared" si="784"/>
        <v/>
      </c>
      <c r="G1123" s="120">
        <v>1113</v>
      </c>
      <c r="H1123" s="161" t="str">
        <f t="shared" si="809"/>
        <v/>
      </c>
      <c r="I1123" s="90" t="str">
        <f t="array" ref="I1123">IF(D$2=1,IF(F1123="","",ABS(F1122-F1123)),IF(D$2&lt;10,IF(AND(F1123="",F1124=""),"",MAX(IF(C$11:C$1510=G1123,B$11:B$1510))-MIN(IF(C$11:C$1510=G1123,B$11:B$1510))),IF(AND(F1123="",F1124=""),"",_xlfn.STDEV.S(IF(C$11:C$1510=G1123,B$11:B$1510)))))</f>
        <v/>
      </c>
      <c r="J1123" s="102"/>
      <c r="K1123" s="156"/>
      <c r="L1123" s="157"/>
      <c r="M1123" s="158"/>
      <c r="N1123" s="147"/>
      <c r="O1123" s="147"/>
      <c r="AA1123" s="99" t="str">
        <f t="shared" si="785"/>
        <v/>
      </c>
      <c r="AB1123" s="99" t="str">
        <f t="shared" si="786"/>
        <v/>
      </c>
      <c r="AC1123" s="99" t="str">
        <f t="shared" si="814"/>
        <v/>
      </c>
      <c r="AD1123" s="99" t="str">
        <f t="shared" si="815"/>
        <v/>
      </c>
      <c r="AE1123" s="99" t="str">
        <f t="shared" si="787"/>
        <v/>
      </c>
      <c r="AF1123" s="99" t="str">
        <f t="shared" si="788"/>
        <v/>
      </c>
      <c r="AG1123" s="99" t="str">
        <f t="shared" si="826"/>
        <v/>
      </c>
      <c r="AH1123" s="99" t="str">
        <f t="shared" si="827"/>
        <v/>
      </c>
      <c r="AI1123" s="99" t="str">
        <f t="shared" si="804"/>
        <v/>
      </c>
      <c r="AJ1123" s="99" t="str">
        <f t="shared" si="810"/>
        <v/>
      </c>
      <c r="AK1123" s="99" t="str">
        <f t="shared" si="824"/>
        <v/>
      </c>
      <c r="AL1123" s="99" t="str">
        <f t="shared" si="825"/>
        <v/>
      </c>
      <c r="AM1123" s="99" t="str">
        <f t="shared" si="805"/>
        <v/>
      </c>
      <c r="AN1123" s="99" t="str">
        <f t="shared" si="811"/>
        <v/>
      </c>
      <c r="AO1123" s="99" t="str">
        <f t="shared" si="816"/>
        <v/>
      </c>
      <c r="AP1123" s="99" t="str">
        <f t="shared" si="817"/>
        <v/>
      </c>
      <c r="AQ1123" s="99" t="str">
        <f t="shared" si="812"/>
        <v/>
      </c>
      <c r="AR1123" s="99" t="str">
        <f t="shared" si="813"/>
        <v/>
      </c>
      <c r="AS1123" s="99" t="str">
        <f t="shared" si="818"/>
        <v/>
      </c>
      <c r="AT1123" s="99" t="str">
        <f t="shared" si="819"/>
        <v/>
      </c>
      <c r="AU1123" s="99" t="str">
        <f t="shared" si="789"/>
        <v/>
      </c>
      <c r="AV1123" s="99" t="str">
        <f t="shared" si="790"/>
        <v/>
      </c>
      <c r="AW1123" s="99" t="str">
        <f t="shared" si="820"/>
        <v/>
      </c>
      <c r="AX1123" s="99" t="str">
        <f t="shared" si="821"/>
        <v/>
      </c>
      <c r="AY1123" s="99" t="str">
        <f t="shared" si="791"/>
        <v/>
      </c>
      <c r="AZ1123" s="99" t="str">
        <f t="shared" si="792"/>
        <v/>
      </c>
      <c r="BA1123" s="99" t="str">
        <f t="shared" si="822"/>
        <v/>
      </c>
      <c r="BB1123" s="99" t="str">
        <f t="shared" si="823"/>
        <v/>
      </c>
      <c r="BD1123" s="99" t="str">
        <f t="shared" si="793"/>
        <v/>
      </c>
      <c r="BE1123" s="99" t="str">
        <f t="shared" si="794"/>
        <v/>
      </c>
      <c r="BF1123" s="99" t="str">
        <f t="shared" si="795"/>
        <v/>
      </c>
      <c r="BG1123" s="99" t="str">
        <f t="shared" si="796"/>
        <v/>
      </c>
      <c r="BH1123" s="121" t="str">
        <f t="shared" si="797"/>
        <v/>
      </c>
      <c r="BI1123" s="121" t="str">
        <f t="shared" si="798"/>
        <v/>
      </c>
      <c r="BJ1123" s="122" t="str">
        <f t="shared" si="799"/>
        <v/>
      </c>
      <c r="BK1123" s="122"/>
      <c r="BL1123" s="99" t="str">
        <f t="shared" si="800"/>
        <v/>
      </c>
      <c r="BM1123" s="99" t="str">
        <f t="shared" si="801"/>
        <v/>
      </c>
      <c r="BN1123" s="122" t="str">
        <f t="shared" si="806"/>
        <v/>
      </c>
      <c r="BO1123" s="121" t="str">
        <f t="shared" si="802"/>
        <v/>
      </c>
      <c r="BP1123" s="122" t="str">
        <f t="shared" si="807"/>
        <v/>
      </c>
      <c r="BQ1123" s="122"/>
    </row>
    <row r="1124" spans="2:69" x14ac:dyDescent="0.3">
      <c r="B1124" s="89"/>
      <c r="C1124" s="98">
        <f t="shared" si="803"/>
        <v>223</v>
      </c>
      <c r="D1124" s="120">
        <v>1114</v>
      </c>
      <c r="E1124" s="161" t="str">
        <f t="shared" si="808"/>
        <v/>
      </c>
      <c r="F1124" s="90" t="str">
        <f t="shared" si="784"/>
        <v/>
      </c>
      <c r="G1124" s="120">
        <v>1114</v>
      </c>
      <c r="H1124" s="161" t="str">
        <f t="shared" si="809"/>
        <v/>
      </c>
      <c r="I1124" s="90" t="str">
        <f t="array" ref="I1124">IF(D$2=1,IF(F1124="","",ABS(F1123-F1124)),IF(D$2&lt;10,IF(AND(F1124="",F1125=""),"",MAX(IF(C$11:C$1510=G1124,B$11:B$1510))-MIN(IF(C$11:C$1510=G1124,B$11:B$1510))),IF(AND(F1124="",F1125=""),"",_xlfn.STDEV.S(IF(C$11:C$1510=G1124,B$11:B$1510)))))</f>
        <v/>
      </c>
      <c r="J1124" s="102"/>
      <c r="K1124" s="156"/>
      <c r="L1124" s="157"/>
      <c r="M1124" s="158"/>
      <c r="N1124" s="147"/>
      <c r="O1124" s="147"/>
      <c r="AA1124" s="99" t="str">
        <f t="shared" si="785"/>
        <v/>
      </c>
      <c r="AB1124" s="99" t="str">
        <f t="shared" si="786"/>
        <v/>
      </c>
      <c r="AC1124" s="99" t="str">
        <f t="shared" si="814"/>
        <v/>
      </c>
      <c r="AD1124" s="99" t="str">
        <f t="shared" si="815"/>
        <v/>
      </c>
      <c r="AE1124" s="99" t="str">
        <f t="shared" si="787"/>
        <v/>
      </c>
      <c r="AF1124" s="99" t="str">
        <f t="shared" si="788"/>
        <v/>
      </c>
      <c r="AG1124" s="99" t="str">
        <f t="shared" si="826"/>
        <v/>
      </c>
      <c r="AH1124" s="99" t="str">
        <f t="shared" si="827"/>
        <v/>
      </c>
      <c r="AI1124" s="99" t="str">
        <f t="shared" si="804"/>
        <v/>
      </c>
      <c r="AJ1124" s="99" t="str">
        <f t="shared" si="810"/>
        <v/>
      </c>
      <c r="AK1124" s="99" t="str">
        <f t="shared" si="824"/>
        <v/>
      </c>
      <c r="AL1124" s="99" t="str">
        <f t="shared" si="825"/>
        <v/>
      </c>
      <c r="AM1124" s="99" t="str">
        <f t="shared" si="805"/>
        <v/>
      </c>
      <c r="AN1124" s="99" t="str">
        <f t="shared" si="811"/>
        <v/>
      </c>
      <c r="AO1124" s="99" t="str">
        <f t="shared" si="816"/>
        <v/>
      </c>
      <c r="AP1124" s="99" t="str">
        <f t="shared" si="817"/>
        <v/>
      </c>
      <c r="AQ1124" s="99" t="str">
        <f t="shared" si="812"/>
        <v/>
      </c>
      <c r="AR1124" s="99" t="str">
        <f t="shared" si="813"/>
        <v/>
      </c>
      <c r="AS1124" s="99" t="str">
        <f t="shared" si="818"/>
        <v/>
      </c>
      <c r="AT1124" s="99" t="str">
        <f t="shared" si="819"/>
        <v/>
      </c>
      <c r="AU1124" s="99" t="str">
        <f t="shared" si="789"/>
        <v/>
      </c>
      <c r="AV1124" s="99" t="str">
        <f t="shared" si="790"/>
        <v/>
      </c>
      <c r="AW1124" s="99" t="str">
        <f t="shared" si="820"/>
        <v/>
      </c>
      <c r="AX1124" s="99" t="str">
        <f t="shared" si="821"/>
        <v/>
      </c>
      <c r="AY1124" s="99" t="str">
        <f t="shared" si="791"/>
        <v/>
      </c>
      <c r="AZ1124" s="99" t="str">
        <f t="shared" si="792"/>
        <v/>
      </c>
      <c r="BA1124" s="99" t="str">
        <f t="shared" si="822"/>
        <v/>
      </c>
      <c r="BB1124" s="99" t="str">
        <f t="shared" si="823"/>
        <v/>
      </c>
      <c r="BD1124" s="99" t="str">
        <f t="shared" si="793"/>
        <v/>
      </c>
      <c r="BE1124" s="99" t="str">
        <f t="shared" si="794"/>
        <v/>
      </c>
      <c r="BF1124" s="99" t="str">
        <f t="shared" si="795"/>
        <v/>
      </c>
      <c r="BG1124" s="99" t="str">
        <f t="shared" si="796"/>
        <v/>
      </c>
      <c r="BH1124" s="121" t="str">
        <f t="shared" si="797"/>
        <v/>
      </c>
      <c r="BI1124" s="121" t="str">
        <f t="shared" si="798"/>
        <v/>
      </c>
      <c r="BJ1124" s="122" t="str">
        <f t="shared" si="799"/>
        <v/>
      </c>
      <c r="BK1124" s="122"/>
      <c r="BL1124" s="99" t="str">
        <f t="shared" si="800"/>
        <v/>
      </c>
      <c r="BM1124" s="99" t="str">
        <f t="shared" si="801"/>
        <v/>
      </c>
      <c r="BN1124" s="122" t="str">
        <f t="shared" si="806"/>
        <v/>
      </c>
      <c r="BO1124" s="121" t="str">
        <f t="shared" si="802"/>
        <v/>
      </c>
      <c r="BP1124" s="122" t="str">
        <f t="shared" si="807"/>
        <v/>
      </c>
      <c r="BQ1124" s="122"/>
    </row>
    <row r="1125" spans="2:69" x14ac:dyDescent="0.3">
      <c r="B1125" s="89"/>
      <c r="C1125" s="98">
        <f t="shared" si="803"/>
        <v>223</v>
      </c>
      <c r="D1125" s="120">
        <v>1115</v>
      </c>
      <c r="E1125" s="161" t="str">
        <f t="shared" si="808"/>
        <v/>
      </c>
      <c r="F1125" s="90" t="str">
        <f t="shared" si="784"/>
        <v/>
      </c>
      <c r="G1125" s="120">
        <v>1115</v>
      </c>
      <c r="H1125" s="161" t="str">
        <f t="shared" si="809"/>
        <v/>
      </c>
      <c r="I1125" s="90" t="str">
        <f t="array" ref="I1125">IF(D$2=1,IF(F1125="","",ABS(F1124-F1125)),IF(D$2&lt;10,IF(AND(F1125="",F1126=""),"",MAX(IF(C$11:C$1510=G1125,B$11:B$1510))-MIN(IF(C$11:C$1510=G1125,B$11:B$1510))),IF(AND(F1125="",F1126=""),"",_xlfn.STDEV.S(IF(C$11:C$1510=G1125,B$11:B$1510)))))</f>
        <v/>
      </c>
      <c r="J1125" s="102"/>
      <c r="K1125" s="156"/>
      <c r="L1125" s="157"/>
      <c r="M1125" s="158"/>
      <c r="N1125" s="147"/>
      <c r="O1125" s="147"/>
      <c r="AA1125" s="99" t="str">
        <f t="shared" si="785"/>
        <v/>
      </c>
      <c r="AB1125" s="99" t="str">
        <f t="shared" si="786"/>
        <v/>
      </c>
      <c r="AC1125" s="99" t="str">
        <f t="shared" si="814"/>
        <v/>
      </c>
      <c r="AD1125" s="99" t="str">
        <f t="shared" si="815"/>
        <v/>
      </c>
      <c r="AE1125" s="99" t="str">
        <f t="shared" si="787"/>
        <v/>
      </c>
      <c r="AF1125" s="99" t="str">
        <f t="shared" si="788"/>
        <v/>
      </c>
      <c r="AG1125" s="99" t="str">
        <f t="shared" si="826"/>
        <v/>
      </c>
      <c r="AH1125" s="99" t="str">
        <f t="shared" si="827"/>
        <v/>
      </c>
      <c r="AI1125" s="99" t="str">
        <f t="shared" si="804"/>
        <v/>
      </c>
      <c r="AJ1125" s="99" t="str">
        <f t="shared" si="810"/>
        <v/>
      </c>
      <c r="AK1125" s="99" t="str">
        <f t="shared" si="824"/>
        <v/>
      </c>
      <c r="AL1125" s="99" t="str">
        <f t="shared" si="825"/>
        <v/>
      </c>
      <c r="AM1125" s="99" t="str">
        <f t="shared" si="805"/>
        <v/>
      </c>
      <c r="AN1125" s="99" t="str">
        <f t="shared" si="811"/>
        <v/>
      </c>
      <c r="AO1125" s="99" t="str">
        <f t="shared" si="816"/>
        <v/>
      </c>
      <c r="AP1125" s="99" t="str">
        <f t="shared" si="817"/>
        <v/>
      </c>
      <c r="AQ1125" s="99" t="str">
        <f t="shared" si="812"/>
        <v/>
      </c>
      <c r="AR1125" s="99" t="str">
        <f t="shared" si="813"/>
        <v/>
      </c>
      <c r="AS1125" s="99" t="str">
        <f t="shared" si="818"/>
        <v/>
      </c>
      <c r="AT1125" s="99" t="str">
        <f t="shared" si="819"/>
        <v/>
      </c>
      <c r="AU1125" s="99" t="str">
        <f t="shared" si="789"/>
        <v/>
      </c>
      <c r="AV1125" s="99" t="str">
        <f t="shared" si="790"/>
        <v/>
      </c>
      <c r="AW1125" s="99" t="str">
        <f t="shared" si="820"/>
        <v/>
      </c>
      <c r="AX1125" s="99" t="str">
        <f t="shared" si="821"/>
        <v/>
      </c>
      <c r="AY1125" s="99" t="str">
        <f t="shared" si="791"/>
        <v/>
      </c>
      <c r="AZ1125" s="99" t="str">
        <f t="shared" si="792"/>
        <v/>
      </c>
      <c r="BA1125" s="99" t="str">
        <f t="shared" si="822"/>
        <v/>
      </c>
      <c r="BB1125" s="99" t="str">
        <f t="shared" si="823"/>
        <v/>
      </c>
      <c r="BD1125" s="99" t="str">
        <f t="shared" si="793"/>
        <v/>
      </c>
      <c r="BE1125" s="99" t="str">
        <f t="shared" si="794"/>
        <v/>
      </c>
      <c r="BF1125" s="99" t="str">
        <f t="shared" si="795"/>
        <v/>
      </c>
      <c r="BG1125" s="99" t="str">
        <f t="shared" si="796"/>
        <v/>
      </c>
      <c r="BH1125" s="121" t="str">
        <f t="shared" si="797"/>
        <v/>
      </c>
      <c r="BI1125" s="121" t="str">
        <f t="shared" si="798"/>
        <v/>
      </c>
      <c r="BJ1125" s="122" t="str">
        <f t="shared" si="799"/>
        <v/>
      </c>
      <c r="BK1125" s="122"/>
      <c r="BL1125" s="99" t="str">
        <f t="shared" si="800"/>
        <v/>
      </c>
      <c r="BM1125" s="99" t="str">
        <f t="shared" si="801"/>
        <v/>
      </c>
      <c r="BN1125" s="122" t="str">
        <f t="shared" si="806"/>
        <v/>
      </c>
      <c r="BO1125" s="121" t="str">
        <f t="shared" si="802"/>
        <v/>
      </c>
      <c r="BP1125" s="122" t="str">
        <f t="shared" si="807"/>
        <v/>
      </c>
      <c r="BQ1125" s="122"/>
    </row>
    <row r="1126" spans="2:69" x14ac:dyDescent="0.3">
      <c r="B1126" s="89"/>
      <c r="C1126" s="98">
        <f t="shared" si="803"/>
        <v>224</v>
      </c>
      <c r="D1126" s="120">
        <v>1116</v>
      </c>
      <c r="E1126" s="161" t="str">
        <f t="shared" si="808"/>
        <v/>
      </c>
      <c r="F1126" s="90" t="str">
        <f t="shared" si="784"/>
        <v/>
      </c>
      <c r="G1126" s="120">
        <v>1116</v>
      </c>
      <c r="H1126" s="161" t="str">
        <f t="shared" si="809"/>
        <v/>
      </c>
      <c r="I1126" s="90" t="str">
        <f t="array" ref="I1126">IF(D$2=1,IF(F1126="","",ABS(F1125-F1126)),IF(D$2&lt;10,IF(AND(F1126="",F1127=""),"",MAX(IF(C$11:C$1510=G1126,B$11:B$1510))-MIN(IF(C$11:C$1510=G1126,B$11:B$1510))),IF(AND(F1126="",F1127=""),"",_xlfn.STDEV.S(IF(C$11:C$1510=G1126,B$11:B$1510)))))</f>
        <v/>
      </c>
      <c r="J1126" s="102"/>
      <c r="K1126" s="156"/>
      <c r="L1126" s="157"/>
      <c r="M1126" s="158"/>
      <c r="N1126" s="147"/>
      <c r="O1126" s="147"/>
      <c r="AA1126" s="99" t="str">
        <f t="shared" si="785"/>
        <v/>
      </c>
      <c r="AB1126" s="99" t="str">
        <f t="shared" si="786"/>
        <v/>
      </c>
      <c r="AC1126" s="99" t="str">
        <f t="shared" si="814"/>
        <v/>
      </c>
      <c r="AD1126" s="99" t="str">
        <f t="shared" si="815"/>
        <v/>
      </c>
      <c r="AE1126" s="99" t="str">
        <f t="shared" si="787"/>
        <v/>
      </c>
      <c r="AF1126" s="99" t="str">
        <f t="shared" si="788"/>
        <v/>
      </c>
      <c r="AG1126" s="99" t="str">
        <f t="shared" si="826"/>
        <v/>
      </c>
      <c r="AH1126" s="99" t="str">
        <f t="shared" si="827"/>
        <v/>
      </c>
      <c r="AI1126" s="99" t="str">
        <f t="shared" si="804"/>
        <v/>
      </c>
      <c r="AJ1126" s="99" t="str">
        <f t="shared" si="810"/>
        <v/>
      </c>
      <c r="AK1126" s="99" t="str">
        <f t="shared" si="824"/>
        <v/>
      </c>
      <c r="AL1126" s="99" t="str">
        <f t="shared" si="825"/>
        <v/>
      </c>
      <c r="AM1126" s="99" t="str">
        <f t="shared" si="805"/>
        <v/>
      </c>
      <c r="AN1126" s="99" t="str">
        <f t="shared" si="811"/>
        <v/>
      </c>
      <c r="AO1126" s="99" t="str">
        <f t="shared" si="816"/>
        <v/>
      </c>
      <c r="AP1126" s="99" t="str">
        <f t="shared" si="817"/>
        <v/>
      </c>
      <c r="AQ1126" s="99" t="str">
        <f t="shared" si="812"/>
        <v/>
      </c>
      <c r="AR1126" s="99" t="str">
        <f t="shared" si="813"/>
        <v/>
      </c>
      <c r="AS1126" s="99" t="str">
        <f t="shared" si="818"/>
        <v/>
      </c>
      <c r="AT1126" s="99" t="str">
        <f t="shared" si="819"/>
        <v/>
      </c>
      <c r="AU1126" s="99" t="str">
        <f t="shared" si="789"/>
        <v/>
      </c>
      <c r="AV1126" s="99" t="str">
        <f t="shared" si="790"/>
        <v/>
      </c>
      <c r="AW1126" s="99" t="str">
        <f t="shared" si="820"/>
        <v/>
      </c>
      <c r="AX1126" s="99" t="str">
        <f t="shared" si="821"/>
        <v/>
      </c>
      <c r="AY1126" s="99" t="str">
        <f t="shared" si="791"/>
        <v/>
      </c>
      <c r="AZ1126" s="99" t="str">
        <f t="shared" si="792"/>
        <v/>
      </c>
      <c r="BA1126" s="99" t="str">
        <f t="shared" si="822"/>
        <v/>
      </c>
      <c r="BB1126" s="99" t="str">
        <f t="shared" si="823"/>
        <v/>
      </c>
      <c r="BD1126" s="99" t="str">
        <f t="shared" si="793"/>
        <v/>
      </c>
      <c r="BE1126" s="99" t="str">
        <f t="shared" si="794"/>
        <v/>
      </c>
      <c r="BF1126" s="99" t="str">
        <f t="shared" si="795"/>
        <v/>
      </c>
      <c r="BG1126" s="99" t="str">
        <f t="shared" si="796"/>
        <v/>
      </c>
      <c r="BH1126" s="121" t="str">
        <f t="shared" si="797"/>
        <v/>
      </c>
      <c r="BI1126" s="121" t="str">
        <f t="shared" si="798"/>
        <v/>
      </c>
      <c r="BJ1126" s="122" t="str">
        <f t="shared" si="799"/>
        <v/>
      </c>
      <c r="BK1126" s="122"/>
      <c r="BL1126" s="99" t="str">
        <f t="shared" si="800"/>
        <v/>
      </c>
      <c r="BM1126" s="99" t="str">
        <f t="shared" si="801"/>
        <v/>
      </c>
      <c r="BN1126" s="122" t="str">
        <f t="shared" si="806"/>
        <v/>
      </c>
      <c r="BO1126" s="121" t="str">
        <f t="shared" si="802"/>
        <v/>
      </c>
      <c r="BP1126" s="122" t="str">
        <f t="shared" si="807"/>
        <v/>
      </c>
      <c r="BQ1126" s="122"/>
    </row>
    <row r="1127" spans="2:69" x14ac:dyDescent="0.3">
      <c r="B1127" s="89"/>
      <c r="C1127" s="98">
        <f t="shared" si="803"/>
        <v>224</v>
      </c>
      <c r="D1127" s="120">
        <v>1117</v>
      </c>
      <c r="E1127" s="161" t="str">
        <f t="shared" si="808"/>
        <v/>
      </c>
      <c r="F1127" s="90" t="str">
        <f t="shared" si="784"/>
        <v/>
      </c>
      <c r="G1127" s="120">
        <v>1117</v>
      </c>
      <c r="H1127" s="161" t="str">
        <f t="shared" si="809"/>
        <v/>
      </c>
      <c r="I1127" s="90" t="str">
        <f t="array" ref="I1127">IF(D$2=1,IF(F1127="","",ABS(F1126-F1127)),IF(D$2&lt;10,IF(AND(F1127="",F1128=""),"",MAX(IF(C$11:C$1510=G1127,B$11:B$1510))-MIN(IF(C$11:C$1510=G1127,B$11:B$1510))),IF(AND(F1127="",F1128=""),"",_xlfn.STDEV.S(IF(C$11:C$1510=G1127,B$11:B$1510)))))</f>
        <v/>
      </c>
      <c r="J1127" s="102"/>
      <c r="K1127" s="156"/>
      <c r="L1127" s="157"/>
      <c r="M1127" s="158"/>
      <c r="N1127" s="147"/>
      <c r="O1127" s="147"/>
      <c r="AA1127" s="99" t="str">
        <f t="shared" si="785"/>
        <v/>
      </c>
      <c r="AB1127" s="99" t="str">
        <f t="shared" si="786"/>
        <v/>
      </c>
      <c r="AC1127" s="99" t="str">
        <f t="shared" si="814"/>
        <v/>
      </c>
      <c r="AD1127" s="99" t="str">
        <f t="shared" si="815"/>
        <v/>
      </c>
      <c r="AE1127" s="99" t="str">
        <f t="shared" si="787"/>
        <v/>
      </c>
      <c r="AF1127" s="99" t="str">
        <f t="shared" si="788"/>
        <v/>
      </c>
      <c r="AG1127" s="99" t="str">
        <f t="shared" si="826"/>
        <v/>
      </c>
      <c r="AH1127" s="99" t="str">
        <f t="shared" si="827"/>
        <v/>
      </c>
      <c r="AI1127" s="99" t="str">
        <f t="shared" si="804"/>
        <v/>
      </c>
      <c r="AJ1127" s="99" t="str">
        <f t="shared" si="810"/>
        <v/>
      </c>
      <c r="AK1127" s="99" t="str">
        <f t="shared" si="824"/>
        <v/>
      </c>
      <c r="AL1127" s="99" t="str">
        <f t="shared" si="825"/>
        <v/>
      </c>
      <c r="AM1127" s="99" t="str">
        <f t="shared" si="805"/>
        <v/>
      </c>
      <c r="AN1127" s="99" t="str">
        <f t="shared" si="811"/>
        <v/>
      </c>
      <c r="AO1127" s="99" t="str">
        <f t="shared" si="816"/>
        <v/>
      </c>
      <c r="AP1127" s="99" t="str">
        <f t="shared" si="817"/>
        <v/>
      </c>
      <c r="AQ1127" s="99" t="str">
        <f t="shared" si="812"/>
        <v/>
      </c>
      <c r="AR1127" s="99" t="str">
        <f t="shared" si="813"/>
        <v/>
      </c>
      <c r="AS1127" s="99" t="str">
        <f t="shared" si="818"/>
        <v/>
      </c>
      <c r="AT1127" s="99" t="str">
        <f t="shared" si="819"/>
        <v/>
      </c>
      <c r="AU1127" s="99" t="str">
        <f t="shared" si="789"/>
        <v/>
      </c>
      <c r="AV1127" s="99" t="str">
        <f t="shared" si="790"/>
        <v/>
      </c>
      <c r="AW1127" s="99" t="str">
        <f t="shared" si="820"/>
        <v/>
      </c>
      <c r="AX1127" s="99" t="str">
        <f t="shared" si="821"/>
        <v/>
      </c>
      <c r="AY1127" s="99" t="str">
        <f t="shared" si="791"/>
        <v/>
      </c>
      <c r="AZ1127" s="99" t="str">
        <f t="shared" si="792"/>
        <v/>
      </c>
      <c r="BA1127" s="99" t="str">
        <f t="shared" si="822"/>
        <v/>
      </c>
      <c r="BB1127" s="99" t="str">
        <f t="shared" si="823"/>
        <v/>
      </c>
      <c r="BD1127" s="99" t="str">
        <f t="shared" si="793"/>
        <v/>
      </c>
      <c r="BE1127" s="99" t="str">
        <f t="shared" si="794"/>
        <v/>
      </c>
      <c r="BF1127" s="99" t="str">
        <f t="shared" si="795"/>
        <v/>
      </c>
      <c r="BG1127" s="99" t="str">
        <f t="shared" si="796"/>
        <v/>
      </c>
      <c r="BH1127" s="121" t="str">
        <f t="shared" si="797"/>
        <v/>
      </c>
      <c r="BI1127" s="121" t="str">
        <f t="shared" si="798"/>
        <v/>
      </c>
      <c r="BJ1127" s="122" t="str">
        <f t="shared" si="799"/>
        <v/>
      </c>
      <c r="BK1127" s="122"/>
      <c r="BL1127" s="99" t="str">
        <f t="shared" si="800"/>
        <v/>
      </c>
      <c r="BM1127" s="99" t="str">
        <f t="shared" si="801"/>
        <v/>
      </c>
      <c r="BN1127" s="122" t="str">
        <f t="shared" si="806"/>
        <v/>
      </c>
      <c r="BO1127" s="121" t="str">
        <f t="shared" si="802"/>
        <v/>
      </c>
      <c r="BP1127" s="122" t="str">
        <f t="shared" si="807"/>
        <v/>
      </c>
      <c r="BQ1127" s="122"/>
    </row>
    <row r="1128" spans="2:69" x14ac:dyDescent="0.3">
      <c r="B1128" s="89"/>
      <c r="C1128" s="98">
        <f t="shared" si="803"/>
        <v>224</v>
      </c>
      <c r="D1128" s="120">
        <v>1118</v>
      </c>
      <c r="E1128" s="161" t="str">
        <f t="shared" si="808"/>
        <v/>
      </c>
      <c r="F1128" s="90" t="str">
        <f t="shared" si="784"/>
        <v/>
      </c>
      <c r="G1128" s="120">
        <v>1118</v>
      </c>
      <c r="H1128" s="161" t="str">
        <f t="shared" si="809"/>
        <v/>
      </c>
      <c r="I1128" s="90" t="str">
        <f t="array" ref="I1128">IF(D$2=1,IF(F1128="","",ABS(F1127-F1128)),IF(D$2&lt;10,IF(AND(F1128="",F1129=""),"",MAX(IF(C$11:C$1510=G1128,B$11:B$1510))-MIN(IF(C$11:C$1510=G1128,B$11:B$1510))),IF(AND(F1128="",F1129=""),"",_xlfn.STDEV.S(IF(C$11:C$1510=G1128,B$11:B$1510)))))</f>
        <v/>
      </c>
      <c r="J1128" s="102"/>
      <c r="K1128" s="156"/>
      <c r="L1128" s="157"/>
      <c r="M1128" s="158"/>
      <c r="N1128" s="147"/>
      <c r="O1128" s="147"/>
      <c r="AA1128" s="99" t="str">
        <f t="shared" si="785"/>
        <v/>
      </c>
      <c r="AB1128" s="99" t="str">
        <f t="shared" si="786"/>
        <v/>
      </c>
      <c r="AC1128" s="99" t="str">
        <f t="shared" si="814"/>
        <v/>
      </c>
      <c r="AD1128" s="99" t="str">
        <f t="shared" si="815"/>
        <v/>
      </c>
      <c r="AE1128" s="99" t="str">
        <f t="shared" si="787"/>
        <v/>
      </c>
      <c r="AF1128" s="99" t="str">
        <f t="shared" si="788"/>
        <v/>
      </c>
      <c r="AG1128" s="99" t="str">
        <f t="shared" si="826"/>
        <v/>
      </c>
      <c r="AH1128" s="99" t="str">
        <f t="shared" si="827"/>
        <v/>
      </c>
      <c r="AI1128" s="99" t="str">
        <f t="shared" si="804"/>
        <v/>
      </c>
      <c r="AJ1128" s="99" t="str">
        <f t="shared" si="810"/>
        <v/>
      </c>
      <c r="AK1128" s="99" t="str">
        <f t="shared" si="824"/>
        <v/>
      </c>
      <c r="AL1128" s="99" t="str">
        <f t="shared" si="825"/>
        <v/>
      </c>
      <c r="AM1128" s="99" t="str">
        <f t="shared" si="805"/>
        <v/>
      </c>
      <c r="AN1128" s="99" t="str">
        <f t="shared" si="811"/>
        <v/>
      </c>
      <c r="AO1128" s="99" t="str">
        <f t="shared" si="816"/>
        <v/>
      </c>
      <c r="AP1128" s="99" t="str">
        <f t="shared" si="817"/>
        <v/>
      </c>
      <c r="AQ1128" s="99" t="str">
        <f t="shared" si="812"/>
        <v/>
      </c>
      <c r="AR1128" s="99" t="str">
        <f t="shared" si="813"/>
        <v/>
      </c>
      <c r="AS1128" s="99" t="str">
        <f t="shared" si="818"/>
        <v/>
      </c>
      <c r="AT1128" s="99" t="str">
        <f t="shared" si="819"/>
        <v/>
      </c>
      <c r="AU1128" s="99" t="str">
        <f t="shared" si="789"/>
        <v/>
      </c>
      <c r="AV1128" s="99" t="str">
        <f t="shared" si="790"/>
        <v/>
      </c>
      <c r="AW1128" s="99" t="str">
        <f t="shared" si="820"/>
        <v/>
      </c>
      <c r="AX1128" s="99" t="str">
        <f t="shared" si="821"/>
        <v/>
      </c>
      <c r="AY1128" s="99" t="str">
        <f t="shared" si="791"/>
        <v/>
      </c>
      <c r="AZ1128" s="99" t="str">
        <f t="shared" si="792"/>
        <v/>
      </c>
      <c r="BA1128" s="99" t="str">
        <f t="shared" si="822"/>
        <v/>
      </c>
      <c r="BB1128" s="99" t="str">
        <f t="shared" si="823"/>
        <v/>
      </c>
      <c r="BD1128" s="99" t="str">
        <f t="shared" si="793"/>
        <v/>
      </c>
      <c r="BE1128" s="99" t="str">
        <f t="shared" si="794"/>
        <v/>
      </c>
      <c r="BF1128" s="99" t="str">
        <f t="shared" si="795"/>
        <v/>
      </c>
      <c r="BG1128" s="99" t="str">
        <f t="shared" si="796"/>
        <v/>
      </c>
      <c r="BH1128" s="121" t="str">
        <f t="shared" si="797"/>
        <v/>
      </c>
      <c r="BI1128" s="121" t="str">
        <f t="shared" si="798"/>
        <v/>
      </c>
      <c r="BJ1128" s="122" t="str">
        <f t="shared" si="799"/>
        <v/>
      </c>
      <c r="BK1128" s="122"/>
      <c r="BL1128" s="99" t="str">
        <f t="shared" si="800"/>
        <v/>
      </c>
      <c r="BM1128" s="99" t="str">
        <f t="shared" si="801"/>
        <v/>
      </c>
      <c r="BN1128" s="122" t="str">
        <f t="shared" si="806"/>
        <v/>
      </c>
      <c r="BO1128" s="121" t="str">
        <f t="shared" si="802"/>
        <v/>
      </c>
      <c r="BP1128" s="122" t="str">
        <f t="shared" si="807"/>
        <v/>
      </c>
      <c r="BQ1128" s="122"/>
    </row>
    <row r="1129" spans="2:69" x14ac:dyDescent="0.3">
      <c r="B1129" s="89"/>
      <c r="C1129" s="98">
        <f t="shared" si="803"/>
        <v>224</v>
      </c>
      <c r="D1129" s="120">
        <v>1119</v>
      </c>
      <c r="E1129" s="161" t="str">
        <f t="shared" si="808"/>
        <v/>
      </c>
      <c r="F1129" s="90" t="str">
        <f t="shared" si="784"/>
        <v/>
      </c>
      <c r="G1129" s="120">
        <v>1119</v>
      </c>
      <c r="H1129" s="161" t="str">
        <f t="shared" si="809"/>
        <v/>
      </c>
      <c r="I1129" s="90" t="str">
        <f t="array" ref="I1129">IF(D$2=1,IF(F1129="","",ABS(F1128-F1129)),IF(D$2&lt;10,IF(AND(F1129="",F1130=""),"",MAX(IF(C$11:C$1510=G1129,B$11:B$1510))-MIN(IF(C$11:C$1510=G1129,B$11:B$1510))),IF(AND(F1129="",F1130=""),"",_xlfn.STDEV.S(IF(C$11:C$1510=G1129,B$11:B$1510)))))</f>
        <v/>
      </c>
      <c r="J1129" s="102"/>
      <c r="K1129" s="156"/>
      <c r="L1129" s="157"/>
      <c r="M1129" s="158"/>
      <c r="N1129" s="147"/>
      <c r="O1129" s="147"/>
      <c r="AA1129" s="99" t="str">
        <f t="shared" si="785"/>
        <v/>
      </c>
      <c r="AB1129" s="99" t="str">
        <f t="shared" si="786"/>
        <v/>
      </c>
      <c r="AC1129" s="99" t="str">
        <f t="shared" si="814"/>
        <v/>
      </c>
      <c r="AD1129" s="99" t="str">
        <f t="shared" si="815"/>
        <v/>
      </c>
      <c r="AE1129" s="99" t="str">
        <f t="shared" si="787"/>
        <v/>
      </c>
      <c r="AF1129" s="99" t="str">
        <f t="shared" si="788"/>
        <v/>
      </c>
      <c r="AG1129" s="99" t="str">
        <f t="shared" si="826"/>
        <v/>
      </c>
      <c r="AH1129" s="99" t="str">
        <f t="shared" si="827"/>
        <v/>
      </c>
      <c r="AI1129" s="99" t="str">
        <f t="shared" si="804"/>
        <v/>
      </c>
      <c r="AJ1129" s="99" t="str">
        <f t="shared" si="810"/>
        <v/>
      </c>
      <c r="AK1129" s="99" t="str">
        <f t="shared" si="824"/>
        <v/>
      </c>
      <c r="AL1129" s="99" t="str">
        <f t="shared" si="825"/>
        <v/>
      </c>
      <c r="AM1129" s="99" t="str">
        <f t="shared" si="805"/>
        <v/>
      </c>
      <c r="AN1129" s="99" t="str">
        <f t="shared" si="811"/>
        <v/>
      </c>
      <c r="AO1129" s="99" t="str">
        <f t="shared" si="816"/>
        <v/>
      </c>
      <c r="AP1129" s="99" t="str">
        <f t="shared" si="817"/>
        <v/>
      </c>
      <c r="AQ1129" s="99" t="str">
        <f t="shared" si="812"/>
        <v/>
      </c>
      <c r="AR1129" s="99" t="str">
        <f t="shared" si="813"/>
        <v/>
      </c>
      <c r="AS1129" s="99" t="str">
        <f t="shared" si="818"/>
        <v/>
      </c>
      <c r="AT1129" s="99" t="str">
        <f t="shared" si="819"/>
        <v/>
      </c>
      <c r="AU1129" s="99" t="str">
        <f t="shared" si="789"/>
        <v/>
      </c>
      <c r="AV1129" s="99" t="str">
        <f t="shared" si="790"/>
        <v/>
      </c>
      <c r="AW1129" s="99" t="str">
        <f t="shared" si="820"/>
        <v/>
      </c>
      <c r="AX1129" s="99" t="str">
        <f t="shared" si="821"/>
        <v/>
      </c>
      <c r="AY1129" s="99" t="str">
        <f t="shared" si="791"/>
        <v/>
      </c>
      <c r="AZ1129" s="99" t="str">
        <f t="shared" si="792"/>
        <v/>
      </c>
      <c r="BA1129" s="99" t="str">
        <f t="shared" si="822"/>
        <v/>
      </c>
      <c r="BB1129" s="99" t="str">
        <f t="shared" si="823"/>
        <v/>
      </c>
      <c r="BD1129" s="99" t="str">
        <f t="shared" si="793"/>
        <v/>
      </c>
      <c r="BE1129" s="99" t="str">
        <f t="shared" si="794"/>
        <v/>
      </c>
      <c r="BF1129" s="99" t="str">
        <f t="shared" si="795"/>
        <v/>
      </c>
      <c r="BG1129" s="99" t="str">
        <f t="shared" si="796"/>
        <v/>
      </c>
      <c r="BH1129" s="121" t="str">
        <f t="shared" si="797"/>
        <v/>
      </c>
      <c r="BI1129" s="121" t="str">
        <f t="shared" si="798"/>
        <v/>
      </c>
      <c r="BJ1129" s="122" t="str">
        <f t="shared" si="799"/>
        <v/>
      </c>
      <c r="BK1129" s="122"/>
      <c r="BL1129" s="99" t="str">
        <f t="shared" si="800"/>
        <v/>
      </c>
      <c r="BM1129" s="99" t="str">
        <f t="shared" si="801"/>
        <v/>
      </c>
      <c r="BN1129" s="122" t="str">
        <f t="shared" si="806"/>
        <v/>
      </c>
      <c r="BO1129" s="121" t="str">
        <f t="shared" si="802"/>
        <v/>
      </c>
      <c r="BP1129" s="122" t="str">
        <f t="shared" si="807"/>
        <v/>
      </c>
      <c r="BQ1129" s="122"/>
    </row>
    <row r="1130" spans="2:69" x14ac:dyDescent="0.3">
      <c r="B1130" s="89"/>
      <c r="C1130" s="98">
        <f t="shared" si="803"/>
        <v>224</v>
      </c>
      <c r="D1130" s="120">
        <v>1120</v>
      </c>
      <c r="E1130" s="161" t="str">
        <f t="shared" si="808"/>
        <v/>
      </c>
      <c r="F1130" s="90" t="str">
        <f t="shared" si="784"/>
        <v/>
      </c>
      <c r="G1130" s="120">
        <v>1120</v>
      </c>
      <c r="H1130" s="161" t="str">
        <f t="shared" si="809"/>
        <v/>
      </c>
      <c r="I1130" s="90" t="str">
        <f t="array" ref="I1130">IF(D$2=1,IF(F1130="","",ABS(F1129-F1130)),IF(D$2&lt;10,IF(AND(F1130="",F1131=""),"",MAX(IF(C$11:C$1510=G1130,B$11:B$1510))-MIN(IF(C$11:C$1510=G1130,B$11:B$1510))),IF(AND(F1130="",F1131=""),"",_xlfn.STDEV.S(IF(C$11:C$1510=G1130,B$11:B$1510)))))</f>
        <v/>
      </c>
      <c r="J1130" s="102"/>
      <c r="K1130" s="156"/>
      <c r="L1130" s="157"/>
      <c r="M1130" s="158"/>
      <c r="N1130" s="147"/>
      <c r="O1130" s="147"/>
      <c r="AA1130" s="99" t="str">
        <f t="shared" si="785"/>
        <v/>
      </c>
      <c r="AB1130" s="99" t="str">
        <f t="shared" si="786"/>
        <v/>
      </c>
      <c r="AC1130" s="99" t="str">
        <f t="shared" si="814"/>
        <v/>
      </c>
      <c r="AD1130" s="99" t="str">
        <f t="shared" si="815"/>
        <v/>
      </c>
      <c r="AE1130" s="99" t="str">
        <f t="shared" si="787"/>
        <v/>
      </c>
      <c r="AF1130" s="99" t="str">
        <f t="shared" si="788"/>
        <v/>
      </c>
      <c r="AG1130" s="99" t="str">
        <f t="shared" si="826"/>
        <v/>
      </c>
      <c r="AH1130" s="99" t="str">
        <f t="shared" si="827"/>
        <v/>
      </c>
      <c r="AI1130" s="99" t="str">
        <f t="shared" si="804"/>
        <v/>
      </c>
      <c r="AJ1130" s="99" t="str">
        <f t="shared" si="810"/>
        <v/>
      </c>
      <c r="AK1130" s="99" t="str">
        <f t="shared" si="824"/>
        <v/>
      </c>
      <c r="AL1130" s="99" t="str">
        <f t="shared" si="825"/>
        <v/>
      </c>
      <c r="AM1130" s="99" t="str">
        <f t="shared" si="805"/>
        <v/>
      </c>
      <c r="AN1130" s="99" t="str">
        <f t="shared" si="811"/>
        <v/>
      </c>
      <c r="AO1130" s="99" t="str">
        <f t="shared" si="816"/>
        <v/>
      </c>
      <c r="AP1130" s="99" t="str">
        <f t="shared" si="817"/>
        <v/>
      </c>
      <c r="AQ1130" s="99" t="str">
        <f t="shared" si="812"/>
        <v/>
      </c>
      <c r="AR1130" s="99" t="str">
        <f t="shared" si="813"/>
        <v/>
      </c>
      <c r="AS1130" s="99" t="str">
        <f t="shared" si="818"/>
        <v/>
      </c>
      <c r="AT1130" s="99" t="str">
        <f t="shared" si="819"/>
        <v/>
      </c>
      <c r="AU1130" s="99" t="str">
        <f t="shared" si="789"/>
        <v/>
      </c>
      <c r="AV1130" s="99" t="str">
        <f t="shared" si="790"/>
        <v/>
      </c>
      <c r="AW1130" s="99" t="str">
        <f t="shared" si="820"/>
        <v/>
      </c>
      <c r="AX1130" s="99" t="str">
        <f t="shared" si="821"/>
        <v/>
      </c>
      <c r="AY1130" s="99" t="str">
        <f t="shared" si="791"/>
        <v/>
      </c>
      <c r="AZ1130" s="99" t="str">
        <f t="shared" si="792"/>
        <v/>
      </c>
      <c r="BA1130" s="99" t="str">
        <f t="shared" si="822"/>
        <v/>
      </c>
      <c r="BB1130" s="99" t="str">
        <f t="shared" si="823"/>
        <v/>
      </c>
      <c r="BD1130" s="99" t="str">
        <f t="shared" si="793"/>
        <v/>
      </c>
      <c r="BE1130" s="99" t="str">
        <f t="shared" si="794"/>
        <v/>
      </c>
      <c r="BF1130" s="99" t="str">
        <f t="shared" si="795"/>
        <v/>
      </c>
      <c r="BG1130" s="99" t="str">
        <f t="shared" si="796"/>
        <v/>
      </c>
      <c r="BH1130" s="121" t="str">
        <f t="shared" si="797"/>
        <v/>
      </c>
      <c r="BI1130" s="121" t="str">
        <f t="shared" si="798"/>
        <v/>
      </c>
      <c r="BJ1130" s="122" t="str">
        <f t="shared" si="799"/>
        <v/>
      </c>
      <c r="BK1130" s="122"/>
      <c r="BL1130" s="99" t="str">
        <f t="shared" si="800"/>
        <v/>
      </c>
      <c r="BM1130" s="99" t="str">
        <f t="shared" si="801"/>
        <v/>
      </c>
      <c r="BN1130" s="122" t="str">
        <f t="shared" si="806"/>
        <v/>
      </c>
      <c r="BO1130" s="121" t="str">
        <f t="shared" si="802"/>
        <v/>
      </c>
      <c r="BP1130" s="122" t="str">
        <f t="shared" si="807"/>
        <v/>
      </c>
      <c r="BQ1130" s="122"/>
    </row>
    <row r="1131" spans="2:69" x14ac:dyDescent="0.3">
      <c r="B1131" s="89"/>
      <c r="C1131" s="98">
        <f t="shared" si="803"/>
        <v>225</v>
      </c>
      <c r="D1131" s="120">
        <v>1121</v>
      </c>
      <c r="E1131" s="161" t="str">
        <f t="shared" si="808"/>
        <v/>
      </c>
      <c r="F1131" s="90" t="str">
        <f t="shared" si="784"/>
        <v/>
      </c>
      <c r="G1131" s="120">
        <v>1121</v>
      </c>
      <c r="H1131" s="161" t="str">
        <f t="shared" si="809"/>
        <v/>
      </c>
      <c r="I1131" s="90" t="str">
        <f t="array" ref="I1131">IF(D$2=1,IF(F1131="","",ABS(F1130-F1131)),IF(D$2&lt;10,IF(AND(F1131="",F1132=""),"",MAX(IF(C$11:C$1510=G1131,B$11:B$1510))-MIN(IF(C$11:C$1510=G1131,B$11:B$1510))),IF(AND(F1131="",F1132=""),"",_xlfn.STDEV.S(IF(C$11:C$1510=G1131,B$11:B$1510)))))</f>
        <v/>
      </c>
      <c r="J1131" s="102"/>
      <c r="K1131" s="156"/>
      <c r="L1131" s="157"/>
      <c r="M1131" s="158"/>
      <c r="N1131" s="147"/>
      <c r="O1131" s="147"/>
      <c r="AA1131" s="99" t="str">
        <f t="shared" si="785"/>
        <v/>
      </c>
      <c r="AB1131" s="99" t="str">
        <f t="shared" si="786"/>
        <v/>
      </c>
      <c r="AC1131" s="99" t="str">
        <f t="shared" si="814"/>
        <v/>
      </c>
      <c r="AD1131" s="99" t="str">
        <f t="shared" si="815"/>
        <v/>
      </c>
      <c r="AE1131" s="99" t="str">
        <f t="shared" si="787"/>
        <v/>
      </c>
      <c r="AF1131" s="99" t="str">
        <f t="shared" si="788"/>
        <v/>
      </c>
      <c r="AG1131" s="99" t="str">
        <f t="shared" si="826"/>
        <v/>
      </c>
      <c r="AH1131" s="99" t="str">
        <f t="shared" si="827"/>
        <v/>
      </c>
      <c r="AI1131" s="99" t="str">
        <f t="shared" si="804"/>
        <v/>
      </c>
      <c r="AJ1131" s="99" t="str">
        <f t="shared" si="810"/>
        <v/>
      </c>
      <c r="AK1131" s="99" t="str">
        <f t="shared" si="824"/>
        <v/>
      </c>
      <c r="AL1131" s="99" t="str">
        <f t="shared" si="825"/>
        <v/>
      </c>
      <c r="AM1131" s="99" t="str">
        <f t="shared" si="805"/>
        <v/>
      </c>
      <c r="AN1131" s="99" t="str">
        <f t="shared" si="811"/>
        <v/>
      </c>
      <c r="AO1131" s="99" t="str">
        <f t="shared" si="816"/>
        <v/>
      </c>
      <c r="AP1131" s="99" t="str">
        <f t="shared" si="817"/>
        <v/>
      </c>
      <c r="AQ1131" s="99" t="str">
        <f t="shared" si="812"/>
        <v/>
      </c>
      <c r="AR1131" s="99" t="str">
        <f t="shared" si="813"/>
        <v/>
      </c>
      <c r="AS1131" s="99" t="str">
        <f t="shared" si="818"/>
        <v/>
      </c>
      <c r="AT1131" s="99" t="str">
        <f t="shared" si="819"/>
        <v/>
      </c>
      <c r="AU1131" s="99" t="str">
        <f t="shared" si="789"/>
        <v/>
      </c>
      <c r="AV1131" s="99" t="str">
        <f t="shared" si="790"/>
        <v/>
      </c>
      <c r="AW1131" s="99" t="str">
        <f t="shared" si="820"/>
        <v/>
      </c>
      <c r="AX1131" s="99" t="str">
        <f t="shared" si="821"/>
        <v/>
      </c>
      <c r="AY1131" s="99" t="str">
        <f t="shared" si="791"/>
        <v/>
      </c>
      <c r="AZ1131" s="99" t="str">
        <f t="shared" si="792"/>
        <v/>
      </c>
      <c r="BA1131" s="99" t="str">
        <f t="shared" si="822"/>
        <v/>
      </c>
      <c r="BB1131" s="99" t="str">
        <f t="shared" si="823"/>
        <v/>
      </c>
      <c r="BD1131" s="99" t="str">
        <f t="shared" si="793"/>
        <v/>
      </c>
      <c r="BE1131" s="99" t="str">
        <f t="shared" si="794"/>
        <v/>
      </c>
      <c r="BF1131" s="99" t="str">
        <f t="shared" si="795"/>
        <v/>
      </c>
      <c r="BG1131" s="99" t="str">
        <f t="shared" si="796"/>
        <v/>
      </c>
      <c r="BH1131" s="121" t="str">
        <f t="shared" si="797"/>
        <v/>
      </c>
      <c r="BI1131" s="121" t="str">
        <f t="shared" si="798"/>
        <v/>
      </c>
      <c r="BJ1131" s="122" t="str">
        <f t="shared" si="799"/>
        <v/>
      </c>
      <c r="BK1131" s="122"/>
      <c r="BL1131" s="99" t="str">
        <f t="shared" si="800"/>
        <v/>
      </c>
      <c r="BM1131" s="99" t="str">
        <f t="shared" si="801"/>
        <v/>
      </c>
      <c r="BN1131" s="122" t="str">
        <f t="shared" si="806"/>
        <v/>
      </c>
      <c r="BO1131" s="121" t="str">
        <f t="shared" si="802"/>
        <v/>
      </c>
      <c r="BP1131" s="122" t="str">
        <f t="shared" si="807"/>
        <v/>
      </c>
      <c r="BQ1131" s="122"/>
    </row>
    <row r="1132" spans="2:69" x14ac:dyDescent="0.3">
      <c r="B1132" s="89"/>
      <c r="C1132" s="98">
        <f t="shared" si="803"/>
        <v>225</v>
      </c>
      <c r="D1132" s="120">
        <v>1122</v>
      </c>
      <c r="E1132" s="161" t="str">
        <f t="shared" si="808"/>
        <v/>
      </c>
      <c r="F1132" s="90" t="str">
        <f t="shared" si="784"/>
        <v/>
      </c>
      <c r="G1132" s="120">
        <v>1122</v>
      </c>
      <c r="H1132" s="161" t="str">
        <f t="shared" si="809"/>
        <v/>
      </c>
      <c r="I1132" s="90" t="str">
        <f t="array" ref="I1132">IF(D$2=1,IF(F1132="","",ABS(F1131-F1132)),IF(D$2&lt;10,IF(AND(F1132="",F1133=""),"",MAX(IF(C$11:C$1510=G1132,B$11:B$1510))-MIN(IF(C$11:C$1510=G1132,B$11:B$1510))),IF(AND(F1132="",F1133=""),"",_xlfn.STDEV.S(IF(C$11:C$1510=G1132,B$11:B$1510)))))</f>
        <v/>
      </c>
      <c r="J1132" s="102"/>
      <c r="K1132" s="156"/>
      <c r="L1132" s="157"/>
      <c r="M1132" s="158"/>
      <c r="N1132" s="147"/>
      <c r="O1132" s="147"/>
      <c r="AA1132" s="99" t="str">
        <f t="shared" si="785"/>
        <v/>
      </c>
      <c r="AB1132" s="99" t="str">
        <f t="shared" si="786"/>
        <v/>
      </c>
      <c r="AC1132" s="99" t="str">
        <f t="shared" si="814"/>
        <v/>
      </c>
      <c r="AD1132" s="99" t="str">
        <f t="shared" si="815"/>
        <v/>
      </c>
      <c r="AE1132" s="99" t="str">
        <f t="shared" si="787"/>
        <v/>
      </c>
      <c r="AF1132" s="99" t="str">
        <f t="shared" si="788"/>
        <v/>
      </c>
      <c r="AG1132" s="99" t="str">
        <f t="shared" si="826"/>
        <v/>
      </c>
      <c r="AH1132" s="99" t="str">
        <f t="shared" si="827"/>
        <v/>
      </c>
      <c r="AI1132" s="99" t="str">
        <f t="shared" si="804"/>
        <v/>
      </c>
      <c r="AJ1132" s="99" t="str">
        <f t="shared" si="810"/>
        <v/>
      </c>
      <c r="AK1132" s="99" t="str">
        <f t="shared" si="824"/>
        <v/>
      </c>
      <c r="AL1132" s="99" t="str">
        <f t="shared" si="825"/>
        <v/>
      </c>
      <c r="AM1132" s="99" t="str">
        <f t="shared" si="805"/>
        <v/>
      </c>
      <c r="AN1132" s="99" t="str">
        <f t="shared" si="811"/>
        <v/>
      </c>
      <c r="AO1132" s="99" t="str">
        <f t="shared" si="816"/>
        <v/>
      </c>
      <c r="AP1132" s="99" t="str">
        <f t="shared" si="817"/>
        <v/>
      </c>
      <c r="AQ1132" s="99" t="str">
        <f t="shared" si="812"/>
        <v/>
      </c>
      <c r="AR1132" s="99" t="str">
        <f t="shared" si="813"/>
        <v/>
      </c>
      <c r="AS1132" s="99" t="str">
        <f t="shared" si="818"/>
        <v/>
      </c>
      <c r="AT1132" s="99" t="str">
        <f t="shared" si="819"/>
        <v/>
      </c>
      <c r="AU1132" s="99" t="str">
        <f t="shared" si="789"/>
        <v/>
      </c>
      <c r="AV1132" s="99" t="str">
        <f t="shared" si="790"/>
        <v/>
      </c>
      <c r="AW1132" s="99" t="str">
        <f t="shared" si="820"/>
        <v/>
      </c>
      <c r="AX1132" s="99" t="str">
        <f t="shared" si="821"/>
        <v/>
      </c>
      <c r="AY1132" s="99" t="str">
        <f t="shared" si="791"/>
        <v/>
      </c>
      <c r="AZ1132" s="99" t="str">
        <f t="shared" si="792"/>
        <v/>
      </c>
      <c r="BA1132" s="99" t="str">
        <f t="shared" si="822"/>
        <v/>
      </c>
      <c r="BB1132" s="99" t="str">
        <f t="shared" si="823"/>
        <v/>
      </c>
      <c r="BD1132" s="99" t="str">
        <f t="shared" si="793"/>
        <v/>
      </c>
      <c r="BE1132" s="99" t="str">
        <f t="shared" si="794"/>
        <v/>
      </c>
      <c r="BF1132" s="99" t="str">
        <f t="shared" si="795"/>
        <v/>
      </c>
      <c r="BG1132" s="99" t="str">
        <f t="shared" si="796"/>
        <v/>
      </c>
      <c r="BH1132" s="121" t="str">
        <f t="shared" si="797"/>
        <v/>
      </c>
      <c r="BI1132" s="121" t="str">
        <f t="shared" si="798"/>
        <v/>
      </c>
      <c r="BJ1132" s="122" t="str">
        <f t="shared" si="799"/>
        <v/>
      </c>
      <c r="BK1132" s="122"/>
      <c r="BL1132" s="99" t="str">
        <f t="shared" si="800"/>
        <v/>
      </c>
      <c r="BM1132" s="99" t="str">
        <f t="shared" si="801"/>
        <v/>
      </c>
      <c r="BN1132" s="122" t="str">
        <f t="shared" si="806"/>
        <v/>
      </c>
      <c r="BO1132" s="121" t="str">
        <f t="shared" si="802"/>
        <v/>
      </c>
      <c r="BP1132" s="122" t="str">
        <f t="shared" si="807"/>
        <v/>
      </c>
      <c r="BQ1132" s="122"/>
    </row>
    <row r="1133" spans="2:69" x14ac:dyDescent="0.3">
      <c r="B1133" s="89"/>
      <c r="C1133" s="98">
        <f t="shared" si="803"/>
        <v>225</v>
      </c>
      <c r="D1133" s="120">
        <v>1123</v>
      </c>
      <c r="E1133" s="161" t="str">
        <f t="shared" si="808"/>
        <v/>
      </c>
      <c r="F1133" s="90" t="str">
        <f t="shared" si="784"/>
        <v/>
      </c>
      <c r="G1133" s="120">
        <v>1123</v>
      </c>
      <c r="H1133" s="161" t="str">
        <f t="shared" si="809"/>
        <v/>
      </c>
      <c r="I1133" s="90" t="str">
        <f t="array" ref="I1133">IF(D$2=1,IF(F1133="","",ABS(F1132-F1133)),IF(D$2&lt;10,IF(AND(F1133="",F1134=""),"",MAX(IF(C$11:C$1510=G1133,B$11:B$1510))-MIN(IF(C$11:C$1510=G1133,B$11:B$1510))),IF(AND(F1133="",F1134=""),"",_xlfn.STDEV.S(IF(C$11:C$1510=G1133,B$11:B$1510)))))</f>
        <v/>
      </c>
      <c r="J1133" s="102"/>
      <c r="K1133" s="156"/>
      <c r="L1133" s="157"/>
      <c r="M1133" s="158"/>
      <c r="N1133" s="147"/>
      <c r="O1133" s="147"/>
      <c r="AA1133" s="99" t="str">
        <f t="shared" si="785"/>
        <v/>
      </c>
      <c r="AB1133" s="99" t="str">
        <f t="shared" si="786"/>
        <v/>
      </c>
      <c r="AC1133" s="99" t="str">
        <f t="shared" si="814"/>
        <v/>
      </c>
      <c r="AD1133" s="99" t="str">
        <f t="shared" si="815"/>
        <v/>
      </c>
      <c r="AE1133" s="99" t="str">
        <f t="shared" si="787"/>
        <v/>
      </c>
      <c r="AF1133" s="99" t="str">
        <f t="shared" si="788"/>
        <v/>
      </c>
      <c r="AG1133" s="99" t="str">
        <f t="shared" si="826"/>
        <v/>
      </c>
      <c r="AH1133" s="99" t="str">
        <f t="shared" si="827"/>
        <v/>
      </c>
      <c r="AI1133" s="99" t="str">
        <f t="shared" si="804"/>
        <v/>
      </c>
      <c r="AJ1133" s="99" t="str">
        <f t="shared" si="810"/>
        <v/>
      </c>
      <c r="AK1133" s="99" t="str">
        <f t="shared" si="824"/>
        <v/>
      </c>
      <c r="AL1133" s="99" t="str">
        <f t="shared" si="825"/>
        <v/>
      </c>
      <c r="AM1133" s="99" t="str">
        <f t="shared" si="805"/>
        <v/>
      </c>
      <c r="AN1133" s="99" t="str">
        <f t="shared" si="811"/>
        <v/>
      </c>
      <c r="AO1133" s="99" t="str">
        <f t="shared" si="816"/>
        <v/>
      </c>
      <c r="AP1133" s="99" t="str">
        <f t="shared" si="817"/>
        <v/>
      </c>
      <c r="AQ1133" s="99" t="str">
        <f t="shared" si="812"/>
        <v/>
      </c>
      <c r="AR1133" s="99" t="str">
        <f t="shared" si="813"/>
        <v/>
      </c>
      <c r="AS1133" s="99" t="str">
        <f t="shared" si="818"/>
        <v/>
      </c>
      <c r="AT1133" s="99" t="str">
        <f t="shared" si="819"/>
        <v/>
      </c>
      <c r="AU1133" s="99" t="str">
        <f t="shared" si="789"/>
        <v/>
      </c>
      <c r="AV1133" s="99" t="str">
        <f t="shared" si="790"/>
        <v/>
      </c>
      <c r="AW1133" s="99" t="str">
        <f t="shared" si="820"/>
        <v/>
      </c>
      <c r="AX1133" s="99" t="str">
        <f t="shared" si="821"/>
        <v/>
      </c>
      <c r="AY1133" s="99" t="str">
        <f t="shared" si="791"/>
        <v/>
      </c>
      <c r="AZ1133" s="99" t="str">
        <f t="shared" si="792"/>
        <v/>
      </c>
      <c r="BA1133" s="99" t="str">
        <f t="shared" si="822"/>
        <v/>
      </c>
      <c r="BB1133" s="99" t="str">
        <f t="shared" si="823"/>
        <v/>
      </c>
      <c r="BD1133" s="99" t="str">
        <f t="shared" si="793"/>
        <v/>
      </c>
      <c r="BE1133" s="99" t="str">
        <f t="shared" si="794"/>
        <v/>
      </c>
      <c r="BF1133" s="99" t="str">
        <f t="shared" si="795"/>
        <v/>
      </c>
      <c r="BG1133" s="99" t="str">
        <f t="shared" si="796"/>
        <v/>
      </c>
      <c r="BH1133" s="121" t="str">
        <f t="shared" si="797"/>
        <v/>
      </c>
      <c r="BI1133" s="121" t="str">
        <f t="shared" si="798"/>
        <v/>
      </c>
      <c r="BJ1133" s="122" t="str">
        <f t="shared" si="799"/>
        <v/>
      </c>
      <c r="BK1133" s="122"/>
      <c r="BL1133" s="99" t="str">
        <f t="shared" si="800"/>
        <v/>
      </c>
      <c r="BM1133" s="99" t="str">
        <f t="shared" si="801"/>
        <v/>
      </c>
      <c r="BN1133" s="122" t="str">
        <f t="shared" si="806"/>
        <v/>
      </c>
      <c r="BO1133" s="121" t="str">
        <f t="shared" si="802"/>
        <v/>
      </c>
      <c r="BP1133" s="122" t="str">
        <f t="shared" si="807"/>
        <v/>
      </c>
      <c r="BQ1133" s="122"/>
    </row>
    <row r="1134" spans="2:69" x14ac:dyDescent="0.3">
      <c r="B1134" s="89"/>
      <c r="C1134" s="98">
        <f t="shared" si="803"/>
        <v>225</v>
      </c>
      <c r="D1134" s="120">
        <v>1124</v>
      </c>
      <c r="E1134" s="161" t="str">
        <f t="shared" si="808"/>
        <v/>
      </c>
      <c r="F1134" s="90" t="str">
        <f t="shared" si="784"/>
        <v/>
      </c>
      <c r="G1134" s="120">
        <v>1124</v>
      </c>
      <c r="H1134" s="161" t="str">
        <f t="shared" si="809"/>
        <v/>
      </c>
      <c r="I1134" s="90" t="str">
        <f t="array" ref="I1134">IF(D$2=1,IF(F1134="","",ABS(F1133-F1134)),IF(D$2&lt;10,IF(AND(F1134="",F1135=""),"",MAX(IF(C$11:C$1510=G1134,B$11:B$1510))-MIN(IF(C$11:C$1510=G1134,B$11:B$1510))),IF(AND(F1134="",F1135=""),"",_xlfn.STDEV.S(IF(C$11:C$1510=G1134,B$11:B$1510)))))</f>
        <v/>
      </c>
      <c r="J1134" s="102"/>
      <c r="K1134" s="156"/>
      <c r="L1134" s="157"/>
      <c r="M1134" s="158"/>
      <c r="N1134" s="147"/>
      <c r="O1134" s="147"/>
      <c r="AA1134" s="99" t="str">
        <f t="shared" si="785"/>
        <v/>
      </c>
      <c r="AB1134" s="99" t="str">
        <f t="shared" si="786"/>
        <v/>
      </c>
      <c r="AC1134" s="99" t="str">
        <f t="shared" si="814"/>
        <v/>
      </c>
      <c r="AD1134" s="99" t="str">
        <f t="shared" si="815"/>
        <v/>
      </c>
      <c r="AE1134" s="99" t="str">
        <f t="shared" si="787"/>
        <v/>
      </c>
      <c r="AF1134" s="99" t="str">
        <f t="shared" si="788"/>
        <v/>
      </c>
      <c r="AG1134" s="99" t="str">
        <f t="shared" si="826"/>
        <v/>
      </c>
      <c r="AH1134" s="99" t="str">
        <f t="shared" si="827"/>
        <v/>
      </c>
      <c r="AI1134" s="99" t="str">
        <f t="shared" si="804"/>
        <v/>
      </c>
      <c r="AJ1134" s="99" t="str">
        <f t="shared" si="810"/>
        <v/>
      </c>
      <c r="AK1134" s="99" t="str">
        <f t="shared" si="824"/>
        <v/>
      </c>
      <c r="AL1134" s="99" t="str">
        <f t="shared" si="825"/>
        <v/>
      </c>
      <c r="AM1134" s="99" t="str">
        <f t="shared" si="805"/>
        <v/>
      </c>
      <c r="AN1134" s="99" t="str">
        <f t="shared" si="811"/>
        <v/>
      </c>
      <c r="AO1134" s="99" t="str">
        <f t="shared" si="816"/>
        <v/>
      </c>
      <c r="AP1134" s="99" t="str">
        <f t="shared" si="817"/>
        <v/>
      </c>
      <c r="AQ1134" s="99" t="str">
        <f t="shared" si="812"/>
        <v/>
      </c>
      <c r="AR1134" s="99" t="str">
        <f t="shared" si="813"/>
        <v/>
      </c>
      <c r="AS1134" s="99" t="str">
        <f t="shared" si="818"/>
        <v/>
      </c>
      <c r="AT1134" s="99" t="str">
        <f t="shared" si="819"/>
        <v/>
      </c>
      <c r="AU1134" s="99" t="str">
        <f t="shared" si="789"/>
        <v/>
      </c>
      <c r="AV1134" s="99" t="str">
        <f t="shared" si="790"/>
        <v/>
      </c>
      <c r="AW1134" s="99" t="str">
        <f t="shared" si="820"/>
        <v/>
      </c>
      <c r="AX1134" s="99" t="str">
        <f t="shared" si="821"/>
        <v/>
      </c>
      <c r="AY1134" s="99" t="str">
        <f t="shared" si="791"/>
        <v/>
      </c>
      <c r="AZ1134" s="99" t="str">
        <f t="shared" si="792"/>
        <v/>
      </c>
      <c r="BA1134" s="99" t="str">
        <f t="shared" si="822"/>
        <v/>
      </c>
      <c r="BB1134" s="99" t="str">
        <f t="shared" si="823"/>
        <v/>
      </c>
      <c r="BD1134" s="99" t="str">
        <f t="shared" si="793"/>
        <v/>
      </c>
      <c r="BE1134" s="99" t="str">
        <f t="shared" si="794"/>
        <v/>
      </c>
      <c r="BF1134" s="99" t="str">
        <f t="shared" si="795"/>
        <v/>
      </c>
      <c r="BG1134" s="99" t="str">
        <f t="shared" si="796"/>
        <v/>
      </c>
      <c r="BH1134" s="121" t="str">
        <f t="shared" si="797"/>
        <v/>
      </c>
      <c r="BI1134" s="121" t="str">
        <f t="shared" si="798"/>
        <v/>
      </c>
      <c r="BJ1134" s="122" t="str">
        <f t="shared" si="799"/>
        <v/>
      </c>
      <c r="BK1134" s="122"/>
      <c r="BL1134" s="99" t="str">
        <f t="shared" si="800"/>
        <v/>
      </c>
      <c r="BM1134" s="99" t="str">
        <f t="shared" si="801"/>
        <v/>
      </c>
      <c r="BN1134" s="122" t="str">
        <f t="shared" si="806"/>
        <v/>
      </c>
      <c r="BO1134" s="121" t="str">
        <f t="shared" si="802"/>
        <v/>
      </c>
      <c r="BP1134" s="122" t="str">
        <f t="shared" si="807"/>
        <v/>
      </c>
      <c r="BQ1134" s="122"/>
    </row>
    <row r="1135" spans="2:69" x14ac:dyDescent="0.3">
      <c r="B1135" s="89"/>
      <c r="C1135" s="98">
        <f t="shared" si="803"/>
        <v>225</v>
      </c>
      <c r="D1135" s="120">
        <v>1125</v>
      </c>
      <c r="E1135" s="161" t="str">
        <f t="shared" si="808"/>
        <v/>
      </c>
      <c r="F1135" s="90" t="str">
        <f t="shared" si="784"/>
        <v/>
      </c>
      <c r="G1135" s="120">
        <v>1125</v>
      </c>
      <c r="H1135" s="161" t="str">
        <f t="shared" si="809"/>
        <v/>
      </c>
      <c r="I1135" s="90" t="str">
        <f t="array" ref="I1135">IF(D$2=1,IF(F1135="","",ABS(F1134-F1135)),IF(D$2&lt;10,IF(AND(F1135="",F1136=""),"",MAX(IF(C$11:C$1510=G1135,B$11:B$1510))-MIN(IF(C$11:C$1510=G1135,B$11:B$1510))),IF(AND(F1135="",F1136=""),"",_xlfn.STDEV.S(IF(C$11:C$1510=G1135,B$11:B$1510)))))</f>
        <v/>
      </c>
      <c r="J1135" s="102"/>
      <c r="K1135" s="156"/>
      <c r="L1135" s="157"/>
      <c r="M1135" s="158"/>
      <c r="N1135" s="147"/>
      <c r="O1135" s="147"/>
      <c r="AA1135" s="99" t="str">
        <f t="shared" si="785"/>
        <v/>
      </c>
      <c r="AB1135" s="99" t="str">
        <f t="shared" si="786"/>
        <v/>
      </c>
      <c r="AC1135" s="99" t="str">
        <f t="shared" si="814"/>
        <v/>
      </c>
      <c r="AD1135" s="99" t="str">
        <f t="shared" si="815"/>
        <v/>
      </c>
      <c r="AE1135" s="99" t="str">
        <f t="shared" si="787"/>
        <v/>
      </c>
      <c r="AF1135" s="99" t="str">
        <f t="shared" si="788"/>
        <v/>
      </c>
      <c r="AG1135" s="99" t="str">
        <f t="shared" si="826"/>
        <v/>
      </c>
      <c r="AH1135" s="99" t="str">
        <f t="shared" si="827"/>
        <v/>
      </c>
      <c r="AI1135" s="99" t="str">
        <f t="shared" si="804"/>
        <v/>
      </c>
      <c r="AJ1135" s="99" t="str">
        <f t="shared" si="810"/>
        <v/>
      </c>
      <c r="AK1135" s="99" t="str">
        <f t="shared" si="824"/>
        <v/>
      </c>
      <c r="AL1135" s="99" t="str">
        <f t="shared" si="825"/>
        <v/>
      </c>
      <c r="AM1135" s="99" t="str">
        <f t="shared" si="805"/>
        <v/>
      </c>
      <c r="AN1135" s="99" t="str">
        <f t="shared" si="811"/>
        <v/>
      </c>
      <c r="AO1135" s="99" t="str">
        <f t="shared" si="816"/>
        <v/>
      </c>
      <c r="AP1135" s="99" t="str">
        <f t="shared" si="817"/>
        <v/>
      </c>
      <c r="AQ1135" s="99" t="str">
        <f t="shared" si="812"/>
        <v/>
      </c>
      <c r="AR1135" s="99" t="str">
        <f t="shared" si="813"/>
        <v/>
      </c>
      <c r="AS1135" s="99" t="str">
        <f t="shared" si="818"/>
        <v/>
      </c>
      <c r="AT1135" s="99" t="str">
        <f t="shared" si="819"/>
        <v/>
      </c>
      <c r="AU1135" s="99" t="str">
        <f t="shared" si="789"/>
        <v/>
      </c>
      <c r="AV1135" s="99" t="str">
        <f t="shared" si="790"/>
        <v/>
      </c>
      <c r="AW1135" s="99" t="str">
        <f t="shared" si="820"/>
        <v/>
      </c>
      <c r="AX1135" s="99" t="str">
        <f t="shared" si="821"/>
        <v/>
      </c>
      <c r="AY1135" s="99" t="str">
        <f t="shared" si="791"/>
        <v/>
      </c>
      <c r="AZ1135" s="99" t="str">
        <f t="shared" si="792"/>
        <v/>
      </c>
      <c r="BA1135" s="99" t="str">
        <f t="shared" si="822"/>
        <v/>
      </c>
      <c r="BB1135" s="99" t="str">
        <f t="shared" si="823"/>
        <v/>
      </c>
      <c r="BD1135" s="99" t="str">
        <f t="shared" si="793"/>
        <v/>
      </c>
      <c r="BE1135" s="99" t="str">
        <f t="shared" si="794"/>
        <v/>
      </c>
      <c r="BF1135" s="99" t="str">
        <f t="shared" si="795"/>
        <v/>
      </c>
      <c r="BG1135" s="99" t="str">
        <f t="shared" si="796"/>
        <v/>
      </c>
      <c r="BH1135" s="121" t="str">
        <f t="shared" si="797"/>
        <v/>
      </c>
      <c r="BI1135" s="121" t="str">
        <f t="shared" si="798"/>
        <v/>
      </c>
      <c r="BJ1135" s="122" t="str">
        <f t="shared" si="799"/>
        <v/>
      </c>
      <c r="BK1135" s="122"/>
      <c r="BL1135" s="99" t="str">
        <f t="shared" si="800"/>
        <v/>
      </c>
      <c r="BM1135" s="99" t="str">
        <f t="shared" si="801"/>
        <v/>
      </c>
      <c r="BN1135" s="122" t="str">
        <f t="shared" si="806"/>
        <v/>
      </c>
      <c r="BO1135" s="121" t="str">
        <f t="shared" si="802"/>
        <v/>
      </c>
      <c r="BP1135" s="122" t="str">
        <f t="shared" si="807"/>
        <v/>
      </c>
      <c r="BQ1135" s="122"/>
    </row>
    <row r="1136" spans="2:69" x14ac:dyDescent="0.3">
      <c r="B1136" s="89"/>
      <c r="C1136" s="98">
        <f t="shared" si="803"/>
        <v>226</v>
      </c>
      <c r="D1136" s="120">
        <v>1126</v>
      </c>
      <c r="E1136" s="161" t="str">
        <f t="shared" si="808"/>
        <v/>
      </c>
      <c r="F1136" s="90" t="str">
        <f t="shared" si="784"/>
        <v/>
      </c>
      <c r="G1136" s="120">
        <v>1126</v>
      </c>
      <c r="H1136" s="161" t="str">
        <f t="shared" si="809"/>
        <v/>
      </c>
      <c r="I1136" s="90" t="str">
        <f t="array" ref="I1136">IF(D$2=1,IF(F1136="","",ABS(F1135-F1136)),IF(D$2&lt;10,IF(AND(F1136="",F1137=""),"",MAX(IF(C$11:C$1510=G1136,B$11:B$1510))-MIN(IF(C$11:C$1510=G1136,B$11:B$1510))),IF(AND(F1136="",F1137=""),"",_xlfn.STDEV.S(IF(C$11:C$1510=G1136,B$11:B$1510)))))</f>
        <v/>
      </c>
      <c r="J1136" s="102"/>
      <c r="K1136" s="156"/>
      <c r="L1136" s="157"/>
      <c r="M1136" s="158"/>
      <c r="N1136" s="147"/>
      <c r="O1136" s="147"/>
      <c r="AA1136" s="99" t="str">
        <f t="shared" si="785"/>
        <v/>
      </c>
      <c r="AB1136" s="99" t="str">
        <f t="shared" si="786"/>
        <v/>
      </c>
      <c r="AC1136" s="99" t="str">
        <f t="shared" si="814"/>
        <v/>
      </c>
      <c r="AD1136" s="99" t="str">
        <f t="shared" si="815"/>
        <v/>
      </c>
      <c r="AE1136" s="99" t="str">
        <f t="shared" si="787"/>
        <v/>
      </c>
      <c r="AF1136" s="99" t="str">
        <f t="shared" si="788"/>
        <v/>
      </c>
      <c r="AG1136" s="99" t="str">
        <f t="shared" si="826"/>
        <v/>
      </c>
      <c r="AH1136" s="99" t="str">
        <f t="shared" si="827"/>
        <v/>
      </c>
      <c r="AI1136" s="99" t="str">
        <f t="shared" si="804"/>
        <v/>
      </c>
      <c r="AJ1136" s="99" t="str">
        <f t="shared" si="810"/>
        <v/>
      </c>
      <c r="AK1136" s="99" t="str">
        <f t="shared" si="824"/>
        <v/>
      </c>
      <c r="AL1136" s="99" t="str">
        <f t="shared" si="825"/>
        <v/>
      </c>
      <c r="AM1136" s="99" t="str">
        <f t="shared" si="805"/>
        <v/>
      </c>
      <c r="AN1136" s="99" t="str">
        <f t="shared" si="811"/>
        <v/>
      </c>
      <c r="AO1136" s="99" t="str">
        <f t="shared" si="816"/>
        <v/>
      </c>
      <c r="AP1136" s="99" t="str">
        <f t="shared" si="817"/>
        <v/>
      </c>
      <c r="AQ1136" s="99" t="str">
        <f t="shared" si="812"/>
        <v/>
      </c>
      <c r="AR1136" s="99" t="str">
        <f t="shared" si="813"/>
        <v/>
      </c>
      <c r="AS1136" s="99" t="str">
        <f t="shared" si="818"/>
        <v/>
      </c>
      <c r="AT1136" s="99" t="str">
        <f t="shared" si="819"/>
        <v/>
      </c>
      <c r="AU1136" s="99" t="str">
        <f t="shared" si="789"/>
        <v/>
      </c>
      <c r="AV1136" s="99" t="str">
        <f t="shared" si="790"/>
        <v/>
      </c>
      <c r="AW1136" s="99" t="str">
        <f t="shared" si="820"/>
        <v/>
      </c>
      <c r="AX1136" s="99" t="str">
        <f t="shared" si="821"/>
        <v/>
      </c>
      <c r="AY1136" s="99" t="str">
        <f t="shared" si="791"/>
        <v/>
      </c>
      <c r="AZ1136" s="99" t="str">
        <f t="shared" si="792"/>
        <v/>
      </c>
      <c r="BA1136" s="99" t="str">
        <f t="shared" si="822"/>
        <v/>
      </c>
      <c r="BB1136" s="99" t="str">
        <f t="shared" si="823"/>
        <v/>
      </c>
      <c r="BD1136" s="99" t="str">
        <f t="shared" si="793"/>
        <v/>
      </c>
      <c r="BE1136" s="99" t="str">
        <f t="shared" si="794"/>
        <v/>
      </c>
      <c r="BF1136" s="99" t="str">
        <f t="shared" si="795"/>
        <v/>
      </c>
      <c r="BG1136" s="99" t="str">
        <f t="shared" si="796"/>
        <v/>
      </c>
      <c r="BH1136" s="121" t="str">
        <f t="shared" si="797"/>
        <v/>
      </c>
      <c r="BI1136" s="121" t="str">
        <f t="shared" si="798"/>
        <v/>
      </c>
      <c r="BJ1136" s="122" t="str">
        <f t="shared" si="799"/>
        <v/>
      </c>
      <c r="BK1136" s="122"/>
      <c r="BL1136" s="99" t="str">
        <f t="shared" si="800"/>
        <v/>
      </c>
      <c r="BM1136" s="99" t="str">
        <f t="shared" si="801"/>
        <v/>
      </c>
      <c r="BN1136" s="122" t="str">
        <f t="shared" si="806"/>
        <v/>
      </c>
      <c r="BO1136" s="121" t="str">
        <f t="shared" si="802"/>
        <v/>
      </c>
      <c r="BP1136" s="122" t="str">
        <f t="shared" si="807"/>
        <v/>
      </c>
      <c r="BQ1136" s="122"/>
    </row>
    <row r="1137" spans="2:69" x14ac:dyDescent="0.3">
      <c r="B1137" s="89"/>
      <c r="C1137" s="98">
        <f t="shared" si="803"/>
        <v>226</v>
      </c>
      <c r="D1137" s="120">
        <v>1127</v>
      </c>
      <c r="E1137" s="161" t="str">
        <f t="shared" si="808"/>
        <v/>
      </c>
      <c r="F1137" s="90" t="str">
        <f t="shared" si="784"/>
        <v/>
      </c>
      <c r="G1137" s="120">
        <v>1127</v>
      </c>
      <c r="H1137" s="161" t="str">
        <f t="shared" si="809"/>
        <v/>
      </c>
      <c r="I1137" s="90" t="str">
        <f t="array" ref="I1137">IF(D$2=1,IF(F1137="","",ABS(F1136-F1137)),IF(D$2&lt;10,IF(AND(F1137="",F1138=""),"",MAX(IF(C$11:C$1510=G1137,B$11:B$1510))-MIN(IF(C$11:C$1510=G1137,B$11:B$1510))),IF(AND(F1137="",F1138=""),"",_xlfn.STDEV.S(IF(C$11:C$1510=G1137,B$11:B$1510)))))</f>
        <v/>
      </c>
      <c r="J1137" s="102"/>
      <c r="K1137" s="156"/>
      <c r="L1137" s="157"/>
      <c r="M1137" s="158"/>
      <c r="N1137" s="147"/>
      <c r="O1137" s="147"/>
      <c r="AA1137" s="99" t="str">
        <f t="shared" si="785"/>
        <v/>
      </c>
      <c r="AB1137" s="99" t="str">
        <f t="shared" si="786"/>
        <v/>
      </c>
      <c r="AC1137" s="99" t="str">
        <f t="shared" si="814"/>
        <v/>
      </c>
      <c r="AD1137" s="99" t="str">
        <f t="shared" si="815"/>
        <v/>
      </c>
      <c r="AE1137" s="99" t="str">
        <f t="shared" si="787"/>
        <v/>
      </c>
      <c r="AF1137" s="99" t="str">
        <f t="shared" si="788"/>
        <v/>
      </c>
      <c r="AG1137" s="99" t="str">
        <f t="shared" si="826"/>
        <v/>
      </c>
      <c r="AH1137" s="99" t="str">
        <f t="shared" si="827"/>
        <v/>
      </c>
      <c r="AI1137" s="99" t="str">
        <f t="shared" si="804"/>
        <v/>
      </c>
      <c r="AJ1137" s="99" t="str">
        <f t="shared" si="810"/>
        <v/>
      </c>
      <c r="AK1137" s="99" t="str">
        <f t="shared" si="824"/>
        <v/>
      </c>
      <c r="AL1137" s="99" t="str">
        <f t="shared" si="825"/>
        <v/>
      </c>
      <c r="AM1137" s="99" t="str">
        <f t="shared" si="805"/>
        <v/>
      </c>
      <c r="AN1137" s="99" t="str">
        <f t="shared" si="811"/>
        <v/>
      </c>
      <c r="AO1137" s="99" t="str">
        <f t="shared" si="816"/>
        <v/>
      </c>
      <c r="AP1137" s="99" t="str">
        <f t="shared" si="817"/>
        <v/>
      </c>
      <c r="AQ1137" s="99" t="str">
        <f t="shared" si="812"/>
        <v/>
      </c>
      <c r="AR1137" s="99" t="str">
        <f t="shared" si="813"/>
        <v/>
      </c>
      <c r="AS1137" s="99" t="str">
        <f t="shared" si="818"/>
        <v/>
      </c>
      <c r="AT1137" s="99" t="str">
        <f t="shared" si="819"/>
        <v/>
      </c>
      <c r="AU1137" s="99" t="str">
        <f t="shared" si="789"/>
        <v/>
      </c>
      <c r="AV1137" s="99" t="str">
        <f t="shared" si="790"/>
        <v/>
      </c>
      <c r="AW1137" s="99" t="str">
        <f t="shared" si="820"/>
        <v/>
      </c>
      <c r="AX1137" s="99" t="str">
        <f t="shared" si="821"/>
        <v/>
      </c>
      <c r="AY1137" s="99" t="str">
        <f t="shared" si="791"/>
        <v/>
      </c>
      <c r="AZ1137" s="99" t="str">
        <f t="shared" si="792"/>
        <v/>
      </c>
      <c r="BA1137" s="99" t="str">
        <f t="shared" si="822"/>
        <v/>
      </c>
      <c r="BB1137" s="99" t="str">
        <f t="shared" si="823"/>
        <v/>
      </c>
      <c r="BD1137" s="99" t="str">
        <f t="shared" si="793"/>
        <v/>
      </c>
      <c r="BE1137" s="99" t="str">
        <f t="shared" si="794"/>
        <v/>
      </c>
      <c r="BF1137" s="99" t="str">
        <f t="shared" si="795"/>
        <v/>
      </c>
      <c r="BG1137" s="99" t="str">
        <f t="shared" si="796"/>
        <v/>
      </c>
      <c r="BH1137" s="121" t="str">
        <f t="shared" si="797"/>
        <v/>
      </c>
      <c r="BI1137" s="121" t="str">
        <f t="shared" si="798"/>
        <v/>
      </c>
      <c r="BJ1137" s="122" t="str">
        <f t="shared" si="799"/>
        <v/>
      </c>
      <c r="BK1137" s="122"/>
      <c r="BL1137" s="99" t="str">
        <f t="shared" si="800"/>
        <v/>
      </c>
      <c r="BM1137" s="99" t="str">
        <f t="shared" si="801"/>
        <v/>
      </c>
      <c r="BN1137" s="122" t="str">
        <f t="shared" si="806"/>
        <v/>
      </c>
      <c r="BO1137" s="121" t="str">
        <f t="shared" si="802"/>
        <v/>
      </c>
      <c r="BP1137" s="122" t="str">
        <f t="shared" si="807"/>
        <v/>
      </c>
      <c r="BQ1137" s="122"/>
    </row>
    <row r="1138" spans="2:69" x14ac:dyDescent="0.3">
      <c r="B1138" s="89"/>
      <c r="C1138" s="98">
        <f t="shared" si="803"/>
        <v>226</v>
      </c>
      <c r="D1138" s="120">
        <v>1128</v>
      </c>
      <c r="E1138" s="161" t="str">
        <f t="shared" si="808"/>
        <v/>
      </c>
      <c r="F1138" s="90" t="str">
        <f t="shared" si="784"/>
        <v/>
      </c>
      <c r="G1138" s="120">
        <v>1128</v>
      </c>
      <c r="H1138" s="161" t="str">
        <f t="shared" si="809"/>
        <v/>
      </c>
      <c r="I1138" s="90" t="str">
        <f t="array" ref="I1138">IF(D$2=1,IF(F1138="","",ABS(F1137-F1138)),IF(D$2&lt;10,IF(AND(F1138="",F1139=""),"",MAX(IF(C$11:C$1510=G1138,B$11:B$1510))-MIN(IF(C$11:C$1510=G1138,B$11:B$1510))),IF(AND(F1138="",F1139=""),"",_xlfn.STDEV.S(IF(C$11:C$1510=G1138,B$11:B$1510)))))</f>
        <v/>
      </c>
      <c r="J1138" s="102"/>
      <c r="K1138" s="156"/>
      <c r="L1138" s="157"/>
      <c r="M1138" s="158"/>
      <c r="N1138" s="147"/>
      <c r="O1138" s="147"/>
      <c r="AA1138" s="99" t="str">
        <f t="shared" si="785"/>
        <v/>
      </c>
      <c r="AB1138" s="99" t="str">
        <f t="shared" si="786"/>
        <v/>
      </c>
      <c r="AC1138" s="99" t="str">
        <f t="shared" si="814"/>
        <v/>
      </c>
      <c r="AD1138" s="99" t="str">
        <f t="shared" si="815"/>
        <v/>
      </c>
      <c r="AE1138" s="99" t="str">
        <f t="shared" si="787"/>
        <v/>
      </c>
      <c r="AF1138" s="99" t="str">
        <f t="shared" si="788"/>
        <v/>
      </c>
      <c r="AG1138" s="99" t="str">
        <f t="shared" si="826"/>
        <v/>
      </c>
      <c r="AH1138" s="99" t="str">
        <f t="shared" si="827"/>
        <v/>
      </c>
      <c r="AI1138" s="99" t="str">
        <f t="shared" si="804"/>
        <v/>
      </c>
      <c r="AJ1138" s="99" t="str">
        <f t="shared" si="810"/>
        <v/>
      </c>
      <c r="AK1138" s="99" t="str">
        <f t="shared" si="824"/>
        <v/>
      </c>
      <c r="AL1138" s="99" t="str">
        <f t="shared" si="825"/>
        <v/>
      </c>
      <c r="AM1138" s="99" t="str">
        <f t="shared" si="805"/>
        <v/>
      </c>
      <c r="AN1138" s="99" t="str">
        <f t="shared" si="811"/>
        <v/>
      </c>
      <c r="AO1138" s="99" t="str">
        <f t="shared" si="816"/>
        <v/>
      </c>
      <c r="AP1138" s="99" t="str">
        <f t="shared" si="817"/>
        <v/>
      </c>
      <c r="AQ1138" s="99" t="str">
        <f t="shared" si="812"/>
        <v/>
      </c>
      <c r="AR1138" s="99" t="str">
        <f t="shared" si="813"/>
        <v/>
      </c>
      <c r="AS1138" s="99" t="str">
        <f t="shared" si="818"/>
        <v/>
      </c>
      <c r="AT1138" s="99" t="str">
        <f t="shared" si="819"/>
        <v/>
      </c>
      <c r="AU1138" s="99" t="str">
        <f t="shared" si="789"/>
        <v/>
      </c>
      <c r="AV1138" s="99" t="str">
        <f t="shared" si="790"/>
        <v/>
      </c>
      <c r="AW1138" s="99" t="str">
        <f t="shared" si="820"/>
        <v/>
      </c>
      <c r="AX1138" s="99" t="str">
        <f t="shared" si="821"/>
        <v/>
      </c>
      <c r="AY1138" s="99" t="str">
        <f t="shared" si="791"/>
        <v/>
      </c>
      <c r="AZ1138" s="99" t="str">
        <f t="shared" si="792"/>
        <v/>
      </c>
      <c r="BA1138" s="99" t="str">
        <f t="shared" si="822"/>
        <v/>
      </c>
      <c r="BB1138" s="99" t="str">
        <f t="shared" si="823"/>
        <v/>
      </c>
      <c r="BD1138" s="99" t="str">
        <f t="shared" si="793"/>
        <v/>
      </c>
      <c r="BE1138" s="99" t="str">
        <f t="shared" si="794"/>
        <v/>
      </c>
      <c r="BF1138" s="99" t="str">
        <f t="shared" si="795"/>
        <v/>
      </c>
      <c r="BG1138" s="99" t="str">
        <f t="shared" si="796"/>
        <v/>
      </c>
      <c r="BH1138" s="121" t="str">
        <f t="shared" si="797"/>
        <v/>
      </c>
      <c r="BI1138" s="121" t="str">
        <f t="shared" si="798"/>
        <v/>
      </c>
      <c r="BJ1138" s="122" t="str">
        <f t="shared" si="799"/>
        <v/>
      </c>
      <c r="BK1138" s="122"/>
      <c r="BL1138" s="99" t="str">
        <f t="shared" si="800"/>
        <v/>
      </c>
      <c r="BM1138" s="99" t="str">
        <f t="shared" si="801"/>
        <v/>
      </c>
      <c r="BN1138" s="122" t="str">
        <f t="shared" si="806"/>
        <v/>
      </c>
      <c r="BO1138" s="121" t="str">
        <f t="shared" si="802"/>
        <v/>
      </c>
      <c r="BP1138" s="122" t="str">
        <f t="shared" si="807"/>
        <v/>
      </c>
      <c r="BQ1138" s="122"/>
    </row>
    <row r="1139" spans="2:69" x14ac:dyDescent="0.3">
      <c r="B1139" s="89"/>
      <c r="C1139" s="98">
        <f t="shared" si="803"/>
        <v>226</v>
      </c>
      <c r="D1139" s="120">
        <v>1129</v>
      </c>
      <c r="E1139" s="161" t="str">
        <f t="shared" si="808"/>
        <v/>
      </c>
      <c r="F1139" s="90" t="str">
        <f t="shared" si="784"/>
        <v/>
      </c>
      <c r="G1139" s="120">
        <v>1129</v>
      </c>
      <c r="H1139" s="161" t="str">
        <f t="shared" si="809"/>
        <v/>
      </c>
      <c r="I1139" s="90" t="str">
        <f t="array" ref="I1139">IF(D$2=1,IF(F1139="","",ABS(F1138-F1139)),IF(D$2&lt;10,IF(AND(F1139="",F1140=""),"",MAX(IF(C$11:C$1510=G1139,B$11:B$1510))-MIN(IF(C$11:C$1510=G1139,B$11:B$1510))),IF(AND(F1139="",F1140=""),"",_xlfn.STDEV.S(IF(C$11:C$1510=G1139,B$11:B$1510)))))</f>
        <v/>
      </c>
      <c r="J1139" s="102"/>
      <c r="K1139" s="156"/>
      <c r="L1139" s="157"/>
      <c r="M1139" s="158"/>
      <c r="N1139" s="147"/>
      <c r="O1139" s="147"/>
      <c r="AA1139" s="99" t="str">
        <f t="shared" si="785"/>
        <v/>
      </c>
      <c r="AB1139" s="99" t="str">
        <f t="shared" si="786"/>
        <v/>
      </c>
      <c r="AC1139" s="99" t="str">
        <f t="shared" si="814"/>
        <v/>
      </c>
      <c r="AD1139" s="99" t="str">
        <f t="shared" si="815"/>
        <v/>
      </c>
      <c r="AE1139" s="99" t="str">
        <f t="shared" si="787"/>
        <v/>
      </c>
      <c r="AF1139" s="99" t="str">
        <f t="shared" si="788"/>
        <v/>
      </c>
      <c r="AG1139" s="99" t="str">
        <f t="shared" si="826"/>
        <v/>
      </c>
      <c r="AH1139" s="99" t="str">
        <f t="shared" si="827"/>
        <v/>
      </c>
      <c r="AI1139" s="99" t="str">
        <f t="shared" si="804"/>
        <v/>
      </c>
      <c r="AJ1139" s="99" t="str">
        <f t="shared" si="810"/>
        <v/>
      </c>
      <c r="AK1139" s="99" t="str">
        <f t="shared" si="824"/>
        <v/>
      </c>
      <c r="AL1139" s="99" t="str">
        <f t="shared" si="825"/>
        <v/>
      </c>
      <c r="AM1139" s="99" t="str">
        <f t="shared" si="805"/>
        <v/>
      </c>
      <c r="AN1139" s="99" t="str">
        <f t="shared" si="811"/>
        <v/>
      </c>
      <c r="AO1139" s="99" t="str">
        <f t="shared" si="816"/>
        <v/>
      </c>
      <c r="AP1139" s="99" t="str">
        <f t="shared" si="817"/>
        <v/>
      </c>
      <c r="AQ1139" s="99" t="str">
        <f t="shared" si="812"/>
        <v/>
      </c>
      <c r="AR1139" s="99" t="str">
        <f t="shared" si="813"/>
        <v/>
      </c>
      <c r="AS1139" s="99" t="str">
        <f t="shared" si="818"/>
        <v/>
      </c>
      <c r="AT1139" s="99" t="str">
        <f t="shared" si="819"/>
        <v/>
      </c>
      <c r="AU1139" s="99" t="str">
        <f t="shared" si="789"/>
        <v/>
      </c>
      <c r="AV1139" s="99" t="str">
        <f t="shared" si="790"/>
        <v/>
      </c>
      <c r="AW1139" s="99" t="str">
        <f t="shared" si="820"/>
        <v/>
      </c>
      <c r="AX1139" s="99" t="str">
        <f t="shared" si="821"/>
        <v/>
      </c>
      <c r="AY1139" s="99" t="str">
        <f t="shared" si="791"/>
        <v/>
      </c>
      <c r="AZ1139" s="99" t="str">
        <f t="shared" si="792"/>
        <v/>
      </c>
      <c r="BA1139" s="99" t="str">
        <f t="shared" si="822"/>
        <v/>
      </c>
      <c r="BB1139" s="99" t="str">
        <f t="shared" si="823"/>
        <v/>
      </c>
      <c r="BD1139" s="99" t="str">
        <f t="shared" si="793"/>
        <v/>
      </c>
      <c r="BE1139" s="99" t="str">
        <f t="shared" si="794"/>
        <v/>
      </c>
      <c r="BF1139" s="99" t="str">
        <f t="shared" si="795"/>
        <v/>
      </c>
      <c r="BG1139" s="99" t="str">
        <f t="shared" si="796"/>
        <v/>
      </c>
      <c r="BH1139" s="121" t="str">
        <f t="shared" si="797"/>
        <v/>
      </c>
      <c r="BI1139" s="121" t="str">
        <f t="shared" si="798"/>
        <v/>
      </c>
      <c r="BJ1139" s="122" t="str">
        <f t="shared" si="799"/>
        <v/>
      </c>
      <c r="BK1139" s="122"/>
      <c r="BL1139" s="99" t="str">
        <f t="shared" si="800"/>
        <v/>
      </c>
      <c r="BM1139" s="99" t="str">
        <f t="shared" si="801"/>
        <v/>
      </c>
      <c r="BN1139" s="122" t="str">
        <f t="shared" si="806"/>
        <v/>
      </c>
      <c r="BO1139" s="121" t="str">
        <f t="shared" si="802"/>
        <v/>
      </c>
      <c r="BP1139" s="122" t="str">
        <f t="shared" si="807"/>
        <v/>
      </c>
      <c r="BQ1139" s="122"/>
    </row>
    <row r="1140" spans="2:69" x14ac:dyDescent="0.3">
      <c r="B1140" s="89"/>
      <c r="C1140" s="98">
        <f t="shared" si="803"/>
        <v>226</v>
      </c>
      <c r="D1140" s="120">
        <v>1130</v>
      </c>
      <c r="E1140" s="161" t="str">
        <f t="shared" si="808"/>
        <v/>
      </c>
      <c r="F1140" s="90" t="str">
        <f t="shared" si="784"/>
        <v/>
      </c>
      <c r="G1140" s="120">
        <v>1130</v>
      </c>
      <c r="H1140" s="161" t="str">
        <f t="shared" si="809"/>
        <v/>
      </c>
      <c r="I1140" s="90" t="str">
        <f t="array" ref="I1140">IF(D$2=1,IF(F1140="","",ABS(F1139-F1140)),IF(D$2&lt;10,IF(AND(F1140="",F1141=""),"",MAX(IF(C$11:C$1510=G1140,B$11:B$1510))-MIN(IF(C$11:C$1510=G1140,B$11:B$1510))),IF(AND(F1140="",F1141=""),"",_xlfn.STDEV.S(IF(C$11:C$1510=G1140,B$11:B$1510)))))</f>
        <v/>
      </c>
      <c r="J1140" s="102"/>
      <c r="K1140" s="156"/>
      <c r="L1140" s="157"/>
      <c r="M1140" s="158"/>
      <c r="N1140" s="147"/>
      <c r="O1140" s="147"/>
      <c r="AA1140" s="99" t="str">
        <f t="shared" si="785"/>
        <v/>
      </c>
      <c r="AB1140" s="99" t="str">
        <f t="shared" si="786"/>
        <v/>
      </c>
      <c r="AC1140" s="99" t="str">
        <f t="shared" si="814"/>
        <v/>
      </c>
      <c r="AD1140" s="99" t="str">
        <f t="shared" si="815"/>
        <v/>
      </c>
      <c r="AE1140" s="99" t="str">
        <f t="shared" si="787"/>
        <v/>
      </c>
      <c r="AF1140" s="99" t="str">
        <f t="shared" si="788"/>
        <v/>
      </c>
      <c r="AG1140" s="99" t="str">
        <f t="shared" si="826"/>
        <v/>
      </c>
      <c r="AH1140" s="99" t="str">
        <f t="shared" si="827"/>
        <v/>
      </c>
      <c r="AI1140" s="99" t="str">
        <f t="shared" si="804"/>
        <v/>
      </c>
      <c r="AJ1140" s="99" t="str">
        <f t="shared" si="810"/>
        <v/>
      </c>
      <c r="AK1140" s="99" t="str">
        <f t="shared" si="824"/>
        <v/>
      </c>
      <c r="AL1140" s="99" t="str">
        <f t="shared" si="825"/>
        <v/>
      </c>
      <c r="AM1140" s="99" t="str">
        <f t="shared" si="805"/>
        <v/>
      </c>
      <c r="AN1140" s="99" t="str">
        <f t="shared" si="811"/>
        <v/>
      </c>
      <c r="AO1140" s="99" t="str">
        <f t="shared" si="816"/>
        <v/>
      </c>
      <c r="AP1140" s="99" t="str">
        <f t="shared" si="817"/>
        <v/>
      </c>
      <c r="AQ1140" s="99" t="str">
        <f t="shared" si="812"/>
        <v/>
      </c>
      <c r="AR1140" s="99" t="str">
        <f t="shared" si="813"/>
        <v/>
      </c>
      <c r="AS1140" s="99" t="str">
        <f t="shared" si="818"/>
        <v/>
      </c>
      <c r="AT1140" s="99" t="str">
        <f t="shared" si="819"/>
        <v/>
      </c>
      <c r="AU1140" s="99" t="str">
        <f t="shared" si="789"/>
        <v/>
      </c>
      <c r="AV1140" s="99" t="str">
        <f t="shared" si="790"/>
        <v/>
      </c>
      <c r="AW1140" s="99" t="str">
        <f t="shared" si="820"/>
        <v/>
      </c>
      <c r="AX1140" s="99" t="str">
        <f t="shared" si="821"/>
        <v/>
      </c>
      <c r="AY1140" s="99" t="str">
        <f t="shared" si="791"/>
        <v/>
      </c>
      <c r="AZ1140" s="99" t="str">
        <f t="shared" si="792"/>
        <v/>
      </c>
      <c r="BA1140" s="99" t="str">
        <f t="shared" si="822"/>
        <v/>
      </c>
      <c r="BB1140" s="99" t="str">
        <f t="shared" si="823"/>
        <v/>
      </c>
      <c r="BD1140" s="99" t="str">
        <f t="shared" si="793"/>
        <v/>
      </c>
      <c r="BE1140" s="99" t="str">
        <f t="shared" si="794"/>
        <v/>
      </c>
      <c r="BF1140" s="99" t="str">
        <f t="shared" si="795"/>
        <v/>
      </c>
      <c r="BG1140" s="99" t="str">
        <f t="shared" si="796"/>
        <v/>
      </c>
      <c r="BH1140" s="121" t="str">
        <f t="shared" si="797"/>
        <v/>
      </c>
      <c r="BI1140" s="121" t="str">
        <f t="shared" si="798"/>
        <v/>
      </c>
      <c r="BJ1140" s="122" t="str">
        <f t="shared" si="799"/>
        <v/>
      </c>
      <c r="BK1140" s="122"/>
      <c r="BL1140" s="99" t="str">
        <f t="shared" si="800"/>
        <v/>
      </c>
      <c r="BM1140" s="99" t="str">
        <f t="shared" si="801"/>
        <v/>
      </c>
      <c r="BN1140" s="122" t="str">
        <f t="shared" si="806"/>
        <v/>
      </c>
      <c r="BO1140" s="121" t="str">
        <f t="shared" si="802"/>
        <v/>
      </c>
      <c r="BP1140" s="122" t="str">
        <f t="shared" si="807"/>
        <v/>
      </c>
      <c r="BQ1140" s="122"/>
    </row>
    <row r="1141" spans="2:69" x14ac:dyDescent="0.3">
      <c r="B1141" s="89"/>
      <c r="C1141" s="98">
        <f t="shared" si="803"/>
        <v>227</v>
      </c>
      <c r="D1141" s="120">
        <v>1131</v>
      </c>
      <c r="E1141" s="161" t="str">
        <f t="shared" si="808"/>
        <v/>
      </c>
      <c r="F1141" s="90" t="str">
        <f t="shared" si="784"/>
        <v/>
      </c>
      <c r="G1141" s="120">
        <v>1131</v>
      </c>
      <c r="H1141" s="161" t="str">
        <f t="shared" si="809"/>
        <v/>
      </c>
      <c r="I1141" s="90" t="str">
        <f t="array" ref="I1141">IF(D$2=1,IF(F1141="","",ABS(F1140-F1141)),IF(D$2&lt;10,IF(AND(F1141="",F1142=""),"",MAX(IF(C$11:C$1510=G1141,B$11:B$1510))-MIN(IF(C$11:C$1510=G1141,B$11:B$1510))),IF(AND(F1141="",F1142=""),"",_xlfn.STDEV.S(IF(C$11:C$1510=G1141,B$11:B$1510)))))</f>
        <v/>
      </c>
      <c r="J1141" s="102"/>
      <c r="K1141" s="156"/>
      <c r="L1141" s="157"/>
      <c r="M1141" s="158"/>
      <c r="N1141" s="147"/>
      <c r="O1141" s="147"/>
      <c r="AA1141" s="99" t="str">
        <f t="shared" si="785"/>
        <v/>
      </c>
      <c r="AB1141" s="99" t="str">
        <f t="shared" si="786"/>
        <v/>
      </c>
      <c r="AC1141" s="99" t="str">
        <f t="shared" si="814"/>
        <v/>
      </c>
      <c r="AD1141" s="99" t="str">
        <f t="shared" si="815"/>
        <v/>
      </c>
      <c r="AE1141" s="99" t="str">
        <f t="shared" si="787"/>
        <v/>
      </c>
      <c r="AF1141" s="99" t="str">
        <f t="shared" si="788"/>
        <v/>
      </c>
      <c r="AG1141" s="99" t="str">
        <f t="shared" si="826"/>
        <v/>
      </c>
      <c r="AH1141" s="99" t="str">
        <f t="shared" si="827"/>
        <v/>
      </c>
      <c r="AI1141" s="99" t="str">
        <f t="shared" si="804"/>
        <v/>
      </c>
      <c r="AJ1141" s="99" t="str">
        <f t="shared" si="810"/>
        <v/>
      </c>
      <c r="AK1141" s="99" t="str">
        <f t="shared" si="824"/>
        <v/>
      </c>
      <c r="AL1141" s="99" t="str">
        <f t="shared" si="825"/>
        <v/>
      </c>
      <c r="AM1141" s="99" t="str">
        <f t="shared" si="805"/>
        <v/>
      </c>
      <c r="AN1141" s="99" t="str">
        <f t="shared" si="811"/>
        <v/>
      </c>
      <c r="AO1141" s="99" t="str">
        <f t="shared" si="816"/>
        <v/>
      </c>
      <c r="AP1141" s="99" t="str">
        <f t="shared" si="817"/>
        <v/>
      </c>
      <c r="AQ1141" s="99" t="str">
        <f t="shared" si="812"/>
        <v/>
      </c>
      <c r="AR1141" s="99" t="str">
        <f t="shared" si="813"/>
        <v/>
      </c>
      <c r="AS1141" s="99" t="str">
        <f t="shared" si="818"/>
        <v/>
      </c>
      <c r="AT1141" s="99" t="str">
        <f t="shared" si="819"/>
        <v/>
      </c>
      <c r="AU1141" s="99" t="str">
        <f t="shared" si="789"/>
        <v/>
      </c>
      <c r="AV1141" s="99" t="str">
        <f t="shared" si="790"/>
        <v/>
      </c>
      <c r="AW1141" s="99" t="str">
        <f t="shared" si="820"/>
        <v/>
      </c>
      <c r="AX1141" s="99" t="str">
        <f t="shared" si="821"/>
        <v/>
      </c>
      <c r="AY1141" s="99" t="str">
        <f t="shared" si="791"/>
        <v/>
      </c>
      <c r="AZ1141" s="99" t="str">
        <f t="shared" si="792"/>
        <v/>
      </c>
      <c r="BA1141" s="99" t="str">
        <f t="shared" si="822"/>
        <v/>
      </c>
      <c r="BB1141" s="99" t="str">
        <f t="shared" si="823"/>
        <v/>
      </c>
      <c r="BD1141" s="99" t="str">
        <f t="shared" si="793"/>
        <v/>
      </c>
      <c r="BE1141" s="99" t="str">
        <f t="shared" si="794"/>
        <v/>
      </c>
      <c r="BF1141" s="99" t="str">
        <f t="shared" si="795"/>
        <v/>
      </c>
      <c r="BG1141" s="99" t="str">
        <f t="shared" si="796"/>
        <v/>
      </c>
      <c r="BH1141" s="121" t="str">
        <f t="shared" si="797"/>
        <v/>
      </c>
      <c r="BI1141" s="121" t="str">
        <f t="shared" si="798"/>
        <v/>
      </c>
      <c r="BJ1141" s="122" t="str">
        <f t="shared" si="799"/>
        <v/>
      </c>
      <c r="BK1141" s="122"/>
      <c r="BL1141" s="99" t="str">
        <f t="shared" si="800"/>
        <v/>
      </c>
      <c r="BM1141" s="99" t="str">
        <f t="shared" si="801"/>
        <v/>
      </c>
      <c r="BN1141" s="122" t="str">
        <f t="shared" si="806"/>
        <v/>
      </c>
      <c r="BO1141" s="121" t="str">
        <f t="shared" si="802"/>
        <v/>
      </c>
      <c r="BP1141" s="122" t="str">
        <f t="shared" si="807"/>
        <v/>
      </c>
      <c r="BQ1141" s="122"/>
    </row>
    <row r="1142" spans="2:69" x14ac:dyDescent="0.3">
      <c r="B1142" s="89"/>
      <c r="C1142" s="98">
        <f t="shared" si="803"/>
        <v>227</v>
      </c>
      <c r="D1142" s="120">
        <v>1132</v>
      </c>
      <c r="E1142" s="161" t="str">
        <f t="shared" si="808"/>
        <v/>
      </c>
      <c r="F1142" s="90" t="str">
        <f t="shared" si="784"/>
        <v/>
      </c>
      <c r="G1142" s="120">
        <v>1132</v>
      </c>
      <c r="H1142" s="161" t="str">
        <f t="shared" si="809"/>
        <v/>
      </c>
      <c r="I1142" s="90" t="str">
        <f t="array" ref="I1142">IF(D$2=1,IF(F1142="","",ABS(F1141-F1142)),IF(D$2&lt;10,IF(AND(F1142="",F1143=""),"",MAX(IF(C$11:C$1510=G1142,B$11:B$1510))-MIN(IF(C$11:C$1510=G1142,B$11:B$1510))),IF(AND(F1142="",F1143=""),"",_xlfn.STDEV.S(IF(C$11:C$1510=G1142,B$11:B$1510)))))</f>
        <v/>
      </c>
      <c r="J1142" s="102"/>
      <c r="K1142" s="156"/>
      <c r="L1142" s="157"/>
      <c r="M1142" s="158"/>
      <c r="N1142" s="147"/>
      <c r="O1142" s="147"/>
      <c r="AA1142" s="99" t="str">
        <f t="shared" si="785"/>
        <v/>
      </c>
      <c r="AB1142" s="99" t="str">
        <f t="shared" si="786"/>
        <v/>
      </c>
      <c r="AC1142" s="99" t="str">
        <f t="shared" si="814"/>
        <v/>
      </c>
      <c r="AD1142" s="99" t="str">
        <f t="shared" si="815"/>
        <v/>
      </c>
      <c r="AE1142" s="99" t="str">
        <f t="shared" si="787"/>
        <v/>
      </c>
      <c r="AF1142" s="99" t="str">
        <f t="shared" si="788"/>
        <v/>
      </c>
      <c r="AG1142" s="99" t="str">
        <f t="shared" si="826"/>
        <v/>
      </c>
      <c r="AH1142" s="99" t="str">
        <f t="shared" si="827"/>
        <v/>
      </c>
      <c r="AI1142" s="99" t="str">
        <f t="shared" si="804"/>
        <v/>
      </c>
      <c r="AJ1142" s="99" t="str">
        <f t="shared" si="810"/>
        <v/>
      </c>
      <c r="AK1142" s="99" t="str">
        <f t="shared" si="824"/>
        <v/>
      </c>
      <c r="AL1142" s="99" t="str">
        <f t="shared" si="825"/>
        <v/>
      </c>
      <c r="AM1142" s="99" t="str">
        <f t="shared" si="805"/>
        <v/>
      </c>
      <c r="AN1142" s="99" t="str">
        <f t="shared" si="811"/>
        <v/>
      </c>
      <c r="AO1142" s="99" t="str">
        <f t="shared" si="816"/>
        <v/>
      </c>
      <c r="AP1142" s="99" t="str">
        <f t="shared" si="817"/>
        <v/>
      </c>
      <c r="AQ1142" s="99" t="str">
        <f t="shared" si="812"/>
        <v/>
      </c>
      <c r="AR1142" s="99" t="str">
        <f t="shared" si="813"/>
        <v/>
      </c>
      <c r="AS1142" s="99" t="str">
        <f t="shared" si="818"/>
        <v/>
      </c>
      <c r="AT1142" s="99" t="str">
        <f t="shared" si="819"/>
        <v/>
      </c>
      <c r="AU1142" s="99" t="str">
        <f t="shared" si="789"/>
        <v/>
      </c>
      <c r="AV1142" s="99" t="str">
        <f t="shared" si="790"/>
        <v/>
      </c>
      <c r="AW1142" s="99" t="str">
        <f t="shared" si="820"/>
        <v/>
      </c>
      <c r="AX1142" s="99" t="str">
        <f t="shared" si="821"/>
        <v/>
      </c>
      <c r="AY1142" s="99" t="str">
        <f t="shared" si="791"/>
        <v/>
      </c>
      <c r="AZ1142" s="99" t="str">
        <f t="shared" si="792"/>
        <v/>
      </c>
      <c r="BA1142" s="99" t="str">
        <f t="shared" si="822"/>
        <v/>
      </c>
      <c r="BB1142" s="99" t="str">
        <f t="shared" si="823"/>
        <v/>
      </c>
      <c r="BD1142" s="99" t="str">
        <f t="shared" si="793"/>
        <v/>
      </c>
      <c r="BE1142" s="99" t="str">
        <f t="shared" si="794"/>
        <v/>
      </c>
      <c r="BF1142" s="99" t="str">
        <f t="shared" si="795"/>
        <v/>
      </c>
      <c r="BG1142" s="99" t="str">
        <f t="shared" si="796"/>
        <v/>
      </c>
      <c r="BH1142" s="121" t="str">
        <f t="shared" si="797"/>
        <v/>
      </c>
      <c r="BI1142" s="121" t="str">
        <f t="shared" si="798"/>
        <v/>
      </c>
      <c r="BJ1142" s="122" t="str">
        <f t="shared" si="799"/>
        <v/>
      </c>
      <c r="BK1142" s="122"/>
      <c r="BL1142" s="99" t="str">
        <f t="shared" si="800"/>
        <v/>
      </c>
      <c r="BM1142" s="99" t="str">
        <f t="shared" si="801"/>
        <v/>
      </c>
      <c r="BN1142" s="122" t="str">
        <f t="shared" si="806"/>
        <v/>
      </c>
      <c r="BO1142" s="121" t="str">
        <f t="shared" si="802"/>
        <v/>
      </c>
      <c r="BP1142" s="122" t="str">
        <f t="shared" si="807"/>
        <v/>
      </c>
      <c r="BQ1142" s="122"/>
    </row>
    <row r="1143" spans="2:69" x14ac:dyDescent="0.3">
      <c r="B1143" s="89"/>
      <c r="C1143" s="98">
        <f t="shared" si="803"/>
        <v>227</v>
      </c>
      <c r="D1143" s="120">
        <v>1133</v>
      </c>
      <c r="E1143" s="161" t="str">
        <f t="shared" si="808"/>
        <v/>
      </c>
      <c r="F1143" s="90" t="str">
        <f t="shared" si="784"/>
        <v/>
      </c>
      <c r="G1143" s="120">
        <v>1133</v>
      </c>
      <c r="H1143" s="161" t="str">
        <f t="shared" si="809"/>
        <v/>
      </c>
      <c r="I1143" s="90" t="str">
        <f t="array" ref="I1143">IF(D$2=1,IF(F1143="","",ABS(F1142-F1143)),IF(D$2&lt;10,IF(AND(F1143="",F1144=""),"",MAX(IF(C$11:C$1510=G1143,B$11:B$1510))-MIN(IF(C$11:C$1510=G1143,B$11:B$1510))),IF(AND(F1143="",F1144=""),"",_xlfn.STDEV.S(IF(C$11:C$1510=G1143,B$11:B$1510)))))</f>
        <v/>
      </c>
      <c r="J1143" s="102"/>
      <c r="K1143" s="156"/>
      <c r="L1143" s="157"/>
      <c r="M1143" s="158"/>
      <c r="N1143" s="147"/>
      <c r="O1143" s="147"/>
      <c r="AA1143" s="99" t="str">
        <f t="shared" si="785"/>
        <v/>
      </c>
      <c r="AB1143" s="99" t="str">
        <f t="shared" si="786"/>
        <v/>
      </c>
      <c r="AC1143" s="99" t="str">
        <f t="shared" si="814"/>
        <v/>
      </c>
      <c r="AD1143" s="99" t="str">
        <f t="shared" si="815"/>
        <v/>
      </c>
      <c r="AE1143" s="99" t="str">
        <f t="shared" si="787"/>
        <v/>
      </c>
      <c r="AF1143" s="99" t="str">
        <f t="shared" si="788"/>
        <v/>
      </c>
      <c r="AG1143" s="99" t="str">
        <f t="shared" si="826"/>
        <v/>
      </c>
      <c r="AH1143" s="99" t="str">
        <f t="shared" si="827"/>
        <v/>
      </c>
      <c r="AI1143" s="99" t="str">
        <f t="shared" si="804"/>
        <v/>
      </c>
      <c r="AJ1143" s="99" t="str">
        <f t="shared" si="810"/>
        <v/>
      </c>
      <c r="AK1143" s="99" t="str">
        <f t="shared" si="824"/>
        <v/>
      </c>
      <c r="AL1143" s="99" t="str">
        <f t="shared" si="825"/>
        <v/>
      </c>
      <c r="AM1143" s="99" t="str">
        <f t="shared" si="805"/>
        <v/>
      </c>
      <c r="AN1143" s="99" t="str">
        <f t="shared" si="811"/>
        <v/>
      </c>
      <c r="AO1143" s="99" t="str">
        <f t="shared" si="816"/>
        <v/>
      </c>
      <c r="AP1143" s="99" t="str">
        <f t="shared" si="817"/>
        <v/>
      </c>
      <c r="AQ1143" s="99" t="str">
        <f t="shared" si="812"/>
        <v/>
      </c>
      <c r="AR1143" s="99" t="str">
        <f t="shared" si="813"/>
        <v/>
      </c>
      <c r="AS1143" s="99" t="str">
        <f t="shared" si="818"/>
        <v/>
      </c>
      <c r="AT1143" s="99" t="str">
        <f t="shared" si="819"/>
        <v/>
      </c>
      <c r="AU1143" s="99" t="str">
        <f t="shared" si="789"/>
        <v/>
      </c>
      <c r="AV1143" s="99" t="str">
        <f t="shared" si="790"/>
        <v/>
      </c>
      <c r="AW1143" s="99" t="str">
        <f t="shared" si="820"/>
        <v/>
      </c>
      <c r="AX1143" s="99" t="str">
        <f t="shared" si="821"/>
        <v/>
      </c>
      <c r="AY1143" s="99" t="str">
        <f t="shared" si="791"/>
        <v/>
      </c>
      <c r="AZ1143" s="99" t="str">
        <f t="shared" si="792"/>
        <v/>
      </c>
      <c r="BA1143" s="99" t="str">
        <f t="shared" si="822"/>
        <v/>
      </c>
      <c r="BB1143" s="99" t="str">
        <f t="shared" si="823"/>
        <v/>
      </c>
      <c r="BD1143" s="99" t="str">
        <f t="shared" si="793"/>
        <v/>
      </c>
      <c r="BE1143" s="99" t="str">
        <f t="shared" si="794"/>
        <v/>
      </c>
      <c r="BF1143" s="99" t="str">
        <f t="shared" si="795"/>
        <v/>
      </c>
      <c r="BG1143" s="99" t="str">
        <f t="shared" si="796"/>
        <v/>
      </c>
      <c r="BH1143" s="121" t="str">
        <f t="shared" si="797"/>
        <v/>
      </c>
      <c r="BI1143" s="121" t="str">
        <f t="shared" si="798"/>
        <v/>
      </c>
      <c r="BJ1143" s="122" t="str">
        <f t="shared" si="799"/>
        <v/>
      </c>
      <c r="BK1143" s="122"/>
      <c r="BL1143" s="99" t="str">
        <f t="shared" si="800"/>
        <v/>
      </c>
      <c r="BM1143" s="99" t="str">
        <f t="shared" si="801"/>
        <v/>
      </c>
      <c r="BN1143" s="122" t="str">
        <f t="shared" si="806"/>
        <v/>
      </c>
      <c r="BO1143" s="121" t="str">
        <f t="shared" si="802"/>
        <v/>
      </c>
      <c r="BP1143" s="122" t="str">
        <f t="shared" si="807"/>
        <v/>
      </c>
      <c r="BQ1143" s="122"/>
    </row>
    <row r="1144" spans="2:69" x14ac:dyDescent="0.3">
      <c r="B1144" s="89"/>
      <c r="C1144" s="98">
        <f t="shared" si="803"/>
        <v>227</v>
      </c>
      <c r="D1144" s="120">
        <v>1134</v>
      </c>
      <c r="E1144" s="161" t="str">
        <f t="shared" si="808"/>
        <v/>
      </c>
      <c r="F1144" s="90" t="str">
        <f t="shared" si="784"/>
        <v/>
      </c>
      <c r="G1144" s="120">
        <v>1134</v>
      </c>
      <c r="H1144" s="161" t="str">
        <f t="shared" si="809"/>
        <v/>
      </c>
      <c r="I1144" s="90" t="str">
        <f t="array" ref="I1144">IF(D$2=1,IF(F1144="","",ABS(F1143-F1144)),IF(D$2&lt;10,IF(AND(F1144="",F1145=""),"",MAX(IF(C$11:C$1510=G1144,B$11:B$1510))-MIN(IF(C$11:C$1510=G1144,B$11:B$1510))),IF(AND(F1144="",F1145=""),"",_xlfn.STDEV.S(IF(C$11:C$1510=G1144,B$11:B$1510)))))</f>
        <v/>
      </c>
      <c r="J1144" s="102"/>
      <c r="K1144" s="156"/>
      <c r="L1144" s="157"/>
      <c r="M1144" s="158"/>
      <c r="N1144" s="147"/>
      <c r="O1144" s="147"/>
      <c r="AA1144" s="99" t="str">
        <f t="shared" si="785"/>
        <v/>
      </c>
      <c r="AB1144" s="99" t="str">
        <f t="shared" si="786"/>
        <v/>
      </c>
      <c r="AC1144" s="99" t="str">
        <f t="shared" si="814"/>
        <v/>
      </c>
      <c r="AD1144" s="99" t="str">
        <f t="shared" si="815"/>
        <v/>
      </c>
      <c r="AE1144" s="99" t="str">
        <f t="shared" si="787"/>
        <v/>
      </c>
      <c r="AF1144" s="99" t="str">
        <f t="shared" si="788"/>
        <v/>
      </c>
      <c r="AG1144" s="99" t="str">
        <f t="shared" si="826"/>
        <v/>
      </c>
      <c r="AH1144" s="99" t="str">
        <f t="shared" si="827"/>
        <v/>
      </c>
      <c r="AI1144" s="99" t="str">
        <f t="shared" si="804"/>
        <v/>
      </c>
      <c r="AJ1144" s="99" t="str">
        <f t="shared" si="810"/>
        <v/>
      </c>
      <c r="AK1144" s="99" t="str">
        <f t="shared" si="824"/>
        <v/>
      </c>
      <c r="AL1144" s="99" t="str">
        <f t="shared" si="825"/>
        <v/>
      </c>
      <c r="AM1144" s="99" t="str">
        <f t="shared" si="805"/>
        <v/>
      </c>
      <c r="AN1144" s="99" t="str">
        <f t="shared" si="811"/>
        <v/>
      </c>
      <c r="AO1144" s="99" t="str">
        <f t="shared" si="816"/>
        <v/>
      </c>
      <c r="AP1144" s="99" t="str">
        <f t="shared" si="817"/>
        <v/>
      </c>
      <c r="AQ1144" s="99" t="str">
        <f t="shared" si="812"/>
        <v/>
      </c>
      <c r="AR1144" s="99" t="str">
        <f t="shared" si="813"/>
        <v/>
      </c>
      <c r="AS1144" s="99" t="str">
        <f t="shared" si="818"/>
        <v/>
      </c>
      <c r="AT1144" s="99" t="str">
        <f t="shared" si="819"/>
        <v/>
      </c>
      <c r="AU1144" s="99" t="str">
        <f t="shared" si="789"/>
        <v/>
      </c>
      <c r="AV1144" s="99" t="str">
        <f t="shared" si="790"/>
        <v/>
      </c>
      <c r="AW1144" s="99" t="str">
        <f t="shared" si="820"/>
        <v/>
      </c>
      <c r="AX1144" s="99" t="str">
        <f t="shared" si="821"/>
        <v/>
      </c>
      <c r="AY1144" s="99" t="str">
        <f t="shared" si="791"/>
        <v/>
      </c>
      <c r="AZ1144" s="99" t="str">
        <f t="shared" si="792"/>
        <v/>
      </c>
      <c r="BA1144" s="99" t="str">
        <f t="shared" si="822"/>
        <v/>
      </c>
      <c r="BB1144" s="99" t="str">
        <f t="shared" si="823"/>
        <v/>
      </c>
      <c r="BD1144" s="99" t="str">
        <f t="shared" si="793"/>
        <v/>
      </c>
      <c r="BE1144" s="99" t="str">
        <f t="shared" si="794"/>
        <v/>
      </c>
      <c r="BF1144" s="99" t="str">
        <f t="shared" si="795"/>
        <v/>
      </c>
      <c r="BG1144" s="99" t="str">
        <f t="shared" si="796"/>
        <v/>
      </c>
      <c r="BH1144" s="121" t="str">
        <f t="shared" si="797"/>
        <v/>
      </c>
      <c r="BI1144" s="121" t="str">
        <f t="shared" si="798"/>
        <v/>
      </c>
      <c r="BJ1144" s="122" t="str">
        <f t="shared" si="799"/>
        <v/>
      </c>
      <c r="BK1144" s="122"/>
      <c r="BL1144" s="99" t="str">
        <f t="shared" si="800"/>
        <v/>
      </c>
      <c r="BM1144" s="99" t="str">
        <f t="shared" si="801"/>
        <v/>
      </c>
      <c r="BN1144" s="122" t="str">
        <f t="shared" si="806"/>
        <v/>
      </c>
      <c r="BO1144" s="121" t="str">
        <f t="shared" si="802"/>
        <v/>
      </c>
      <c r="BP1144" s="122" t="str">
        <f t="shared" si="807"/>
        <v/>
      </c>
      <c r="BQ1144" s="122"/>
    </row>
    <row r="1145" spans="2:69" x14ac:dyDescent="0.3">
      <c r="B1145" s="89"/>
      <c r="C1145" s="98">
        <f t="shared" si="803"/>
        <v>227</v>
      </c>
      <c r="D1145" s="120">
        <v>1135</v>
      </c>
      <c r="E1145" s="161" t="str">
        <f t="shared" si="808"/>
        <v/>
      </c>
      <c r="F1145" s="90" t="str">
        <f t="shared" si="784"/>
        <v/>
      </c>
      <c r="G1145" s="120">
        <v>1135</v>
      </c>
      <c r="H1145" s="161" t="str">
        <f t="shared" si="809"/>
        <v/>
      </c>
      <c r="I1145" s="90" t="str">
        <f t="array" ref="I1145">IF(D$2=1,IF(F1145="","",ABS(F1144-F1145)),IF(D$2&lt;10,IF(AND(F1145="",F1146=""),"",MAX(IF(C$11:C$1510=G1145,B$11:B$1510))-MIN(IF(C$11:C$1510=G1145,B$11:B$1510))),IF(AND(F1145="",F1146=""),"",_xlfn.STDEV.S(IF(C$11:C$1510=G1145,B$11:B$1510)))))</f>
        <v/>
      </c>
      <c r="J1145" s="102"/>
      <c r="K1145" s="156"/>
      <c r="L1145" s="157"/>
      <c r="M1145" s="158"/>
      <c r="N1145" s="147"/>
      <c r="O1145" s="147"/>
      <c r="AA1145" s="99" t="str">
        <f t="shared" si="785"/>
        <v/>
      </c>
      <c r="AB1145" s="99" t="str">
        <f t="shared" si="786"/>
        <v/>
      </c>
      <c r="AC1145" s="99" t="str">
        <f t="shared" si="814"/>
        <v/>
      </c>
      <c r="AD1145" s="99" t="str">
        <f t="shared" si="815"/>
        <v/>
      </c>
      <c r="AE1145" s="99" t="str">
        <f t="shared" si="787"/>
        <v/>
      </c>
      <c r="AF1145" s="99" t="str">
        <f t="shared" si="788"/>
        <v/>
      </c>
      <c r="AG1145" s="99" t="str">
        <f t="shared" si="826"/>
        <v/>
      </c>
      <c r="AH1145" s="99" t="str">
        <f t="shared" si="827"/>
        <v/>
      </c>
      <c r="AI1145" s="99" t="str">
        <f t="shared" si="804"/>
        <v/>
      </c>
      <c r="AJ1145" s="99" t="str">
        <f t="shared" si="810"/>
        <v/>
      </c>
      <c r="AK1145" s="99" t="str">
        <f t="shared" si="824"/>
        <v/>
      </c>
      <c r="AL1145" s="99" t="str">
        <f t="shared" si="825"/>
        <v/>
      </c>
      <c r="AM1145" s="99" t="str">
        <f t="shared" si="805"/>
        <v/>
      </c>
      <c r="AN1145" s="99" t="str">
        <f t="shared" si="811"/>
        <v/>
      </c>
      <c r="AO1145" s="99" t="str">
        <f t="shared" si="816"/>
        <v/>
      </c>
      <c r="AP1145" s="99" t="str">
        <f t="shared" si="817"/>
        <v/>
      </c>
      <c r="AQ1145" s="99" t="str">
        <f t="shared" si="812"/>
        <v/>
      </c>
      <c r="AR1145" s="99" t="str">
        <f t="shared" si="813"/>
        <v/>
      </c>
      <c r="AS1145" s="99" t="str">
        <f t="shared" si="818"/>
        <v/>
      </c>
      <c r="AT1145" s="99" t="str">
        <f t="shared" si="819"/>
        <v/>
      </c>
      <c r="AU1145" s="99" t="str">
        <f t="shared" si="789"/>
        <v/>
      </c>
      <c r="AV1145" s="99" t="str">
        <f t="shared" si="790"/>
        <v/>
      </c>
      <c r="AW1145" s="99" t="str">
        <f t="shared" si="820"/>
        <v/>
      </c>
      <c r="AX1145" s="99" t="str">
        <f t="shared" si="821"/>
        <v/>
      </c>
      <c r="AY1145" s="99" t="str">
        <f t="shared" si="791"/>
        <v/>
      </c>
      <c r="AZ1145" s="99" t="str">
        <f t="shared" si="792"/>
        <v/>
      </c>
      <c r="BA1145" s="99" t="str">
        <f t="shared" si="822"/>
        <v/>
      </c>
      <c r="BB1145" s="99" t="str">
        <f t="shared" si="823"/>
        <v/>
      </c>
      <c r="BD1145" s="99" t="str">
        <f t="shared" si="793"/>
        <v/>
      </c>
      <c r="BE1145" s="99" t="str">
        <f t="shared" si="794"/>
        <v/>
      </c>
      <c r="BF1145" s="99" t="str">
        <f t="shared" si="795"/>
        <v/>
      </c>
      <c r="BG1145" s="99" t="str">
        <f t="shared" si="796"/>
        <v/>
      </c>
      <c r="BH1145" s="121" t="str">
        <f t="shared" si="797"/>
        <v/>
      </c>
      <c r="BI1145" s="121" t="str">
        <f t="shared" si="798"/>
        <v/>
      </c>
      <c r="BJ1145" s="122" t="str">
        <f t="shared" si="799"/>
        <v/>
      </c>
      <c r="BK1145" s="122"/>
      <c r="BL1145" s="99" t="str">
        <f t="shared" si="800"/>
        <v/>
      </c>
      <c r="BM1145" s="99" t="str">
        <f t="shared" si="801"/>
        <v/>
      </c>
      <c r="BN1145" s="122" t="str">
        <f t="shared" si="806"/>
        <v/>
      </c>
      <c r="BO1145" s="121" t="str">
        <f t="shared" si="802"/>
        <v/>
      </c>
      <c r="BP1145" s="122" t="str">
        <f t="shared" si="807"/>
        <v/>
      </c>
      <c r="BQ1145" s="122"/>
    </row>
    <row r="1146" spans="2:69" x14ac:dyDescent="0.3">
      <c r="B1146" s="89"/>
      <c r="C1146" s="98">
        <f t="shared" si="803"/>
        <v>228</v>
      </c>
      <c r="D1146" s="120">
        <v>1136</v>
      </c>
      <c r="E1146" s="161" t="str">
        <f t="shared" si="808"/>
        <v/>
      </c>
      <c r="F1146" s="90" t="str">
        <f t="shared" si="784"/>
        <v/>
      </c>
      <c r="G1146" s="120">
        <v>1136</v>
      </c>
      <c r="H1146" s="161" t="str">
        <f t="shared" si="809"/>
        <v/>
      </c>
      <c r="I1146" s="90" t="str">
        <f t="array" ref="I1146">IF(D$2=1,IF(F1146="","",ABS(F1145-F1146)),IF(D$2&lt;10,IF(AND(F1146="",F1147=""),"",MAX(IF(C$11:C$1510=G1146,B$11:B$1510))-MIN(IF(C$11:C$1510=G1146,B$11:B$1510))),IF(AND(F1146="",F1147=""),"",_xlfn.STDEV.S(IF(C$11:C$1510=G1146,B$11:B$1510)))))</f>
        <v/>
      </c>
      <c r="J1146" s="102"/>
      <c r="K1146" s="156"/>
      <c r="L1146" s="157"/>
      <c r="M1146" s="158"/>
      <c r="N1146" s="147"/>
      <c r="O1146" s="147"/>
      <c r="AA1146" s="99" t="str">
        <f t="shared" si="785"/>
        <v/>
      </c>
      <c r="AB1146" s="99" t="str">
        <f t="shared" si="786"/>
        <v/>
      </c>
      <c r="AC1146" s="99" t="str">
        <f t="shared" si="814"/>
        <v/>
      </c>
      <c r="AD1146" s="99" t="str">
        <f t="shared" si="815"/>
        <v/>
      </c>
      <c r="AE1146" s="99" t="str">
        <f t="shared" si="787"/>
        <v/>
      </c>
      <c r="AF1146" s="99" t="str">
        <f t="shared" si="788"/>
        <v/>
      </c>
      <c r="AG1146" s="99" t="str">
        <f t="shared" si="826"/>
        <v/>
      </c>
      <c r="AH1146" s="99" t="str">
        <f t="shared" si="827"/>
        <v/>
      </c>
      <c r="AI1146" s="99" t="str">
        <f t="shared" si="804"/>
        <v/>
      </c>
      <c r="AJ1146" s="99" t="str">
        <f t="shared" si="810"/>
        <v/>
      </c>
      <c r="AK1146" s="99" t="str">
        <f t="shared" si="824"/>
        <v/>
      </c>
      <c r="AL1146" s="99" t="str">
        <f t="shared" si="825"/>
        <v/>
      </c>
      <c r="AM1146" s="99" t="str">
        <f t="shared" si="805"/>
        <v/>
      </c>
      <c r="AN1146" s="99" t="str">
        <f t="shared" si="811"/>
        <v/>
      </c>
      <c r="AO1146" s="99" t="str">
        <f t="shared" si="816"/>
        <v/>
      </c>
      <c r="AP1146" s="99" t="str">
        <f t="shared" si="817"/>
        <v/>
      </c>
      <c r="AQ1146" s="99" t="str">
        <f t="shared" si="812"/>
        <v/>
      </c>
      <c r="AR1146" s="99" t="str">
        <f t="shared" si="813"/>
        <v/>
      </c>
      <c r="AS1146" s="99" t="str">
        <f t="shared" si="818"/>
        <v/>
      </c>
      <c r="AT1146" s="99" t="str">
        <f t="shared" si="819"/>
        <v/>
      </c>
      <c r="AU1146" s="99" t="str">
        <f t="shared" si="789"/>
        <v/>
      </c>
      <c r="AV1146" s="99" t="str">
        <f t="shared" si="790"/>
        <v/>
      </c>
      <c r="AW1146" s="99" t="str">
        <f t="shared" si="820"/>
        <v/>
      </c>
      <c r="AX1146" s="99" t="str">
        <f t="shared" si="821"/>
        <v/>
      </c>
      <c r="AY1146" s="99" t="str">
        <f t="shared" si="791"/>
        <v/>
      </c>
      <c r="AZ1146" s="99" t="str">
        <f t="shared" si="792"/>
        <v/>
      </c>
      <c r="BA1146" s="99" t="str">
        <f t="shared" si="822"/>
        <v/>
      </c>
      <c r="BB1146" s="99" t="str">
        <f t="shared" si="823"/>
        <v/>
      </c>
      <c r="BD1146" s="99" t="str">
        <f t="shared" si="793"/>
        <v/>
      </c>
      <c r="BE1146" s="99" t="str">
        <f t="shared" si="794"/>
        <v/>
      </c>
      <c r="BF1146" s="99" t="str">
        <f t="shared" si="795"/>
        <v/>
      </c>
      <c r="BG1146" s="99" t="str">
        <f t="shared" si="796"/>
        <v/>
      </c>
      <c r="BH1146" s="121" t="str">
        <f t="shared" si="797"/>
        <v/>
      </c>
      <c r="BI1146" s="121" t="str">
        <f t="shared" si="798"/>
        <v/>
      </c>
      <c r="BJ1146" s="122" t="str">
        <f t="shared" si="799"/>
        <v/>
      </c>
      <c r="BK1146" s="122"/>
      <c r="BL1146" s="99" t="str">
        <f t="shared" si="800"/>
        <v/>
      </c>
      <c r="BM1146" s="99" t="str">
        <f t="shared" si="801"/>
        <v/>
      </c>
      <c r="BN1146" s="122" t="str">
        <f t="shared" si="806"/>
        <v/>
      </c>
      <c r="BO1146" s="121" t="str">
        <f t="shared" si="802"/>
        <v/>
      </c>
      <c r="BP1146" s="122" t="str">
        <f t="shared" si="807"/>
        <v/>
      </c>
      <c r="BQ1146" s="122"/>
    </row>
    <row r="1147" spans="2:69" x14ac:dyDescent="0.3">
      <c r="B1147" s="89"/>
      <c r="C1147" s="98">
        <f t="shared" si="803"/>
        <v>228</v>
      </c>
      <c r="D1147" s="120">
        <v>1137</v>
      </c>
      <c r="E1147" s="161" t="str">
        <f t="shared" si="808"/>
        <v/>
      </c>
      <c r="F1147" s="90" t="str">
        <f t="shared" si="784"/>
        <v/>
      </c>
      <c r="G1147" s="120">
        <v>1137</v>
      </c>
      <c r="H1147" s="161" t="str">
        <f t="shared" si="809"/>
        <v/>
      </c>
      <c r="I1147" s="90" t="str">
        <f t="array" ref="I1147">IF(D$2=1,IF(F1147="","",ABS(F1146-F1147)),IF(D$2&lt;10,IF(AND(F1147="",F1148=""),"",MAX(IF(C$11:C$1510=G1147,B$11:B$1510))-MIN(IF(C$11:C$1510=G1147,B$11:B$1510))),IF(AND(F1147="",F1148=""),"",_xlfn.STDEV.S(IF(C$11:C$1510=G1147,B$11:B$1510)))))</f>
        <v/>
      </c>
      <c r="J1147" s="102"/>
      <c r="K1147" s="156"/>
      <c r="L1147" s="157"/>
      <c r="M1147" s="158"/>
      <c r="N1147" s="147"/>
      <c r="O1147" s="147"/>
      <c r="AA1147" s="99" t="str">
        <f t="shared" si="785"/>
        <v/>
      </c>
      <c r="AB1147" s="99" t="str">
        <f t="shared" si="786"/>
        <v/>
      </c>
      <c r="AC1147" s="99" t="str">
        <f t="shared" si="814"/>
        <v/>
      </c>
      <c r="AD1147" s="99" t="str">
        <f t="shared" si="815"/>
        <v/>
      </c>
      <c r="AE1147" s="99" t="str">
        <f t="shared" si="787"/>
        <v/>
      </c>
      <c r="AF1147" s="99" t="str">
        <f t="shared" si="788"/>
        <v/>
      </c>
      <c r="AG1147" s="99" t="str">
        <f t="shared" si="826"/>
        <v/>
      </c>
      <c r="AH1147" s="99" t="str">
        <f t="shared" si="827"/>
        <v/>
      </c>
      <c r="AI1147" s="99" t="str">
        <f t="shared" si="804"/>
        <v/>
      </c>
      <c r="AJ1147" s="99" t="str">
        <f t="shared" si="810"/>
        <v/>
      </c>
      <c r="AK1147" s="99" t="str">
        <f t="shared" si="824"/>
        <v/>
      </c>
      <c r="AL1147" s="99" t="str">
        <f t="shared" si="825"/>
        <v/>
      </c>
      <c r="AM1147" s="99" t="str">
        <f t="shared" si="805"/>
        <v/>
      </c>
      <c r="AN1147" s="99" t="str">
        <f t="shared" si="811"/>
        <v/>
      </c>
      <c r="AO1147" s="99" t="str">
        <f t="shared" si="816"/>
        <v/>
      </c>
      <c r="AP1147" s="99" t="str">
        <f t="shared" si="817"/>
        <v/>
      </c>
      <c r="AQ1147" s="99" t="str">
        <f t="shared" si="812"/>
        <v/>
      </c>
      <c r="AR1147" s="99" t="str">
        <f t="shared" si="813"/>
        <v/>
      </c>
      <c r="AS1147" s="99" t="str">
        <f t="shared" si="818"/>
        <v/>
      </c>
      <c r="AT1147" s="99" t="str">
        <f t="shared" si="819"/>
        <v/>
      </c>
      <c r="AU1147" s="99" t="str">
        <f t="shared" si="789"/>
        <v/>
      </c>
      <c r="AV1147" s="99" t="str">
        <f t="shared" si="790"/>
        <v/>
      </c>
      <c r="AW1147" s="99" t="str">
        <f t="shared" si="820"/>
        <v/>
      </c>
      <c r="AX1147" s="99" t="str">
        <f t="shared" si="821"/>
        <v/>
      </c>
      <c r="AY1147" s="99" t="str">
        <f t="shared" si="791"/>
        <v/>
      </c>
      <c r="AZ1147" s="99" t="str">
        <f t="shared" si="792"/>
        <v/>
      </c>
      <c r="BA1147" s="99" t="str">
        <f t="shared" si="822"/>
        <v/>
      </c>
      <c r="BB1147" s="99" t="str">
        <f t="shared" si="823"/>
        <v/>
      </c>
      <c r="BD1147" s="99" t="str">
        <f t="shared" si="793"/>
        <v/>
      </c>
      <c r="BE1147" s="99" t="str">
        <f t="shared" si="794"/>
        <v/>
      </c>
      <c r="BF1147" s="99" t="str">
        <f t="shared" si="795"/>
        <v/>
      </c>
      <c r="BG1147" s="99" t="str">
        <f t="shared" si="796"/>
        <v/>
      </c>
      <c r="BH1147" s="121" t="str">
        <f t="shared" si="797"/>
        <v/>
      </c>
      <c r="BI1147" s="121" t="str">
        <f t="shared" si="798"/>
        <v/>
      </c>
      <c r="BJ1147" s="122" t="str">
        <f t="shared" si="799"/>
        <v/>
      </c>
      <c r="BK1147" s="122"/>
      <c r="BL1147" s="99" t="str">
        <f t="shared" si="800"/>
        <v/>
      </c>
      <c r="BM1147" s="99" t="str">
        <f t="shared" si="801"/>
        <v/>
      </c>
      <c r="BN1147" s="122" t="str">
        <f t="shared" si="806"/>
        <v/>
      </c>
      <c r="BO1147" s="121" t="str">
        <f t="shared" si="802"/>
        <v/>
      </c>
      <c r="BP1147" s="122" t="str">
        <f t="shared" si="807"/>
        <v/>
      </c>
      <c r="BQ1147" s="122"/>
    </row>
    <row r="1148" spans="2:69" x14ac:dyDescent="0.3">
      <c r="B1148" s="89"/>
      <c r="C1148" s="98">
        <f t="shared" si="803"/>
        <v>228</v>
      </c>
      <c r="D1148" s="120">
        <v>1138</v>
      </c>
      <c r="E1148" s="161" t="str">
        <f t="shared" si="808"/>
        <v/>
      </c>
      <c r="F1148" s="90" t="str">
        <f t="shared" si="784"/>
        <v/>
      </c>
      <c r="G1148" s="120">
        <v>1138</v>
      </c>
      <c r="H1148" s="161" t="str">
        <f t="shared" si="809"/>
        <v/>
      </c>
      <c r="I1148" s="90" t="str">
        <f t="array" ref="I1148">IF(D$2=1,IF(F1148="","",ABS(F1147-F1148)),IF(D$2&lt;10,IF(AND(F1148="",F1149=""),"",MAX(IF(C$11:C$1510=G1148,B$11:B$1510))-MIN(IF(C$11:C$1510=G1148,B$11:B$1510))),IF(AND(F1148="",F1149=""),"",_xlfn.STDEV.S(IF(C$11:C$1510=G1148,B$11:B$1510)))))</f>
        <v/>
      </c>
      <c r="J1148" s="102"/>
      <c r="K1148" s="156"/>
      <c r="L1148" s="157"/>
      <c r="M1148" s="158"/>
      <c r="N1148" s="147"/>
      <c r="O1148" s="147"/>
      <c r="AA1148" s="99" t="str">
        <f t="shared" si="785"/>
        <v/>
      </c>
      <c r="AB1148" s="99" t="str">
        <f t="shared" si="786"/>
        <v/>
      </c>
      <c r="AC1148" s="99" t="str">
        <f t="shared" si="814"/>
        <v/>
      </c>
      <c r="AD1148" s="99" t="str">
        <f t="shared" si="815"/>
        <v/>
      </c>
      <c r="AE1148" s="99" t="str">
        <f t="shared" si="787"/>
        <v/>
      </c>
      <c r="AF1148" s="99" t="str">
        <f t="shared" si="788"/>
        <v/>
      </c>
      <c r="AG1148" s="99" t="str">
        <f t="shared" si="826"/>
        <v/>
      </c>
      <c r="AH1148" s="99" t="str">
        <f t="shared" si="827"/>
        <v/>
      </c>
      <c r="AI1148" s="99" t="str">
        <f t="shared" si="804"/>
        <v/>
      </c>
      <c r="AJ1148" s="99" t="str">
        <f t="shared" si="810"/>
        <v/>
      </c>
      <c r="AK1148" s="99" t="str">
        <f t="shared" si="824"/>
        <v/>
      </c>
      <c r="AL1148" s="99" t="str">
        <f t="shared" si="825"/>
        <v/>
      </c>
      <c r="AM1148" s="99" t="str">
        <f t="shared" si="805"/>
        <v/>
      </c>
      <c r="AN1148" s="99" t="str">
        <f t="shared" si="811"/>
        <v/>
      </c>
      <c r="AO1148" s="99" t="str">
        <f t="shared" si="816"/>
        <v/>
      </c>
      <c r="AP1148" s="99" t="str">
        <f t="shared" si="817"/>
        <v/>
      </c>
      <c r="AQ1148" s="99" t="str">
        <f t="shared" si="812"/>
        <v/>
      </c>
      <c r="AR1148" s="99" t="str">
        <f t="shared" si="813"/>
        <v/>
      </c>
      <c r="AS1148" s="99" t="str">
        <f t="shared" si="818"/>
        <v/>
      </c>
      <c r="AT1148" s="99" t="str">
        <f t="shared" si="819"/>
        <v/>
      </c>
      <c r="AU1148" s="99" t="str">
        <f t="shared" si="789"/>
        <v/>
      </c>
      <c r="AV1148" s="99" t="str">
        <f t="shared" si="790"/>
        <v/>
      </c>
      <c r="AW1148" s="99" t="str">
        <f t="shared" si="820"/>
        <v/>
      </c>
      <c r="AX1148" s="99" t="str">
        <f t="shared" si="821"/>
        <v/>
      </c>
      <c r="AY1148" s="99" t="str">
        <f t="shared" si="791"/>
        <v/>
      </c>
      <c r="AZ1148" s="99" t="str">
        <f t="shared" si="792"/>
        <v/>
      </c>
      <c r="BA1148" s="99" t="str">
        <f t="shared" si="822"/>
        <v/>
      </c>
      <c r="BB1148" s="99" t="str">
        <f t="shared" si="823"/>
        <v/>
      </c>
      <c r="BD1148" s="99" t="str">
        <f t="shared" si="793"/>
        <v/>
      </c>
      <c r="BE1148" s="99" t="str">
        <f t="shared" si="794"/>
        <v/>
      </c>
      <c r="BF1148" s="99" t="str">
        <f t="shared" si="795"/>
        <v/>
      </c>
      <c r="BG1148" s="99" t="str">
        <f t="shared" si="796"/>
        <v/>
      </c>
      <c r="BH1148" s="121" t="str">
        <f t="shared" si="797"/>
        <v/>
      </c>
      <c r="BI1148" s="121" t="str">
        <f t="shared" si="798"/>
        <v/>
      </c>
      <c r="BJ1148" s="122" t="str">
        <f t="shared" si="799"/>
        <v/>
      </c>
      <c r="BK1148" s="122"/>
      <c r="BL1148" s="99" t="str">
        <f t="shared" si="800"/>
        <v/>
      </c>
      <c r="BM1148" s="99" t="str">
        <f t="shared" si="801"/>
        <v/>
      </c>
      <c r="BN1148" s="122" t="str">
        <f t="shared" si="806"/>
        <v/>
      </c>
      <c r="BO1148" s="121" t="str">
        <f t="shared" si="802"/>
        <v/>
      </c>
      <c r="BP1148" s="122" t="str">
        <f t="shared" si="807"/>
        <v/>
      </c>
      <c r="BQ1148" s="122"/>
    </row>
    <row r="1149" spans="2:69" x14ac:dyDescent="0.3">
      <c r="B1149" s="89"/>
      <c r="C1149" s="98">
        <f t="shared" si="803"/>
        <v>228</v>
      </c>
      <c r="D1149" s="120">
        <v>1139</v>
      </c>
      <c r="E1149" s="161" t="str">
        <f t="shared" si="808"/>
        <v/>
      </c>
      <c r="F1149" s="90" t="str">
        <f t="shared" si="784"/>
        <v/>
      </c>
      <c r="G1149" s="120">
        <v>1139</v>
      </c>
      <c r="H1149" s="161" t="str">
        <f t="shared" si="809"/>
        <v/>
      </c>
      <c r="I1149" s="90" t="str">
        <f t="array" ref="I1149">IF(D$2=1,IF(F1149="","",ABS(F1148-F1149)),IF(D$2&lt;10,IF(AND(F1149="",F1150=""),"",MAX(IF(C$11:C$1510=G1149,B$11:B$1510))-MIN(IF(C$11:C$1510=G1149,B$11:B$1510))),IF(AND(F1149="",F1150=""),"",_xlfn.STDEV.S(IF(C$11:C$1510=G1149,B$11:B$1510)))))</f>
        <v/>
      </c>
      <c r="J1149" s="102"/>
      <c r="K1149" s="156"/>
      <c r="L1149" s="157"/>
      <c r="M1149" s="158"/>
      <c r="N1149" s="147"/>
      <c r="O1149" s="147"/>
      <c r="AA1149" s="99" t="str">
        <f t="shared" si="785"/>
        <v/>
      </c>
      <c r="AB1149" s="99" t="str">
        <f t="shared" si="786"/>
        <v/>
      </c>
      <c r="AC1149" s="99" t="str">
        <f t="shared" si="814"/>
        <v/>
      </c>
      <c r="AD1149" s="99" t="str">
        <f t="shared" si="815"/>
        <v/>
      </c>
      <c r="AE1149" s="99" t="str">
        <f t="shared" si="787"/>
        <v/>
      </c>
      <c r="AF1149" s="99" t="str">
        <f t="shared" si="788"/>
        <v/>
      </c>
      <c r="AG1149" s="99" t="str">
        <f t="shared" si="826"/>
        <v/>
      </c>
      <c r="AH1149" s="99" t="str">
        <f t="shared" si="827"/>
        <v/>
      </c>
      <c r="AI1149" s="99" t="str">
        <f t="shared" si="804"/>
        <v/>
      </c>
      <c r="AJ1149" s="99" t="str">
        <f t="shared" si="810"/>
        <v/>
      </c>
      <c r="AK1149" s="99" t="str">
        <f t="shared" si="824"/>
        <v/>
      </c>
      <c r="AL1149" s="99" t="str">
        <f t="shared" si="825"/>
        <v/>
      </c>
      <c r="AM1149" s="99" t="str">
        <f t="shared" si="805"/>
        <v/>
      </c>
      <c r="AN1149" s="99" t="str">
        <f t="shared" si="811"/>
        <v/>
      </c>
      <c r="AO1149" s="99" t="str">
        <f t="shared" si="816"/>
        <v/>
      </c>
      <c r="AP1149" s="99" t="str">
        <f t="shared" si="817"/>
        <v/>
      </c>
      <c r="AQ1149" s="99" t="str">
        <f t="shared" si="812"/>
        <v/>
      </c>
      <c r="AR1149" s="99" t="str">
        <f t="shared" si="813"/>
        <v/>
      </c>
      <c r="AS1149" s="99" t="str">
        <f t="shared" si="818"/>
        <v/>
      </c>
      <c r="AT1149" s="99" t="str">
        <f t="shared" si="819"/>
        <v/>
      </c>
      <c r="AU1149" s="99" t="str">
        <f t="shared" si="789"/>
        <v/>
      </c>
      <c r="AV1149" s="99" t="str">
        <f t="shared" si="790"/>
        <v/>
      </c>
      <c r="AW1149" s="99" t="str">
        <f t="shared" si="820"/>
        <v/>
      </c>
      <c r="AX1149" s="99" t="str">
        <f t="shared" si="821"/>
        <v/>
      </c>
      <c r="AY1149" s="99" t="str">
        <f t="shared" si="791"/>
        <v/>
      </c>
      <c r="AZ1149" s="99" t="str">
        <f t="shared" si="792"/>
        <v/>
      </c>
      <c r="BA1149" s="99" t="str">
        <f t="shared" si="822"/>
        <v/>
      </c>
      <c r="BB1149" s="99" t="str">
        <f t="shared" si="823"/>
        <v/>
      </c>
      <c r="BD1149" s="99" t="str">
        <f t="shared" si="793"/>
        <v/>
      </c>
      <c r="BE1149" s="99" t="str">
        <f t="shared" si="794"/>
        <v/>
      </c>
      <c r="BF1149" s="99" t="str">
        <f t="shared" si="795"/>
        <v/>
      </c>
      <c r="BG1149" s="99" t="str">
        <f t="shared" si="796"/>
        <v/>
      </c>
      <c r="BH1149" s="121" t="str">
        <f t="shared" si="797"/>
        <v/>
      </c>
      <c r="BI1149" s="121" t="str">
        <f t="shared" si="798"/>
        <v/>
      </c>
      <c r="BJ1149" s="122" t="str">
        <f t="shared" si="799"/>
        <v/>
      </c>
      <c r="BK1149" s="122"/>
      <c r="BL1149" s="99" t="str">
        <f t="shared" si="800"/>
        <v/>
      </c>
      <c r="BM1149" s="99" t="str">
        <f t="shared" si="801"/>
        <v/>
      </c>
      <c r="BN1149" s="122" t="str">
        <f t="shared" si="806"/>
        <v/>
      </c>
      <c r="BO1149" s="121" t="str">
        <f t="shared" si="802"/>
        <v/>
      </c>
      <c r="BP1149" s="122" t="str">
        <f t="shared" si="807"/>
        <v/>
      </c>
      <c r="BQ1149" s="122"/>
    </row>
    <row r="1150" spans="2:69" x14ac:dyDescent="0.3">
      <c r="B1150" s="89"/>
      <c r="C1150" s="98">
        <f t="shared" si="803"/>
        <v>228</v>
      </c>
      <c r="D1150" s="120">
        <v>1140</v>
      </c>
      <c r="E1150" s="161" t="str">
        <f t="shared" si="808"/>
        <v/>
      </c>
      <c r="F1150" s="90" t="str">
        <f t="shared" si="784"/>
        <v/>
      </c>
      <c r="G1150" s="120">
        <v>1140</v>
      </c>
      <c r="H1150" s="161" t="str">
        <f t="shared" si="809"/>
        <v/>
      </c>
      <c r="I1150" s="90" t="str">
        <f t="array" ref="I1150">IF(D$2=1,IF(F1150="","",ABS(F1149-F1150)),IF(D$2&lt;10,IF(AND(F1150="",F1151=""),"",MAX(IF(C$11:C$1510=G1150,B$11:B$1510))-MIN(IF(C$11:C$1510=G1150,B$11:B$1510))),IF(AND(F1150="",F1151=""),"",_xlfn.STDEV.S(IF(C$11:C$1510=G1150,B$11:B$1510)))))</f>
        <v/>
      </c>
      <c r="J1150" s="102"/>
      <c r="K1150" s="156"/>
      <c r="L1150" s="157"/>
      <c r="M1150" s="158"/>
      <c r="N1150" s="147"/>
      <c r="O1150" s="147"/>
      <c r="AA1150" s="99" t="str">
        <f t="shared" si="785"/>
        <v/>
      </c>
      <c r="AB1150" s="99" t="str">
        <f t="shared" si="786"/>
        <v/>
      </c>
      <c r="AC1150" s="99" t="str">
        <f t="shared" si="814"/>
        <v/>
      </c>
      <c r="AD1150" s="99" t="str">
        <f t="shared" si="815"/>
        <v/>
      </c>
      <c r="AE1150" s="99" t="str">
        <f t="shared" si="787"/>
        <v/>
      </c>
      <c r="AF1150" s="99" t="str">
        <f t="shared" si="788"/>
        <v/>
      </c>
      <c r="AG1150" s="99" t="str">
        <f t="shared" si="826"/>
        <v/>
      </c>
      <c r="AH1150" s="99" t="str">
        <f t="shared" si="827"/>
        <v/>
      </c>
      <c r="AI1150" s="99" t="str">
        <f t="shared" si="804"/>
        <v/>
      </c>
      <c r="AJ1150" s="99" t="str">
        <f t="shared" si="810"/>
        <v/>
      </c>
      <c r="AK1150" s="99" t="str">
        <f t="shared" si="824"/>
        <v/>
      </c>
      <c r="AL1150" s="99" t="str">
        <f t="shared" si="825"/>
        <v/>
      </c>
      <c r="AM1150" s="99" t="str">
        <f t="shared" si="805"/>
        <v/>
      </c>
      <c r="AN1150" s="99" t="str">
        <f t="shared" si="811"/>
        <v/>
      </c>
      <c r="AO1150" s="99" t="str">
        <f t="shared" si="816"/>
        <v/>
      </c>
      <c r="AP1150" s="99" t="str">
        <f t="shared" si="817"/>
        <v/>
      </c>
      <c r="AQ1150" s="99" t="str">
        <f t="shared" si="812"/>
        <v/>
      </c>
      <c r="AR1150" s="99" t="str">
        <f t="shared" si="813"/>
        <v/>
      </c>
      <c r="AS1150" s="99" t="str">
        <f t="shared" si="818"/>
        <v/>
      </c>
      <c r="AT1150" s="99" t="str">
        <f t="shared" si="819"/>
        <v/>
      </c>
      <c r="AU1150" s="99" t="str">
        <f t="shared" si="789"/>
        <v/>
      </c>
      <c r="AV1150" s="99" t="str">
        <f t="shared" si="790"/>
        <v/>
      </c>
      <c r="AW1150" s="99" t="str">
        <f t="shared" si="820"/>
        <v/>
      </c>
      <c r="AX1150" s="99" t="str">
        <f t="shared" si="821"/>
        <v/>
      </c>
      <c r="AY1150" s="99" t="str">
        <f t="shared" si="791"/>
        <v/>
      </c>
      <c r="AZ1150" s="99" t="str">
        <f t="shared" si="792"/>
        <v/>
      </c>
      <c r="BA1150" s="99" t="str">
        <f t="shared" si="822"/>
        <v/>
      </c>
      <c r="BB1150" s="99" t="str">
        <f t="shared" si="823"/>
        <v/>
      </c>
      <c r="BD1150" s="99" t="str">
        <f t="shared" si="793"/>
        <v/>
      </c>
      <c r="BE1150" s="99" t="str">
        <f t="shared" si="794"/>
        <v/>
      </c>
      <c r="BF1150" s="99" t="str">
        <f t="shared" si="795"/>
        <v/>
      </c>
      <c r="BG1150" s="99" t="str">
        <f t="shared" si="796"/>
        <v/>
      </c>
      <c r="BH1150" s="121" t="str">
        <f t="shared" si="797"/>
        <v/>
      </c>
      <c r="BI1150" s="121" t="str">
        <f t="shared" si="798"/>
        <v/>
      </c>
      <c r="BJ1150" s="122" t="str">
        <f t="shared" si="799"/>
        <v/>
      </c>
      <c r="BK1150" s="122"/>
      <c r="BL1150" s="99" t="str">
        <f t="shared" si="800"/>
        <v/>
      </c>
      <c r="BM1150" s="99" t="str">
        <f t="shared" si="801"/>
        <v/>
      </c>
      <c r="BN1150" s="122" t="str">
        <f t="shared" si="806"/>
        <v/>
      </c>
      <c r="BO1150" s="121" t="str">
        <f t="shared" si="802"/>
        <v/>
      </c>
      <c r="BP1150" s="122" t="str">
        <f t="shared" si="807"/>
        <v/>
      </c>
      <c r="BQ1150" s="122"/>
    </row>
    <row r="1151" spans="2:69" x14ac:dyDescent="0.3">
      <c r="B1151" s="89"/>
      <c r="C1151" s="98">
        <f t="shared" si="803"/>
        <v>229</v>
      </c>
      <c r="D1151" s="120">
        <v>1141</v>
      </c>
      <c r="E1151" s="161" t="str">
        <f t="shared" si="808"/>
        <v/>
      </c>
      <c r="F1151" s="90" t="str">
        <f t="shared" si="784"/>
        <v/>
      </c>
      <c r="G1151" s="120">
        <v>1141</v>
      </c>
      <c r="H1151" s="161" t="str">
        <f t="shared" si="809"/>
        <v/>
      </c>
      <c r="I1151" s="90" t="str">
        <f t="array" ref="I1151">IF(D$2=1,IF(F1151="","",ABS(F1150-F1151)),IF(D$2&lt;10,IF(AND(F1151="",F1152=""),"",MAX(IF(C$11:C$1510=G1151,B$11:B$1510))-MIN(IF(C$11:C$1510=G1151,B$11:B$1510))),IF(AND(F1151="",F1152=""),"",_xlfn.STDEV.S(IF(C$11:C$1510=G1151,B$11:B$1510)))))</f>
        <v/>
      </c>
      <c r="J1151" s="102"/>
      <c r="K1151" s="156"/>
      <c r="L1151" s="157"/>
      <c r="M1151" s="158"/>
      <c r="N1151" s="147"/>
      <c r="O1151" s="147"/>
      <c r="AA1151" s="99" t="str">
        <f t="shared" si="785"/>
        <v/>
      </c>
      <c r="AB1151" s="99" t="str">
        <f t="shared" si="786"/>
        <v/>
      </c>
      <c r="AC1151" s="99" t="str">
        <f t="shared" si="814"/>
        <v/>
      </c>
      <c r="AD1151" s="99" t="str">
        <f t="shared" si="815"/>
        <v/>
      </c>
      <c r="AE1151" s="99" t="str">
        <f t="shared" si="787"/>
        <v/>
      </c>
      <c r="AF1151" s="99" t="str">
        <f t="shared" si="788"/>
        <v/>
      </c>
      <c r="AG1151" s="99" t="str">
        <f t="shared" si="826"/>
        <v/>
      </c>
      <c r="AH1151" s="99" t="str">
        <f t="shared" si="827"/>
        <v/>
      </c>
      <c r="AI1151" s="99" t="str">
        <f t="shared" si="804"/>
        <v/>
      </c>
      <c r="AJ1151" s="99" t="str">
        <f t="shared" si="810"/>
        <v/>
      </c>
      <c r="AK1151" s="99" t="str">
        <f t="shared" si="824"/>
        <v/>
      </c>
      <c r="AL1151" s="99" t="str">
        <f t="shared" si="825"/>
        <v/>
      </c>
      <c r="AM1151" s="99" t="str">
        <f t="shared" si="805"/>
        <v/>
      </c>
      <c r="AN1151" s="99" t="str">
        <f t="shared" si="811"/>
        <v/>
      </c>
      <c r="AO1151" s="99" t="str">
        <f t="shared" si="816"/>
        <v/>
      </c>
      <c r="AP1151" s="99" t="str">
        <f t="shared" si="817"/>
        <v/>
      </c>
      <c r="AQ1151" s="99" t="str">
        <f t="shared" si="812"/>
        <v/>
      </c>
      <c r="AR1151" s="99" t="str">
        <f t="shared" si="813"/>
        <v/>
      </c>
      <c r="AS1151" s="99" t="str">
        <f t="shared" si="818"/>
        <v/>
      </c>
      <c r="AT1151" s="99" t="str">
        <f t="shared" si="819"/>
        <v/>
      </c>
      <c r="AU1151" s="99" t="str">
        <f t="shared" si="789"/>
        <v/>
      </c>
      <c r="AV1151" s="99" t="str">
        <f t="shared" si="790"/>
        <v/>
      </c>
      <c r="AW1151" s="99" t="str">
        <f t="shared" si="820"/>
        <v/>
      </c>
      <c r="AX1151" s="99" t="str">
        <f t="shared" si="821"/>
        <v/>
      </c>
      <c r="AY1151" s="99" t="str">
        <f t="shared" si="791"/>
        <v/>
      </c>
      <c r="AZ1151" s="99" t="str">
        <f t="shared" si="792"/>
        <v/>
      </c>
      <c r="BA1151" s="99" t="str">
        <f t="shared" si="822"/>
        <v/>
      </c>
      <c r="BB1151" s="99" t="str">
        <f t="shared" si="823"/>
        <v/>
      </c>
      <c r="BD1151" s="99" t="str">
        <f t="shared" si="793"/>
        <v/>
      </c>
      <c r="BE1151" s="99" t="str">
        <f t="shared" si="794"/>
        <v/>
      </c>
      <c r="BF1151" s="99" t="str">
        <f t="shared" si="795"/>
        <v/>
      </c>
      <c r="BG1151" s="99" t="str">
        <f t="shared" si="796"/>
        <v/>
      </c>
      <c r="BH1151" s="121" t="str">
        <f t="shared" si="797"/>
        <v/>
      </c>
      <c r="BI1151" s="121" t="str">
        <f t="shared" si="798"/>
        <v/>
      </c>
      <c r="BJ1151" s="122" t="str">
        <f t="shared" si="799"/>
        <v/>
      </c>
      <c r="BK1151" s="122"/>
      <c r="BL1151" s="99" t="str">
        <f t="shared" si="800"/>
        <v/>
      </c>
      <c r="BM1151" s="99" t="str">
        <f t="shared" si="801"/>
        <v/>
      </c>
      <c r="BN1151" s="122" t="str">
        <f t="shared" si="806"/>
        <v/>
      </c>
      <c r="BO1151" s="121" t="str">
        <f t="shared" si="802"/>
        <v/>
      </c>
      <c r="BP1151" s="122" t="str">
        <f t="shared" si="807"/>
        <v/>
      </c>
      <c r="BQ1151" s="122"/>
    </row>
    <row r="1152" spans="2:69" x14ac:dyDescent="0.3">
      <c r="B1152" s="89"/>
      <c r="C1152" s="98">
        <f t="shared" si="803"/>
        <v>229</v>
      </c>
      <c r="D1152" s="120">
        <v>1142</v>
      </c>
      <c r="E1152" s="161" t="str">
        <f t="shared" si="808"/>
        <v/>
      </c>
      <c r="F1152" s="90" t="str">
        <f t="shared" si="784"/>
        <v/>
      </c>
      <c r="G1152" s="120">
        <v>1142</v>
      </c>
      <c r="H1152" s="161" t="str">
        <f t="shared" si="809"/>
        <v/>
      </c>
      <c r="I1152" s="90" t="str">
        <f t="array" ref="I1152">IF(D$2=1,IF(F1152="","",ABS(F1151-F1152)),IF(D$2&lt;10,IF(AND(F1152="",F1153=""),"",MAX(IF(C$11:C$1510=G1152,B$11:B$1510))-MIN(IF(C$11:C$1510=G1152,B$11:B$1510))),IF(AND(F1152="",F1153=""),"",_xlfn.STDEV.S(IF(C$11:C$1510=G1152,B$11:B$1510)))))</f>
        <v/>
      </c>
      <c r="J1152" s="102"/>
      <c r="K1152" s="156"/>
      <c r="L1152" s="157"/>
      <c r="M1152" s="158"/>
      <c r="N1152" s="147"/>
      <c r="O1152" s="147"/>
      <c r="AA1152" s="99" t="str">
        <f t="shared" si="785"/>
        <v/>
      </c>
      <c r="AB1152" s="99" t="str">
        <f t="shared" si="786"/>
        <v/>
      </c>
      <c r="AC1152" s="99" t="str">
        <f t="shared" si="814"/>
        <v/>
      </c>
      <c r="AD1152" s="99" t="str">
        <f t="shared" si="815"/>
        <v/>
      </c>
      <c r="AE1152" s="99" t="str">
        <f t="shared" si="787"/>
        <v/>
      </c>
      <c r="AF1152" s="99" t="str">
        <f t="shared" si="788"/>
        <v/>
      </c>
      <c r="AG1152" s="99" t="str">
        <f t="shared" si="826"/>
        <v/>
      </c>
      <c r="AH1152" s="99" t="str">
        <f t="shared" si="827"/>
        <v/>
      </c>
      <c r="AI1152" s="99" t="str">
        <f t="shared" si="804"/>
        <v/>
      </c>
      <c r="AJ1152" s="99" t="str">
        <f t="shared" si="810"/>
        <v/>
      </c>
      <c r="AK1152" s="99" t="str">
        <f t="shared" si="824"/>
        <v/>
      </c>
      <c r="AL1152" s="99" t="str">
        <f t="shared" si="825"/>
        <v/>
      </c>
      <c r="AM1152" s="99" t="str">
        <f t="shared" si="805"/>
        <v/>
      </c>
      <c r="AN1152" s="99" t="str">
        <f t="shared" si="811"/>
        <v/>
      </c>
      <c r="AO1152" s="99" t="str">
        <f t="shared" si="816"/>
        <v/>
      </c>
      <c r="AP1152" s="99" t="str">
        <f t="shared" si="817"/>
        <v/>
      </c>
      <c r="AQ1152" s="99" t="str">
        <f t="shared" si="812"/>
        <v/>
      </c>
      <c r="AR1152" s="99" t="str">
        <f t="shared" si="813"/>
        <v/>
      </c>
      <c r="AS1152" s="99" t="str">
        <f t="shared" si="818"/>
        <v/>
      </c>
      <c r="AT1152" s="99" t="str">
        <f t="shared" si="819"/>
        <v/>
      </c>
      <c r="AU1152" s="99" t="str">
        <f t="shared" si="789"/>
        <v/>
      </c>
      <c r="AV1152" s="99" t="str">
        <f t="shared" si="790"/>
        <v/>
      </c>
      <c r="AW1152" s="99" t="str">
        <f t="shared" si="820"/>
        <v/>
      </c>
      <c r="AX1152" s="99" t="str">
        <f t="shared" si="821"/>
        <v/>
      </c>
      <c r="AY1152" s="99" t="str">
        <f t="shared" si="791"/>
        <v/>
      </c>
      <c r="AZ1152" s="99" t="str">
        <f t="shared" si="792"/>
        <v/>
      </c>
      <c r="BA1152" s="99" t="str">
        <f t="shared" si="822"/>
        <v/>
      </c>
      <c r="BB1152" s="99" t="str">
        <f t="shared" si="823"/>
        <v/>
      </c>
      <c r="BD1152" s="99" t="str">
        <f t="shared" si="793"/>
        <v/>
      </c>
      <c r="BE1152" s="99" t="str">
        <f t="shared" si="794"/>
        <v/>
      </c>
      <c r="BF1152" s="99" t="str">
        <f t="shared" si="795"/>
        <v/>
      </c>
      <c r="BG1152" s="99" t="str">
        <f t="shared" si="796"/>
        <v/>
      </c>
      <c r="BH1152" s="121" t="str">
        <f t="shared" si="797"/>
        <v/>
      </c>
      <c r="BI1152" s="121" t="str">
        <f t="shared" si="798"/>
        <v/>
      </c>
      <c r="BJ1152" s="122" t="str">
        <f t="shared" si="799"/>
        <v/>
      </c>
      <c r="BK1152" s="122"/>
      <c r="BL1152" s="99" t="str">
        <f t="shared" si="800"/>
        <v/>
      </c>
      <c r="BM1152" s="99" t="str">
        <f t="shared" si="801"/>
        <v/>
      </c>
      <c r="BN1152" s="122" t="str">
        <f t="shared" si="806"/>
        <v/>
      </c>
      <c r="BO1152" s="121" t="str">
        <f t="shared" si="802"/>
        <v/>
      </c>
      <c r="BP1152" s="122" t="str">
        <f t="shared" si="807"/>
        <v/>
      </c>
      <c r="BQ1152" s="122"/>
    </row>
    <row r="1153" spans="2:69" x14ac:dyDescent="0.3">
      <c r="B1153" s="89"/>
      <c r="C1153" s="98">
        <f t="shared" si="803"/>
        <v>229</v>
      </c>
      <c r="D1153" s="120">
        <v>1143</v>
      </c>
      <c r="E1153" s="161" t="str">
        <f t="shared" si="808"/>
        <v/>
      </c>
      <c r="F1153" s="90" t="str">
        <f t="shared" si="784"/>
        <v/>
      </c>
      <c r="G1153" s="120">
        <v>1143</v>
      </c>
      <c r="H1153" s="161" t="str">
        <f t="shared" si="809"/>
        <v/>
      </c>
      <c r="I1153" s="90" t="str">
        <f t="array" ref="I1153">IF(D$2=1,IF(F1153="","",ABS(F1152-F1153)),IF(D$2&lt;10,IF(AND(F1153="",F1154=""),"",MAX(IF(C$11:C$1510=G1153,B$11:B$1510))-MIN(IF(C$11:C$1510=G1153,B$11:B$1510))),IF(AND(F1153="",F1154=""),"",_xlfn.STDEV.S(IF(C$11:C$1510=G1153,B$11:B$1510)))))</f>
        <v/>
      </c>
      <c r="J1153" s="102"/>
      <c r="K1153" s="156"/>
      <c r="L1153" s="157"/>
      <c r="M1153" s="158"/>
      <c r="N1153" s="147"/>
      <c r="O1153" s="147"/>
      <c r="AA1153" s="99" t="str">
        <f t="shared" si="785"/>
        <v/>
      </c>
      <c r="AB1153" s="99" t="str">
        <f t="shared" si="786"/>
        <v/>
      </c>
      <c r="AC1153" s="99" t="str">
        <f t="shared" si="814"/>
        <v/>
      </c>
      <c r="AD1153" s="99" t="str">
        <f t="shared" si="815"/>
        <v/>
      </c>
      <c r="AE1153" s="99" t="str">
        <f t="shared" si="787"/>
        <v/>
      </c>
      <c r="AF1153" s="99" t="str">
        <f t="shared" si="788"/>
        <v/>
      </c>
      <c r="AG1153" s="99" t="str">
        <f t="shared" si="826"/>
        <v/>
      </c>
      <c r="AH1153" s="99" t="str">
        <f t="shared" si="827"/>
        <v/>
      </c>
      <c r="AI1153" s="99" t="str">
        <f t="shared" si="804"/>
        <v/>
      </c>
      <c r="AJ1153" s="99" t="str">
        <f t="shared" si="810"/>
        <v/>
      </c>
      <c r="AK1153" s="99" t="str">
        <f t="shared" si="824"/>
        <v/>
      </c>
      <c r="AL1153" s="99" t="str">
        <f t="shared" si="825"/>
        <v/>
      </c>
      <c r="AM1153" s="99" t="str">
        <f t="shared" si="805"/>
        <v/>
      </c>
      <c r="AN1153" s="99" t="str">
        <f t="shared" si="811"/>
        <v/>
      </c>
      <c r="AO1153" s="99" t="str">
        <f t="shared" si="816"/>
        <v/>
      </c>
      <c r="AP1153" s="99" t="str">
        <f t="shared" si="817"/>
        <v/>
      </c>
      <c r="AQ1153" s="99" t="str">
        <f t="shared" si="812"/>
        <v/>
      </c>
      <c r="AR1153" s="99" t="str">
        <f t="shared" si="813"/>
        <v/>
      </c>
      <c r="AS1153" s="99" t="str">
        <f t="shared" si="818"/>
        <v/>
      </c>
      <c r="AT1153" s="99" t="str">
        <f t="shared" si="819"/>
        <v/>
      </c>
      <c r="AU1153" s="99" t="str">
        <f t="shared" si="789"/>
        <v/>
      </c>
      <c r="AV1153" s="99" t="str">
        <f t="shared" si="790"/>
        <v/>
      </c>
      <c r="AW1153" s="99" t="str">
        <f t="shared" si="820"/>
        <v/>
      </c>
      <c r="AX1153" s="99" t="str">
        <f t="shared" si="821"/>
        <v/>
      </c>
      <c r="AY1153" s="99" t="str">
        <f t="shared" si="791"/>
        <v/>
      </c>
      <c r="AZ1153" s="99" t="str">
        <f t="shared" si="792"/>
        <v/>
      </c>
      <c r="BA1153" s="99" t="str">
        <f t="shared" si="822"/>
        <v/>
      </c>
      <c r="BB1153" s="99" t="str">
        <f t="shared" si="823"/>
        <v/>
      </c>
      <c r="BD1153" s="99" t="str">
        <f t="shared" si="793"/>
        <v/>
      </c>
      <c r="BE1153" s="99" t="str">
        <f t="shared" si="794"/>
        <v/>
      </c>
      <c r="BF1153" s="99" t="str">
        <f t="shared" si="795"/>
        <v/>
      </c>
      <c r="BG1153" s="99" t="str">
        <f t="shared" si="796"/>
        <v/>
      </c>
      <c r="BH1153" s="121" t="str">
        <f t="shared" si="797"/>
        <v/>
      </c>
      <c r="BI1153" s="121" t="str">
        <f t="shared" si="798"/>
        <v/>
      </c>
      <c r="BJ1153" s="122" t="str">
        <f t="shared" si="799"/>
        <v/>
      </c>
      <c r="BK1153" s="122"/>
      <c r="BL1153" s="99" t="str">
        <f t="shared" si="800"/>
        <v/>
      </c>
      <c r="BM1153" s="99" t="str">
        <f t="shared" si="801"/>
        <v/>
      </c>
      <c r="BN1153" s="122" t="str">
        <f t="shared" si="806"/>
        <v/>
      </c>
      <c r="BO1153" s="121" t="str">
        <f t="shared" si="802"/>
        <v/>
      </c>
      <c r="BP1153" s="122" t="str">
        <f t="shared" si="807"/>
        <v/>
      </c>
      <c r="BQ1153" s="122"/>
    </row>
    <row r="1154" spans="2:69" x14ac:dyDescent="0.3">
      <c r="B1154" s="89"/>
      <c r="C1154" s="98">
        <f t="shared" si="803"/>
        <v>229</v>
      </c>
      <c r="D1154" s="120">
        <v>1144</v>
      </c>
      <c r="E1154" s="161" t="str">
        <f t="shared" si="808"/>
        <v/>
      </c>
      <c r="F1154" s="90" t="str">
        <f t="shared" si="784"/>
        <v/>
      </c>
      <c r="G1154" s="120">
        <v>1144</v>
      </c>
      <c r="H1154" s="161" t="str">
        <f t="shared" si="809"/>
        <v/>
      </c>
      <c r="I1154" s="90" t="str">
        <f t="array" ref="I1154">IF(D$2=1,IF(F1154="","",ABS(F1153-F1154)),IF(D$2&lt;10,IF(AND(F1154="",F1155=""),"",MAX(IF(C$11:C$1510=G1154,B$11:B$1510))-MIN(IF(C$11:C$1510=G1154,B$11:B$1510))),IF(AND(F1154="",F1155=""),"",_xlfn.STDEV.S(IF(C$11:C$1510=G1154,B$11:B$1510)))))</f>
        <v/>
      </c>
      <c r="J1154" s="102"/>
      <c r="K1154" s="156"/>
      <c r="L1154" s="157"/>
      <c r="M1154" s="158"/>
      <c r="N1154" s="147"/>
      <c r="O1154" s="147"/>
      <c r="AA1154" s="99" t="str">
        <f t="shared" si="785"/>
        <v/>
      </c>
      <c r="AB1154" s="99" t="str">
        <f t="shared" si="786"/>
        <v/>
      </c>
      <c r="AC1154" s="99" t="str">
        <f t="shared" si="814"/>
        <v/>
      </c>
      <c r="AD1154" s="99" t="str">
        <f t="shared" si="815"/>
        <v/>
      </c>
      <c r="AE1154" s="99" t="str">
        <f t="shared" si="787"/>
        <v/>
      </c>
      <c r="AF1154" s="99" t="str">
        <f t="shared" si="788"/>
        <v/>
      </c>
      <c r="AG1154" s="99" t="str">
        <f t="shared" si="826"/>
        <v/>
      </c>
      <c r="AH1154" s="99" t="str">
        <f t="shared" si="827"/>
        <v/>
      </c>
      <c r="AI1154" s="99" t="str">
        <f t="shared" si="804"/>
        <v/>
      </c>
      <c r="AJ1154" s="99" t="str">
        <f t="shared" si="810"/>
        <v/>
      </c>
      <c r="AK1154" s="99" t="str">
        <f t="shared" si="824"/>
        <v/>
      </c>
      <c r="AL1154" s="99" t="str">
        <f t="shared" si="825"/>
        <v/>
      </c>
      <c r="AM1154" s="99" t="str">
        <f t="shared" si="805"/>
        <v/>
      </c>
      <c r="AN1154" s="99" t="str">
        <f t="shared" si="811"/>
        <v/>
      </c>
      <c r="AO1154" s="99" t="str">
        <f t="shared" si="816"/>
        <v/>
      </c>
      <c r="AP1154" s="99" t="str">
        <f t="shared" si="817"/>
        <v/>
      </c>
      <c r="AQ1154" s="99" t="str">
        <f t="shared" si="812"/>
        <v/>
      </c>
      <c r="AR1154" s="99" t="str">
        <f t="shared" si="813"/>
        <v/>
      </c>
      <c r="AS1154" s="99" t="str">
        <f t="shared" si="818"/>
        <v/>
      </c>
      <c r="AT1154" s="99" t="str">
        <f t="shared" si="819"/>
        <v/>
      </c>
      <c r="AU1154" s="99" t="str">
        <f t="shared" si="789"/>
        <v/>
      </c>
      <c r="AV1154" s="99" t="str">
        <f t="shared" si="790"/>
        <v/>
      </c>
      <c r="AW1154" s="99" t="str">
        <f t="shared" si="820"/>
        <v/>
      </c>
      <c r="AX1154" s="99" t="str">
        <f t="shared" si="821"/>
        <v/>
      </c>
      <c r="AY1154" s="99" t="str">
        <f t="shared" si="791"/>
        <v/>
      </c>
      <c r="AZ1154" s="99" t="str">
        <f t="shared" si="792"/>
        <v/>
      </c>
      <c r="BA1154" s="99" t="str">
        <f t="shared" si="822"/>
        <v/>
      </c>
      <c r="BB1154" s="99" t="str">
        <f t="shared" si="823"/>
        <v/>
      </c>
      <c r="BD1154" s="99" t="str">
        <f t="shared" si="793"/>
        <v/>
      </c>
      <c r="BE1154" s="99" t="str">
        <f t="shared" si="794"/>
        <v/>
      </c>
      <c r="BF1154" s="99" t="str">
        <f t="shared" si="795"/>
        <v/>
      </c>
      <c r="BG1154" s="99" t="str">
        <f t="shared" si="796"/>
        <v/>
      </c>
      <c r="BH1154" s="121" t="str">
        <f t="shared" si="797"/>
        <v/>
      </c>
      <c r="BI1154" s="121" t="str">
        <f t="shared" si="798"/>
        <v/>
      </c>
      <c r="BJ1154" s="122" t="str">
        <f t="shared" si="799"/>
        <v/>
      </c>
      <c r="BK1154" s="122"/>
      <c r="BL1154" s="99" t="str">
        <f t="shared" si="800"/>
        <v/>
      </c>
      <c r="BM1154" s="99" t="str">
        <f t="shared" si="801"/>
        <v/>
      </c>
      <c r="BN1154" s="122" t="str">
        <f t="shared" si="806"/>
        <v/>
      </c>
      <c r="BO1154" s="121" t="str">
        <f t="shared" si="802"/>
        <v/>
      </c>
      <c r="BP1154" s="122" t="str">
        <f t="shared" si="807"/>
        <v/>
      </c>
      <c r="BQ1154" s="122"/>
    </row>
    <row r="1155" spans="2:69" x14ac:dyDescent="0.3">
      <c r="B1155" s="89"/>
      <c r="C1155" s="98">
        <f t="shared" si="803"/>
        <v>229</v>
      </c>
      <c r="D1155" s="120">
        <v>1145</v>
      </c>
      <c r="E1155" s="161" t="str">
        <f t="shared" si="808"/>
        <v/>
      </c>
      <c r="F1155" s="90" t="str">
        <f t="shared" si="784"/>
        <v/>
      </c>
      <c r="G1155" s="120">
        <v>1145</v>
      </c>
      <c r="H1155" s="161" t="str">
        <f t="shared" si="809"/>
        <v/>
      </c>
      <c r="I1155" s="90" t="str">
        <f t="array" ref="I1155">IF(D$2=1,IF(F1155="","",ABS(F1154-F1155)),IF(D$2&lt;10,IF(AND(F1155="",F1156=""),"",MAX(IF(C$11:C$1510=G1155,B$11:B$1510))-MIN(IF(C$11:C$1510=G1155,B$11:B$1510))),IF(AND(F1155="",F1156=""),"",_xlfn.STDEV.S(IF(C$11:C$1510=G1155,B$11:B$1510)))))</f>
        <v/>
      </c>
      <c r="J1155" s="102"/>
      <c r="K1155" s="156"/>
      <c r="L1155" s="157"/>
      <c r="M1155" s="158"/>
      <c r="N1155" s="147"/>
      <c r="O1155" s="147"/>
      <c r="AA1155" s="99" t="str">
        <f t="shared" si="785"/>
        <v/>
      </c>
      <c r="AB1155" s="99" t="str">
        <f t="shared" si="786"/>
        <v/>
      </c>
      <c r="AC1155" s="99" t="str">
        <f t="shared" si="814"/>
        <v/>
      </c>
      <c r="AD1155" s="99" t="str">
        <f t="shared" si="815"/>
        <v/>
      </c>
      <c r="AE1155" s="99" t="str">
        <f t="shared" si="787"/>
        <v/>
      </c>
      <c r="AF1155" s="99" t="str">
        <f t="shared" si="788"/>
        <v/>
      </c>
      <c r="AG1155" s="99" t="str">
        <f t="shared" si="826"/>
        <v/>
      </c>
      <c r="AH1155" s="99" t="str">
        <f t="shared" si="827"/>
        <v/>
      </c>
      <c r="AI1155" s="99" t="str">
        <f t="shared" si="804"/>
        <v/>
      </c>
      <c r="AJ1155" s="99" t="str">
        <f t="shared" si="810"/>
        <v/>
      </c>
      <c r="AK1155" s="99" t="str">
        <f t="shared" si="824"/>
        <v/>
      </c>
      <c r="AL1155" s="99" t="str">
        <f t="shared" si="825"/>
        <v/>
      </c>
      <c r="AM1155" s="99" t="str">
        <f t="shared" si="805"/>
        <v/>
      </c>
      <c r="AN1155" s="99" t="str">
        <f t="shared" si="811"/>
        <v/>
      </c>
      <c r="AO1155" s="99" t="str">
        <f t="shared" si="816"/>
        <v/>
      </c>
      <c r="AP1155" s="99" t="str">
        <f t="shared" si="817"/>
        <v/>
      </c>
      <c r="AQ1155" s="99" t="str">
        <f t="shared" si="812"/>
        <v/>
      </c>
      <c r="AR1155" s="99" t="str">
        <f t="shared" si="813"/>
        <v/>
      </c>
      <c r="AS1155" s="99" t="str">
        <f t="shared" si="818"/>
        <v/>
      </c>
      <c r="AT1155" s="99" t="str">
        <f t="shared" si="819"/>
        <v/>
      </c>
      <c r="AU1155" s="99" t="str">
        <f t="shared" si="789"/>
        <v/>
      </c>
      <c r="AV1155" s="99" t="str">
        <f t="shared" si="790"/>
        <v/>
      </c>
      <c r="AW1155" s="99" t="str">
        <f t="shared" si="820"/>
        <v/>
      </c>
      <c r="AX1155" s="99" t="str">
        <f t="shared" si="821"/>
        <v/>
      </c>
      <c r="AY1155" s="99" t="str">
        <f t="shared" si="791"/>
        <v/>
      </c>
      <c r="AZ1155" s="99" t="str">
        <f t="shared" si="792"/>
        <v/>
      </c>
      <c r="BA1155" s="99" t="str">
        <f t="shared" si="822"/>
        <v/>
      </c>
      <c r="BB1155" s="99" t="str">
        <f t="shared" si="823"/>
        <v/>
      </c>
      <c r="BD1155" s="99" t="str">
        <f t="shared" si="793"/>
        <v/>
      </c>
      <c r="BE1155" s="99" t="str">
        <f t="shared" si="794"/>
        <v/>
      </c>
      <c r="BF1155" s="99" t="str">
        <f t="shared" si="795"/>
        <v/>
      </c>
      <c r="BG1155" s="99" t="str">
        <f t="shared" si="796"/>
        <v/>
      </c>
      <c r="BH1155" s="121" t="str">
        <f t="shared" si="797"/>
        <v/>
      </c>
      <c r="BI1155" s="121" t="str">
        <f t="shared" si="798"/>
        <v/>
      </c>
      <c r="BJ1155" s="122" t="str">
        <f t="shared" si="799"/>
        <v/>
      </c>
      <c r="BK1155" s="122"/>
      <c r="BL1155" s="99" t="str">
        <f t="shared" si="800"/>
        <v/>
      </c>
      <c r="BM1155" s="99" t="str">
        <f t="shared" si="801"/>
        <v/>
      </c>
      <c r="BN1155" s="122" t="str">
        <f t="shared" si="806"/>
        <v/>
      </c>
      <c r="BO1155" s="121" t="str">
        <f t="shared" si="802"/>
        <v/>
      </c>
      <c r="BP1155" s="122" t="str">
        <f t="shared" si="807"/>
        <v/>
      </c>
      <c r="BQ1155" s="122"/>
    </row>
    <row r="1156" spans="2:69" x14ac:dyDescent="0.3">
      <c r="B1156" s="89"/>
      <c r="C1156" s="98">
        <f t="shared" si="803"/>
        <v>230</v>
      </c>
      <c r="D1156" s="120">
        <v>1146</v>
      </c>
      <c r="E1156" s="161" t="str">
        <f t="shared" si="808"/>
        <v/>
      </c>
      <c r="F1156" s="90" t="str">
        <f t="shared" si="784"/>
        <v/>
      </c>
      <c r="G1156" s="120">
        <v>1146</v>
      </c>
      <c r="H1156" s="161" t="str">
        <f t="shared" si="809"/>
        <v/>
      </c>
      <c r="I1156" s="90" t="str">
        <f t="array" ref="I1156">IF(D$2=1,IF(F1156="","",ABS(F1155-F1156)),IF(D$2&lt;10,IF(AND(F1156="",F1157=""),"",MAX(IF(C$11:C$1510=G1156,B$11:B$1510))-MIN(IF(C$11:C$1510=G1156,B$11:B$1510))),IF(AND(F1156="",F1157=""),"",_xlfn.STDEV.S(IF(C$11:C$1510=G1156,B$11:B$1510)))))</f>
        <v/>
      </c>
      <c r="J1156" s="102"/>
      <c r="K1156" s="156"/>
      <c r="L1156" s="157"/>
      <c r="M1156" s="158"/>
      <c r="N1156" s="147"/>
      <c r="O1156" s="147"/>
      <c r="AA1156" s="99" t="str">
        <f t="shared" si="785"/>
        <v/>
      </c>
      <c r="AB1156" s="99" t="str">
        <f t="shared" si="786"/>
        <v/>
      </c>
      <c r="AC1156" s="99" t="str">
        <f t="shared" si="814"/>
        <v/>
      </c>
      <c r="AD1156" s="99" t="str">
        <f t="shared" si="815"/>
        <v/>
      </c>
      <c r="AE1156" s="99" t="str">
        <f t="shared" si="787"/>
        <v/>
      </c>
      <c r="AF1156" s="99" t="str">
        <f t="shared" si="788"/>
        <v/>
      </c>
      <c r="AG1156" s="99" t="str">
        <f t="shared" si="826"/>
        <v/>
      </c>
      <c r="AH1156" s="99" t="str">
        <f t="shared" si="827"/>
        <v/>
      </c>
      <c r="AI1156" s="99" t="str">
        <f t="shared" si="804"/>
        <v/>
      </c>
      <c r="AJ1156" s="99" t="str">
        <f t="shared" si="810"/>
        <v/>
      </c>
      <c r="AK1156" s="99" t="str">
        <f t="shared" si="824"/>
        <v/>
      </c>
      <c r="AL1156" s="99" t="str">
        <f t="shared" si="825"/>
        <v/>
      </c>
      <c r="AM1156" s="99" t="str">
        <f t="shared" si="805"/>
        <v/>
      </c>
      <c r="AN1156" s="99" t="str">
        <f t="shared" si="811"/>
        <v/>
      </c>
      <c r="AO1156" s="99" t="str">
        <f t="shared" si="816"/>
        <v/>
      </c>
      <c r="AP1156" s="99" t="str">
        <f t="shared" si="817"/>
        <v/>
      </c>
      <c r="AQ1156" s="99" t="str">
        <f t="shared" si="812"/>
        <v/>
      </c>
      <c r="AR1156" s="99" t="str">
        <f t="shared" si="813"/>
        <v/>
      </c>
      <c r="AS1156" s="99" t="str">
        <f t="shared" si="818"/>
        <v/>
      </c>
      <c r="AT1156" s="99" t="str">
        <f t="shared" si="819"/>
        <v/>
      </c>
      <c r="AU1156" s="99" t="str">
        <f t="shared" si="789"/>
        <v/>
      </c>
      <c r="AV1156" s="99" t="str">
        <f t="shared" si="790"/>
        <v/>
      </c>
      <c r="AW1156" s="99" t="str">
        <f t="shared" si="820"/>
        <v/>
      </c>
      <c r="AX1156" s="99" t="str">
        <f t="shared" si="821"/>
        <v/>
      </c>
      <c r="AY1156" s="99" t="str">
        <f t="shared" si="791"/>
        <v/>
      </c>
      <c r="AZ1156" s="99" t="str">
        <f t="shared" si="792"/>
        <v/>
      </c>
      <c r="BA1156" s="99" t="str">
        <f t="shared" si="822"/>
        <v/>
      </c>
      <c r="BB1156" s="99" t="str">
        <f t="shared" si="823"/>
        <v/>
      </c>
      <c r="BD1156" s="99" t="str">
        <f t="shared" si="793"/>
        <v/>
      </c>
      <c r="BE1156" s="99" t="str">
        <f t="shared" si="794"/>
        <v/>
      </c>
      <c r="BF1156" s="99" t="str">
        <f t="shared" si="795"/>
        <v/>
      </c>
      <c r="BG1156" s="99" t="str">
        <f t="shared" si="796"/>
        <v/>
      </c>
      <c r="BH1156" s="121" t="str">
        <f t="shared" si="797"/>
        <v/>
      </c>
      <c r="BI1156" s="121" t="str">
        <f t="shared" si="798"/>
        <v/>
      </c>
      <c r="BJ1156" s="122" t="str">
        <f t="shared" si="799"/>
        <v/>
      </c>
      <c r="BK1156" s="122"/>
      <c r="BL1156" s="99" t="str">
        <f t="shared" si="800"/>
        <v/>
      </c>
      <c r="BM1156" s="99" t="str">
        <f t="shared" si="801"/>
        <v/>
      </c>
      <c r="BN1156" s="122" t="str">
        <f t="shared" si="806"/>
        <v/>
      </c>
      <c r="BO1156" s="121" t="str">
        <f t="shared" si="802"/>
        <v/>
      </c>
      <c r="BP1156" s="122" t="str">
        <f t="shared" si="807"/>
        <v/>
      </c>
      <c r="BQ1156" s="122"/>
    </row>
    <row r="1157" spans="2:69" x14ac:dyDescent="0.3">
      <c r="B1157" s="89"/>
      <c r="C1157" s="98">
        <f t="shared" si="803"/>
        <v>230</v>
      </c>
      <c r="D1157" s="120">
        <v>1147</v>
      </c>
      <c r="E1157" s="161" t="str">
        <f t="shared" si="808"/>
        <v/>
      </c>
      <c r="F1157" s="90" t="str">
        <f t="shared" si="784"/>
        <v/>
      </c>
      <c r="G1157" s="120">
        <v>1147</v>
      </c>
      <c r="H1157" s="161" t="str">
        <f t="shared" si="809"/>
        <v/>
      </c>
      <c r="I1157" s="90" t="str">
        <f t="array" ref="I1157">IF(D$2=1,IF(F1157="","",ABS(F1156-F1157)),IF(D$2&lt;10,IF(AND(F1157="",F1158=""),"",MAX(IF(C$11:C$1510=G1157,B$11:B$1510))-MIN(IF(C$11:C$1510=G1157,B$11:B$1510))),IF(AND(F1157="",F1158=""),"",_xlfn.STDEV.S(IF(C$11:C$1510=G1157,B$11:B$1510)))))</f>
        <v/>
      </c>
      <c r="J1157" s="102"/>
      <c r="K1157" s="156"/>
      <c r="L1157" s="157"/>
      <c r="M1157" s="158"/>
      <c r="N1157" s="147"/>
      <c r="O1157" s="147"/>
      <c r="AA1157" s="99" t="str">
        <f t="shared" si="785"/>
        <v/>
      </c>
      <c r="AB1157" s="99" t="str">
        <f t="shared" si="786"/>
        <v/>
      </c>
      <c r="AC1157" s="99" t="str">
        <f t="shared" si="814"/>
        <v/>
      </c>
      <c r="AD1157" s="99" t="str">
        <f t="shared" si="815"/>
        <v/>
      </c>
      <c r="AE1157" s="99" t="str">
        <f t="shared" si="787"/>
        <v/>
      </c>
      <c r="AF1157" s="99" t="str">
        <f t="shared" si="788"/>
        <v/>
      </c>
      <c r="AG1157" s="99" t="str">
        <f t="shared" si="826"/>
        <v/>
      </c>
      <c r="AH1157" s="99" t="str">
        <f t="shared" si="827"/>
        <v/>
      </c>
      <c r="AI1157" s="99" t="str">
        <f t="shared" si="804"/>
        <v/>
      </c>
      <c r="AJ1157" s="99" t="str">
        <f t="shared" si="810"/>
        <v/>
      </c>
      <c r="AK1157" s="99" t="str">
        <f t="shared" si="824"/>
        <v/>
      </c>
      <c r="AL1157" s="99" t="str">
        <f t="shared" si="825"/>
        <v/>
      </c>
      <c r="AM1157" s="99" t="str">
        <f t="shared" si="805"/>
        <v/>
      </c>
      <c r="AN1157" s="99" t="str">
        <f t="shared" si="811"/>
        <v/>
      </c>
      <c r="AO1157" s="99" t="str">
        <f t="shared" si="816"/>
        <v/>
      </c>
      <c r="AP1157" s="99" t="str">
        <f t="shared" si="817"/>
        <v/>
      </c>
      <c r="AQ1157" s="99" t="str">
        <f t="shared" si="812"/>
        <v/>
      </c>
      <c r="AR1157" s="99" t="str">
        <f t="shared" si="813"/>
        <v/>
      </c>
      <c r="AS1157" s="99" t="str">
        <f t="shared" si="818"/>
        <v/>
      </c>
      <c r="AT1157" s="99" t="str">
        <f t="shared" si="819"/>
        <v/>
      </c>
      <c r="AU1157" s="99" t="str">
        <f t="shared" si="789"/>
        <v/>
      </c>
      <c r="AV1157" s="99" t="str">
        <f t="shared" si="790"/>
        <v/>
      </c>
      <c r="AW1157" s="99" t="str">
        <f t="shared" si="820"/>
        <v/>
      </c>
      <c r="AX1157" s="99" t="str">
        <f t="shared" si="821"/>
        <v/>
      </c>
      <c r="AY1157" s="99" t="str">
        <f t="shared" si="791"/>
        <v/>
      </c>
      <c r="AZ1157" s="99" t="str">
        <f t="shared" si="792"/>
        <v/>
      </c>
      <c r="BA1157" s="99" t="str">
        <f t="shared" si="822"/>
        <v/>
      </c>
      <c r="BB1157" s="99" t="str">
        <f t="shared" si="823"/>
        <v/>
      </c>
      <c r="BD1157" s="99" t="str">
        <f t="shared" si="793"/>
        <v/>
      </c>
      <c r="BE1157" s="99" t="str">
        <f t="shared" si="794"/>
        <v/>
      </c>
      <c r="BF1157" s="99" t="str">
        <f t="shared" si="795"/>
        <v/>
      </c>
      <c r="BG1157" s="99" t="str">
        <f t="shared" si="796"/>
        <v/>
      </c>
      <c r="BH1157" s="121" t="str">
        <f t="shared" si="797"/>
        <v/>
      </c>
      <c r="BI1157" s="121" t="str">
        <f t="shared" si="798"/>
        <v/>
      </c>
      <c r="BJ1157" s="122" t="str">
        <f t="shared" si="799"/>
        <v/>
      </c>
      <c r="BK1157" s="122"/>
      <c r="BL1157" s="99" t="str">
        <f t="shared" si="800"/>
        <v/>
      </c>
      <c r="BM1157" s="99" t="str">
        <f t="shared" si="801"/>
        <v/>
      </c>
      <c r="BN1157" s="122" t="str">
        <f t="shared" si="806"/>
        <v/>
      </c>
      <c r="BO1157" s="121" t="str">
        <f t="shared" si="802"/>
        <v/>
      </c>
      <c r="BP1157" s="122" t="str">
        <f t="shared" si="807"/>
        <v/>
      </c>
      <c r="BQ1157" s="122"/>
    </row>
    <row r="1158" spans="2:69" x14ac:dyDescent="0.3">
      <c r="B1158" s="89"/>
      <c r="C1158" s="98">
        <f t="shared" si="803"/>
        <v>230</v>
      </c>
      <c r="D1158" s="120">
        <v>1148</v>
      </c>
      <c r="E1158" s="161" t="str">
        <f t="shared" si="808"/>
        <v/>
      </c>
      <c r="F1158" s="90" t="str">
        <f t="shared" si="784"/>
        <v/>
      </c>
      <c r="G1158" s="120">
        <v>1148</v>
      </c>
      <c r="H1158" s="161" t="str">
        <f t="shared" si="809"/>
        <v/>
      </c>
      <c r="I1158" s="90" t="str">
        <f t="array" ref="I1158">IF(D$2=1,IF(F1158="","",ABS(F1157-F1158)),IF(D$2&lt;10,IF(AND(F1158="",F1159=""),"",MAX(IF(C$11:C$1510=G1158,B$11:B$1510))-MIN(IF(C$11:C$1510=G1158,B$11:B$1510))),IF(AND(F1158="",F1159=""),"",_xlfn.STDEV.S(IF(C$11:C$1510=G1158,B$11:B$1510)))))</f>
        <v/>
      </c>
      <c r="J1158" s="102"/>
      <c r="K1158" s="156"/>
      <c r="L1158" s="157"/>
      <c r="M1158" s="158"/>
      <c r="N1158" s="147"/>
      <c r="O1158" s="147"/>
      <c r="AA1158" s="99" t="str">
        <f t="shared" si="785"/>
        <v/>
      </c>
      <c r="AB1158" s="99" t="str">
        <f t="shared" si="786"/>
        <v/>
      </c>
      <c r="AC1158" s="99" t="str">
        <f t="shared" si="814"/>
        <v/>
      </c>
      <c r="AD1158" s="99" t="str">
        <f t="shared" si="815"/>
        <v/>
      </c>
      <c r="AE1158" s="99" t="str">
        <f t="shared" si="787"/>
        <v/>
      </c>
      <c r="AF1158" s="99" t="str">
        <f t="shared" si="788"/>
        <v/>
      </c>
      <c r="AG1158" s="99" t="str">
        <f t="shared" si="826"/>
        <v/>
      </c>
      <c r="AH1158" s="99" t="str">
        <f t="shared" si="827"/>
        <v/>
      </c>
      <c r="AI1158" s="99" t="str">
        <f t="shared" si="804"/>
        <v/>
      </c>
      <c r="AJ1158" s="99" t="str">
        <f t="shared" si="810"/>
        <v/>
      </c>
      <c r="AK1158" s="99" t="str">
        <f t="shared" si="824"/>
        <v/>
      </c>
      <c r="AL1158" s="99" t="str">
        <f t="shared" si="825"/>
        <v/>
      </c>
      <c r="AM1158" s="99" t="str">
        <f t="shared" si="805"/>
        <v/>
      </c>
      <c r="AN1158" s="99" t="str">
        <f t="shared" si="811"/>
        <v/>
      </c>
      <c r="AO1158" s="99" t="str">
        <f t="shared" si="816"/>
        <v/>
      </c>
      <c r="AP1158" s="99" t="str">
        <f t="shared" si="817"/>
        <v/>
      </c>
      <c r="AQ1158" s="99" t="str">
        <f t="shared" si="812"/>
        <v/>
      </c>
      <c r="AR1158" s="99" t="str">
        <f t="shared" si="813"/>
        <v/>
      </c>
      <c r="AS1158" s="99" t="str">
        <f t="shared" si="818"/>
        <v/>
      </c>
      <c r="AT1158" s="99" t="str">
        <f t="shared" si="819"/>
        <v/>
      </c>
      <c r="AU1158" s="99" t="str">
        <f t="shared" si="789"/>
        <v/>
      </c>
      <c r="AV1158" s="99" t="str">
        <f t="shared" si="790"/>
        <v/>
      </c>
      <c r="AW1158" s="99" t="str">
        <f t="shared" si="820"/>
        <v/>
      </c>
      <c r="AX1158" s="99" t="str">
        <f t="shared" si="821"/>
        <v/>
      </c>
      <c r="AY1158" s="99" t="str">
        <f t="shared" si="791"/>
        <v/>
      </c>
      <c r="AZ1158" s="99" t="str">
        <f t="shared" si="792"/>
        <v/>
      </c>
      <c r="BA1158" s="99" t="str">
        <f t="shared" si="822"/>
        <v/>
      </c>
      <c r="BB1158" s="99" t="str">
        <f t="shared" si="823"/>
        <v/>
      </c>
      <c r="BD1158" s="99" t="str">
        <f t="shared" si="793"/>
        <v/>
      </c>
      <c r="BE1158" s="99" t="str">
        <f t="shared" si="794"/>
        <v/>
      </c>
      <c r="BF1158" s="99" t="str">
        <f t="shared" si="795"/>
        <v/>
      </c>
      <c r="BG1158" s="99" t="str">
        <f t="shared" si="796"/>
        <v/>
      </c>
      <c r="BH1158" s="121" t="str">
        <f t="shared" si="797"/>
        <v/>
      </c>
      <c r="BI1158" s="121" t="str">
        <f t="shared" si="798"/>
        <v/>
      </c>
      <c r="BJ1158" s="122" t="str">
        <f t="shared" si="799"/>
        <v/>
      </c>
      <c r="BK1158" s="122"/>
      <c r="BL1158" s="99" t="str">
        <f t="shared" si="800"/>
        <v/>
      </c>
      <c r="BM1158" s="99" t="str">
        <f t="shared" si="801"/>
        <v/>
      </c>
      <c r="BN1158" s="122" t="str">
        <f t="shared" si="806"/>
        <v/>
      </c>
      <c r="BO1158" s="121" t="str">
        <f t="shared" si="802"/>
        <v/>
      </c>
      <c r="BP1158" s="122" t="str">
        <f t="shared" si="807"/>
        <v/>
      </c>
      <c r="BQ1158" s="122"/>
    </row>
    <row r="1159" spans="2:69" x14ac:dyDescent="0.3">
      <c r="B1159" s="89"/>
      <c r="C1159" s="98">
        <f t="shared" si="803"/>
        <v>230</v>
      </c>
      <c r="D1159" s="120">
        <v>1149</v>
      </c>
      <c r="E1159" s="161" t="str">
        <f t="shared" si="808"/>
        <v/>
      </c>
      <c r="F1159" s="90" t="str">
        <f t="shared" si="784"/>
        <v/>
      </c>
      <c r="G1159" s="120">
        <v>1149</v>
      </c>
      <c r="H1159" s="161" t="str">
        <f t="shared" si="809"/>
        <v/>
      </c>
      <c r="I1159" s="90" t="str">
        <f t="array" ref="I1159">IF(D$2=1,IF(F1159="","",ABS(F1158-F1159)),IF(D$2&lt;10,IF(AND(F1159="",F1160=""),"",MAX(IF(C$11:C$1510=G1159,B$11:B$1510))-MIN(IF(C$11:C$1510=G1159,B$11:B$1510))),IF(AND(F1159="",F1160=""),"",_xlfn.STDEV.S(IF(C$11:C$1510=G1159,B$11:B$1510)))))</f>
        <v/>
      </c>
      <c r="J1159" s="102"/>
      <c r="K1159" s="156"/>
      <c r="L1159" s="157"/>
      <c r="M1159" s="158"/>
      <c r="N1159" s="147"/>
      <c r="O1159" s="147"/>
      <c r="AA1159" s="99" t="str">
        <f t="shared" si="785"/>
        <v/>
      </c>
      <c r="AB1159" s="99" t="str">
        <f t="shared" si="786"/>
        <v/>
      </c>
      <c r="AC1159" s="99" t="str">
        <f t="shared" si="814"/>
        <v/>
      </c>
      <c r="AD1159" s="99" t="str">
        <f t="shared" si="815"/>
        <v/>
      </c>
      <c r="AE1159" s="99" t="str">
        <f t="shared" si="787"/>
        <v/>
      </c>
      <c r="AF1159" s="99" t="str">
        <f t="shared" si="788"/>
        <v/>
      </c>
      <c r="AG1159" s="99" t="str">
        <f t="shared" si="826"/>
        <v/>
      </c>
      <c r="AH1159" s="99" t="str">
        <f t="shared" si="827"/>
        <v/>
      </c>
      <c r="AI1159" s="99" t="str">
        <f t="shared" si="804"/>
        <v/>
      </c>
      <c r="AJ1159" s="99" t="str">
        <f t="shared" si="810"/>
        <v/>
      </c>
      <c r="AK1159" s="99" t="str">
        <f t="shared" si="824"/>
        <v/>
      </c>
      <c r="AL1159" s="99" t="str">
        <f t="shared" si="825"/>
        <v/>
      </c>
      <c r="AM1159" s="99" t="str">
        <f t="shared" si="805"/>
        <v/>
      </c>
      <c r="AN1159" s="99" t="str">
        <f t="shared" si="811"/>
        <v/>
      </c>
      <c r="AO1159" s="99" t="str">
        <f t="shared" si="816"/>
        <v/>
      </c>
      <c r="AP1159" s="99" t="str">
        <f t="shared" si="817"/>
        <v/>
      </c>
      <c r="AQ1159" s="99" t="str">
        <f t="shared" si="812"/>
        <v/>
      </c>
      <c r="AR1159" s="99" t="str">
        <f t="shared" si="813"/>
        <v/>
      </c>
      <c r="AS1159" s="99" t="str">
        <f t="shared" si="818"/>
        <v/>
      </c>
      <c r="AT1159" s="99" t="str">
        <f t="shared" si="819"/>
        <v/>
      </c>
      <c r="AU1159" s="99" t="str">
        <f t="shared" si="789"/>
        <v/>
      </c>
      <c r="AV1159" s="99" t="str">
        <f t="shared" si="790"/>
        <v/>
      </c>
      <c r="AW1159" s="99" t="str">
        <f t="shared" si="820"/>
        <v/>
      </c>
      <c r="AX1159" s="99" t="str">
        <f t="shared" si="821"/>
        <v/>
      </c>
      <c r="AY1159" s="99" t="str">
        <f t="shared" si="791"/>
        <v/>
      </c>
      <c r="AZ1159" s="99" t="str">
        <f t="shared" si="792"/>
        <v/>
      </c>
      <c r="BA1159" s="99" t="str">
        <f t="shared" si="822"/>
        <v/>
      </c>
      <c r="BB1159" s="99" t="str">
        <f t="shared" si="823"/>
        <v/>
      </c>
      <c r="BD1159" s="99" t="str">
        <f t="shared" si="793"/>
        <v/>
      </c>
      <c r="BE1159" s="99" t="str">
        <f t="shared" si="794"/>
        <v/>
      </c>
      <c r="BF1159" s="99" t="str">
        <f t="shared" si="795"/>
        <v/>
      </c>
      <c r="BG1159" s="99" t="str">
        <f t="shared" si="796"/>
        <v/>
      </c>
      <c r="BH1159" s="121" t="str">
        <f t="shared" si="797"/>
        <v/>
      </c>
      <c r="BI1159" s="121" t="str">
        <f t="shared" si="798"/>
        <v/>
      </c>
      <c r="BJ1159" s="122" t="str">
        <f t="shared" si="799"/>
        <v/>
      </c>
      <c r="BK1159" s="122"/>
      <c r="BL1159" s="99" t="str">
        <f t="shared" si="800"/>
        <v/>
      </c>
      <c r="BM1159" s="99" t="str">
        <f t="shared" si="801"/>
        <v/>
      </c>
      <c r="BN1159" s="122" t="str">
        <f t="shared" si="806"/>
        <v/>
      </c>
      <c r="BO1159" s="121" t="str">
        <f t="shared" si="802"/>
        <v/>
      </c>
      <c r="BP1159" s="122" t="str">
        <f t="shared" si="807"/>
        <v/>
      </c>
      <c r="BQ1159" s="122"/>
    </row>
    <row r="1160" spans="2:69" x14ac:dyDescent="0.3">
      <c r="B1160" s="89"/>
      <c r="C1160" s="98">
        <f t="shared" si="803"/>
        <v>230</v>
      </c>
      <c r="D1160" s="120">
        <v>1150</v>
      </c>
      <c r="E1160" s="161" t="str">
        <f t="shared" si="808"/>
        <v/>
      </c>
      <c r="F1160" s="90" t="str">
        <f t="shared" si="784"/>
        <v/>
      </c>
      <c r="G1160" s="120">
        <v>1150</v>
      </c>
      <c r="H1160" s="161" t="str">
        <f t="shared" si="809"/>
        <v/>
      </c>
      <c r="I1160" s="90" t="str">
        <f t="array" ref="I1160">IF(D$2=1,IF(F1160="","",ABS(F1159-F1160)),IF(D$2&lt;10,IF(AND(F1160="",F1161=""),"",MAX(IF(C$11:C$1510=G1160,B$11:B$1510))-MIN(IF(C$11:C$1510=G1160,B$11:B$1510))),IF(AND(F1160="",F1161=""),"",_xlfn.STDEV.S(IF(C$11:C$1510=G1160,B$11:B$1510)))))</f>
        <v/>
      </c>
      <c r="J1160" s="102"/>
      <c r="K1160" s="156"/>
      <c r="L1160" s="157"/>
      <c r="M1160" s="158"/>
      <c r="N1160" s="147"/>
      <c r="O1160" s="147"/>
      <c r="AA1160" s="99" t="str">
        <f t="shared" si="785"/>
        <v/>
      </c>
      <c r="AB1160" s="99" t="str">
        <f t="shared" si="786"/>
        <v/>
      </c>
      <c r="AC1160" s="99" t="str">
        <f t="shared" si="814"/>
        <v/>
      </c>
      <c r="AD1160" s="99" t="str">
        <f t="shared" si="815"/>
        <v/>
      </c>
      <c r="AE1160" s="99" t="str">
        <f t="shared" si="787"/>
        <v/>
      </c>
      <c r="AF1160" s="99" t="str">
        <f t="shared" si="788"/>
        <v/>
      </c>
      <c r="AG1160" s="99" t="str">
        <f t="shared" si="826"/>
        <v/>
      </c>
      <c r="AH1160" s="99" t="str">
        <f t="shared" si="827"/>
        <v/>
      </c>
      <c r="AI1160" s="99" t="str">
        <f t="shared" si="804"/>
        <v/>
      </c>
      <c r="AJ1160" s="99" t="str">
        <f t="shared" si="810"/>
        <v/>
      </c>
      <c r="AK1160" s="99" t="str">
        <f t="shared" si="824"/>
        <v/>
      </c>
      <c r="AL1160" s="99" t="str">
        <f t="shared" si="825"/>
        <v/>
      </c>
      <c r="AM1160" s="99" t="str">
        <f t="shared" si="805"/>
        <v/>
      </c>
      <c r="AN1160" s="99" t="str">
        <f t="shared" si="811"/>
        <v/>
      </c>
      <c r="AO1160" s="99" t="str">
        <f t="shared" si="816"/>
        <v/>
      </c>
      <c r="AP1160" s="99" t="str">
        <f t="shared" si="817"/>
        <v/>
      </c>
      <c r="AQ1160" s="99" t="str">
        <f t="shared" si="812"/>
        <v/>
      </c>
      <c r="AR1160" s="99" t="str">
        <f t="shared" si="813"/>
        <v/>
      </c>
      <c r="AS1160" s="99" t="str">
        <f t="shared" si="818"/>
        <v/>
      </c>
      <c r="AT1160" s="99" t="str">
        <f t="shared" si="819"/>
        <v/>
      </c>
      <c r="AU1160" s="99" t="str">
        <f t="shared" si="789"/>
        <v/>
      </c>
      <c r="AV1160" s="99" t="str">
        <f t="shared" si="790"/>
        <v/>
      </c>
      <c r="AW1160" s="99" t="str">
        <f t="shared" si="820"/>
        <v/>
      </c>
      <c r="AX1160" s="99" t="str">
        <f t="shared" si="821"/>
        <v/>
      </c>
      <c r="AY1160" s="99" t="str">
        <f t="shared" si="791"/>
        <v/>
      </c>
      <c r="AZ1160" s="99" t="str">
        <f t="shared" si="792"/>
        <v/>
      </c>
      <c r="BA1160" s="99" t="str">
        <f t="shared" si="822"/>
        <v/>
      </c>
      <c r="BB1160" s="99" t="str">
        <f t="shared" si="823"/>
        <v/>
      </c>
      <c r="BD1160" s="99" t="str">
        <f t="shared" si="793"/>
        <v/>
      </c>
      <c r="BE1160" s="99" t="str">
        <f t="shared" si="794"/>
        <v/>
      </c>
      <c r="BF1160" s="99" t="str">
        <f t="shared" si="795"/>
        <v/>
      </c>
      <c r="BG1160" s="99" t="str">
        <f t="shared" si="796"/>
        <v/>
      </c>
      <c r="BH1160" s="121" t="str">
        <f t="shared" si="797"/>
        <v/>
      </c>
      <c r="BI1160" s="121" t="str">
        <f t="shared" si="798"/>
        <v/>
      </c>
      <c r="BJ1160" s="122" t="str">
        <f t="shared" si="799"/>
        <v/>
      </c>
      <c r="BK1160" s="122"/>
      <c r="BL1160" s="99" t="str">
        <f t="shared" si="800"/>
        <v/>
      </c>
      <c r="BM1160" s="99" t="str">
        <f t="shared" si="801"/>
        <v/>
      </c>
      <c r="BN1160" s="122" t="str">
        <f t="shared" si="806"/>
        <v/>
      </c>
      <c r="BO1160" s="121" t="str">
        <f t="shared" si="802"/>
        <v/>
      </c>
      <c r="BP1160" s="122" t="str">
        <f t="shared" si="807"/>
        <v/>
      </c>
      <c r="BQ1160" s="122"/>
    </row>
    <row r="1161" spans="2:69" x14ac:dyDescent="0.3">
      <c r="B1161" s="89"/>
      <c r="C1161" s="98">
        <f t="shared" si="803"/>
        <v>231</v>
      </c>
      <c r="D1161" s="120">
        <v>1151</v>
      </c>
      <c r="E1161" s="161" t="str">
        <f t="shared" si="808"/>
        <v/>
      </c>
      <c r="F1161" s="90" t="str">
        <f t="shared" si="784"/>
        <v/>
      </c>
      <c r="G1161" s="120">
        <v>1151</v>
      </c>
      <c r="H1161" s="161" t="str">
        <f t="shared" si="809"/>
        <v/>
      </c>
      <c r="I1161" s="90" t="str">
        <f t="array" ref="I1161">IF(D$2=1,IF(F1161="","",ABS(F1160-F1161)),IF(D$2&lt;10,IF(AND(F1161="",F1162=""),"",MAX(IF(C$11:C$1510=G1161,B$11:B$1510))-MIN(IF(C$11:C$1510=G1161,B$11:B$1510))),IF(AND(F1161="",F1162=""),"",_xlfn.STDEV.S(IF(C$11:C$1510=G1161,B$11:B$1510)))))</f>
        <v/>
      </c>
      <c r="J1161" s="102"/>
      <c r="K1161" s="156"/>
      <c r="L1161" s="157"/>
      <c r="M1161" s="158"/>
      <c r="N1161" s="147"/>
      <c r="O1161" s="147"/>
      <c r="AA1161" s="99" t="str">
        <f t="shared" si="785"/>
        <v/>
      </c>
      <c r="AB1161" s="99" t="str">
        <f t="shared" si="786"/>
        <v/>
      </c>
      <c r="AC1161" s="99" t="str">
        <f t="shared" si="814"/>
        <v/>
      </c>
      <c r="AD1161" s="99" t="str">
        <f t="shared" si="815"/>
        <v/>
      </c>
      <c r="AE1161" s="99" t="str">
        <f t="shared" si="787"/>
        <v/>
      </c>
      <c r="AF1161" s="99" t="str">
        <f t="shared" si="788"/>
        <v/>
      </c>
      <c r="AG1161" s="99" t="str">
        <f t="shared" si="826"/>
        <v/>
      </c>
      <c r="AH1161" s="99" t="str">
        <f t="shared" si="827"/>
        <v/>
      </c>
      <c r="AI1161" s="99" t="str">
        <f t="shared" si="804"/>
        <v/>
      </c>
      <c r="AJ1161" s="99" t="str">
        <f t="shared" si="810"/>
        <v/>
      </c>
      <c r="AK1161" s="99" t="str">
        <f t="shared" si="824"/>
        <v/>
      </c>
      <c r="AL1161" s="99" t="str">
        <f t="shared" si="825"/>
        <v/>
      </c>
      <c r="AM1161" s="99" t="str">
        <f t="shared" si="805"/>
        <v/>
      </c>
      <c r="AN1161" s="99" t="str">
        <f t="shared" si="811"/>
        <v/>
      </c>
      <c r="AO1161" s="99" t="str">
        <f t="shared" si="816"/>
        <v/>
      </c>
      <c r="AP1161" s="99" t="str">
        <f t="shared" si="817"/>
        <v/>
      </c>
      <c r="AQ1161" s="99" t="str">
        <f t="shared" si="812"/>
        <v/>
      </c>
      <c r="AR1161" s="99" t="str">
        <f t="shared" si="813"/>
        <v/>
      </c>
      <c r="AS1161" s="99" t="str">
        <f t="shared" si="818"/>
        <v/>
      </c>
      <c r="AT1161" s="99" t="str">
        <f t="shared" si="819"/>
        <v/>
      </c>
      <c r="AU1161" s="99" t="str">
        <f t="shared" si="789"/>
        <v/>
      </c>
      <c r="AV1161" s="99" t="str">
        <f t="shared" si="790"/>
        <v/>
      </c>
      <c r="AW1161" s="99" t="str">
        <f t="shared" si="820"/>
        <v/>
      </c>
      <c r="AX1161" s="99" t="str">
        <f t="shared" si="821"/>
        <v/>
      </c>
      <c r="AY1161" s="99" t="str">
        <f t="shared" si="791"/>
        <v/>
      </c>
      <c r="AZ1161" s="99" t="str">
        <f t="shared" si="792"/>
        <v/>
      </c>
      <c r="BA1161" s="99" t="str">
        <f t="shared" si="822"/>
        <v/>
      </c>
      <c r="BB1161" s="99" t="str">
        <f t="shared" si="823"/>
        <v/>
      </c>
      <c r="BD1161" s="99" t="str">
        <f t="shared" si="793"/>
        <v/>
      </c>
      <c r="BE1161" s="99" t="str">
        <f t="shared" si="794"/>
        <v/>
      </c>
      <c r="BF1161" s="99" t="str">
        <f t="shared" si="795"/>
        <v/>
      </c>
      <c r="BG1161" s="99" t="str">
        <f t="shared" si="796"/>
        <v/>
      </c>
      <c r="BH1161" s="121" t="str">
        <f t="shared" si="797"/>
        <v/>
      </c>
      <c r="BI1161" s="121" t="str">
        <f t="shared" si="798"/>
        <v/>
      </c>
      <c r="BJ1161" s="122" t="str">
        <f t="shared" si="799"/>
        <v/>
      </c>
      <c r="BK1161" s="122"/>
      <c r="BL1161" s="99" t="str">
        <f t="shared" si="800"/>
        <v/>
      </c>
      <c r="BM1161" s="99" t="str">
        <f t="shared" si="801"/>
        <v/>
      </c>
      <c r="BN1161" s="122" t="str">
        <f t="shared" si="806"/>
        <v/>
      </c>
      <c r="BO1161" s="121" t="str">
        <f t="shared" si="802"/>
        <v/>
      </c>
      <c r="BP1161" s="122" t="str">
        <f t="shared" si="807"/>
        <v/>
      </c>
      <c r="BQ1161" s="122"/>
    </row>
    <row r="1162" spans="2:69" x14ac:dyDescent="0.3">
      <c r="B1162" s="89"/>
      <c r="C1162" s="98">
        <f t="shared" si="803"/>
        <v>231</v>
      </c>
      <c r="D1162" s="120">
        <v>1152</v>
      </c>
      <c r="E1162" s="161" t="str">
        <f t="shared" si="808"/>
        <v/>
      </c>
      <c r="F1162" s="90" t="str">
        <f t="shared" si="784"/>
        <v/>
      </c>
      <c r="G1162" s="120">
        <v>1152</v>
      </c>
      <c r="H1162" s="161" t="str">
        <f t="shared" si="809"/>
        <v/>
      </c>
      <c r="I1162" s="90" t="str">
        <f t="array" ref="I1162">IF(D$2=1,IF(F1162="","",ABS(F1161-F1162)),IF(D$2&lt;10,IF(AND(F1162="",F1163=""),"",MAX(IF(C$11:C$1510=G1162,B$11:B$1510))-MIN(IF(C$11:C$1510=G1162,B$11:B$1510))),IF(AND(F1162="",F1163=""),"",_xlfn.STDEV.S(IF(C$11:C$1510=G1162,B$11:B$1510)))))</f>
        <v/>
      </c>
      <c r="J1162" s="102"/>
      <c r="K1162" s="156"/>
      <c r="L1162" s="157"/>
      <c r="M1162" s="158"/>
      <c r="N1162" s="147"/>
      <c r="O1162" s="147"/>
      <c r="AA1162" s="99" t="str">
        <f t="shared" si="785"/>
        <v/>
      </c>
      <c r="AB1162" s="99" t="str">
        <f t="shared" si="786"/>
        <v/>
      </c>
      <c r="AC1162" s="99" t="str">
        <f t="shared" si="814"/>
        <v/>
      </c>
      <c r="AD1162" s="99" t="str">
        <f t="shared" si="815"/>
        <v/>
      </c>
      <c r="AE1162" s="99" t="str">
        <f t="shared" si="787"/>
        <v/>
      </c>
      <c r="AF1162" s="99" t="str">
        <f t="shared" si="788"/>
        <v/>
      </c>
      <c r="AG1162" s="99" t="str">
        <f t="shared" si="826"/>
        <v/>
      </c>
      <c r="AH1162" s="99" t="str">
        <f t="shared" si="827"/>
        <v/>
      </c>
      <c r="AI1162" s="99" t="str">
        <f t="shared" si="804"/>
        <v/>
      </c>
      <c r="AJ1162" s="99" t="str">
        <f t="shared" si="810"/>
        <v/>
      </c>
      <c r="AK1162" s="99" t="str">
        <f t="shared" si="824"/>
        <v/>
      </c>
      <c r="AL1162" s="99" t="str">
        <f t="shared" si="825"/>
        <v/>
      </c>
      <c r="AM1162" s="99" t="str">
        <f t="shared" si="805"/>
        <v/>
      </c>
      <c r="AN1162" s="99" t="str">
        <f t="shared" si="811"/>
        <v/>
      </c>
      <c r="AO1162" s="99" t="str">
        <f t="shared" si="816"/>
        <v/>
      </c>
      <c r="AP1162" s="99" t="str">
        <f t="shared" si="817"/>
        <v/>
      </c>
      <c r="AQ1162" s="99" t="str">
        <f t="shared" si="812"/>
        <v/>
      </c>
      <c r="AR1162" s="99" t="str">
        <f t="shared" si="813"/>
        <v/>
      </c>
      <c r="AS1162" s="99" t="str">
        <f t="shared" si="818"/>
        <v/>
      </c>
      <c r="AT1162" s="99" t="str">
        <f t="shared" si="819"/>
        <v/>
      </c>
      <c r="AU1162" s="99" t="str">
        <f t="shared" si="789"/>
        <v/>
      </c>
      <c r="AV1162" s="99" t="str">
        <f t="shared" si="790"/>
        <v/>
      </c>
      <c r="AW1162" s="99" t="str">
        <f t="shared" si="820"/>
        <v/>
      </c>
      <c r="AX1162" s="99" t="str">
        <f t="shared" si="821"/>
        <v/>
      </c>
      <c r="AY1162" s="99" t="str">
        <f t="shared" si="791"/>
        <v/>
      </c>
      <c r="AZ1162" s="99" t="str">
        <f t="shared" si="792"/>
        <v/>
      </c>
      <c r="BA1162" s="99" t="str">
        <f t="shared" si="822"/>
        <v/>
      </c>
      <c r="BB1162" s="99" t="str">
        <f t="shared" si="823"/>
        <v/>
      </c>
      <c r="BD1162" s="99" t="str">
        <f t="shared" si="793"/>
        <v/>
      </c>
      <c r="BE1162" s="99" t="str">
        <f t="shared" si="794"/>
        <v/>
      </c>
      <c r="BF1162" s="99" t="str">
        <f t="shared" si="795"/>
        <v/>
      </c>
      <c r="BG1162" s="99" t="str">
        <f t="shared" si="796"/>
        <v/>
      </c>
      <c r="BH1162" s="121" t="str">
        <f t="shared" si="797"/>
        <v/>
      </c>
      <c r="BI1162" s="121" t="str">
        <f t="shared" si="798"/>
        <v/>
      </c>
      <c r="BJ1162" s="122" t="str">
        <f t="shared" si="799"/>
        <v/>
      </c>
      <c r="BK1162" s="122"/>
      <c r="BL1162" s="99" t="str">
        <f t="shared" si="800"/>
        <v/>
      </c>
      <c r="BM1162" s="99" t="str">
        <f t="shared" si="801"/>
        <v/>
      </c>
      <c r="BN1162" s="122" t="str">
        <f t="shared" si="806"/>
        <v/>
      </c>
      <c r="BO1162" s="121" t="str">
        <f t="shared" si="802"/>
        <v/>
      </c>
      <c r="BP1162" s="122" t="str">
        <f t="shared" si="807"/>
        <v/>
      </c>
      <c r="BQ1162" s="122"/>
    </row>
    <row r="1163" spans="2:69" x14ac:dyDescent="0.3">
      <c r="B1163" s="89"/>
      <c r="C1163" s="98">
        <f t="shared" si="803"/>
        <v>231</v>
      </c>
      <c r="D1163" s="120">
        <v>1153</v>
      </c>
      <c r="E1163" s="161" t="str">
        <f t="shared" si="808"/>
        <v/>
      </c>
      <c r="F1163" s="90" t="str">
        <f t="shared" ref="F1163:F1226" si="828">IF(ISERROR(AVERAGEIF(C$11:C$1510,D1163,B$11:B$1510)),"",AVERAGEIF(C$11:C$1510,D1163,B$11:B$1510))</f>
        <v/>
      </c>
      <c r="G1163" s="120">
        <v>1153</v>
      </c>
      <c r="H1163" s="161" t="str">
        <f t="shared" si="809"/>
        <v/>
      </c>
      <c r="I1163" s="90" t="str">
        <f t="array" ref="I1163">IF(D$2=1,IF(F1163="","",ABS(F1162-F1163)),IF(D$2&lt;10,IF(AND(F1163="",F1164=""),"",MAX(IF(C$11:C$1510=G1163,B$11:B$1510))-MIN(IF(C$11:C$1510=G1163,B$11:B$1510))),IF(AND(F1163="",F1164=""),"",_xlfn.STDEV.S(IF(C$11:C$1510=G1163,B$11:B$1510)))))</f>
        <v/>
      </c>
      <c r="J1163" s="102"/>
      <c r="K1163" s="156"/>
      <c r="L1163" s="157"/>
      <c r="M1163" s="158"/>
      <c r="N1163" s="147"/>
      <c r="O1163" s="147"/>
      <c r="AA1163" s="99" t="str">
        <f t="shared" ref="AA1163:AA1226" si="829">IF(F1163="","",IF(F1163&gt;U$53,1,0))</f>
        <v/>
      </c>
      <c r="AB1163" s="99" t="str">
        <f t="shared" ref="AB1163:AB1226" si="830">IF(I1163="","",IF(I1163&gt;U$54,1,0))</f>
        <v/>
      </c>
      <c r="AC1163" s="99" t="str">
        <f t="shared" si="814"/>
        <v/>
      </c>
      <c r="AD1163" s="99" t="str">
        <f t="shared" si="815"/>
        <v/>
      </c>
      <c r="AE1163" s="99" t="str">
        <f t="shared" ref="AE1163:AE1226" si="831">IF(F1163="","",IF(F1163&lt;U$53,1,0))</f>
        <v/>
      </c>
      <c r="AF1163" s="99" t="str">
        <f t="shared" ref="AF1163:AF1226" si="832">IF(I1163="","",IF(I1163&lt;U$54,1,0))</f>
        <v/>
      </c>
      <c r="AG1163" s="99" t="str">
        <f t="shared" si="826"/>
        <v/>
      </c>
      <c r="AH1163" s="99" t="str">
        <f t="shared" si="827"/>
        <v/>
      </c>
      <c r="AI1163" s="99" t="str">
        <f t="shared" si="804"/>
        <v/>
      </c>
      <c r="AJ1163" s="99" t="str">
        <f t="shared" si="810"/>
        <v/>
      </c>
      <c r="AK1163" s="99" t="str">
        <f t="shared" si="824"/>
        <v/>
      </c>
      <c r="AL1163" s="99" t="str">
        <f t="shared" si="825"/>
        <v/>
      </c>
      <c r="AM1163" s="99" t="str">
        <f t="shared" si="805"/>
        <v/>
      </c>
      <c r="AN1163" s="99" t="str">
        <f t="shared" si="811"/>
        <v/>
      </c>
      <c r="AO1163" s="99" t="str">
        <f t="shared" si="816"/>
        <v/>
      </c>
      <c r="AP1163" s="99" t="str">
        <f t="shared" si="817"/>
        <v/>
      </c>
      <c r="AQ1163" s="99" t="str">
        <f t="shared" si="812"/>
        <v/>
      </c>
      <c r="AR1163" s="99" t="str">
        <f t="shared" si="813"/>
        <v/>
      </c>
      <c r="AS1163" s="99" t="str">
        <f t="shared" si="818"/>
        <v/>
      </c>
      <c r="AT1163" s="99" t="str">
        <f t="shared" si="819"/>
        <v/>
      </c>
      <c r="AU1163" s="99" t="str">
        <f t="shared" ref="AU1163:AU1226" si="833">IF(F1163="","",IF(AND(F1163&lt;(U$53+((1/3)*(U$57-U$53))),F1163&gt;(U$53-((1/3)*(U$53-U$58)))),1,0))</f>
        <v/>
      </c>
      <c r="AV1163" s="99" t="str">
        <f t="shared" ref="AV1163:AV1226" si="834">IF(I1163="","",IF(AND(I1163&lt;(U$54+((1/3)*(Y$62-U$54))),I1163&gt;(U$54-((1/3)*(Y$62-U$54)))),1,0))</f>
        <v/>
      </c>
      <c r="AW1163" s="99" t="str">
        <f t="shared" si="820"/>
        <v/>
      </c>
      <c r="AX1163" s="99" t="str">
        <f t="shared" si="821"/>
        <v/>
      </c>
      <c r="AY1163" s="99" t="str">
        <f t="shared" ref="AY1163:AY1226" si="835">IF(F1163="","",IF(OR(F1163&gt;(U$53+((1/3)*(U$57-U$53))),F1163&lt;(U$53-((1/3)*(U$53-U$58)))),1,0))</f>
        <v/>
      </c>
      <c r="AZ1163" s="99" t="str">
        <f t="shared" ref="AZ1163:AZ1226" si="836">IF(I1163="","",IF(OR(I1163&gt;(U$54+((1/3)*(Y$62-U$54))),I1163&lt;(U$54-((1/3)*(Y$62-U$54)))),1,0))</f>
        <v/>
      </c>
      <c r="BA1163" s="99" t="str">
        <f t="shared" si="822"/>
        <v/>
      </c>
      <c r="BB1163" s="99" t="str">
        <f t="shared" si="823"/>
        <v/>
      </c>
      <c r="BD1163" s="99" t="str">
        <f t="shared" ref="BD1163:BD1226" si="837">IF(E1163="","",E1163)</f>
        <v/>
      </c>
      <c r="BE1163" s="99" t="str">
        <f t="shared" ref="BE1163:BE1226" si="838">IF(F1163="","",F1163)</f>
        <v/>
      </c>
      <c r="BF1163" s="99" t="str">
        <f t="shared" ref="BF1163:BF1226" si="839">IF(D$2=1,IF(F1163="","",U$45),"")</f>
        <v/>
      </c>
      <c r="BG1163" s="99" t="str">
        <f t="shared" ref="BG1163:BG1226" si="840">IF(D$2=1,IF(F1163="","",U$46),"")</f>
        <v/>
      </c>
      <c r="BH1163" s="121" t="str">
        <f t="shared" ref="BH1163:BH1226" si="841">IF(F1163="","",U$58)</f>
        <v/>
      </c>
      <c r="BI1163" s="121" t="str">
        <f t="shared" ref="BI1163:BI1226" si="842">IF(F1163="","",U$57)</f>
        <v/>
      </c>
      <c r="BJ1163" s="122" t="str">
        <f t="shared" ref="BJ1163:BJ1226" si="843">IF(F1163="","",U$53)</f>
        <v/>
      </c>
      <c r="BK1163" s="122"/>
      <c r="BL1163" s="99" t="str">
        <f t="shared" ref="BL1163:BL1226" si="844">IF(H1163="","",H1163)</f>
        <v/>
      </c>
      <c r="BM1163" s="99" t="str">
        <f t="shared" ref="BM1163:BM1226" si="845">IF(I1163="","",I1163)</f>
        <v/>
      </c>
      <c r="BN1163" s="122" t="str">
        <f t="shared" si="806"/>
        <v/>
      </c>
      <c r="BO1163" s="121" t="str">
        <f t="shared" ref="BO1163:BO1226" si="846">IF(I1163="","",Y$63)</f>
        <v/>
      </c>
      <c r="BP1163" s="122" t="str">
        <f t="shared" si="807"/>
        <v/>
      </c>
      <c r="BQ1163" s="122"/>
    </row>
    <row r="1164" spans="2:69" x14ac:dyDescent="0.3">
      <c r="B1164" s="89"/>
      <c r="C1164" s="98">
        <f t="shared" ref="C1164:C1227" si="847">IF(D$2=0,"",IF(D1163/D$2=C1163,C1163+1,C1163))</f>
        <v>231</v>
      </c>
      <c r="D1164" s="120">
        <v>1154</v>
      </c>
      <c r="E1164" s="161" t="str">
        <f t="shared" si="808"/>
        <v/>
      </c>
      <c r="F1164" s="90" t="str">
        <f t="shared" si="828"/>
        <v/>
      </c>
      <c r="G1164" s="120">
        <v>1154</v>
      </c>
      <c r="H1164" s="161" t="str">
        <f t="shared" si="809"/>
        <v/>
      </c>
      <c r="I1164" s="90" t="str">
        <f t="array" ref="I1164">IF(D$2=1,IF(F1164="","",ABS(F1163-F1164)),IF(D$2&lt;10,IF(AND(F1164="",F1165=""),"",MAX(IF(C$11:C$1510=G1164,B$11:B$1510))-MIN(IF(C$11:C$1510=G1164,B$11:B$1510))),IF(AND(F1164="",F1165=""),"",_xlfn.STDEV.S(IF(C$11:C$1510=G1164,B$11:B$1510)))))</f>
        <v/>
      </c>
      <c r="J1164" s="102"/>
      <c r="K1164" s="156"/>
      <c r="L1164" s="157"/>
      <c r="M1164" s="158"/>
      <c r="N1164" s="147"/>
      <c r="O1164" s="147"/>
      <c r="AA1164" s="99" t="str">
        <f t="shared" si="829"/>
        <v/>
      </c>
      <c r="AB1164" s="99" t="str">
        <f t="shared" si="830"/>
        <v/>
      </c>
      <c r="AC1164" s="99" t="str">
        <f t="shared" si="814"/>
        <v/>
      </c>
      <c r="AD1164" s="99" t="str">
        <f t="shared" si="815"/>
        <v/>
      </c>
      <c r="AE1164" s="99" t="str">
        <f t="shared" si="831"/>
        <v/>
      </c>
      <c r="AF1164" s="99" t="str">
        <f t="shared" si="832"/>
        <v/>
      </c>
      <c r="AG1164" s="99" t="str">
        <f t="shared" si="826"/>
        <v/>
      </c>
      <c r="AH1164" s="99" t="str">
        <f t="shared" si="827"/>
        <v/>
      </c>
      <c r="AI1164" s="99" t="str">
        <f t="shared" ref="AI1164:AI1227" si="848">IF(F1164="","",IF(F1164&gt;F1163,1,0))</f>
        <v/>
      </c>
      <c r="AJ1164" s="99" t="str">
        <f t="shared" si="810"/>
        <v/>
      </c>
      <c r="AK1164" s="99" t="str">
        <f t="shared" si="824"/>
        <v/>
      </c>
      <c r="AL1164" s="99" t="str">
        <f t="shared" si="825"/>
        <v/>
      </c>
      <c r="AM1164" s="99" t="str">
        <f t="shared" ref="AM1164:AM1227" si="849">IF(F1164="","",IF(F1164&lt;F1163,1,0))</f>
        <v/>
      </c>
      <c r="AN1164" s="99" t="str">
        <f t="shared" si="811"/>
        <v/>
      </c>
      <c r="AO1164" s="99" t="str">
        <f t="shared" si="816"/>
        <v/>
      </c>
      <c r="AP1164" s="99" t="str">
        <f t="shared" si="817"/>
        <v/>
      </c>
      <c r="AQ1164" s="99" t="str">
        <f t="shared" si="812"/>
        <v/>
      </c>
      <c r="AR1164" s="99" t="str">
        <f t="shared" si="813"/>
        <v/>
      </c>
      <c r="AS1164" s="99" t="str">
        <f t="shared" si="818"/>
        <v/>
      </c>
      <c r="AT1164" s="99" t="str">
        <f t="shared" si="819"/>
        <v/>
      </c>
      <c r="AU1164" s="99" t="str">
        <f t="shared" si="833"/>
        <v/>
      </c>
      <c r="AV1164" s="99" t="str">
        <f t="shared" si="834"/>
        <v/>
      </c>
      <c r="AW1164" s="99" t="str">
        <f t="shared" si="820"/>
        <v/>
      </c>
      <c r="AX1164" s="99" t="str">
        <f t="shared" si="821"/>
        <v/>
      </c>
      <c r="AY1164" s="99" t="str">
        <f t="shared" si="835"/>
        <v/>
      </c>
      <c r="AZ1164" s="99" t="str">
        <f t="shared" si="836"/>
        <v/>
      </c>
      <c r="BA1164" s="99" t="str">
        <f t="shared" si="822"/>
        <v/>
      </c>
      <c r="BB1164" s="99" t="str">
        <f t="shared" si="823"/>
        <v/>
      </c>
      <c r="BD1164" s="99" t="str">
        <f t="shared" si="837"/>
        <v/>
      </c>
      <c r="BE1164" s="99" t="str">
        <f t="shared" si="838"/>
        <v/>
      </c>
      <c r="BF1164" s="99" t="str">
        <f t="shared" si="839"/>
        <v/>
      </c>
      <c r="BG1164" s="99" t="str">
        <f t="shared" si="840"/>
        <v/>
      </c>
      <c r="BH1164" s="121" t="str">
        <f t="shared" si="841"/>
        <v/>
      </c>
      <c r="BI1164" s="121" t="str">
        <f t="shared" si="842"/>
        <v/>
      </c>
      <c r="BJ1164" s="122" t="str">
        <f t="shared" si="843"/>
        <v/>
      </c>
      <c r="BK1164" s="122"/>
      <c r="BL1164" s="99" t="str">
        <f t="shared" si="844"/>
        <v/>
      </c>
      <c r="BM1164" s="99" t="str">
        <f t="shared" si="845"/>
        <v/>
      </c>
      <c r="BN1164" s="122" t="str">
        <f t="shared" ref="BN1164:BN1227" si="850">IF(F1164="","",Y$62)</f>
        <v/>
      </c>
      <c r="BO1164" s="121" t="str">
        <f t="shared" si="846"/>
        <v/>
      </c>
      <c r="BP1164" s="122" t="str">
        <f t="shared" ref="BP1164:BP1227" si="851">IF(F1164="","",U$54)</f>
        <v/>
      </c>
      <c r="BQ1164" s="122"/>
    </row>
    <row r="1165" spans="2:69" x14ac:dyDescent="0.3">
      <c r="B1165" s="89"/>
      <c r="C1165" s="98">
        <f t="shared" si="847"/>
        <v>231</v>
      </c>
      <c r="D1165" s="120">
        <v>1155</v>
      </c>
      <c r="E1165" s="161" t="str">
        <f t="shared" ref="E1165:E1228" si="852">IF(F1165="","",E1164+1)</f>
        <v/>
      </c>
      <c r="F1165" s="90" t="str">
        <f t="shared" si="828"/>
        <v/>
      </c>
      <c r="G1165" s="120">
        <v>1155</v>
      </c>
      <c r="H1165" s="161" t="str">
        <f t="shared" ref="H1165:H1228" si="853">IF(I1165="","",H1164+1)</f>
        <v/>
      </c>
      <c r="I1165" s="90" t="str">
        <f t="array" ref="I1165">IF(D$2=1,IF(F1165="","",ABS(F1164-F1165)),IF(D$2&lt;10,IF(AND(F1165="",F1166=""),"",MAX(IF(C$11:C$1510=G1165,B$11:B$1510))-MIN(IF(C$11:C$1510=G1165,B$11:B$1510))),IF(AND(F1165="",F1166=""),"",_xlfn.STDEV.S(IF(C$11:C$1510=G1165,B$11:B$1510)))))</f>
        <v/>
      </c>
      <c r="J1165" s="102"/>
      <c r="K1165" s="156"/>
      <c r="L1165" s="157"/>
      <c r="M1165" s="158"/>
      <c r="N1165" s="147"/>
      <c r="O1165" s="147"/>
      <c r="AA1165" s="99" t="str">
        <f t="shared" si="829"/>
        <v/>
      </c>
      <c r="AB1165" s="99" t="str">
        <f t="shared" si="830"/>
        <v/>
      </c>
      <c r="AC1165" s="99" t="str">
        <f t="shared" si="814"/>
        <v/>
      </c>
      <c r="AD1165" s="99" t="str">
        <f t="shared" si="815"/>
        <v/>
      </c>
      <c r="AE1165" s="99" t="str">
        <f t="shared" si="831"/>
        <v/>
      </c>
      <c r="AF1165" s="99" t="str">
        <f t="shared" si="832"/>
        <v/>
      </c>
      <c r="AG1165" s="99" t="str">
        <f t="shared" si="826"/>
        <v/>
      </c>
      <c r="AH1165" s="99" t="str">
        <f t="shared" si="827"/>
        <v/>
      </c>
      <c r="AI1165" s="99" t="str">
        <f t="shared" si="848"/>
        <v/>
      </c>
      <c r="AJ1165" s="99" t="str">
        <f t="shared" ref="AJ1165:AJ1228" si="854">IF(I1165="","",IF(I1165&gt;I1164,1,0))</f>
        <v/>
      </c>
      <c r="AK1165" s="99" t="str">
        <f t="shared" si="824"/>
        <v/>
      </c>
      <c r="AL1165" s="99" t="str">
        <f t="shared" si="825"/>
        <v/>
      </c>
      <c r="AM1165" s="99" t="str">
        <f t="shared" si="849"/>
        <v/>
      </c>
      <c r="AN1165" s="99" t="str">
        <f t="shared" ref="AN1165:AN1228" si="855">IF(I1165="","",IF(I1165&lt;I1164,1,0))</f>
        <v/>
      </c>
      <c r="AO1165" s="99" t="str">
        <f t="shared" si="816"/>
        <v/>
      </c>
      <c r="AP1165" s="99" t="str">
        <f t="shared" si="817"/>
        <v/>
      </c>
      <c r="AQ1165" s="99" t="str">
        <f t="shared" ref="AQ1165:AQ1228" si="856">IF(F1165="","",IF(OR(AND(F1164&gt;F1163,F1165&lt;F1164),AND(F1164&lt;F1163,F1165&gt;F1164)),1,0))</f>
        <v/>
      </c>
      <c r="AR1165" s="99" t="str">
        <f t="shared" ref="AR1165:AR1228" si="857">IF(I1165="","",IF(I1163="",IF(OR(I1165&lt;I1164,I1165&gt;I1164),1,0),IF(OR(AND(I1164&gt;I1163,I1165&lt;I1164),AND(I1164&lt;I1163,I1165&gt;I1164)),1,0)))</f>
        <v/>
      </c>
      <c r="AS1165" s="99" t="str">
        <f t="shared" si="818"/>
        <v/>
      </c>
      <c r="AT1165" s="99" t="str">
        <f t="shared" si="819"/>
        <v/>
      </c>
      <c r="AU1165" s="99" t="str">
        <f t="shared" si="833"/>
        <v/>
      </c>
      <c r="AV1165" s="99" t="str">
        <f t="shared" si="834"/>
        <v/>
      </c>
      <c r="AW1165" s="99" t="str">
        <f t="shared" si="820"/>
        <v/>
      </c>
      <c r="AX1165" s="99" t="str">
        <f t="shared" si="821"/>
        <v/>
      </c>
      <c r="AY1165" s="99" t="str">
        <f t="shared" si="835"/>
        <v/>
      </c>
      <c r="AZ1165" s="99" t="str">
        <f t="shared" si="836"/>
        <v/>
      </c>
      <c r="BA1165" s="99" t="str">
        <f t="shared" si="822"/>
        <v/>
      </c>
      <c r="BB1165" s="99" t="str">
        <f t="shared" si="823"/>
        <v/>
      </c>
      <c r="BD1165" s="99" t="str">
        <f t="shared" si="837"/>
        <v/>
      </c>
      <c r="BE1165" s="99" t="str">
        <f t="shared" si="838"/>
        <v/>
      </c>
      <c r="BF1165" s="99" t="str">
        <f t="shared" si="839"/>
        <v/>
      </c>
      <c r="BG1165" s="99" t="str">
        <f t="shared" si="840"/>
        <v/>
      </c>
      <c r="BH1165" s="121" t="str">
        <f t="shared" si="841"/>
        <v/>
      </c>
      <c r="BI1165" s="121" t="str">
        <f t="shared" si="842"/>
        <v/>
      </c>
      <c r="BJ1165" s="122" t="str">
        <f t="shared" si="843"/>
        <v/>
      </c>
      <c r="BK1165" s="122"/>
      <c r="BL1165" s="99" t="str">
        <f t="shared" si="844"/>
        <v/>
      </c>
      <c r="BM1165" s="99" t="str">
        <f t="shared" si="845"/>
        <v/>
      </c>
      <c r="BN1165" s="122" t="str">
        <f t="shared" si="850"/>
        <v/>
      </c>
      <c r="BO1165" s="121" t="str">
        <f t="shared" si="846"/>
        <v/>
      </c>
      <c r="BP1165" s="122" t="str">
        <f t="shared" si="851"/>
        <v/>
      </c>
      <c r="BQ1165" s="122"/>
    </row>
    <row r="1166" spans="2:69" x14ac:dyDescent="0.3">
      <c r="B1166" s="89"/>
      <c r="C1166" s="98">
        <f t="shared" si="847"/>
        <v>232</v>
      </c>
      <c r="D1166" s="120">
        <v>1156</v>
      </c>
      <c r="E1166" s="161" t="str">
        <f t="shared" si="852"/>
        <v/>
      </c>
      <c r="F1166" s="90" t="str">
        <f t="shared" si="828"/>
        <v/>
      </c>
      <c r="G1166" s="120">
        <v>1156</v>
      </c>
      <c r="H1166" s="161" t="str">
        <f t="shared" si="853"/>
        <v/>
      </c>
      <c r="I1166" s="90" t="str">
        <f t="array" ref="I1166">IF(D$2=1,IF(F1166="","",ABS(F1165-F1166)),IF(D$2&lt;10,IF(AND(F1166="",F1167=""),"",MAX(IF(C$11:C$1510=G1166,B$11:B$1510))-MIN(IF(C$11:C$1510=G1166,B$11:B$1510))),IF(AND(F1166="",F1167=""),"",_xlfn.STDEV.S(IF(C$11:C$1510=G1166,B$11:B$1510)))))</f>
        <v/>
      </c>
      <c r="J1166" s="102"/>
      <c r="K1166" s="156"/>
      <c r="L1166" s="157"/>
      <c r="M1166" s="158"/>
      <c r="N1166" s="147"/>
      <c r="O1166" s="147"/>
      <c r="AA1166" s="99" t="str">
        <f t="shared" si="829"/>
        <v/>
      </c>
      <c r="AB1166" s="99" t="str">
        <f t="shared" si="830"/>
        <v/>
      </c>
      <c r="AC1166" s="99" t="str">
        <f t="shared" si="814"/>
        <v/>
      </c>
      <c r="AD1166" s="99" t="str">
        <f t="shared" si="815"/>
        <v/>
      </c>
      <c r="AE1166" s="99" t="str">
        <f t="shared" si="831"/>
        <v/>
      </c>
      <c r="AF1166" s="99" t="str">
        <f t="shared" si="832"/>
        <v/>
      </c>
      <c r="AG1166" s="99" t="str">
        <f t="shared" si="826"/>
        <v/>
      </c>
      <c r="AH1166" s="99" t="str">
        <f t="shared" si="827"/>
        <v/>
      </c>
      <c r="AI1166" s="99" t="str">
        <f t="shared" si="848"/>
        <v/>
      </c>
      <c r="AJ1166" s="99" t="str">
        <f t="shared" si="854"/>
        <v/>
      </c>
      <c r="AK1166" s="99" t="str">
        <f t="shared" si="824"/>
        <v/>
      </c>
      <c r="AL1166" s="99" t="str">
        <f t="shared" si="825"/>
        <v/>
      </c>
      <c r="AM1166" s="99" t="str">
        <f t="shared" si="849"/>
        <v/>
      </c>
      <c r="AN1166" s="99" t="str">
        <f t="shared" si="855"/>
        <v/>
      </c>
      <c r="AO1166" s="99" t="str">
        <f t="shared" si="816"/>
        <v/>
      </c>
      <c r="AP1166" s="99" t="str">
        <f t="shared" si="817"/>
        <v/>
      </c>
      <c r="AQ1166" s="99" t="str">
        <f t="shared" si="856"/>
        <v/>
      </c>
      <c r="AR1166" s="99" t="str">
        <f t="shared" si="857"/>
        <v/>
      </c>
      <c r="AS1166" s="99" t="str">
        <f t="shared" si="818"/>
        <v/>
      </c>
      <c r="AT1166" s="99" t="str">
        <f t="shared" si="819"/>
        <v/>
      </c>
      <c r="AU1166" s="99" t="str">
        <f t="shared" si="833"/>
        <v/>
      </c>
      <c r="AV1166" s="99" t="str">
        <f t="shared" si="834"/>
        <v/>
      </c>
      <c r="AW1166" s="99" t="str">
        <f t="shared" si="820"/>
        <v/>
      </c>
      <c r="AX1166" s="99" t="str">
        <f t="shared" si="821"/>
        <v/>
      </c>
      <c r="AY1166" s="99" t="str">
        <f t="shared" si="835"/>
        <v/>
      </c>
      <c r="AZ1166" s="99" t="str">
        <f t="shared" si="836"/>
        <v/>
      </c>
      <c r="BA1166" s="99" t="str">
        <f t="shared" si="822"/>
        <v/>
      </c>
      <c r="BB1166" s="99" t="str">
        <f t="shared" si="823"/>
        <v/>
      </c>
      <c r="BD1166" s="99" t="str">
        <f t="shared" si="837"/>
        <v/>
      </c>
      <c r="BE1166" s="99" t="str">
        <f t="shared" si="838"/>
        <v/>
      </c>
      <c r="BF1166" s="99" t="str">
        <f t="shared" si="839"/>
        <v/>
      </c>
      <c r="BG1166" s="99" t="str">
        <f t="shared" si="840"/>
        <v/>
      </c>
      <c r="BH1166" s="121" t="str">
        <f t="shared" si="841"/>
        <v/>
      </c>
      <c r="BI1166" s="121" t="str">
        <f t="shared" si="842"/>
        <v/>
      </c>
      <c r="BJ1166" s="122" t="str">
        <f t="shared" si="843"/>
        <v/>
      </c>
      <c r="BK1166" s="122"/>
      <c r="BL1166" s="99" t="str">
        <f t="shared" si="844"/>
        <v/>
      </c>
      <c r="BM1166" s="99" t="str">
        <f t="shared" si="845"/>
        <v/>
      </c>
      <c r="BN1166" s="122" t="str">
        <f t="shared" si="850"/>
        <v/>
      </c>
      <c r="BO1166" s="121" t="str">
        <f t="shared" si="846"/>
        <v/>
      </c>
      <c r="BP1166" s="122" t="str">
        <f t="shared" si="851"/>
        <v/>
      </c>
      <c r="BQ1166" s="122"/>
    </row>
    <row r="1167" spans="2:69" x14ac:dyDescent="0.3">
      <c r="B1167" s="89"/>
      <c r="C1167" s="98">
        <f t="shared" si="847"/>
        <v>232</v>
      </c>
      <c r="D1167" s="120">
        <v>1157</v>
      </c>
      <c r="E1167" s="161" t="str">
        <f t="shared" si="852"/>
        <v/>
      </c>
      <c r="F1167" s="90" t="str">
        <f t="shared" si="828"/>
        <v/>
      </c>
      <c r="G1167" s="120">
        <v>1157</v>
      </c>
      <c r="H1167" s="161" t="str">
        <f t="shared" si="853"/>
        <v/>
      </c>
      <c r="I1167" s="90" t="str">
        <f t="array" ref="I1167">IF(D$2=1,IF(F1167="","",ABS(F1166-F1167)),IF(D$2&lt;10,IF(AND(F1167="",F1168=""),"",MAX(IF(C$11:C$1510=G1167,B$11:B$1510))-MIN(IF(C$11:C$1510=G1167,B$11:B$1510))),IF(AND(F1167="",F1168=""),"",_xlfn.STDEV.S(IF(C$11:C$1510=G1167,B$11:B$1510)))))</f>
        <v/>
      </c>
      <c r="J1167" s="102"/>
      <c r="K1167" s="156"/>
      <c r="L1167" s="157"/>
      <c r="M1167" s="158"/>
      <c r="N1167" s="147"/>
      <c r="O1167" s="147"/>
      <c r="AA1167" s="99" t="str">
        <f t="shared" si="829"/>
        <v/>
      </c>
      <c r="AB1167" s="99" t="str">
        <f t="shared" si="830"/>
        <v/>
      </c>
      <c r="AC1167" s="99" t="str">
        <f t="shared" si="814"/>
        <v/>
      </c>
      <c r="AD1167" s="99" t="str">
        <f t="shared" si="815"/>
        <v/>
      </c>
      <c r="AE1167" s="99" t="str">
        <f t="shared" si="831"/>
        <v/>
      </c>
      <c r="AF1167" s="99" t="str">
        <f t="shared" si="832"/>
        <v/>
      </c>
      <c r="AG1167" s="99" t="str">
        <f t="shared" si="826"/>
        <v/>
      </c>
      <c r="AH1167" s="99" t="str">
        <f t="shared" si="827"/>
        <v/>
      </c>
      <c r="AI1167" s="99" t="str">
        <f t="shared" si="848"/>
        <v/>
      </c>
      <c r="AJ1167" s="99" t="str">
        <f t="shared" si="854"/>
        <v/>
      </c>
      <c r="AK1167" s="99" t="str">
        <f t="shared" si="824"/>
        <v/>
      </c>
      <c r="AL1167" s="99" t="str">
        <f t="shared" si="825"/>
        <v/>
      </c>
      <c r="AM1167" s="99" t="str">
        <f t="shared" si="849"/>
        <v/>
      </c>
      <c r="AN1167" s="99" t="str">
        <f t="shared" si="855"/>
        <v/>
      </c>
      <c r="AO1167" s="99" t="str">
        <f t="shared" si="816"/>
        <v/>
      </c>
      <c r="AP1167" s="99" t="str">
        <f t="shared" si="817"/>
        <v/>
      </c>
      <c r="AQ1167" s="99" t="str">
        <f t="shared" si="856"/>
        <v/>
      </c>
      <c r="AR1167" s="99" t="str">
        <f t="shared" si="857"/>
        <v/>
      </c>
      <c r="AS1167" s="99" t="str">
        <f t="shared" si="818"/>
        <v/>
      </c>
      <c r="AT1167" s="99" t="str">
        <f t="shared" si="819"/>
        <v/>
      </c>
      <c r="AU1167" s="99" t="str">
        <f t="shared" si="833"/>
        <v/>
      </c>
      <c r="AV1167" s="99" t="str">
        <f t="shared" si="834"/>
        <v/>
      </c>
      <c r="AW1167" s="99" t="str">
        <f t="shared" si="820"/>
        <v/>
      </c>
      <c r="AX1167" s="99" t="str">
        <f t="shared" si="821"/>
        <v/>
      </c>
      <c r="AY1167" s="99" t="str">
        <f t="shared" si="835"/>
        <v/>
      </c>
      <c r="AZ1167" s="99" t="str">
        <f t="shared" si="836"/>
        <v/>
      </c>
      <c r="BA1167" s="99" t="str">
        <f t="shared" si="822"/>
        <v/>
      </c>
      <c r="BB1167" s="99" t="str">
        <f t="shared" si="823"/>
        <v/>
      </c>
      <c r="BD1167" s="99" t="str">
        <f t="shared" si="837"/>
        <v/>
      </c>
      <c r="BE1167" s="99" t="str">
        <f t="shared" si="838"/>
        <v/>
      </c>
      <c r="BF1167" s="99" t="str">
        <f t="shared" si="839"/>
        <v/>
      </c>
      <c r="BG1167" s="99" t="str">
        <f t="shared" si="840"/>
        <v/>
      </c>
      <c r="BH1167" s="121" t="str">
        <f t="shared" si="841"/>
        <v/>
      </c>
      <c r="BI1167" s="121" t="str">
        <f t="shared" si="842"/>
        <v/>
      </c>
      <c r="BJ1167" s="122" t="str">
        <f t="shared" si="843"/>
        <v/>
      </c>
      <c r="BK1167" s="122"/>
      <c r="BL1167" s="99" t="str">
        <f t="shared" si="844"/>
        <v/>
      </c>
      <c r="BM1167" s="99" t="str">
        <f t="shared" si="845"/>
        <v/>
      </c>
      <c r="BN1167" s="122" t="str">
        <f t="shared" si="850"/>
        <v/>
      </c>
      <c r="BO1167" s="121" t="str">
        <f t="shared" si="846"/>
        <v/>
      </c>
      <c r="BP1167" s="122" t="str">
        <f t="shared" si="851"/>
        <v/>
      </c>
      <c r="BQ1167" s="122"/>
    </row>
    <row r="1168" spans="2:69" x14ac:dyDescent="0.3">
      <c r="B1168" s="89"/>
      <c r="C1168" s="98">
        <f t="shared" si="847"/>
        <v>232</v>
      </c>
      <c r="D1168" s="120">
        <v>1158</v>
      </c>
      <c r="E1168" s="161" t="str">
        <f t="shared" si="852"/>
        <v/>
      </c>
      <c r="F1168" s="90" t="str">
        <f t="shared" si="828"/>
        <v/>
      </c>
      <c r="G1168" s="120">
        <v>1158</v>
      </c>
      <c r="H1168" s="161" t="str">
        <f t="shared" si="853"/>
        <v/>
      </c>
      <c r="I1168" s="90" t="str">
        <f t="array" ref="I1168">IF(D$2=1,IF(F1168="","",ABS(F1167-F1168)),IF(D$2&lt;10,IF(AND(F1168="",F1169=""),"",MAX(IF(C$11:C$1510=G1168,B$11:B$1510))-MIN(IF(C$11:C$1510=G1168,B$11:B$1510))),IF(AND(F1168="",F1169=""),"",_xlfn.STDEV.S(IF(C$11:C$1510=G1168,B$11:B$1510)))))</f>
        <v/>
      </c>
      <c r="J1168" s="102"/>
      <c r="K1168" s="156"/>
      <c r="L1168" s="157"/>
      <c r="M1168" s="158"/>
      <c r="N1168" s="147"/>
      <c r="O1168" s="147"/>
      <c r="AA1168" s="99" t="str">
        <f t="shared" si="829"/>
        <v/>
      </c>
      <c r="AB1168" s="99" t="str">
        <f t="shared" si="830"/>
        <v/>
      </c>
      <c r="AC1168" s="99" t="str">
        <f t="shared" si="814"/>
        <v/>
      </c>
      <c r="AD1168" s="99" t="str">
        <f t="shared" si="815"/>
        <v/>
      </c>
      <c r="AE1168" s="99" t="str">
        <f t="shared" si="831"/>
        <v/>
      </c>
      <c r="AF1168" s="99" t="str">
        <f t="shared" si="832"/>
        <v/>
      </c>
      <c r="AG1168" s="99" t="str">
        <f t="shared" si="826"/>
        <v/>
      </c>
      <c r="AH1168" s="99" t="str">
        <f t="shared" si="827"/>
        <v/>
      </c>
      <c r="AI1168" s="99" t="str">
        <f t="shared" si="848"/>
        <v/>
      </c>
      <c r="AJ1168" s="99" t="str">
        <f t="shared" si="854"/>
        <v/>
      </c>
      <c r="AK1168" s="99" t="str">
        <f t="shared" si="824"/>
        <v/>
      </c>
      <c r="AL1168" s="99" t="str">
        <f t="shared" si="825"/>
        <v/>
      </c>
      <c r="AM1168" s="99" t="str">
        <f t="shared" si="849"/>
        <v/>
      </c>
      <c r="AN1168" s="99" t="str">
        <f t="shared" si="855"/>
        <v/>
      </c>
      <c r="AO1168" s="99" t="str">
        <f t="shared" si="816"/>
        <v/>
      </c>
      <c r="AP1168" s="99" t="str">
        <f t="shared" si="817"/>
        <v/>
      </c>
      <c r="AQ1168" s="99" t="str">
        <f t="shared" si="856"/>
        <v/>
      </c>
      <c r="AR1168" s="99" t="str">
        <f t="shared" si="857"/>
        <v/>
      </c>
      <c r="AS1168" s="99" t="str">
        <f t="shared" si="818"/>
        <v/>
      </c>
      <c r="AT1168" s="99" t="str">
        <f t="shared" si="819"/>
        <v/>
      </c>
      <c r="AU1168" s="99" t="str">
        <f t="shared" si="833"/>
        <v/>
      </c>
      <c r="AV1168" s="99" t="str">
        <f t="shared" si="834"/>
        <v/>
      </c>
      <c r="AW1168" s="99" t="str">
        <f t="shared" si="820"/>
        <v/>
      </c>
      <c r="AX1168" s="99" t="str">
        <f t="shared" si="821"/>
        <v/>
      </c>
      <c r="AY1168" s="99" t="str">
        <f t="shared" si="835"/>
        <v/>
      </c>
      <c r="AZ1168" s="99" t="str">
        <f t="shared" si="836"/>
        <v/>
      </c>
      <c r="BA1168" s="99" t="str">
        <f t="shared" si="822"/>
        <v/>
      </c>
      <c r="BB1168" s="99" t="str">
        <f t="shared" si="823"/>
        <v/>
      </c>
      <c r="BD1168" s="99" t="str">
        <f t="shared" si="837"/>
        <v/>
      </c>
      <c r="BE1168" s="99" t="str">
        <f t="shared" si="838"/>
        <v/>
      </c>
      <c r="BF1168" s="99" t="str">
        <f t="shared" si="839"/>
        <v/>
      </c>
      <c r="BG1168" s="99" t="str">
        <f t="shared" si="840"/>
        <v/>
      </c>
      <c r="BH1168" s="121" t="str">
        <f t="shared" si="841"/>
        <v/>
      </c>
      <c r="BI1168" s="121" t="str">
        <f t="shared" si="842"/>
        <v/>
      </c>
      <c r="BJ1168" s="122" t="str">
        <f t="shared" si="843"/>
        <v/>
      </c>
      <c r="BK1168" s="122"/>
      <c r="BL1168" s="99" t="str">
        <f t="shared" si="844"/>
        <v/>
      </c>
      <c r="BM1168" s="99" t="str">
        <f t="shared" si="845"/>
        <v/>
      </c>
      <c r="BN1168" s="122" t="str">
        <f t="shared" si="850"/>
        <v/>
      </c>
      <c r="BO1168" s="121" t="str">
        <f t="shared" si="846"/>
        <v/>
      </c>
      <c r="BP1168" s="122" t="str">
        <f t="shared" si="851"/>
        <v/>
      </c>
      <c r="BQ1168" s="122"/>
    </row>
    <row r="1169" spans="2:69" x14ac:dyDescent="0.3">
      <c r="B1169" s="89"/>
      <c r="C1169" s="98">
        <f t="shared" si="847"/>
        <v>232</v>
      </c>
      <c r="D1169" s="120">
        <v>1159</v>
      </c>
      <c r="E1169" s="161" t="str">
        <f t="shared" si="852"/>
        <v/>
      </c>
      <c r="F1169" s="90" t="str">
        <f t="shared" si="828"/>
        <v/>
      </c>
      <c r="G1169" s="120">
        <v>1159</v>
      </c>
      <c r="H1169" s="161" t="str">
        <f t="shared" si="853"/>
        <v/>
      </c>
      <c r="I1169" s="90" t="str">
        <f t="array" ref="I1169">IF(D$2=1,IF(F1169="","",ABS(F1168-F1169)),IF(D$2&lt;10,IF(AND(F1169="",F1170=""),"",MAX(IF(C$11:C$1510=G1169,B$11:B$1510))-MIN(IF(C$11:C$1510=G1169,B$11:B$1510))),IF(AND(F1169="",F1170=""),"",_xlfn.STDEV.S(IF(C$11:C$1510=G1169,B$11:B$1510)))))</f>
        <v/>
      </c>
      <c r="J1169" s="102"/>
      <c r="K1169" s="156"/>
      <c r="L1169" s="157"/>
      <c r="M1169" s="158"/>
      <c r="N1169" s="147"/>
      <c r="O1169" s="147"/>
      <c r="AA1169" s="99" t="str">
        <f t="shared" si="829"/>
        <v/>
      </c>
      <c r="AB1169" s="99" t="str">
        <f t="shared" si="830"/>
        <v/>
      </c>
      <c r="AC1169" s="99" t="str">
        <f t="shared" si="814"/>
        <v/>
      </c>
      <c r="AD1169" s="99" t="str">
        <f t="shared" si="815"/>
        <v/>
      </c>
      <c r="AE1169" s="99" t="str">
        <f t="shared" si="831"/>
        <v/>
      </c>
      <c r="AF1169" s="99" t="str">
        <f t="shared" si="832"/>
        <v/>
      </c>
      <c r="AG1169" s="99" t="str">
        <f t="shared" si="826"/>
        <v/>
      </c>
      <c r="AH1169" s="99" t="str">
        <f t="shared" si="827"/>
        <v/>
      </c>
      <c r="AI1169" s="99" t="str">
        <f t="shared" si="848"/>
        <v/>
      </c>
      <c r="AJ1169" s="99" t="str">
        <f t="shared" si="854"/>
        <v/>
      </c>
      <c r="AK1169" s="99" t="str">
        <f t="shared" si="824"/>
        <v/>
      </c>
      <c r="AL1169" s="99" t="str">
        <f t="shared" si="825"/>
        <v/>
      </c>
      <c r="AM1169" s="99" t="str">
        <f t="shared" si="849"/>
        <v/>
      </c>
      <c r="AN1169" s="99" t="str">
        <f t="shared" si="855"/>
        <v/>
      </c>
      <c r="AO1169" s="99" t="str">
        <f t="shared" si="816"/>
        <v/>
      </c>
      <c r="AP1169" s="99" t="str">
        <f t="shared" si="817"/>
        <v/>
      </c>
      <c r="AQ1169" s="99" t="str">
        <f t="shared" si="856"/>
        <v/>
      </c>
      <c r="AR1169" s="99" t="str">
        <f t="shared" si="857"/>
        <v/>
      </c>
      <c r="AS1169" s="99" t="str">
        <f t="shared" si="818"/>
        <v/>
      </c>
      <c r="AT1169" s="99" t="str">
        <f t="shared" si="819"/>
        <v/>
      </c>
      <c r="AU1169" s="99" t="str">
        <f t="shared" si="833"/>
        <v/>
      </c>
      <c r="AV1169" s="99" t="str">
        <f t="shared" si="834"/>
        <v/>
      </c>
      <c r="AW1169" s="99" t="str">
        <f t="shared" si="820"/>
        <v/>
      </c>
      <c r="AX1169" s="99" t="str">
        <f t="shared" si="821"/>
        <v/>
      </c>
      <c r="AY1169" s="99" t="str">
        <f t="shared" si="835"/>
        <v/>
      </c>
      <c r="AZ1169" s="99" t="str">
        <f t="shared" si="836"/>
        <v/>
      </c>
      <c r="BA1169" s="99" t="str">
        <f t="shared" si="822"/>
        <v/>
      </c>
      <c r="BB1169" s="99" t="str">
        <f t="shared" si="823"/>
        <v/>
      </c>
      <c r="BD1169" s="99" t="str">
        <f t="shared" si="837"/>
        <v/>
      </c>
      <c r="BE1169" s="99" t="str">
        <f t="shared" si="838"/>
        <v/>
      </c>
      <c r="BF1169" s="99" t="str">
        <f t="shared" si="839"/>
        <v/>
      </c>
      <c r="BG1169" s="99" t="str">
        <f t="shared" si="840"/>
        <v/>
      </c>
      <c r="BH1169" s="121" t="str">
        <f t="shared" si="841"/>
        <v/>
      </c>
      <c r="BI1169" s="121" t="str">
        <f t="shared" si="842"/>
        <v/>
      </c>
      <c r="BJ1169" s="122" t="str">
        <f t="shared" si="843"/>
        <v/>
      </c>
      <c r="BK1169" s="122"/>
      <c r="BL1169" s="99" t="str">
        <f t="shared" si="844"/>
        <v/>
      </c>
      <c r="BM1169" s="99" t="str">
        <f t="shared" si="845"/>
        <v/>
      </c>
      <c r="BN1169" s="122" t="str">
        <f t="shared" si="850"/>
        <v/>
      </c>
      <c r="BO1169" s="121" t="str">
        <f t="shared" si="846"/>
        <v/>
      </c>
      <c r="BP1169" s="122" t="str">
        <f t="shared" si="851"/>
        <v/>
      </c>
      <c r="BQ1169" s="122"/>
    </row>
    <row r="1170" spans="2:69" x14ac:dyDescent="0.3">
      <c r="B1170" s="89"/>
      <c r="C1170" s="98">
        <f t="shared" si="847"/>
        <v>232</v>
      </c>
      <c r="D1170" s="120">
        <v>1160</v>
      </c>
      <c r="E1170" s="161" t="str">
        <f t="shared" si="852"/>
        <v/>
      </c>
      <c r="F1170" s="90" t="str">
        <f t="shared" si="828"/>
        <v/>
      </c>
      <c r="G1170" s="120">
        <v>1160</v>
      </c>
      <c r="H1170" s="161" t="str">
        <f t="shared" si="853"/>
        <v/>
      </c>
      <c r="I1170" s="90" t="str">
        <f t="array" ref="I1170">IF(D$2=1,IF(F1170="","",ABS(F1169-F1170)),IF(D$2&lt;10,IF(AND(F1170="",F1171=""),"",MAX(IF(C$11:C$1510=G1170,B$11:B$1510))-MIN(IF(C$11:C$1510=G1170,B$11:B$1510))),IF(AND(F1170="",F1171=""),"",_xlfn.STDEV.S(IF(C$11:C$1510=G1170,B$11:B$1510)))))</f>
        <v/>
      </c>
      <c r="J1170" s="102"/>
      <c r="K1170" s="156"/>
      <c r="L1170" s="157"/>
      <c r="M1170" s="158"/>
      <c r="N1170" s="147"/>
      <c r="O1170" s="147"/>
      <c r="AA1170" s="99" t="str">
        <f t="shared" si="829"/>
        <v/>
      </c>
      <c r="AB1170" s="99" t="str">
        <f t="shared" si="830"/>
        <v/>
      </c>
      <c r="AC1170" s="99" t="str">
        <f t="shared" si="814"/>
        <v/>
      </c>
      <c r="AD1170" s="99" t="str">
        <f t="shared" si="815"/>
        <v/>
      </c>
      <c r="AE1170" s="99" t="str">
        <f t="shared" si="831"/>
        <v/>
      </c>
      <c r="AF1170" s="99" t="str">
        <f t="shared" si="832"/>
        <v/>
      </c>
      <c r="AG1170" s="99" t="str">
        <f t="shared" si="826"/>
        <v/>
      </c>
      <c r="AH1170" s="99" t="str">
        <f t="shared" si="827"/>
        <v/>
      </c>
      <c r="AI1170" s="99" t="str">
        <f t="shared" si="848"/>
        <v/>
      </c>
      <c r="AJ1170" s="99" t="str">
        <f t="shared" si="854"/>
        <v/>
      </c>
      <c r="AK1170" s="99" t="str">
        <f t="shared" si="824"/>
        <v/>
      </c>
      <c r="AL1170" s="99" t="str">
        <f t="shared" si="825"/>
        <v/>
      </c>
      <c r="AM1170" s="99" t="str">
        <f t="shared" si="849"/>
        <v/>
      </c>
      <c r="AN1170" s="99" t="str">
        <f t="shared" si="855"/>
        <v/>
      </c>
      <c r="AO1170" s="99" t="str">
        <f t="shared" si="816"/>
        <v/>
      </c>
      <c r="AP1170" s="99" t="str">
        <f t="shared" si="817"/>
        <v/>
      </c>
      <c r="AQ1170" s="99" t="str">
        <f t="shared" si="856"/>
        <v/>
      </c>
      <c r="AR1170" s="99" t="str">
        <f t="shared" si="857"/>
        <v/>
      </c>
      <c r="AS1170" s="99" t="str">
        <f t="shared" si="818"/>
        <v/>
      </c>
      <c r="AT1170" s="99" t="str">
        <f t="shared" si="819"/>
        <v/>
      </c>
      <c r="AU1170" s="99" t="str">
        <f t="shared" si="833"/>
        <v/>
      </c>
      <c r="AV1170" s="99" t="str">
        <f t="shared" si="834"/>
        <v/>
      </c>
      <c r="AW1170" s="99" t="str">
        <f t="shared" si="820"/>
        <v/>
      </c>
      <c r="AX1170" s="99" t="str">
        <f t="shared" si="821"/>
        <v/>
      </c>
      <c r="AY1170" s="99" t="str">
        <f t="shared" si="835"/>
        <v/>
      </c>
      <c r="AZ1170" s="99" t="str">
        <f t="shared" si="836"/>
        <v/>
      </c>
      <c r="BA1170" s="99" t="str">
        <f t="shared" si="822"/>
        <v/>
      </c>
      <c r="BB1170" s="99" t="str">
        <f t="shared" si="823"/>
        <v/>
      </c>
      <c r="BD1170" s="99" t="str">
        <f t="shared" si="837"/>
        <v/>
      </c>
      <c r="BE1170" s="99" t="str">
        <f t="shared" si="838"/>
        <v/>
      </c>
      <c r="BF1170" s="99" t="str">
        <f t="shared" si="839"/>
        <v/>
      </c>
      <c r="BG1170" s="99" t="str">
        <f t="shared" si="840"/>
        <v/>
      </c>
      <c r="BH1170" s="121" t="str">
        <f t="shared" si="841"/>
        <v/>
      </c>
      <c r="BI1170" s="121" t="str">
        <f t="shared" si="842"/>
        <v/>
      </c>
      <c r="BJ1170" s="122" t="str">
        <f t="shared" si="843"/>
        <v/>
      </c>
      <c r="BK1170" s="122"/>
      <c r="BL1170" s="99" t="str">
        <f t="shared" si="844"/>
        <v/>
      </c>
      <c r="BM1170" s="99" t="str">
        <f t="shared" si="845"/>
        <v/>
      </c>
      <c r="BN1170" s="122" t="str">
        <f t="shared" si="850"/>
        <v/>
      </c>
      <c r="BO1170" s="121" t="str">
        <f t="shared" si="846"/>
        <v/>
      </c>
      <c r="BP1170" s="122" t="str">
        <f t="shared" si="851"/>
        <v/>
      </c>
      <c r="BQ1170" s="122"/>
    </row>
    <row r="1171" spans="2:69" x14ac:dyDescent="0.3">
      <c r="B1171" s="89"/>
      <c r="C1171" s="98">
        <f t="shared" si="847"/>
        <v>233</v>
      </c>
      <c r="D1171" s="120">
        <v>1161</v>
      </c>
      <c r="E1171" s="161" t="str">
        <f t="shared" si="852"/>
        <v/>
      </c>
      <c r="F1171" s="90" t="str">
        <f t="shared" si="828"/>
        <v/>
      </c>
      <c r="G1171" s="120">
        <v>1161</v>
      </c>
      <c r="H1171" s="161" t="str">
        <f t="shared" si="853"/>
        <v/>
      </c>
      <c r="I1171" s="90" t="str">
        <f t="array" ref="I1171">IF(D$2=1,IF(F1171="","",ABS(F1170-F1171)),IF(D$2&lt;10,IF(AND(F1171="",F1172=""),"",MAX(IF(C$11:C$1510=G1171,B$11:B$1510))-MIN(IF(C$11:C$1510=G1171,B$11:B$1510))),IF(AND(F1171="",F1172=""),"",_xlfn.STDEV.S(IF(C$11:C$1510=G1171,B$11:B$1510)))))</f>
        <v/>
      </c>
      <c r="J1171" s="102"/>
      <c r="K1171" s="156"/>
      <c r="L1171" s="157"/>
      <c r="M1171" s="158"/>
      <c r="N1171" s="147"/>
      <c r="O1171" s="147"/>
      <c r="AA1171" s="99" t="str">
        <f t="shared" si="829"/>
        <v/>
      </c>
      <c r="AB1171" s="99" t="str">
        <f t="shared" si="830"/>
        <v/>
      </c>
      <c r="AC1171" s="99" t="str">
        <f t="shared" si="814"/>
        <v/>
      </c>
      <c r="AD1171" s="99" t="str">
        <f t="shared" si="815"/>
        <v/>
      </c>
      <c r="AE1171" s="99" t="str">
        <f t="shared" si="831"/>
        <v/>
      </c>
      <c r="AF1171" s="99" t="str">
        <f t="shared" si="832"/>
        <v/>
      </c>
      <c r="AG1171" s="99" t="str">
        <f t="shared" si="826"/>
        <v/>
      </c>
      <c r="AH1171" s="99" t="str">
        <f t="shared" si="827"/>
        <v/>
      </c>
      <c r="AI1171" s="99" t="str">
        <f t="shared" si="848"/>
        <v/>
      </c>
      <c r="AJ1171" s="99" t="str">
        <f t="shared" si="854"/>
        <v/>
      </c>
      <c r="AK1171" s="99" t="str">
        <f t="shared" si="824"/>
        <v/>
      </c>
      <c r="AL1171" s="99" t="str">
        <f t="shared" si="825"/>
        <v/>
      </c>
      <c r="AM1171" s="99" t="str">
        <f t="shared" si="849"/>
        <v/>
      </c>
      <c r="AN1171" s="99" t="str">
        <f t="shared" si="855"/>
        <v/>
      </c>
      <c r="AO1171" s="99" t="str">
        <f t="shared" si="816"/>
        <v/>
      </c>
      <c r="AP1171" s="99" t="str">
        <f t="shared" si="817"/>
        <v/>
      </c>
      <c r="AQ1171" s="99" t="str">
        <f t="shared" si="856"/>
        <v/>
      </c>
      <c r="AR1171" s="99" t="str">
        <f t="shared" si="857"/>
        <v/>
      </c>
      <c r="AS1171" s="99" t="str">
        <f t="shared" si="818"/>
        <v/>
      </c>
      <c r="AT1171" s="99" t="str">
        <f t="shared" si="819"/>
        <v/>
      </c>
      <c r="AU1171" s="99" t="str">
        <f t="shared" si="833"/>
        <v/>
      </c>
      <c r="AV1171" s="99" t="str">
        <f t="shared" si="834"/>
        <v/>
      </c>
      <c r="AW1171" s="99" t="str">
        <f t="shared" si="820"/>
        <v/>
      </c>
      <c r="AX1171" s="99" t="str">
        <f t="shared" si="821"/>
        <v/>
      </c>
      <c r="AY1171" s="99" t="str">
        <f t="shared" si="835"/>
        <v/>
      </c>
      <c r="AZ1171" s="99" t="str">
        <f t="shared" si="836"/>
        <v/>
      </c>
      <c r="BA1171" s="99" t="str">
        <f t="shared" si="822"/>
        <v/>
      </c>
      <c r="BB1171" s="99" t="str">
        <f t="shared" si="823"/>
        <v/>
      </c>
      <c r="BD1171" s="99" t="str">
        <f t="shared" si="837"/>
        <v/>
      </c>
      <c r="BE1171" s="99" t="str">
        <f t="shared" si="838"/>
        <v/>
      </c>
      <c r="BF1171" s="99" t="str">
        <f t="shared" si="839"/>
        <v/>
      </c>
      <c r="BG1171" s="99" t="str">
        <f t="shared" si="840"/>
        <v/>
      </c>
      <c r="BH1171" s="121" t="str">
        <f t="shared" si="841"/>
        <v/>
      </c>
      <c r="BI1171" s="121" t="str">
        <f t="shared" si="842"/>
        <v/>
      </c>
      <c r="BJ1171" s="122" t="str">
        <f t="shared" si="843"/>
        <v/>
      </c>
      <c r="BK1171" s="122"/>
      <c r="BL1171" s="99" t="str">
        <f t="shared" si="844"/>
        <v/>
      </c>
      <c r="BM1171" s="99" t="str">
        <f t="shared" si="845"/>
        <v/>
      </c>
      <c r="BN1171" s="122" t="str">
        <f t="shared" si="850"/>
        <v/>
      </c>
      <c r="BO1171" s="121" t="str">
        <f t="shared" si="846"/>
        <v/>
      </c>
      <c r="BP1171" s="122" t="str">
        <f t="shared" si="851"/>
        <v/>
      </c>
      <c r="BQ1171" s="122"/>
    </row>
    <row r="1172" spans="2:69" x14ac:dyDescent="0.3">
      <c r="B1172" s="89"/>
      <c r="C1172" s="98">
        <f t="shared" si="847"/>
        <v>233</v>
      </c>
      <c r="D1172" s="120">
        <v>1162</v>
      </c>
      <c r="E1172" s="161" t="str">
        <f t="shared" si="852"/>
        <v/>
      </c>
      <c r="F1172" s="90" t="str">
        <f t="shared" si="828"/>
        <v/>
      </c>
      <c r="G1172" s="120">
        <v>1162</v>
      </c>
      <c r="H1172" s="161" t="str">
        <f t="shared" si="853"/>
        <v/>
      </c>
      <c r="I1172" s="90" t="str">
        <f t="array" ref="I1172">IF(D$2=1,IF(F1172="","",ABS(F1171-F1172)),IF(D$2&lt;10,IF(AND(F1172="",F1173=""),"",MAX(IF(C$11:C$1510=G1172,B$11:B$1510))-MIN(IF(C$11:C$1510=G1172,B$11:B$1510))),IF(AND(F1172="",F1173=""),"",_xlfn.STDEV.S(IF(C$11:C$1510=G1172,B$11:B$1510)))))</f>
        <v/>
      </c>
      <c r="J1172" s="102"/>
      <c r="K1172" s="156"/>
      <c r="L1172" s="157"/>
      <c r="M1172" s="158"/>
      <c r="N1172" s="147"/>
      <c r="O1172" s="147"/>
      <c r="AA1172" s="99" t="str">
        <f t="shared" si="829"/>
        <v/>
      </c>
      <c r="AB1172" s="99" t="str">
        <f t="shared" si="830"/>
        <v/>
      </c>
      <c r="AC1172" s="99" t="str">
        <f t="shared" si="814"/>
        <v/>
      </c>
      <c r="AD1172" s="99" t="str">
        <f t="shared" si="815"/>
        <v/>
      </c>
      <c r="AE1172" s="99" t="str">
        <f t="shared" si="831"/>
        <v/>
      </c>
      <c r="AF1172" s="99" t="str">
        <f t="shared" si="832"/>
        <v/>
      </c>
      <c r="AG1172" s="99" t="str">
        <f t="shared" si="826"/>
        <v/>
      </c>
      <c r="AH1172" s="99" t="str">
        <f t="shared" si="827"/>
        <v/>
      </c>
      <c r="AI1172" s="99" t="str">
        <f t="shared" si="848"/>
        <v/>
      </c>
      <c r="AJ1172" s="99" t="str">
        <f t="shared" si="854"/>
        <v/>
      </c>
      <c r="AK1172" s="99" t="str">
        <f t="shared" si="824"/>
        <v/>
      </c>
      <c r="AL1172" s="99" t="str">
        <f t="shared" si="825"/>
        <v/>
      </c>
      <c r="AM1172" s="99" t="str">
        <f t="shared" si="849"/>
        <v/>
      </c>
      <c r="AN1172" s="99" t="str">
        <f t="shared" si="855"/>
        <v/>
      </c>
      <c r="AO1172" s="99" t="str">
        <f t="shared" si="816"/>
        <v/>
      </c>
      <c r="AP1172" s="99" t="str">
        <f t="shared" si="817"/>
        <v/>
      </c>
      <c r="AQ1172" s="99" t="str">
        <f t="shared" si="856"/>
        <v/>
      </c>
      <c r="AR1172" s="99" t="str">
        <f t="shared" si="857"/>
        <v/>
      </c>
      <c r="AS1172" s="99" t="str">
        <f t="shared" si="818"/>
        <v/>
      </c>
      <c r="AT1172" s="99" t="str">
        <f t="shared" si="819"/>
        <v/>
      </c>
      <c r="AU1172" s="99" t="str">
        <f t="shared" si="833"/>
        <v/>
      </c>
      <c r="AV1172" s="99" t="str">
        <f t="shared" si="834"/>
        <v/>
      </c>
      <c r="AW1172" s="99" t="str">
        <f t="shared" si="820"/>
        <v/>
      </c>
      <c r="AX1172" s="99" t="str">
        <f t="shared" si="821"/>
        <v/>
      </c>
      <c r="AY1172" s="99" t="str">
        <f t="shared" si="835"/>
        <v/>
      </c>
      <c r="AZ1172" s="99" t="str">
        <f t="shared" si="836"/>
        <v/>
      </c>
      <c r="BA1172" s="99" t="str">
        <f t="shared" si="822"/>
        <v/>
      </c>
      <c r="BB1172" s="99" t="str">
        <f t="shared" si="823"/>
        <v/>
      </c>
      <c r="BD1172" s="99" t="str">
        <f t="shared" si="837"/>
        <v/>
      </c>
      <c r="BE1172" s="99" t="str">
        <f t="shared" si="838"/>
        <v/>
      </c>
      <c r="BF1172" s="99" t="str">
        <f t="shared" si="839"/>
        <v/>
      </c>
      <c r="BG1172" s="99" t="str">
        <f t="shared" si="840"/>
        <v/>
      </c>
      <c r="BH1172" s="121" t="str">
        <f t="shared" si="841"/>
        <v/>
      </c>
      <c r="BI1172" s="121" t="str">
        <f t="shared" si="842"/>
        <v/>
      </c>
      <c r="BJ1172" s="122" t="str">
        <f t="shared" si="843"/>
        <v/>
      </c>
      <c r="BK1172" s="122"/>
      <c r="BL1172" s="99" t="str">
        <f t="shared" si="844"/>
        <v/>
      </c>
      <c r="BM1172" s="99" t="str">
        <f t="shared" si="845"/>
        <v/>
      </c>
      <c r="BN1172" s="122" t="str">
        <f t="shared" si="850"/>
        <v/>
      </c>
      <c r="BO1172" s="121" t="str">
        <f t="shared" si="846"/>
        <v/>
      </c>
      <c r="BP1172" s="122" t="str">
        <f t="shared" si="851"/>
        <v/>
      </c>
      <c r="BQ1172" s="122"/>
    </row>
    <row r="1173" spans="2:69" x14ac:dyDescent="0.3">
      <c r="B1173" s="89"/>
      <c r="C1173" s="98">
        <f t="shared" si="847"/>
        <v>233</v>
      </c>
      <c r="D1173" s="120">
        <v>1163</v>
      </c>
      <c r="E1173" s="161" t="str">
        <f t="shared" si="852"/>
        <v/>
      </c>
      <c r="F1173" s="90" t="str">
        <f t="shared" si="828"/>
        <v/>
      </c>
      <c r="G1173" s="120">
        <v>1163</v>
      </c>
      <c r="H1173" s="161" t="str">
        <f t="shared" si="853"/>
        <v/>
      </c>
      <c r="I1173" s="90" t="str">
        <f t="array" ref="I1173">IF(D$2=1,IF(F1173="","",ABS(F1172-F1173)),IF(D$2&lt;10,IF(AND(F1173="",F1174=""),"",MAX(IF(C$11:C$1510=G1173,B$11:B$1510))-MIN(IF(C$11:C$1510=G1173,B$11:B$1510))),IF(AND(F1173="",F1174=""),"",_xlfn.STDEV.S(IF(C$11:C$1510=G1173,B$11:B$1510)))))</f>
        <v/>
      </c>
      <c r="J1173" s="102"/>
      <c r="K1173" s="156"/>
      <c r="L1173" s="157"/>
      <c r="M1173" s="158"/>
      <c r="N1173" s="147"/>
      <c r="O1173" s="147"/>
      <c r="AA1173" s="99" t="str">
        <f t="shared" si="829"/>
        <v/>
      </c>
      <c r="AB1173" s="99" t="str">
        <f t="shared" si="830"/>
        <v/>
      </c>
      <c r="AC1173" s="99" t="str">
        <f t="shared" ref="AC1173:AC1236" si="858">IF(SUM(AA1164:AA1173)&gt;9,"x","")</f>
        <v/>
      </c>
      <c r="AD1173" s="99" t="str">
        <f t="shared" ref="AD1173:AD1236" si="859">IF(IF(AB$11="",SUM(AB1165:AB1174),SUM(AB1164:AB1173))&gt;9,"x","")</f>
        <v/>
      </c>
      <c r="AE1173" s="99" t="str">
        <f t="shared" si="831"/>
        <v/>
      </c>
      <c r="AF1173" s="99" t="str">
        <f t="shared" si="832"/>
        <v/>
      </c>
      <c r="AG1173" s="99" t="str">
        <f t="shared" si="826"/>
        <v/>
      </c>
      <c r="AH1173" s="99" t="str">
        <f t="shared" si="827"/>
        <v/>
      </c>
      <c r="AI1173" s="99" t="str">
        <f t="shared" si="848"/>
        <v/>
      </c>
      <c r="AJ1173" s="99" t="str">
        <f t="shared" si="854"/>
        <v/>
      </c>
      <c r="AK1173" s="99" t="str">
        <f t="shared" si="824"/>
        <v/>
      </c>
      <c r="AL1173" s="99" t="str">
        <f t="shared" si="825"/>
        <v/>
      </c>
      <c r="AM1173" s="99" t="str">
        <f t="shared" si="849"/>
        <v/>
      </c>
      <c r="AN1173" s="99" t="str">
        <f t="shared" si="855"/>
        <v/>
      </c>
      <c r="AO1173" s="99" t="str">
        <f t="shared" si="816"/>
        <v/>
      </c>
      <c r="AP1173" s="99" t="str">
        <f t="shared" si="817"/>
        <v/>
      </c>
      <c r="AQ1173" s="99" t="str">
        <f t="shared" si="856"/>
        <v/>
      </c>
      <c r="AR1173" s="99" t="str">
        <f t="shared" si="857"/>
        <v/>
      </c>
      <c r="AS1173" s="99" t="str">
        <f t="shared" si="818"/>
        <v/>
      </c>
      <c r="AT1173" s="99" t="str">
        <f t="shared" si="819"/>
        <v/>
      </c>
      <c r="AU1173" s="99" t="str">
        <f t="shared" si="833"/>
        <v/>
      </c>
      <c r="AV1173" s="99" t="str">
        <f t="shared" si="834"/>
        <v/>
      </c>
      <c r="AW1173" s="99" t="str">
        <f t="shared" si="820"/>
        <v/>
      </c>
      <c r="AX1173" s="99" t="str">
        <f t="shared" si="821"/>
        <v/>
      </c>
      <c r="AY1173" s="99" t="str">
        <f t="shared" si="835"/>
        <v/>
      </c>
      <c r="AZ1173" s="99" t="str">
        <f t="shared" si="836"/>
        <v/>
      </c>
      <c r="BA1173" s="99" t="str">
        <f t="shared" si="822"/>
        <v/>
      </c>
      <c r="BB1173" s="99" t="str">
        <f t="shared" si="823"/>
        <v/>
      </c>
      <c r="BD1173" s="99" t="str">
        <f t="shared" si="837"/>
        <v/>
      </c>
      <c r="BE1173" s="99" t="str">
        <f t="shared" si="838"/>
        <v/>
      </c>
      <c r="BF1173" s="99" t="str">
        <f t="shared" si="839"/>
        <v/>
      </c>
      <c r="BG1173" s="99" t="str">
        <f t="shared" si="840"/>
        <v/>
      </c>
      <c r="BH1173" s="121" t="str">
        <f t="shared" si="841"/>
        <v/>
      </c>
      <c r="BI1173" s="121" t="str">
        <f t="shared" si="842"/>
        <v/>
      </c>
      <c r="BJ1173" s="122" t="str">
        <f t="shared" si="843"/>
        <v/>
      </c>
      <c r="BK1173" s="122"/>
      <c r="BL1173" s="99" t="str">
        <f t="shared" si="844"/>
        <v/>
      </c>
      <c r="BM1173" s="99" t="str">
        <f t="shared" si="845"/>
        <v/>
      </c>
      <c r="BN1173" s="122" t="str">
        <f t="shared" si="850"/>
        <v/>
      </c>
      <c r="BO1173" s="121" t="str">
        <f t="shared" si="846"/>
        <v/>
      </c>
      <c r="BP1173" s="122" t="str">
        <f t="shared" si="851"/>
        <v/>
      </c>
      <c r="BQ1173" s="122"/>
    </row>
    <row r="1174" spans="2:69" x14ac:dyDescent="0.3">
      <c r="B1174" s="89"/>
      <c r="C1174" s="98">
        <f t="shared" si="847"/>
        <v>233</v>
      </c>
      <c r="D1174" s="120">
        <v>1164</v>
      </c>
      <c r="E1174" s="161" t="str">
        <f t="shared" si="852"/>
        <v/>
      </c>
      <c r="F1174" s="90" t="str">
        <f t="shared" si="828"/>
        <v/>
      </c>
      <c r="G1174" s="120">
        <v>1164</v>
      </c>
      <c r="H1174" s="161" t="str">
        <f t="shared" si="853"/>
        <v/>
      </c>
      <c r="I1174" s="90" t="str">
        <f t="array" ref="I1174">IF(D$2=1,IF(F1174="","",ABS(F1173-F1174)),IF(D$2&lt;10,IF(AND(F1174="",F1175=""),"",MAX(IF(C$11:C$1510=G1174,B$11:B$1510))-MIN(IF(C$11:C$1510=G1174,B$11:B$1510))),IF(AND(F1174="",F1175=""),"",_xlfn.STDEV.S(IF(C$11:C$1510=G1174,B$11:B$1510)))))</f>
        <v/>
      </c>
      <c r="J1174" s="102"/>
      <c r="K1174" s="156"/>
      <c r="L1174" s="157"/>
      <c r="M1174" s="158"/>
      <c r="N1174" s="147"/>
      <c r="O1174" s="147"/>
      <c r="AA1174" s="99" t="str">
        <f t="shared" si="829"/>
        <v/>
      </c>
      <c r="AB1174" s="99" t="str">
        <f t="shared" si="830"/>
        <v/>
      </c>
      <c r="AC1174" s="99" t="str">
        <f t="shared" si="858"/>
        <v/>
      </c>
      <c r="AD1174" s="99" t="str">
        <f t="shared" si="859"/>
        <v/>
      </c>
      <c r="AE1174" s="99" t="str">
        <f t="shared" si="831"/>
        <v/>
      </c>
      <c r="AF1174" s="99" t="str">
        <f t="shared" si="832"/>
        <v/>
      </c>
      <c r="AG1174" s="99" t="str">
        <f t="shared" si="826"/>
        <v/>
      </c>
      <c r="AH1174" s="99" t="str">
        <f t="shared" si="827"/>
        <v/>
      </c>
      <c r="AI1174" s="99" t="str">
        <f t="shared" si="848"/>
        <v/>
      </c>
      <c r="AJ1174" s="99" t="str">
        <f t="shared" si="854"/>
        <v/>
      </c>
      <c r="AK1174" s="99" t="str">
        <f t="shared" si="824"/>
        <v/>
      </c>
      <c r="AL1174" s="99" t="str">
        <f t="shared" si="825"/>
        <v/>
      </c>
      <c r="AM1174" s="99" t="str">
        <f t="shared" si="849"/>
        <v/>
      </c>
      <c r="AN1174" s="99" t="str">
        <f t="shared" si="855"/>
        <v/>
      </c>
      <c r="AO1174" s="99" t="str">
        <f t="shared" si="816"/>
        <v/>
      </c>
      <c r="AP1174" s="99" t="str">
        <f t="shared" si="817"/>
        <v/>
      </c>
      <c r="AQ1174" s="99" t="str">
        <f t="shared" si="856"/>
        <v/>
      </c>
      <c r="AR1174" s="99" t="str">
        <f t="shared" si="857"/>
        <v/>
      </c>
      <c r="AS1174" s="99" t="str">
        <f t="shared" si="818"/>
        <v/>
      </c>
      <c r="AT1174" s="99" t="str">
        <f t="shared" si="819"/>
        <v/>
      </c>
      <c r="AU1174" s="99" t="str">
        <f t="shared" si="833"/>
        <v/>
      </c>
      <c r="AV1174" s="99" t="str">
        <f t="shared" si="834"/>
        <v/>
      </c>
      <c r="AW1174" s="99" t="str">
        <f t="shared" si="820"/>
        <v/>
      </c>
      <c r="AX1174" s="99" t="str">
        <f t="shared" si="821"/>
        <v/>
      </c>
      <c r="AY1174" s="99" t="str">
        <f t="shared" si="835"/>
        <v/>
      </c>
      <c r="AZ1174" s="99" t="str">
        <f t="shared" si="836"/>
        <v/>
      </c>
      <c r="BA1174" s="99" t="str">
        <f t="shared" si="822"/>
        <v/>
      </c>
      <c r="BB1174" s="99" t="str">
        <f t="shared" si="823"/>
        <v/>
      </c>
      <c r="BD1174" s="99" t="str">
        <f t="shared" si="837"/>
        <v/>
      </c>
      <c r="BE1174" s="99" t="str">
        <f t="shared" si="838"/>
        <v/>
      </c>
      <c r="BF1174" s="99" t="str">
        <f t="shared" si="839"/>
        <v/>
      </c>
      <c r="BG1174" s="99" t="str">
        <f t="shared" si="840"/>
        <v/>
      </c>
      <c r="BH1174" s="121" t="str">
        <f t="shared" si="841"/>
        <v/>
      </c>
      <c r="BI1174" s="121" t="str">
        <f t="shared" si="842"/>
        <v/>
      </c>
      <c r="BJ1174" s="122" t="str">
        <f t="shared" si="843"/>
        <v/>
      </c>
      <c r="BK1174" s="122"/>
      <c r="BL1174" s="99" t="str">
        <f t="shared" si="844"/>
        <v/>
      </c>
      <c r="BM1174" s="99" t="str">
        <f t="shared" si="845"/>
        <v/>
      </c>
      <c r="BN1174" s="122" t="str">
        <f t="shared" si="850"/>
        <v/>
      </c>
      <c r="BO1174" s="121" t="str">
        <f t="shared" si="846"/>
        <v/>
      </c>
      <c r="BP1174" s="122" t="str">
        <f t="shared" si="851"/>
        <v/>
      </c>
      <c r="BQ1174" s="122"/>
    </row>
    <row r="1175" spans="2:69" x14ac:dyDescent="0.3">
      <c r="B1175" s="89"/>
      <c r="C1175" s="98">
        <f t="shared" si="847"/>
        <v>233</v>
      </c>
      <c r="D1175" s="120">
        <v>1165</v>
      </c>
      <c r="E1175" s="161" t="str">
        <f t="shared" si="852"/>
        <v/>
      </c>
      <c r="F1175" s="90" t="str">
        <f t="shared" si="828"/>
        <v/>
      </c>
      <c r="G1175" s="120">
        <v>1165</v>
      </c>
      <c r="H1175" s="161" t="str">
        <f t="shared" si="853"/>
        <v/>
      </c>
      <c r="I1175" s="90" t="str">
        <f t="array" ref="I1175">IF(D$2=1,IF(F1175="","",ABS(F1174-F1175)),IF(D$2&lt;10,IF(AND(F1175="",F1176=""),"",MAX(IF(C$11:C$1510=G1175,B$11:B$1510))-MIN(IF(C$11:C$1510=G1175,B$11:B$1510))),IF(AND(F1175="",F1176=""),"",_xlfn.STDEV.S(IF(C$11:C$1510=G1175,B$11:B$1510)))))</f>
        <v/>
      </c>
      <c r="J1175" s="102"/>
      <c r="K1175" s="156"/>
      <c r="L1175" s="157"/>
      <c r="M1175" s="158"/>
      <c r="N1175" s="147"/>
      <c r="O1175" s="147"/>
      <c r="AA1175" s="99" t="str">
        <f t="shared" si="829"/>
        <v/>
      </c>
      <c r="AB1175" s="99" t="str">
        <f t="shared" si="830"/>
        <v/>
      </c>
      <c r="AC1175" s="99" t="str">
        <f t="shared" si="858"/>
        <v/>
      </c>
      <c r="AD1175" s="99" t="str">
        <f t="shared" si="859"/>
        <v/>
      </c>
      <c r="AE1175" s="99" t="str">
        <f t="shared" si="831"/>
        <v/>
      </c>
      <c r="AF1175" s="99" t="str">
        <f t="shared" si="832"/>
        <v/>
      </c>
      <c r="AG1175" s="99" t="str">
        <f t="shared" si="826"/>
        <v/>
      </c>
      <c r="AH1175" s="99" t="str">
        <f t="shared" si="827"/>
        <v/>
      </c>
      <c r="AI1175" s="99" t="str">
        <f t="shared" si="848"/>
        <v/>
      </c>
      <c r="AJ1175" s="99" t="str">
        <f t="shared" si="854"/>
        <v/>
      </c>
      <c r="AK1175" s="99" t="str">
        <f t="shared" si="824"/>
        <v/>
      </c>
      <c r="AL1175" s="99" t="str">
        <f t="shared" si="825"/>
        <v/>
      </c>
      <c r="AM1175" s="99" t="str">
        <f t="shared" si="849"/>
        <v/>
      </c>
      <c r="AN1175" s="99" t="str">
        <f t="shared" si="855"/>
        <v/>
      </c>
      <c r="AO1175" s="99" t="str">
        <f t="shared" si="816"/>
        <v/>
      </c>
      <c r="AP1175" s="99" t="str">
        <f t="shared" si="817"/>
        <v/>
      </c>
      <c r="AQ1175" s="99" t="str">
        <f t="shared" si="856"/>
        <v/>
      </c>
      <c r="AR1175" s="99" t="str">
        <f t="shared" si="857"/>
        <v/>
      </c>
      <c r="AS1175" s="99" t="str">
        <f t="shared" si="818"/>
        <v/>
      </c>
      <c r="AT1175" s="99" t="str">
        <f t="shared" si="819"/>
        <v/>
      </c>
      <c r="AU1175" s="99" t="str">
        <f t="shared" si="833"/>
        <v/>
      </c>
      <c r="AV1175" s="99" t="str">
        <f t="shared" si="834"/>
        <v/>
      </c>
      <c r="AW1175" s="99" t="str">
        <f t="shared" si="820"/>
        <v/>
      </c>
      <c r="AX1175" s="99" t="str">
        <f t="shared" si="821"/>
        <v/>
      </c>
      <c r="AY1175" s="99" t="str">
        <f t="shared" si="835"/>
        <v/>
      </c>
      <c r="AZ1175" s="99" t="str">
        <f t="shared" si="836"/>
        <v/>
      </c>
      <c r="BA1175" s="99" t="str">
        <f t="shared" si="822"/>
        <v/>
      </c>
      <c r="BB1175" s="99" t="str">
        <f t="shared" si="823"/>
        <v/>
      </c>
      <c r="BD1175" s="99" t="str">
        <f t="shared" si="837"/>
        <v/>
      </c>
      <c r="BE1175" s="99" t="str">
        <f t="shared" si="838"/>
        <v/>
      </c>
      <c r="BF1175" s="99" t="str">
        <f t="shared" si="839"/>
        <v/>
      </c>
      <c r="BG1175" s="99" t="str">
        <f t="shared" si="840"/>
        <v/>
      </c>
      <c r="BH1175" s="121" t="str">
        <f t="shared" si="841"/>
        <v/>
      </c>
      <c r="BI1175" s="121" t="str">
        <f t="shared" si="842"/>
        <v/>
      </c>
      <c r="BJ1175" s="122" t="str">
        <f t="shared" si="843"/>
        <v/>
      </c>
      <c r="BK1175" s="122"/>
      <c r="BL1175" s="99" t="str">
        <f t="shared" si="844"/>
        <v/>
      </c>
      <c r="BM1175" s="99" t="str">
        <f t="shared" si="845"/>
        <v/>
      </c>
      <c r="BN1175" s="122" t="str">
        <f t="shared" si="850"/>
        <v/>
      </c>
      <c r="BO1175" s="121" t="str">
        <f t="shared" si="846"/>
        <v/>
      </c>
      <c r="BP1175" s="122" t="str">
        <f t="shared" si="851"/>
        <v/>
      </c>
      <c r="BQ1175" s="122"/>
    </row>
    <row r="1176" spans="2:69" x14ac:dyDescent="0.3">
      <c r="B1176" s="89"/>
      <c r="C1176" s="98">
        <f t="shared" si="847"/>
        <v>234</v>
      </c>
      <c r="D1176" s="120">
        <v>1166</v>
      </c>
      <c r="E1176" s="161" t="str">
        <f t="shared" si="852"/>
        <v/>
      </c>
      <c r="F1176" s="90" t="str">
        <f t="shared" si="828"/>
        <v/>
      </c>
      <c r="G1176" s="120">
        <v>1166</v>
      </c>
      <c r="H1176" s="161" t="str">
        <f t="shared" si="853"/>
        <v/>
      </c>
      <c r="I1176" s="90" t="str">
        <f t="array" ref="I1176">IF(D$2=1,IF(F1176="","",ABS(F1175-F1176)),IF(D$2&lt;10,IF(AND(F1176="",F1177=""),"",MAX(IF(C$11:C$1510=G1176,B$11:B$1510))-MIN(IF(C$11:C$1510=G1176,B$11:B$1510))),IF(AND(F1176="",F1177=""),"",_xlfn.STDEV.S(IF(C$11:C$1510=G1176,B$11:B$1510)))))</f>
        <v/>
      </c>
      <c r="J1176" s="102"/>
      <c r="K1176" s="156"/>
      <c r="L1176" s="157"/>
      <c r="M1176" s="158"/>
      <c r="N1176" s="147"/>
      <c r="O1176" s="147"/>
      <c r="AA1176" s="99" t="str">
        <f t="shared" si="829"/>
        <v/>
      </c>
      <c r="AB1176" s="99" t="str">
        <f t="shared" si="830"/>
        <v/>
      </c>
      <c r="AC1176" s="99" t="str">
        <f t="shared" si="858"/>
        <v/>
      </c>
      <c r="AD1176" s="99" t="str">
        <f t="shared" si="859"/>
        <v/>
      </c>
      <c r="AE1176" s="99" t="str">
        <f t="shared" si="831"/>
        <v/>
      </c>
      <c r="AF1176" s="99" t="str">
        <f t="shared" si="832"/>
        <v/>
      </c>
      <c r="AG1176" s="99" t="str">
        <f t="shared" si="826"/>
        <v/>
      </c>
      <c r="AH1176" s="99" t="str">
        <f t="shared" si="827"/>
        <v/>
      </c>
      <c r="AI1176" s="99" t="str">
        <f t="shared" si="848"/>
        <v/>
      </c>
      <c r="AJ1176" s="99" t="str">
        <f t="shared" si="854"/>
        <v/>
      </c>
      <c r="AK1176" s="99" t="str">
        <f t="shared" si="824"/>
        <v/>
      </c>
      <c r="AL1176" s="99" t="str">
        <f t="shared" si="825"/>
        <v/>
      </c>
      <c r="AM1176" s="99" t="str">
        <f t="shared" si="849"/>
        <v/>
      </c>
      <c r="AN1176" s="99" t="str">
        <f t="shared" si="855"/>
        <v/>
      </c>
      <c r="AO1176" s="99" t="str">
        <f t="shared" si="816"/>
        <v/>
      </c>
      <c r="AP1176" s="99" t="str">
        <f t="shared" si="817"/>
        <v/>
      </c>
      <c r="AQ1176" s="99" t="str">
        <f t="shared" si="856"/>
        <v/>
      </c>
      <c r="AR1176" s="99" t="str">
        <f t="shared" si="857"/>
        <v/>
      </c>
      <c r="AS1176" s="99" t="str">
        <f t="shared" si="818"/>
        <v/>
      </c>
      <c r="AT1176" s="99" t="str">
        <f t="shared" si="819"/>
        <v/>
      </c>
      <c r="AU1176" s="99" t="str">
        <f t="shared" si="833"/>
        <v/>
      </c>
      <c r="AV1176" s="99" t="str">
        <f t="shared" si="834"/>
        <v/>
      </c>
      <c r="AW1176" s="99" t="str">
        <f t="shared" si="820"/>
        <v/>
      </c>
      <c r="AX1176" s="99" t="str">
        <f t="shared" si="821"/>
        <v/>
      </c>
      <c r="AY1176" s="99" t="str">
        <f t="shared" si="835"/>
        <v/>
      </c>
      <c r="AZ1176" s="99" t="str">
        <f t="shared" si="836"/>
        <v/>
      </c>
      <c r="BA1176" s="99" t="str">
        <f t="shared" si="822"/>
        <v/>
      </c>
      <c r="BB1176" s="99" t="str">
        <f t="shared" si="823"/>
        <v/>
      </c>
      <c r="BD1176" s="99" t="str">
        <f t="shared" si="837"/>
        <v/>
      </c>
      <c r="BE1176" s="99" t="str">
        <f t="shared" si="838"/>
        <v/>
      </c>
      <c r="BF1176" s="99" t="str">
        <f t="shared" si="839"/>
        <v/>
      </c>
      <c r="BG1176" s="99" t="str">
        <f t="shared" si="840"/>
        <v/>
      </c>
      <c r="BH1176" s="121" t="str">
        <f t="shared" si="841"/>
        <v/>
      </c>
      <c r="BI1176" s="121" t="str">
        <f t="shared" si="842"/>
        <v/>
      </c>
      <c r="BJ1176" s="122" t="str">
        <f t="shared" si="843"/>
        <v/>
      </c>
      <c r="BK1176" s="122"/>
      <c r="BL1176" s="99" t="str">
        <f t="shared" si="844"/>
        <v/>
      </c>
      <c r="BM1176" s="99" t="str">
        <f t="shared" si="845"/>
        <v/>
      </c>
      <c r="BN1176" s="122" t="str">
        <f t="shared" si="850"/>
        <v/>
      </c>
      <c r="BO1176" s="121" t="str">
        <f t="shared" si="846"/>
        <v/>
      </c>
      <c r="BP1176" s="122" t="str">
        <f t="shared" si="851"/>
        <v/>
      </c>
      <c r="BQ1176" s="122"/>
    </row>
    <row r="1177" spans="2:69" x14ac:dyDescent="0.3">
      <c r="B1177" s="89"/>
      <c r="C1177" s="98">
        <f t="shared" si="847"/>
        <v>234</v>
      </c>
      <c r="D1177" s="120">
        <v>1167</v>
      </c>
      <c r="E1177" s="161" t="str">
        <f t="shared" si="852"/>
        <v/>
      </c>
      <c r="F1177" s="90" t="str">
        <f t="shared" si="828"/>
        <v/>
      </c>
      <c r="G1177" s="120">
        <v>1167</v>
      </c>
      <c r="H1177" s="161" t="str">
        <f t="shared" si="853"/>
        <v/>
      </c>
      <c r="I1177" s="90" t="str">
        <f t="array" ref="I1177">IF(D$2=1,IF(F1177="","",ABS(F1176-F1177)),IF(D$2&lt;10,IF(AND(F1177="",F1178=""),"",MAX(IF(C$11:C$1510=G1177,B$11:B$1510))-MIN(IF(C$11:C$1510=G1177,B$11:B$1510))),IF(AND(F1177="",F1178=""),"",_xlfn.STDEV.S(IF(C$11:C$1510=G1177,B$11:B$1510)))))</f>
        <v/>
      </c>
      <c r="J1177" s="102"/>
      <c r="K1177" s="156"/>
      <c r="L1177" s="157"/>
      <c r="M1177" s="158"/>
      <c r="N1177" s="147"/>
      <c r="O1177" s="147"/>
      <c r="AA1177" s="99" t="str">
        <f t="shared" si="829"/>
        <v/>
      </c>
      <c r="AB1177" s="99" t="str">
        <f t="shared" si="830"/>
        <v/>
      </c>
      <c r="AC1177" s="99" t="str">
        <f t="shared" si="858"/>
        <v/>
      </c>
      <c r="AD1177" s="99" t="str">
        <f t="shared" si="859"/>
        <v/>
      </c>
      <c r="AE1177" s="99" t="str">
        <f t="shared" si="831"/>
        <v/>
      </c>
      <c r="AF1177" s="99" t="str">
        <f t="shared" si="832"/>
        <v/>
      </c>
      <c r="AG1177" s="99" t="str">
        <f t="shared" si="826"/>
        <v/>
      </c>
      <c r="AH1177" s="99" t="str">
        <f t="shared" si="827"/>
        <v/>
      </c>
      <c r="AI1177" s="99" t="str">
        <f t="shared" si="848"/>
        <v/>
      </c>
      <c r="AJ1177" s="99" t="str">
        <f t="shared" si="854"/>
        <v/>
      </c>
      <c r="AK1177" s="99" t="str">
        <f t="shared" si="824"/>
        <v/>
      </c>
      <c r="AL1177" s="99" t="str">
        <f t="shared" si="825"/>
        <v/>
      </c>
      <c r="AM1177" s="99" t="str">
        <f t="shared" si="849"/>
        <v/>
      </c>
      <c r="AN1177" s="99" t="str">
        <f t="shared" si="855"/>
        <v/>
      </c>
      <c r="AO1177" s="99" t="str">
        <f t="shared" si="816"/>
        <v/>
      </c>
      <c r="AP1177" s="99" t="str">
        <f t="shared" si="817"/>
        <v/>
      </c>
      <c r="AQ1177" s="99" t="str">
        <f t="shared" si="856"/>
        <v/>
      </c>
      <c r="AR1177" s="99" t="str">
        <f t="shared" si="857"/>
        <v/>
      </c>
      <c r="AS1177" s="99" t="str">
        <f t="shared" si="818"/>
        <v/>
      </c>
      <c r="AT1177" s="99" t="str">
        <f t="shared" si="819"/>
        <v/>
      </c>
      <c r="AU1177" s="99" t="str">
        <f t="shared" si="833"/>
        <v/>
      </c>
      <c r="AV1177" s="99" t="str">
        <f t="shared" si="834"/>
        <v/>
      </c>
      <c r="AW1177" s="99" t="str">
        <f t="shared" si="820"/>
        <v/>
      </c>
      <c r="AX1177" s="99" t="str">
        <f t="shared" si="821"/>
        <v/>
      </c>
      <c r="AY1177" s="99" t="str">
        <f t="shared" si="835"/>
        <v/>
      </c>
      <c r="AZ1177" s="99" t="str">
        <f t="shared" si="836"/>
        <v/>
      </c>
      <c r="BA1177" s="99" t="str">
        <f t="shared" si="822"/>
        <v/>
      </c>
      <c r="BB1177" s="99" t="str">
        <f t="shared" si="823"/>
        <v/>
      </c>
      <c r="BD1177" s="99" t="str">
        <f t="shared" si="837"/>
        <v/>
      </c>
      <c r="BE1177" s="99" t="str">
        <f t="shared" si="838"/>
        <v/>
      </c>
      <c r="BF1177" s="99" t="str">
        <f t="shared" si="839"/>
        <v/>
      </c>
      <c r="BG1177" s="99" t="str">
        <f t="shared" si="840"/>
        <v/>
      </c>
      <c r="BH1177" s="121" t="str">
        <f t="shared" si="841"/>
        <v/>
      </c>
      <c r="BI1177" s="121" t="str">
        <f t="shared" si="842"/>
        <v/>
      </c>
      <c r="BJ1177" s="122" t="str">
        <f t="shared" si="843"/>
        <v/>
      </c>
      <c r="BK1177" s="122"/>
      <c r="BL1177" s="99" t="str">
        <f t="shared" si="844"/>
        <v/>
      </c>
      <c r="BM1177" s="99" t="str">
        <f t="shared" si="845"/>
        <v/>
      </c>
      <c r="BN1177" s="122" t="str">
        <f t="shared" si="850"/>
        <v/>
      </c>
      <c r="BO1177" s="121" t="str">
        <f t="shared" si="846"/>
        <v/>
      </c>
      <c r="BP1177" s="122" t="str">
        <f t="shared" si="851"/>
        <v/>
      </c>
      <c r="BQ1177" s="122"/>
    </row>
    <row r="1178" spans="2:69" x14ac:dyDescent="0.3">
      <c r="B1178" s="89"/>
      <c r="C1178" s="98">
        <f t="shared" si="847"/>
        <v>234</v>
      </c>
      <c r="D1178" s="120">
        <v>1168</v>
      </c>
      <c r="E1178" s="161" t="str">
        <f t="shared" si="852"/>
        <v/>
      </c>
      <c r="F1178" s="90" t="str">
        <f t="shared" si="828"/>
        <v/>
      </c>
      <c r="G1178" s="120">
        <v>1168</v>
      </c>
      <c r="H1178" s="161" t="str">
        <f t="shared" si="853"/>
        <v/>
      </c>
      <c r="I1178" s="90" t="str">
        <f t="array" ref="I1178">IF(D$2=1,IF(F1178="","",ABS(F1177-F1178)),IF(D$2&lt;10,IF(AND(F1178="",F1179=""),"",MAX(IF(C$11:C$1510=G1178,B$11:B$1510))-MIN(IF(C$11:C$1510=G1178,B$11:B$1510))),IF(AND(F1178="",F1179=""),"",_xlfn.STDEV.S(IF(C$11:C$1510=G1178,B$11:B$1510)))))</f>
        <v/>
      </c>
      <c r="J1178" s="102"/>
      <c r="K1178" s="156"/>
      <c r="L1178" s="157"/>
      <c r="M1178" s="158"/>
      <c r="N1178" s="147"/>
      <c r="O1178" s="147"/>
      <c r="AA1178" s="99" t="str">
        <f t="shared" si="829"/>
        <v/>
      </c>
      <c r="AB1178" s="99" t="str">
        <f t="shared" si="830"/>
        <v/>
      </c>
      <c r="AC1178" s="99" t="str">
        <f t="shared" si="858"/>
        <v/>
      </c>
      <c r="AD1178" s="99" t="str">
        <f t="shared" si="859"/>
        <v/>
      </c>
      <c r="AE1178" s="99" t="str">
        <f t="shared" si="831"/>
        <v/>
      </c>
      <c r="AF1178" s="99" t="str">
        <f t="shared" si="832"/>
        <v/>
      </c>
      <c r="AG1178" s="99" t="str">
        <f t="shared" si="826"/>
        <v/>
      </c>
      <c r="AH1178" s="99" t="str">
        <f t="shared" si="827"/>
        <v/>
      </c>
      <c r="AI1178" s="99" t="str">
        <f t="shared" si="848"/>
        <v/>
      </c>
      <c r="AJ1178" s="99" t="str">
        <f t="shared" si="854"/>
        <v/>
      </c>
      <c r="AK1178" s="99" t="str">
        <f t="shared" si="824"/>
        <v/>
      </c>
      <c r="AL1178" s="99" t="str">
        <f t="shared" si="825"/>
        <v/>
      </c>
      <c r="AM1178" s="99" t="str">
        <f t="shared" si="849"/>
        <v/>
      </c>
      <c r="AN1178" s="99" t="str">
        <f t="shared" si="855"/>
        <v/>
      </c>
      <c r="AO1178" s="99" t="str">
        <f t="shared" ref="AO1178:AO1241" si="860">IF(SUM(AM1173:AM1178)&gt;5,"x","")</f>
        <v/>
      </c>
      <c r="AP1178" s="99" t="str">
        <f t="shared" ref="AP1178:AP1241" si="861">IF(IF(AN$12="",SUM(AN1174:AN1179),SUM(AN1173:AN1178))&gt;5,"x","")</f>
        <v/>
      </c>
      <c r="AQ1178" s="99" t="str">
        <f t="shared" si="856"/>
        <v/>
      </c>
      <c r="AR1178" s="99" t="str">
        <f t="shared" si="857"/>
        <v/>
      </c>
      <c r="AS1178" s="99" t="str">
        <f t="shared" ref="AS1178:AS1241" si="862">IF(SUM(AQ1165:AQ1178)&gt;13,"x","")</f>
        <v/>
      </c>
      <c r="AT1178" s="99" t="str">
        <f t="shared" ref="AT1178:AT1241" si="863">IF(IF(AR$12="",SUM(AR1166:AR1179),SUM(AR1165:AR1178))&gt;13,"x","")</f>
        <v/>
      </c>
      <c r="AU1178" s="99" t="str">
        <f t="shared" si="833"/>
        <v/>
      </c>
      <c r="AV1178" s="99" t="str">
        <f t="shared" si="834"/>
        <v/>
      </c>
      <c r="AW1178" s="99" t="str">
        <f t="shared" ref="AW1178:AW1241" si="864">IF(SUM(AU1164:AU1178)&gt;14,"x","")</f>
        <v/>
      </c>
      <c r="AX1178" s="99" t="str">
        <f t="shared" ref="AX1178:AX1241" si="865">IF(IF(AV$11="",SUM(AV1165:AV1179),SUM(AV1164:AV1178))&gt;14,"x","")</f>
        <v/>
      </c>
      <c r="AY1178" s="99" t="str">
        <f t="shared" si="835"/>
        <v/>
      </c>
      <c r="AZ1178" s="99" t="str">
        <f t="shared" si="836"/>
        <v/>
      </c>
      <c r="BA1178" s="99" t="str">
        <f t="shared" ref="BA1178:BA1241" si="866">IF(SUM(AY1171:AY1178)&gt;7,"x","")</f>
        <v/>
      </c>
      <c r="BB1178" s="99" t="str">
        <f t="shared" ref="BB1178:BB1241" si="867">IF(IF(AZ$11="",SUM(AZ1172:AZ1179),SUM(AZ1171:AZ1178))&gt;7,"x","")</f>
        <v/>
      </c>
      <c r="BD1178" s="99" t="str">
        <f t="shared" si="837"/>
        <v/>
      </c>
      <c r="BE1178" s="99" t="str">
        <f t="shared" si="838"/>
        <v/>
      </c>
      <c r="BF1178" s="99" t="str">
        <f t="shared" si="839"/>
        <v/>
      </c>
      <c r="BG1178" s="99" t="str">
        <f t="shared" si="840"/>
        <v/>
      </c>
      <c r="BH1178" s="121" t="str">
        <f t="shared" si="841"/>
        <v/>
      </c>
      <c r="BI1178" s="121" t="str">
        <f t="shared" si="842"/>
        <v/>
      </c>
      <c r="BJ1178" s="122" t="str">
        <f t="shared" si="843"/>
        <v/>
      </c>
      <c r="BK1178" s="122"/>
      <c r="BL1178" s="99" t="str">
        <f t="shared" si="844"/>
        <v/>
      </c>
      <c r="BM1178" s="99" t="str">
        <f t="shared" si="845"/>
        <v/>
      </c>
      <c r="BN1178" s="122" t="str">
        <f t="shared" si="850"/>
        <v/>
      </c>
      <c r="BO1178" s="121" t="str">
        <f t="shared" si="846"/>
        <v/>
      </c>
      <c r="BP1178" s="122" t="str">
        <f t="shared" si="851"/>
        <v/>
      </c>
      <c r="BQ1178" s="122"/>
    </row>
    <row r="1179" spans="2:69" x14ac:dyDescent="0.3">
      <c r="B1179" s="89"/>
      <c r="C1179" s="98">
        <f t="shared" si="847"/>
        <v>234</v>
      </c>
      <c r="D1179" s="120">
        <v>1169</v>
      </c>
      <c r="E1179" s="161" t="str">
        <f t="shared" si="852"/>
        <v/>
      </c>
      <c r="F1179" s="90" t="str">
        <f t="shared" si="828"/>
        <v/>
      </c>
      <c r="G1179" s="120">
        <v>1169</v>
      </c>
      <c r="H1179" s="161" t="str">
        <f t="shared" si="853"/>
        <v/>
      </c>
      <c r="I1179" s="90" t="str">
        <f t="array" ref="I1179">IF(D$2=1,IF(F1179="","",ABS(F1178-F1179)),IF(D$2&lt;10,IF(AND(F1179="",F1180=""),"",MAX(IF(C$11:C$1510=G1179,B$11:B$1510))-MIN(IF(C$11:C$1510=G1179,B$11:B$1510))),IF(AND(F1179="",F1180=""),"",_xlfn.STDEV.S(IF(C$11:C$1510=G1179,B$11:B$1510)))))</f>
        <v/>
      </c>
      <c r="J1179" s="102"/>
      <c r="K1179" s="156"/>
      <c r="L1179" s="157"/>
      <c r="M1179" s="158"/>
      <c r="N1179" s="147"/>
      <c r="O1179" s="147"/>
      <c r="AA1179" s="99" t="str">
        <f t="shared" si="829"/>
        <v/>
      </c>
      <c r="AB1179" s="99" t="str">
        <f t="shared" si="830"/>
        <v/>
      </c>
      <c r="AC1179" s="99" t="str">
        <f t="shared" si="858"/>
        <v/>
      </c>
      <c r="AD1179" s="99" t="str">
        <f t="shared" si="859"/>
        <v/>
      </c>
      <c r="AE1179" s="99" t="str">
        <f t="shared" si="831"/>
        <v/>
      </c>
      <c r="AF1179" s="99" t="str">
        <f t="shared" si="832"/>
        <v/>
      </c>
      <c r="AG1179" s="99" t="str">
        <f t="shared" si="826"/>
        <v/>
      </c>
      <c r="AH1179" s="99" t="str">
        <f t="shared" si="827"/>
        <v/>
      </c>
      <c r="AI1179" s="99" t="str">
        <f t="shared" si="848"/>
        <v/>
      </c>
      <c r="AJ1179" s="99" t="str">
        <f t="shared" si="854"/>
        <v/>
      </c>
      <c r="AK1179" s="99" t="str">
        <f t="shared" ref="AK1179:AK1242" si="868">IF(SUM(AI1174:AI1179)&gt;5,"x","")</f>
        <v/>
      </c>
      <c r="AL1179" s="99" t="str">
        <f t="shared" ref="AL1179:AL1242" si="869">IF(IF(AJ$12="",SUM(AJ1175:AJ1180),SUM(AJ1174:AJ1179))&gt;5,"x","")</f>
        <v/>
      </c>
      <c r="AM1179" s="99" t="str">
        <f t="shared" si="849"/>
        <v/>
      </c>
      <c r="AN1179" s="99" t="str">
        <f t="shared" si="855"/>
        <v/>
      </c>
      <c r="AO1179" s="99" t="str">
        <f t="shared" si="860"/>
        <v/>
      </c>
      <c r="AP1179" s="99" t="str">
        <f t="shared" si="861"/>
        <v/>
      </c>
      <c r="AQ1179" s="99" t="str">
        <f t="shared" si="856"/>
        <v/>
      </c>
      <c r="AR1179" s="99" t="str">
        <f t="shared" si="857"/>
        <v/>
      </c>
      <c r="AS1179" s="99" t="str">
        <f t="shared" si="862"/>
        <v/>
      </c>
      <c r="AT1179" s="99" t="str">
        <f t="shared" si="863"/>
        <v/>
      </c>
      <c r="AU1179" s="99" t="str">
        <f t="shared" si="833"/>
        <v/>
      </c>
      <c r="AV1179" s="99" t="str">
        <f t="shared" si="834"/>
        <v/>
      </c>
      <c r="AW1179" s="99" t="str">
        <f t="shared" si="864"/>
        <v/>
      </c>
      <c r="AX1179" s="99" t="str">
        <f t="shared" si="865"/>
        <v/>
      </c>
      <c r="AY1179" s="99" t="str">
        <f t="shared" si="835"/>
        <v/>
      </c>
      <c r="AZ1179" s="99" t="str">
        <f t="shared" si="836"/>
        <v/>
      </c>
      <c r="BA1179" s="99" t="str">
        <f t="shared" si="866"/>
        <v/>
      </c>
      <c r="BB1179" s="99" t="str">
        <f t="shared" si="867"/>
        <v/>
      </c>
      <c r="BD1179" s="99" t="str">
        <f t="shared" si="837"/>
        <v/>
      </c>
      <c r="BE1179" s="99" t="str">
        <f t="shared" si="838"/>
        <v/>
      </c>
      <c r="BF1179" s="99" t="str">
        <f t="shared" si="839"/>
        <v/>
      </c>
      <c r="BG1179" s="99" t="str">
        <f t="shared" si="840"/>
        <v/>
      </c>
      <c r="BH1179" s="121" t="str">
        <f t="shared" si="841"/>
        <v/>
      </c>
      <c r="BI1179" s="121" t="str">
        <f t="shared" si="842"/>
        <v/>
      </c>
      <c r="BJ1179" s="122" t="str">
        <f t="shared" si="843"/>
        <v/>
      </c>
      <c r="BK1179" s="122"/>
      <c r="BL1179" s="99" t="str">
        <f t="shared" si="844"/>
        <v/>
      </c>
      <c r="BM1179" s="99" t="str">
        <f t="shared" si="845"/>
        <v/>
      </c>
      <c r="BN1179" s="122" t="str">
        <f t="shared" si="850"/>
        <v/>
      </c>
      <c r="BO1179" s="121" t="str">
        <f t="shared" si="846"/>
        <v/>
      </c>
      <c r="BP1179" s="122" t="str">
        <f t="shared" si="851"/>
        <v/>
      </c>
      <c r="BQ1179" s="122"/>
    </row>
    <row r="1180" spans="2:69" x14ac:dyDescent="0.3">
      <c r="B1180" s="89"/>
      <c r="C1180" s="98">
        <f t="shared" si="847"/>
        <v>234</v>
      </c>
      <c r="D1180" s="120">
        <v>1170</v>
      </c>
      <c r="E1180" s="161" t="str">
        <f t="shared" si="852"/>
        <v/>
      </c>
      <c r="F1180" s="90" t="str">
        <f t="shared" si="828"/>
        <v/>
      </c>
      <c r="G1180" s="120">
        <v>1170</v>
      </c>
      <c r="H1180" s="161" t="str">
        <f t="shared" si="853"/>
        <v/>
      </c>
      <c r="I1180" s="90" t="str">
        <f t="array" ref="I1180">IF(D$2=1,IF(F1180="","",ABS(F1179-F1180)),IF(D$2&lt;10,IF(AND(F1180="",F1181=""),"",MAX(IF(C$11:C$1510=G1180,B$11:B$1510))-MIN(IF(C$11:C$1510=G1180,B$11:B$1510))),IF(AND(F1180="",F1181=""),"",_xlfn.STDEV.S(IF(C$11:C$1510=G1180,B$11:B$1510)))))</f>
        <v/>
      </c>
      <c r="J1180" s="102"/>
      <c r="K1180" s="156"/>
      <c r="L1180" s="157"/>
      <c r="M1180" s="158"/>
      <c r="N1180" s="147"/>
      <c r="O1180" s="147"/>
      <c r="AA1180" s="99" t="str">
        <f t="shared" si="829"/>
        <v/>
      </c>
      <c r="AB1180" s="99" t="str">
        <f t="shared" si="830"/>
        <v/>
      </c>
      <c r="AC1180" s="99" t="str">
        <f t="shared" si="858"/>
        <v/>
      </c>
      <c r="AD1180" s="99" t="str">
        <f t="shared" si="859"/>
        <v/>
      </c>
      <c r="AE1180" s="99" t="str">
        <f t="shared" si="831"/>
        <v/>
      </c>
      <c r="AF1180" s="99" t="str">
        <f t="shared" si="832"/>
        <v/>
      </c>
      <c r="AG1180" s="99" t="str">
        <f t="shared" si="826"/>
        <v/>
      </c>
      <c r="AH1180" s="99" t="str">
        <f t="shared" si="827"/>
        <v/>
      </c>
      <c r="AI1180" s="99" t="str">
        <f t="shared" si="848"/>
        <v/>
      </c>
      <c r="AJ1180" s="99" t="str">
        <f t="shared" si="854"/>
        <v/>
      </c>
      <c r="AK1180" s="99" t="str">
        <f t="shared" si="868"/>
        <v/>
      </c>
      <c r="AL1180" s="99" t="str">
        <f t="shared" si="869"/>
        <v/>
      </c>
      <c r="AM1180" s="99" t="str">
        <f t="shared" si="849"/>
        <v/>
      </c>
      <c r="AN1180" s="99" t="str">
        <f t="shared" si="855"/>
        <v/>
      </c>
      <c r="AO1180" s="99" t="str">
        <f t="shared" si="860"/>
        <v/>
      </c>
      <c r="AP1180" s="99" t="str">
        <f t="shared" si="861"/>
        <v/>
      </c>
      <c r="AQ1180" s="99" t="str">
        <f t="shared" si="856"/>
        <v/>
      </c>
      <c r="AR1180" s="99" t="str">
        <f t="shared" si="857"/>
        <v/>
      </c>
      <c r="AS1180" s="99" t="str">
        <f t="shared" si="862"/>
        <v/>
      </c>
      <c r="AT1180" s="99" t="str">
        <f t="shared" si="863"/>
        <v/>
      </c>
      <c r="AU1180" s="99" t="str">
        <f t="shared" si="833"/>
        <v/>
      </c>
      <c r="AV1180" s="99" t="str">
        <f t="shared" si="834"/>
        <v/>
      </c>
      <c r="AW1180" s="99" t="str">
        <f t="shared" si="864"/>
        <v/>
      </c>
      <c r="AX1180" s="99" t="str">
        <f t="shared" si="865"/>
        <v/>
      </c>
      <c r="AY1180" s="99" t="str">
        <f t="shared" si="835"/>
        <v/>
      </c>
      <c r="AZ1180" s="99" t="str">
        <f t="shared" si="836"/>
        <v/>
      </c>
      <c r="BA1180" s="99" t="str">
        <f t="shared" si="866"/>
        <v/>
      </c>
      <c r="BB1180" s="99" t="str">
        <f t="shared" si="867"/>
        <v/>
      </c>
      <c r="BD1180" s="99" t="str">
        <f t="shared" si="837"/>
        <v/>
      </c>
      <c r="BE1180" s="99" t="str">
        <f t="shared" si="838"/>
        <v/>
      </c>
      <c r="BF1180" s="99" t="str">
        <f t="shared" si="839"/>
        <v/>
      </c>
      <c r="BG1180" s="99" t="str">
        <f t="shared" si="840"/>
        <v/>
      </c>
      <c r="BH1180" s="121" t="str">
        <f t="shared" si="841"/>
        <v/>
      </c>
      <c r="BI1180" s="121" t="str">
        <f t="shared" si="842"/>
        <v/>
      </c>
      <c r="BJ1180" s="122" t="str">
        <f t="shared" si="843"/>
        <v/>
      </c>
      <c r="BK1180" s="122"/>
      <c r="BL1180" s="99" t="str">
        <f t="shared" si="844"/>
        <v/>
      </c>
      <c r="BM1180" s="99" t="str">
        <f t="shared" si="845"/>
        <v/>
      </c>
      <c r="BN1180" s="122" t="str">
        <f t="shared" si="850"/>
        <v/>
      </c>
      <c r="BO1180" s="121" t="str">
        <f t="shared" si="846"/>
        <v/>
      </c>
      <c r="BP1180" s="122" t="str">
        <f t="shared" si="851"/>
        <v/>
      </c>
      <c r="BQ1180" s="122"/>
    </row>
    <row r="1181" spans="2:69" x14ac:dyDescent="0.3">
      <c r="B1181" s="89"/>
      <c r="C1181" s="98">
        <f t="shared" si="847"/>
        <v>235</v>
      </c>
      <c r="D1181" s="120">
        <v>1171</v>
      </c>
      <c r="E1181" s="161" t="str">
        <f t="shared" si="852"/>
        <v/>
      </c>
      <c r="F1181" s="90" t="str">
        <f t="shared" si="828"/>
        <v/>
      </c>
      <c r="G1181" s="120">
        <v>1171</v>
      </c>
      <c r="H1181" s="161" t="str">
        <f t="shared" si="853"/>
        <v/>
      </c>
      <c r="I1181" s="90" t="str">
        <f t="array" ref="I1181">IF(D$2=1,IF(F1181="","",ABS(F1180-F1181)),IF(D$2&lt;10,IF(AND(F1181="",F1182=""),"",MAX(IF(C$11:C$1510=G1181,B$11:B$1510))-MIN(IF(C$11:C$1510=G1181,B$11:B$1510))),IF(AND(F1181="",F1182=""),"",_xlfn.STDEV.S(IF(C$11:C$1510=G1181,B$11:B$1510)))))</f>
        <v/>
      </c>
      <c r="J1181" s="102"/>
      <c r="K1181" s="156"/>
      <c r="L1181" s="157"/>
      <c r="M1181" s="158"/>
      <c r="N1181" s="147"/>
      <c r="O1181" s="147"/>
      <c r="AA1181" s="99" t="str">
        <f t="shared" si="829"/>
        <v/>
      </c>
      <c r="AB1181" s="99" t="str">
        <f t="shared" si="830"/>
        <v/>
      </c>
      <c r="AC1181" s="99" t="str">
        <f t="shared" si="858"/>
        <v/>
      </c>
      <c r="AD1181" s="99" t="str">
        <f t="shared" si="859"/>
        <v/>
      </c>
      <c r="AE1181" s="99" t="str">
        <f t="shared" si="831"/>
        <v/>
      </c>
      <c r="AF1181" s="99" t="str">
        <f t="shared" si="832"/>
        <v/>
      </c>
      <c r="AG1181" s="99" t="str">
        <f t="shared" ref="AG1181:AG1244" si="870">IF(SUM(AE1172:AE1181)&gt;9,"x","")</f>
        <v/>
      </c>
      <c r="AH1181" s="99" t="str">
        <f t="shared" ref="AH1181:AH1244" si="871">IF(IF(AF$11="",SUM(AF1173:AF1182),SUM(AF1172:AF1181))&gt;9,"x","")</f>
        <v/>
      </c>
      <c r="AI1181" s="99" t="str">
        <f t="shared" si="848"/>
        <v/>
      </c>
      <c r="AJ1181" s="99" t="str">
        <f t="shared" si="854"/>
        <v/>
      </c>
      <c r="AK1181" s="99" t="str">
        <f t="shared" si="868"/>
        <v/>
      </c>
      <c r="AL1181" s="99" t="str">
        <f t="shared" si="869"/>
        <v/>
      </c>
      <c r="AM1181" s="99" t="str">
        <f t="shared" si="849"/>
        <v/>
      </c>
      <c r="AN1181" s="99" t="str">
        <f t="shared" si="855"/>
        <v/>
      </c>
      <c r="AO1181" s="99" t="str">
        <f t="shared" si="860"/>
        <v/>
      </c>
      <c r="AP1181" s="99" t="str">
        <f t="shared" si="861"/>
        <v/>
      </c>
      <c r="AQ1181" s="99" t="str">
        <f t="shared" si="856"/>
        <v/>
      </c>
      <c r="AR1181" s="99" t="str">
        <f t="shared" si="857"/>
        <v/>
      </c>
      <c r="AS1181" s="99" t="str">
        <f t="shared" si="862"/>
        <v/>
      </c>
      <c r="AT1181" s="99" t="str">
        <f t="shared" si="863"/>
        <v/>
      </c>
      <c r="AU1181" s="99" t="str">
        <f t="shared" si="833"/>
        <v/>
      </c>
      <c r="AV1181" s="99" t="str">
        <f t="shared" si="834"/>
        <v/>
      </c>
      <c r="AW1181" s="99" t="str">
        <f t="shared" si="864"/>
        <v/>
      </c>
      <c r="AX1181" s="99" t="str">
        <f t="shared" si="865"/>
        <v/>
      </c>
      <c r="AY1181" s="99" t="str">
        <f t="shared" si="835"/>
        <v/>
      </c>
      <c r="AZ1181" s="99" t="str">
        <f t="shared" si="836"/>
        <v/>
      </c>
      <c r="BA1181" s="99" t="str">
        <f t="shared" si="866"/>
        <v/>
      </c>
      <c r="BB1181" s="99" t="str">
        <f t="shared" si="867"/>
        <v/>
      </c>
      <c r="BD1181" s="99" t="str">
        <f t="shared" si="837"/>
        <v/>
      </c>
      <c r="BE1181" s="99" t="str">
        <f t="shared" si="838"/>
        <v/>
      </c>
      <c r="BF1181" s="99" t="str">
        <f t="shared" si="839"/>
        <v/>
      </c>
      <c r="BG1181" s="99" t="str">
        <f t="shared" si="840"/>
        <v/>
      </c>
      <c r="BH1181" s="121" t="str">
        <f t="shared" si="841"/>
        <v/>
      </c>
      <c r="BI1181" s="121" t="str">
        <f t="shared" si="842"/>
        <v/>
      </c>
      <c r="BJ1181" s="122" t="str">
        <f t="shared" si="843"/>
        <v/>
      </c>
      <c r="BK1181" s="122"/>
      <c r="BL1181" s="99" t="str">
        <f t="shared" si="844"/>
        <v/>
      </c>
      <c r="BM1181" s="99" t="str">
        <f t="shared" si="845"/>
        <v/>
      </c>
      <c r="BN1181" s="122" t="str">
        <f t="shared" si="850"/>
        <v/>
      </c>
      <c r="BO1181" s="121" t="str">
        <f t="shared" si="846"/>
        <v/>
      </c>
      <c r="BP1181" s="122" t="str">
        <f t="shared" si="851"/>
        <v/>
      </c>
      <c r="BQ1181" s="122"/>
    </row>
    <row r="1182" spans="2:69" x14ac:dyDescent="0.3">
      <c r="B1182" s="89"/>
      <c r="C1182" s="98">
        <f t="shared" si="847"/>
        <v>235</v>
      </c>
      <c r="D1182" s="120">
        <v>1172</v>
      </c>
      <c r="E1182" s="161" t="str">
        <f t="shared" si="852"/>
        <v/>
      </c>
      <c r="F1182" s="90" t="str">
        <f t="shared" si="828"/>
        <v/>
      </c>
      <c r="G1182" s="120">
        <v>1172</v>
      </c>
      <c r="H1182" s="161" t="str">
        <f t="shared" si="853"/>
        <v/>
      </c>
      <c r="I1182" s="90" t="str">
        <f t="array" ref="I1182">IF(D$2=1,IF(F1182="","",ABS(F1181-F1182)),IF(D$2&lt;10,IF(AND(F1182="",F1183=""),"",MAX(IF(C$11:C$1510=G1182,B$11:B$1510))-MIN(IF(C$11:C$1510=G1182,B$11:B$1510))),IF(AND(F1182="",F1183=""),"",_xlfn.STDEV.S(IF(C$11:C$1510=G1182,B$11:B$1510)))))</f>
        <v/>
      </c>
      <c r="J1182" s="102"/>
      <c r="K1182" s="156"/>
      <c r="L1182" s="157"/>
      <c r="M1182" s="158"/>
      <c r="N1182" s="147"/>
      <c r="O1182" s="147"/>
      <c r="AA1182" s="99" t="str">
        <f t="shared" si="829"/>
        <v/>
      </c>
      <c r="AB1182" s="99" t="str">
        <f t="shared" si="830"/>
        <v/>
      </c>
      <c r="AC1182" s="99" t="str">
        <f t="shared" si="858"/>
        <v/>
      </c>
      <c r="AD1182" s="99" t="str">
        <f t="shared" si="859"/>
        <v/>
      </c>
      <c r="AE1182" s="99" t="str">
        <f t="shared" si="831"/>
        <v/>
      </c>
      <c r="AF1182" s="99" t="str">
        <f t="shared" si="832"/>
        <v/>
      </c>
      <c r="AG1182" s="99" t="str">
        <f t="shared" si="870"/>
        <v/>
      </c>
      <c r="AH1182" s="99" t="str">
        <f t="shared" si="871"/>
        <v/>
      </c>
      <c r="AI1182" s="99" t="str">
        <f t="shared" si="848"/>
        <v/>
      </c>
      <c r="AJ1182" s="99" t="str">
        <f t="shared" si="854"/>
        <v/>
      </c>
      <c r="AK1182" s="99" t="str">
        <f t="shared" si="868"/>
        <v/>
      </c>
      <c r="AL1182" s="99" t="str">
        <f t="shared" si="869"/>
        <v/>
      </c>
      <c r="AM1182" s="99" t="str">
        <f t="shared" si="849"/>
        <v/>
      </c>
      <c r="AN1182" s="99" t="str">
        <f t="shared" si="855"/>
        <v/>
      </c>
      <c r="AO1182" s="99" t="str">
        <f t="shared" si="860"/>
        <v/>
      </c>
      <c r="AP1182" s="99" t="str">
        <f t="shared" si="861"/>
        <v/>
      </c>
      <c r="AQ1182" s="99" t="str">
        <f t="shared" si="856"/>
        <v/>
      </c>
      <c r="AR1182" s="99" t="str">
        <f t="shared" si="857"/>
        <v/>
      </c>
      <c r="AS1182" s="99" t="str">
        <f t="shared" si="862"/>
        <v/>
      </c>
      <c r="AT1182" s="99" t="str">
        <f t="shared" si="863"/>
        <v/>
      </c>
      <c r="AU1182" s="99" t="str">
        <f t="shared" si="833"/>
        <v/>
      </c>
      <c r="AV1182" s="99" t="str">
        <f t="shared" si="834"/>
        <v/>
      </c>
      <c r="AW1182" s="99" t="str">
        <f t="shared" si="864"/>
        <v/>
      </c>
      <c r="AX1182" s="99" t="str">
        <f t="shared" si="865"/>
        <v/>
      </c>
      <c r="AY1182" s="99" t="str">
        <f t="shared" si="835"/>
        <v/>
      </c>
      <c r="AZ1182" s="99" t="str">
        <f t="shared" si="836"/>
        <v/>
      </c>
      <c r="BA1182" s="99" t="str">
        <f t="shared" si="866"/>
        <v/>
      </c>
      <c r="BB1182" s="99" t="str">
        <f t="shared" si="867"/>
        <v/>
      </c>
      <c r="BD1182" s="99" t="str">
        <f t="shared" si="837"/>
        <v/>
      </c>
      <c r="BE1182" s="99" t="str">
        <f t="shared" si="838"/>
        <v/>
      </c>
      <c r="BF1182" s="99" t="str">
        <f t="shared" si="839"/>
        <v/>
      </c>
      <c r="BG1182" s="99" t="str">
        <f t="shared" si="840"/>
        <v/>
      </c>
      <c r="BH1182" s="121" t="str">
        <f t="shared" si="841"/>
        <v/>
      </c>
      <c r="BI1182" s="121" t="str">
        <f t="shared" si="842"/>
        <v/>
      </c>
      <c r="BJ1182" s="122" t="str">
        <f t="shared" si="843"/>
        <v/>
      </c>
      <c r="BK1182" s="122"/>
      <c r="BL1182" s="99" t="str">
        <f t="shared" si="844"/>
        <v/>
      </c>
      <c r="BM1182" s="99" t="str">
        <f t="shared" si="845"/>
        <v/>
      </c>
      <c r="BN1182" s="122" t="str">
        <f t="shared" si="850"/>
        <v/>
      </c>
      <c r="BO1182" s="121" t="str">
        <f t="shared" si="846"/>
        <v/>
      </c>
      <c r="BP1182" s="122" t="str">
        <f t="shared" si="851"/>
        <v/>
      </c>
      <c r="BQ1182" s="122"/>
    </row>
    <row r="1183" spans="2:69" x14ac:dyDescent="0.3">
      <c r="B1183" s="89"/>
      <c r="C1183" s="98">
        <f t="shared" si="847"/>
        <v>235</v>
      </c>
      <c r="D1183" s="120">
        <v>1173</v>
      </c>
      <c r="E1183" s="161" t="str">
        <f t="shared" si="852"/>
        <v/>
      </c>
      <c r="F1183" s="90" t="str">
        <f t="shared" si="828"/>
        <v/>
      </c>
      <c r="G1183" s="120">
        <v>1173</v>
      </c>
      <c r="H1183" s="161" t="str">
        <f t="shared" si="853"/>
        <v/>
      </c>
      <c r="I1183" s="90" t="str">
        <f t="array" ref="I1183">IF(D$2=1,IF(F1183="","",ABS(F1182-F1183)),IF(D$2&lt;10,IF(AND(F1183="",F1184=""),"",MAX(IF(C$11:C$1510=G1183,B$11:B$1510))-MIN(IF(C$11:C$1510=G1183,B$11:B$1510))),IF(AND(F1183="",F1184=""),"",_xlfn.STDEV.S(IF(C$11:C$1510=G1183,B$11:B$1510)))))</f>
        <v/>
      </c>
      <c r="J1183" s="102"/>
      <c r="K1183" s="156"/>
      <c r="L1183" s="157"/>
      <c r="M1183" s="158"/>
      <c r="N1183" s="147"/>
      <c r="O1183" s="147"/>
      <c r="AA1183" s="99" t="str">
        <f t="shared" si="829"/>
        <v/>
      </c>
      <c r="AB1183" s="99" t="str">
        <f t="shared" si="830"/>
        <v/>
      </c>
      <c r="AC1183" s="99" t="str">
        <f t="shared" si="858"/>
        <v/>
      </c>
      <c r="AD1183" s="99" t="str">
        <f t="shared" si="859"/>
        <v/>
      </c>
      <c r="AE1183" s="99" t="str">
        <f t="shared" si="831"/>
        <v/>
      </c>
      <c r="AF1183" s="99" t="str">
        <f t="shared" si="832"/>
        <v/>
      </c>
      <c r="AG1183" s="99" t="str">
        <f t="shared" si="870"/>
        <v/>
      </c>
      <c r="AH1183" s="99" t="str">
        <f t="shared" si="871"/>
        <v/>
      </c>
      <c r="AI1183" s="99" t="str">
        <f t="shared" si="848"/>
        <v/>
      </c>
      <c r="AJ1183" s="99" t="str">
        <f t="shared" si="854"/>
        <v/>
      </c>
      <c r="AK1183" s="99" t="str">
        <f t="shared" si="868"/>
        <v/>
      </c>
      <c r="AL1183" s="99" t="str">
        <f t="shared" si="869"/>
        <v/>
      </c>
      <c r="AM1183" s="99" t="str">
        <f t="shared" si="849"/>
        <v/>
      </c>
      <c r="AN1183" s="99" t="str">
        <f t="shared" si="855"/>
        <v/>
      </c>
      <c r="AO1183" s="99" t="str">
        <f t="shared" si="860"/>
        <v/>
      </c>
      <c r="AP1183" s="99" t="str">
        <f t="shared" si="861"/>
        <v/>
      </c>
      <c r="AQ1183" s="99" t="str">
        <f t="shared" si="856"/>
        <v/>
      </c>
      <c r="AR1183" s="99" t="str">
        <f t="shared" si="857"/>
        <v/>
      </c>
      <c r="AS1183" s="99" t="str">
        <f t="shared" si="862"/>
        <v/>
      </c>
      <c r="AT1183" s="99" t="str">
        <f t="shared" si="863"/>
        <v/>
      </c>
      <c r="AU1183" s="99" t="str">
        <f t="shared" si="833"/>
        <v/>
      </c>
      <c r="AV1183" s="99" t="str">
        <f t="shared" si="834"/>
        <v/>
      </c>
      <c r="AW1183" s="99" t="str">
        <f t="shared" si="864"/>
        <v/>
      </c>
      <c r="AX1183" s="99" t="str">
        <f t="shared" si="865"/>
        <v/>
      </c>
      <c r="AY1183" s="99" t="str">
        <f t="shared" si="835"/>
        <v/>
      </c>
      <c r="AZ1183" s="99" t="str">
        <f t="shared" si="836"/>
        <v/>
      </c>
      <c r="BA1183" s="99" t="str">
        <f t="shared" si="866"/>
        <v/>
      </c>
      <c r="BB1183" s="99" t="str">
        <f t="shared" si="867"/>
        <v/>
      </c>
      <c r="BD1183" s="99" t="str">
        <f t="shared" si="837"/>
        <v/>
      </c>
      <c r="BE1183" s="99" t="str">
        <f t="shared" si="838"/>
        <v/>
      </c>
      <c r="BF1183" s="99" t="str">
        <f t="shared" si="839"/>
        <v/>
      </c>
      <c r="BG1183" s="99" t="str">
        <f t="shared" si="840"/>
        <v/>
      </c>
      <c r="BH1183" s="121" t="str">
        <f t="shared" si="841"/>
        <v/>
      </c>
      <c r="BI1183" s="121" t="str">
        <f t="shared" si="842"/>
        <v/>
      </c>
      <c r="BJ1183" s="122" t="str">
        <f t="shared" si="843"/>
        <v/>
      </c>
      <c r="BK1183" s="122"/>
      <c r="BL1183" s="99" t="str">
        <f t="shared" si="844"/>
        <v/>
      </c>
      <c r="BM1183" s="99" t="str">
        <f t="shared" si="845"/>
        <v/>
      </c>
      <c r="BN1183" s="122" t="str">
        <f t="shared" si="850"/>
        <v/>
      </c>
      <c r="BO1183" s="121" t="str">
        <f t="shared" si="846"/>
        <v/>
      </c>
      <c r="BP1183" s="122" t="str">
        <f t="shared" si="851"/>
        <v/>
      </c>
      <c r="BQ1183" s="122"/>
    </row>
    <row r="1184" spans="2:69" x14ac:dyDescent="0.3">
      <c r="B1184" s="89"/>
      <c r="C1184" s="98">
        <f t="shared" si="847"/>
        <v>235</v>
      </c>
      <c r="D1184" s="120">
        <v>1174</v>
      </c>
      <c r="E1184" s="161" t="str">
        <f t="shared" si="852"/>
        <v/>
      </c>
      <c r="F1184" s="90" t="str">
        <f t="shared" si="828"/>
        <v/>
      </c>
      <c r="G1184" s="120">
        <v>1174</v>
      </c>
      <c r="H1184" s="161" t="str">
        <f t="shared" si="853"/>
        <v/>
      </c>
      <c r="I1184" s="90" t="str">
        <f t="array" ref="I1184">IF(D$2=1,IF(F1184="","",ABS(F1183-F1184)),IF(D$2&lt;10,IF(AND(F1184="",F1185=""),"",MAX(IF(C$11:C$1510=G1184,B$11:B$1510))-MIN(IF(C$11:C$1510=G1184,B$11:B$1510))),IF(AND(F1184="",F1185=""),"",_xlfn.STDEV.S(IF(C$11:C$1510=G1184,B$11:B$1510)))))</f>
        <v/>
      </c>
      <c r="J1184" s="102"/>
      <c r="K1184" s="156"/>
      <c r="L1184" s="157"/>
      <c r="M1184" s="158"/>
      <c r="N1184" s="147"/>
      <c r="O1184" s="147"/>
      <c r="AA1184" s="99" t="str">
        <f t="shared" si="829"/>
        <v/>
      </c>
      <c r="AB1184" s="99" t="str">
        <f t="shared" si="830"/>
        <v/>
      </c>
      <c r="AC1184" s="99" t="str">
        <f t="shared" si="858"/>
        <v/>
      </c>
      <c r="AD1184" s="99" t="str">
        <f t="shared" si="859"/>
        <v/>
      </c>
      <c r="AE1184" s="99" t="str">
        <f t="shared" si="831"/>
        <v/>
      </c>
      <c r="AF1184" s="99" t="str">
        <f t="shared" si="832"/>
        <v/>
      </c>
      <c r="AG1184" s="99" t="str">
        <f t="shared" si="870"/>
        <v/>
      </c>
      <c r="AH1184" s="99" t="str">
        <f t="shared" si="871"/>
        <v/>
      </c>
      <c r="AI1184" s="99" t="str">
        <f t="shared" si="848"/>
        <v/>
      </c>
      <c r="AJ1184" s="99" t="str">
        <f t="shared" si="854"/>
        <v/>
      </c>
      <c r="AK1184" s="99" t="str">
        <f t="shared" si="868"/>
        <v/>
      </c>
      <c r="AL1184" s="99" t="str">
        <f t="shared" si="869"/>
        <v/>
      </c>
      <c r="AM1184" s="99" t="str">
        <f t="shared" si="849"/>
        <v/>
      </c>
      <c r="AN1184" s="99" t="str">
        <f t="shared" si="855"/>
        <v/>
      </c>
      <c r="AO1184" s="99" t="str">
        <f t="shared" si="860"/>
        <v/>
      </c>
      <c r="AP1184" s="99" t="str">
        <f t="shared" si="861"/>
        <v/>
      </c>
      <c r="AQ1184" s="99" t="str">
        <f t="shared" si="856"/>
        <v/>
      </c>
      <c r="AR1184" s="99" t="str">
        <f t="shared" si="857"/>
        <v/>
      </c>
      <c r="AS1184" s="99" t="str">
        <f t="shared" si="862"/>
        <v/>
      </c>
      <c r="AT1184" s="99" t="str">
        <f t="shared" si="863"/>
        <v/>
      </c>
      <c r="AU1184" s="99" t="str">
        <f t="shared" si="833"/>
        <v/>
      </c>
      <c r="AV1184" s="99" t="str">
        <f t="shared" si="834"/>
        <v/>
      </c>
      <c r="AW1184" s="99" t="str">
        <f t="shared" si="864"/>
        <v/>
      </c>
      <c r="AX1184" s="99" t="str">
        <f t="shared" si="865"/>
        <v/>
      </c>
      <c r="AY1184" s="99" t="str">
        <f t="shared" si="835"/>
        <v/>
      </c>
      <c r="AZ1184" s="99" t="str">
        <f t="shared" si="836"/>
        <v/>
      </c>
      <c r="BA1184" s="99" t="str">
        <f t="shared" si="866"/>
        <v/>
      </c>
      <c r="BB1184" s="99" t="str">
        <f t="shared" si="867"/>
        <v/>
      </c>
      <c r="BD1184" s="99" t="str">
        <f t="shared" si="837"/>
        <v/>
      </c>
      <c r="BE1184" s="99" t="str">
        <f t="shared" si="838"/>
        <v/>
      </c>
      <c r="BF1184" s="99" t="str">
        <f t="shared" si="839"/>
        <v/>
      </c>
      <c r="BG1184" s="99" t="str">
        <f t="shared" si="840"/>
        <v/>
      </c>
      <c r="BH1184" s="121" t="str">
        <f t="shared" si="841"/>
        <v/>
      </c>
      <c r="BI1184" s="121" t="str">
        <f t="shared" si="842"/>
        <v/>
      </c>
      <c r="BJ1184" s="122" t="str">
        <f t="shared" si="843"/>
        <v/>
      </c>
      <c r="BK1184" s="122"/>
      <c r="BL1184" s="99" t="str">
        <f t="shared" si="844"/>
        <v/>
      </c>
      <c r="BM1184" s="99" t="str">
        <f t="shared" si="845"/>
        <v/>
      </c>
      <c r="BN1184" s="122" t="str">
        <f t="shared" si="850"/>
        <v/>
      </c>
      <c r="BO1184" s="121" t="str">
        <f t="shared" si="846"/>
        <v/>
      </c>
      <c r="BP1184" s="122" t="str">
        <f t="shared" si="851"/>
        <v/>
      </c>
      <c r="BQ1184" s="122"/>
    </row>
    <row r="1185" spans="2:69" x14ac:dyDescent="0.3">
      <c r="B1185" s="89"/>
      <c r="C1185" s="98">
        <f t="shared" si="847"/>
        <v>235</v>
      </c>
      <c r="D1185" s="120">
        <v>1175</v>
      </c>
      <c r="E1185" s="161" t="str">
        <f t="shared" si="852"/>
        <v/>
      </c>
      <c r="F1185" s="90" t="str">
        <f t="shared" si="828"/>
        <v/>
      </c>
      <c r="G1185" s="120">
        <v>1175</v>
      </c>
      <c r="H1185" s="161" t="str">
        <f t="shared" si="853"/>
        <v/>
      </c>
      <c r="I1185" s="90" t="str">
        <f t="array" ref="I1185">IF(D$2=1,IF(F1185="","",ABS(F1184-F1185)),IF(D$2&lt;10,IF(AND(F1185="",F1186=""),"",MAX(IF(C$11:C$1510=G1185,B$11:B$1510))-MIN(IF(C$11:C$1510=G1185,B$11:B$1510))),IF(AND(F1185="",F1186=""),"",_xlfn.STDEV.S(IF(C$11:C$1510=G1185,B$11:B$1510)))))</f>
        <v/>
      </c>
      <c r="J1185" s="102"/>
      <c r="K1185" s="156"/>
      <c r="L1185" s="157"/>
      <c r="M1185" s="158"/>
      <c r="N1185" s="147"/>
      <c r="O1185" s="147"/>
      <c r="AA1185" s="99" t="str">
        <f t="shared" si="829"/>
        <v/>
      </c>
      <c r="AB1185" s="99" t="str">
        <f t="shared" si="830"/>
        <v/>
      </c>
      <c r="AC1185" s="99" t="str">
        <f t="shared" si="858"/>
        <v/>
      </c>
      <c r="AD1185" s="99" t="str">
        <f t="shared" si="859"/>
        <v/>
      </c>
      <c r="AE1185" s="99" t="str">
        <f t="shared" si="831"/>
        <v/>
      </c>
      <c r="AF1185" s="99" t="str">
        <f t="shared" si="832"/>
        <v/>
      </c>
      <c r="AG1185" s="99" t="str">
        <f t="shared" si="870"/>
        <v/>
      </c>
      <c r="AH1185" s="99" t="str">
        <f t="shared" si="871"/>
        <v/>
      </c>
      <c r="AI1185" s="99" t="str">
        <f t="shared" si="848"/>
        <v/>
      </c>
      <c r="AJ1185" s="99" t="str">
        <f t="shared" si="854"/>
        <v/>
      </c>
      <c r="AK1185" s="99" t="str">
        <f t="shared" si="868"/>
        <v/>
      </c>
      <c r="AL1185" s="99" t="str">
        <f t="shared" si="869"/>
        <v/>
      </c>
      <c r="AM1185" s="99" t="str">
        <f t="shared" si="849"/>
        <v/>
      </c>
      <c r="AN1185" s="99" t="str">
        <f t="shared" si="855"/>
        <v/>
      </c>
      <c r="AO1185" s="99" t="str">
        <f t="shared" si="860"/>
        <v/>
      </c>
      <c r="AP1185" s="99" t="str">
        <f t="shared" si="861"/>
        <v/>
      </c>
      <c r="AQ1185" s="99" t="str">
        <f t="shared" si="856"/>
        <v/>
      </c>
      <c r="AR1185" s="99" t="str">
        <f t="shared" si="857"/>
        <v/>
      </c>
      <c r="AS1185" s="99" t="str">
        <f t="shared" si="862"/>
        <v/>
      </c>
      <c r="AT1185" s="99" t="str">
        <f t="shared" si="863"/>
        <v/>
      </c>
      <c r="AU1185" s="99" t="str">
        <f t="shared" si="833"/>
        <v/>
      </c>
      <c r="AV1185" s="99" t="str">
        <f t="shared" si="834"/>
        <v/>
      </c>
      <c r="AW1185" s="99" t="str">
        <f t="shared" si="864"/>
        <v/>
      </c>
      <c r="AX1185" s="99" t="str">
        <f t="shared" si="865"/>
        <v/>
      </c>
      <c r="AY1185" s="99" t="str">
        <f t="shared" si="835"/>
        <v/>
      </c>
      <c r="AZ1185" s="99" t="str">
        <f t="shared" si="836"/>
        <v/>
      </c>
      <c r="BA1185" s="99" t="str">
        <f t="shared" si="866"/>
        <v/>
      </c>
      <c r="BB1185" s="99" t="str">
        <f t="shared" si="867"/>
        <v/>
      </c>
      <c r="BD1185" s="99" t="str">
        <f t="shared" si="837"/>
        <v/>
      </c>
      <c r="BE1185" s="99" t="str">
        <f t="shared" si="838"/>
        <v/>
      </c>
      <c r="BF1185" s="99" t="str">
        <f t="shared" si="839"/>
        <v/>
      </c>
      <c r="BG1185" s="99" t="str">
        <f t="shared" si="840"/>
        <v/>
      </c>
      <c r="BH1185" s="121" t="str">
        <f t="shared" si="841"/>
        <v/>
      </c>
      <c r="BI1185" s="121" t="str">
        <f t="shared" si="842"/>
        <v/>
      </c>
      <c r="BJ1185" s="122" t="str">
        <f t="shared" si="843"/>
        <v/>
      </c>
      <c r="BK1185" s="122"/>
      <c r="BL1185" s="99" t="str">
        <f t="shared" si="844"/>
        <v/>
      </c>
      <c r="BM1185" s="99" t="str">
        <f t="shared" si="845"/>
        <v/>
      </c>
      <c r="BN1185" s="122" t="str">
        <f t="shared" si="850"/>
        <v/>
      </c>
      <c r="BO1185" s="121" t="str">
        <f t="shared" si="846"/>
        <v/>
      </c>
      <c r="BP1185" s="122" t="str">
        <f t="shared" si="851"/>
        <v/>
      </c>
      <c r="BQ1185" s="122"/>
    </row>
    <row r="1186" spans="2:69" x14ac:dyDescent="0.3">
      <c r="B1186" s="89"/>
      <c r="C1186" s="98">
        <f t="shared" si="847"/>
        <v>236</v>
      </c>
      <c r="D1186" s="120">
        <v>1176</v>
      </c>
      <c r="E1186" s="161" t="str">
        <f t="shared" si="852"/>
        <v/>
      </c>
      <c r="F1186" s="90" t="str">
        <f t="shared" si="828"/>
        <v/>
      </c>
      <c r="G1186" s="120">
        <v>1176</v>
      </c>
      <c r="H1186" s="161" t="str">
        <f t="shared" si="853"/>
        <v/>
      </c>
      <c r="I1186" s="90" t="str">
        <f t="array" ref="I1186">IF(D$2=1,IF(F1186="","",ABS(F1185-F1186)),IF(D$2&lt;10,IF(AND(F1186="",F1187=""),"",MAX(IF(C$11:C$1510=G1186,B$11:B$1510))-MIN(IF(C$11:C$1510=G1186,B$11:B$1510))),IF(AND(F1186="",F1187=""),"",_xlfn.STDEV.S(IF(C$11:C$1510=G1186,B$11:B$1510)))))</f>
        <v/>
      </c>
      <c r="J1186" s="102"/>
      <c r="K1186" s="156"/>
      <c r="L1186" s="157"/>
      <c r="M1186" s="158"/>
      <c r="N1186" s="147"/>
      <c r="O1186" s="147"/>
      <c r="AA1186" s="99" t="str">
        <f t="shared" si="829"/>
        <v/>
      </c>
      <c r="AB1186" s="99" t="str">
        <f t="shared" si="830"/>
        <v/>
      </c>
      <c r="AC1186" s="99" t="str">
        <f t="shared" si="858"/>
        <v/>
      </c>
      <c r="AD1186" s="99" t="str">
        <f t="shared" si="859"/>
        <v/>
      </c>
      <c r="AE1186" s="99" t="str">
        <f t="shared" si="831"/>
        <v/>
      </c>
      <c r="AF1186" s="99" t="str">
        <f t="shared" si="832"/>
        <v/>
      </c>
      <c r="AG1186" s="99" t="str">
        <f t="shared" si="870"/>
        <v/>
      </c>
      <c r="AH1186" s="99" t="str">
        <f t="shared" si="871"/>
        <v/>
      </c>
      <c r="AI1186" s="99" t="str">
        <f t="shared" si="848"/>
        <v/>
      </c>
      <c r="AJ1186" s="99" t="str">
        <f t="shared" si="854"/>
        <v/>
      </c>
      <c r="AK1186" s="99" t="str">
        <f t="shared" si="868"/>
        <v/>
      </c>
      <c r="AL1186" s="99" t="str">
        <f t="shared" si="869"/>
        <v/>
      </c>
      <c r="AM1186" s="99" t="str">
        <f t="shared" si="849"/>
        <v/>
      </c>
      <c r="AN1186" s="99" t="str">
        <f t="shared" si="855"/>
        <v/>
      </c>
      <c r="AO1186" s="99" t="str">
        <f t="shared" si="860"/>
        <v/>
      </c>
      <c r="AP1186" s="99" t="str">
        <f t="shared" si="861"/>
        <v/>
      </c>
      <c r="AQ1186" s="99" t="str">
        <f t="shared" si="856"/>
        <v/>
      </c>
      <c r="AR1186" s="99" t="str">
        <f t="shared" si="857"/>
        <v/>
      </c>
      <c r="AS1186" s="99" t="str">
        <f t="shared" si="862"/>
        <v/>
      </c>
      <c r="AT1186" s="99" t="str">
        <f t="shared" si="863"/>
        <v/>
      </c>
      <c r="AU1186" s="99" t="str">
        <f t="shared" si="833"/>
        <v/>
      </c>
      <c r="AV1186" s="99" t="str">
        <f t="shared" si="834"/>
        <v/>
      </c>
      <c r="AW1186" s="99" t="str">
        <f t="shared" si="864"/>
        <v/>
      </c>
      <c r="AX1186" s="99" t="str">
        <f t="shared" si="865"/>
        <v/>
      </c>
      <c r="AY1186" s="99" t="str">
        <f t="shared" si="835"/>
        <v/>
      </c>
      <c r="AZ1186" s="99" t="str">
        <f t="shared" si="836"/>
        <v/>
      </c>
      <c r="BA1186" s="99" t="str">
        <f t="shared" si="866"/>
        <v/>
      </c>
      <c r="BB1186" s="99" t="str">
        <f t="shared" si="867"/>
        <v/>
      </c>
      <c r="BD1186" s="99" t="str">
        <f t="shared" si="837"/>
        <v/>
      </c>
      <c r="BE1186" s="99" t="str">
        <f t="shared" si="838"/>
        <v/>
      </c>
      <c r="BF1186" s="99" t="str">
        <f t="shared" si="839"/>
        <v/>
      </c>
      <c r="BG1186" s="99" t="str">
        <f t="shared" si="840"/>
        <v/>
      </c>
      <c r="BH1186" s="121" t="str">
        <f t="shared" si="841"/>
        <v/>
      </c>
      <c r="BI1186" s="121" t="str">
        <f t="shared" si="842"/>
        <v/>
      </c>
      <c r="BJ1186" s="122" t="str">
        <f t="shared" si="843"/>
        <v/>
      </c>
      <c r="BK1186" s="122"/>
      <c r="BL1186" s="99" t="str">
        <f t="shared" si="844"/>
        <v/>
      </c>
      <c r="BM1186" s="99" t="str">
        <f t="shared" si="845"/>
        <v/>
      </c>
      <c r="BN1186" s="122" t="str">
        <f t="shared" si="850"/>
        <v/>
      </c>
      <c r="BO1186" s="121" t="str">
        <f t="shared" si="846"/>
        <v/>
      </c>
      <c r="BP1186" s="122" t="str">
        <f t="shared" si="851"/>
        <v/>
      </c>
      <c r="BQ1186" s="122"/>
    </row>
    <row r="1187" spans="2:69" x14ac:dyDescent="0.3">
      <c r="B1187" s="89"/>
      <c r="C1187" s="98">
        <f t="shared" si="847"/>
        <v>236</v>
      </c>
      <c r="D1187" s="120">
        <v>1177</v>
      </c>
      <c r="E1187" s="161" t="str">
        <f t="shared" si="852"/>
        <v/>
      </c>
      <c r="F1187" s="90" t="str">
        <f t="shared" si="828"/>
        <v/>
      </c>
      <c r="G1187" s="120">
        <v>1177</v>
      </c>
      <c r="H1187" s="161" t="str">
        <f t="shared" si="853"/>
        <v/>
      </c>
      <c r="I1187" s="90" t="str">
        <f t="array" ref="I1187">IF(D$2=1,IF(F1187="","",ABS(F1186-F1187)),IF(D$2&lt;10,IF(AND(F1187="",F1188=""),"",MAX(IF(C$11:C$1510=G1187,B$11:B$1510))-MIN(IF(C$11:C$1510=G1187,B$11:B$1510))),IF(AND(F1187="",F1188=""),"",_xlfn.STDEV.S(IF(C$11:C$1510=G1187,B$11:B$1510)))))</f>
        <v/>
      </c>
      <c r="J1187" s="102"/>
      <c r="K1187" s="156"/>
      <c r="L1187" s="157"/>
      <c r="M1187" s="158"/>
      <c r="N1187" s="147"/>
      <c r="O1187" s="147"/>
      <c r="AA1187" s="99" t="str">
        <f t="shared" si="829"/>
        <v/>
      </c>
      <c r="AB1187" s="99" t="str">
        <f t="shared" si="830"/>
        <v/>
      </c>
      <c r="AC1187" s="99" t="str">
        <f t="shared" si="858"/>
        <v/>
      </c>
      <c r="AD1187" s="99" t="str">
        <f t="shared" si="859"/>
        <v/>
      </c>
      <c r="AE1187" s="99" t="str">
        <f t="shared" si="831"/>
        <v/>
      </c>
      <c r="AF1187" s="99" t="str">
        <f t="shared" si="832"/>
        <v/>
      </c>
      <c r="AG1187" s="99" t="str">
        <f t="shared" si="870"/>
        <v/>
      </c>
      <c r="AH1187" s="99" t="str">
        <f t="shared" si="871"/>
        <v/>
      </c>
      <c r="AI1187" s="99" t="str">
        <f t="shared" si="848"/>
        <v/>
      </c>
      <c r="AJ1187" s="99" t="str">
        <f t="shared" si="854"/>
        <v/>
      </c>
      <c r="AK1187" s="99" t="str">
        <f t="shared" si="868"/>
        <v/>
      </c>
      <c r="AL1187" s="99" t="str">
        <f t="shared" si="869"/>
        <v/>
      </c>
      <c r="AM1187" s="99" t="str">
        <f t="shared" si="849"/>
        <v/>
      </c>
      <c r="AN1187" s="99" t="str">
        <f t="shared" si="855"/>
        <v/>
      </c>
      <c r="AO1187" s="99" t="str">
        <f t="shared" si="860"/>
        <v/>
      </c>
      <c r="AP1187" s="99" t="str">
        <f t="shared" si="861"/>
        <v/>
      </c>
      <c r="AQ1187" s="99" t="str">
        <f t="shared" si="856"/>
        <v/>
      </c>
      <c r="AR1187" s="99" t="str">
        <f t="shared" si="857"/>
        <v/>
      </c>
      <c r="AS1187" s="99" t="str">
        <f t="shared" si="862"/>
        <v/>
      </c>
      <c r="AT1187" s="99" t="str">
        <f t="shared" si="863"/>
        <v/>
      </c>
      <c r="AU1187" s="99" t="str">
        <f t="shared" si="833"/>
        <v/>
      </c>
      <c r="AV1187" s="99" t="str">
        <f t="shared" si="834"/>
        <v/>
      </c>
      <c r="AW1187" s="99" t="str">
        <f t="shared" si="864"/>
        <v/>
      </c>
      <c r="AX1187" s="99" t="str">
        <f t="shared" si="865"/>
        <v/>
      </c>
      <c r="AY1187" s="99" t="str">
        <f t="shared" si="835"/>
        <v/>
      </c>
      <c r="AZ1187" s="99" t="str">
        <f t="shared" si="836"/>
        <v/>
      </c>
      <c r="BA1187" s="99" t="str">
        <f t="shared" si="866"/>
        <v/>
      </c>
      <c r="BB1187" s="99" t="str">
        <f t="shared" si="867"/>
        <v/>
      </c>
      <c r="BD1187" s="99" t="str">
        <f t="shared" si="837"/>
        <v/>
      </c>
      <c r="BE1187" s="99" t="str">
        <f t="shared" si="838"/>
        <v/>
      </c>
      <c r="BF1187" s="99" t="str">
        <f t="shared" si="839"/>
        <v/>
      </c>
      <c r="BG1187" s="99" t="str">
        <f t="shared" si="840"/>
        <v/>
      </c>
      <c r="BH1187" s="121" t="str">
        <f t="shared" si="841"/>
        <v/>
      </c>
      <c r="BI1187" s="121" t="str">
        <f t="shared" si="842"/>
        <v/>
      </c>
      <c r="BJ1187" s="122" t="str">
        <f t="shared" si="843"/>
        <v/>
      </c>
      <c r="BK1187" s="122"/>
      <c r="BL1187" s="99" t="str">
        <f t="shared" si="844"/>
        <v/>
      </c>
      <c r="BM1187" s="99" t="str">
        <f t="shared" si="845"/>
        <v/>
      </c>
      <c r="BN1187" s="122" t="str">
        <f t="shared" si="850"/>
        <v/>
      </c>
      <c r="BO1187" s="121" t="str">
        <f t="shared" si="846"/>
        <v/>
      </c>
      <c r="BP1187" s="122" t="str">
        <f t="shared" si="851"/>
        <v/>
      </c>
      <c r="BQ1187" s="122"/>
    </row>
    <row r="1188" spans="2:69" x14ac:dyDescent="0.3">
      <c r="B1188" s="89"/>
      <c r="C1188" s="98">
        <f t="shared" si="847"/>
        <v>236</v>
      </c>
      <c r="D1188" s="120">
        <v>1178</v>
      </c>
      <c r="E1188" s="161" t="str">
        <f t="shared" si="852"/>
        <v/>
      </c>
      <c r="F1188" s="90" t="str">
        <f t="shared" si="828"/>
        <v/>
      </c>
      <c r="G1188" s="120">
        <v>1178</v>
      </c>
      <c r="H1188" s="161" t="str">
        <f t="shared" si="853"/>
        <v/>
      </c>
      <c r="I1188" s="90" t="str">
        <f t="array" ref="I1188">IF(D$2=1,IF(F1188="","",ABS(F1187-F1188)),IF(D$2&lt;10,IF(AND(F1188="",F1189=""),"",MAX(IF(C$11:C$1510=G1188,B$11:B$1510))-MIN(IF(C$11:C$1510=G1188,B$11:B$1510))),IF(AND(F1188="",F1189=""),"",_xlfn.STDEV.S(IF(C$11:C$1510=G1188,B$11:B$1510)))))</f>
        <v/>
      </c>
      <c r="J1188" s="102"/>
      <c r="K1188" s="156"/>
      <c r="L1188" s="157"/>
      <c r="M1188" s="158"/>
      <c r="N1188" s="147"/>
      <c r="O1188" s="147"/>
      <c r="AA1188" s="99" t="str">
        <f t="shared" si="829"/>
        <v/>
      </c>
      <c r="AB1188" s="99" t="str">
        <f t="shared" si="830"/>
        <v/>
      </c>
      <c r="AC1188" s="99" t="str">
        <f t="shared" si="858"/>
        <v/>
      </c>
      <c r="AD1188" s="99" t="str">
        <f t="shared" si="859"/>
        <v/>
      </c>
      <c r="AE1188" s="99" t="str">
        <f t="shared" si="831"/>
        <v/>
      </c>
      <c r="AF1188" s="99" t="str">
        <f t="shared" si="832"/>
        <v/>
      </c>
      <c r="AG1188" s="99" t="str">
        <f t="shared" si="870"/>
        <v/>
      </c>
      <c r="AH1188" s="99" t="str">
        <f t="shared" si="871"/>
        <v/>
      </c>
      <c r="AI1188" s="99" t="str">
        <f t="shared" si="848"/>
        <v/>
      </c>
      <c r="AJ1188" s="99" t="str">
        <f t="shared" si="854"/>
        <v/>
      </c>
      <c r="AK1188" s="99" t="str">
        <f t="shared" si="868"/>
        <v/>
      </c>
      <c r="AL1188" s="99" t="str">
        <f t="shared" si="869"/>
        <v/>
      </c>
      <c r="AM1188" s="99" t="str">
        <f t="shared" si="849"/>
        <v/>
      </c>
      <c r="AN1188" s="99" t="str">
        <f t="shared" si="855"/>
        <v/>
      </c>
      <c r="AO1188" s="99" t="str">
        <f t="shared" si="860"/>
        <v/>
      </c>
      <c r="AP1188" s="99" t="str">
        <f t="shared" si="861"/>
        <v/>
      </c>
      <c r="AQ1188" s="99" t="str">
        <f t="shared" si="856"/>
        <v/>
      </c>
      <c r="AR1188" s="99" t="str">
        <f t="shared" si="857"/>
        <v/>
      </c>
      <c r="AS1188" s="99" t="str">
        <f t="shared" si="862"/>
        <v/>
      </c>
      <c r="AT1188" s="99" t="str">
        <f t="shared" si="863"/>
        <v/>
      </c>
      <c r="AU1188" s="99" t="str">
        <f t="shared" si="833"/>
        <v/>
      </c>
      <c r="AV1188" s="99" t="str">
        <f t="shared" si="834"/>
        <v/>
      </c>
      <c r="AW1188" s="99" t="str">
        <f t="shared" si="864"/>
        <v/>
      </c>
      <c r="AX1188" s="99" t="str">
        <f t="shared" si="865"/>
        <v/>
      </c>
      <c r="AY1188" s="99" t="str">
        <f t="shared" si="835"/>
        <v/>
      </c>
      <c r="AZ1188" s="99" t="str">
        <f t="shared" si="836"/>
        <v/>
      </c>
      <c r="BA1188" s="99" t="str">
        <f t="shared" si="866"/>
        <v/>
      </c>
      <c r="BB1188" s="99" t="str">
        <f t="shared" si="867"/>
        <v/>
      </c>
      <c r="BD1188" s="99" t="str">
        <f t="shared" si="837"/>
        <v/>
      </c>
      <c r="BE1188" s="99" t="str">
        <f t="shared" si="838"/>
        <v/>
      </c>
      <c r="BF1188" s="99" t="str">
        <f t="shared" si="839"/>
        <v/>
      </c>
      <c r="BG1188" s="99" t="str">
        <f t="shared" si="840"/>
        <v/>
      </c>
      <c r="BH1188" s="121" t="str">
        <f t="shared" si="841"/>
        <v/>
      </c>
      <c r="BI1188" s="121" t="str">
        <f t="shared" si="842"/>
        <v/>
      </c>
      <c r="BJ1188" s="122" t="str">
        <f t="shared" si="843"/>
        <v/>
      </c>
      <c r="BK1188" s="122"/>
      <c r="BL1188" s="99" t="str">
        <f t="shared" si="844"/>
        <v/>
      </c>
      <c r="BM1188" s="99" t="str">
        <f t="shared" si="845"/>
        <v/>
      </c>
      <c r="BN1188" s="122" t="str">
        <f t="shared" si="850"/>
        <v/>
      </c>
      <c r="BO1188" s="121" t="str">
        <f t="shared" si="846"/>
        <v/>
      </c>
      <c r="BP1188" s="122" t="str">
        <f t="shared" si="851"/>
        <v/>
      </c>
      <c r="BQ1188" s="122"/>
    </row>
    <row r="1189" spans="2:69" x14ac:dyDescent="0.3">
      <c r="B1189" s="89"/>
      <c r="C1189" s="98">
        <f t="shared" si="847"/>
        <v>236</v>
      </c>
      <c r="D1189" s="120">
        <v>1179</v>
      </c>
      <c r="E1189" s="161" t="str">
        <f t="shared" si="852"/>
        <v/>
      </c>
      <c r="F1189" s="90" t="str">
        <f t="shared" si="828"/>
        <v/>
      </c>
      <c r="G1189" s="120">
        <v>1179</v>
      </c>
      <c r="H1189" s="161" t="str">
        <f t="shared" si="853"/>
        <v/>
      </c>
      <c r="I1189" s="90" t="str">
        <f t="array" ref="I1189">IF(D$2=1,IF(F1189="","",ABS(F1188-F1189)),IF(D$2&lt;10,IF(AND(F1189="",F1190=""),"",MAX(IF(C$11:C$1510=G1189,B$11:B$1510))-MIN(IF(C$11:C$1510=G1189,B$11:B$1510))),IF(AND(F1189="",F1190=""),"",_xlfn.STDEV.S(IF(C$11:C$1510=G1189,B$11:B$1510)))))</f>
        <v/>
      </c>
      <c r="J1189" s="102"/>
      <c r="K1189" s="156"/>
      <c r="L1189" s="157"/>
      <c r="M1189" s="158"/>
      <c r="N1189" s="147"/>
      <c r="O1189" s="147"/>
      <c r="AA1189" s="99" t="str">
        <f t="shared" si="829"/>
        <v/>
      </c>
      <c r="AB1189" s="99" t="str">
        <f t="shared" si="830"/>
        <v/>
      </c>
      <c r="AC1189" s="99" t="str">
        <f t="shared" si="858"/>
        <v/>
      </c>
      <c r="AD1189" s="99" t="str">
        <f t="shared" si="859"/>
        <v/>
      </c>
      <c r="AE1189" s="99" t="str">
        <f t="shared" si="831"/>
        <v/>
      </c>
      <c r="AF1189" s="99" t="str">
        <f t="shared" si="832"/>
        <v/>
      </c>
      <c r="AG1189" s="99" t="str">
        <f t="shared" si="870"/>
        <v/>
      </c>
      <c r="AH1189" s="99" t="str">
        <f t="shared" si="871"/>
        <v/>
      </c>
      <c r="AI1189" s="99" t="str">
        <f t="shared" si="848"/>
        <v/>
      </c>
      <c r="AJ1189" s="99" t="str">
        <f t="shared" si="854"/>
        <v/>
      </c>
      <c r="AK1189" s="99" t="str">
        <f t="shared" si="868"/>
        <v/>
      </c>
      <c r="AL1189" s="99" t="str">
        <f t="shared" si="869"/>
        <v/>
      </c>
      <c r="AM1189" s="99" t="str">
        <f t="shared" si="849"/>
        <v/>
      </c>
      <c r="AN1189" s="99" t="str">
        <f t="shared" si="855"/>
        <v/>
      </c>
      <c r="AO1189" s="99" t="str">
        <f t="shared" si="860"/>
        <v/>
      </c>
      <c r="AP1189" s="99" t="str">
        <f t="shared" si="861"/>
        <v/>
      </c>
      <c r="AQ1189" s="99" t="str">
        <f t="shared" si="856"/>
        <v/>
      </c>
      <c r="AR1189" s="99" t="str">
        <f t="shared" si="857"/>
        <v/>
      </c>
      <c r="AS1189" s="99" t="str">
        <f t="shared" si="862"/>
        <v/>
      </c>
      <c r="AT1189" s="99" t="str">
        <f t="shared" si="863"/>
        <v/>
      </c>
      <c r="AU1189" s="99" t="str">
        <f t="shared" si="833"/>
        <v/>
      </c>
      <c r="AV1189" s="99" t="str">
        <f t="shared" si="834"/>
        <v/>
      </c>
      <c r="AW1189" s="99" t="str">
        <f t="shared" si="864"/>
        <v/>
      </c>
      <c r="AX1189" s="99" t="str">
        <f t="shared" si="865"/>
        <v/>
      </c>
      <c r="AY1189" s="99" t="str">
        <f t="shared" si="835"/>
        <v/>
      </c>
      <c r="AZ1189" s="99" t="str">
        <f t="shared" si="836"/>
        <v/>
      </c>
      <c r="BA1189" s="99" t="str">
        <f t="shared" si="866"/>
        <v/>
      </c>
      <c r="BB1189" s="99" t="str">
        <f t="shared" si="867"/>
        <v/>
      </c>
      <c r="BD1189" s="99" t="str">
        <f t="shared" si="837"/>
        <v/>
      </c>
      <c r="BE1189" s="99" t="str">
        <f t="shared" si="838"/>
        <v/>
      </c>
      <c r="BF1189" s="99" t="str">
        <f t="shared" si="839"/>
        <v/>
      </c>
      <c r="BG1189" s="99" t="str">
        <f t="shared" si="840"/>
        <v/>
      </c>
      <c r="BH1189" s="121" t="str">
        <f t="shared" si="841"/>
        <v/>
      </c>
      <c r="BI1189" s="121" t="str">
        <f t="shared" si="842"/>
        <v/>
      </c>
      <c r="BJ1189" s="122" t="str">
        <f t="shared" si="843"/>
        <v/>
      </c>
      <c r="BK1189" s="122"/>
      <c r="BL1189" s="99" t="str">
        <f t="shared" si="844"/>
        <v/>
      </c>
      <c r="BM1189" s="99" t="str">
        <f t="shared" si="845"/>
        <v/>
      </c>
      <c r="BN1189" s="122" t="str">
        <f t="shared" si="850"/>
        <v/>
      </c>
      <c r="BO1189" s="121" t="str">
        <f t="shared" si="846"/>
        <v/>
      </c>
      <c r="BP1189" s="122" t="str">
        <f t="shared" si="851"/>
        <v/>
      </c>
      <c r="BQ1189" s="122"/>
    </row>
    <row r="1190" spans="2:69" x14ac:dyDescent="0.3">
      <c r="B1190" s="89"/>
      <c r="C1190" s="98">
        <f t="shared" si="847"/>
        <v>236</v>
      </c>
      <c r="D1190" s="120">
        <v>1180</v>
      </c>
      <c r="E1190" s="161" t="str">
        <f t="shared" si="852"/>
        <v/>
      </c>
      <c r="F1190" s="90" t="str">
        <f t="shared" si="828"/>
        <v/>
      </c>
      <c r="G1190" s="120">
        <v>1180</v>
      </c>
      <c r="H1190" s="161" t="str">
        <f t="shared" si="853"/>
        <v/>
      </c>
      <c r="I1190" s="90" t="str">
        <f t="array" ref="I1190">IF(D$2=1,IF(F1190="","",ABS(F1189-F1190)),IF(D$2&lt;10,IF(AND(F1190="",F1191=""),"",MAX(IF(C$11:C$1510=G1190,B$11:B$1510))-MIN(IF(C$11:C$1510=G1190,B$11:B$1510))),IF(AND(F1190="",F1191=""),"",_xlfn.STDEV.S(IF(C$11:C$1510=G1190,B$11:B$1510)))))</f>
        <v/>
      </c>
      <c r="J1190" s="102"/>
      <c r="K1190" s="156"/>
      <c r="L1190" s="157"/>
      <c r="M1190" s="158"/>
      <c r="N1190" s="147"/>
      <c r="O1190" s="147"/>
      <c r="AA1190" s="99" t="str">
        <f t="shared" si="829"/>
        <v/>
      </c>
      <c r="AB1190" s="99" t="str">
        <f t="shared" si="830"/>
        <v/>
      </c>
      <c r="AC1190" s="99" t="str">
        <f t="shared" si="858"/>
        <v/>
      </c>
      <c r="AD1190" s="99" t="str">
        <f t="shared" si="859"/>
        <v/>
      </c>
      <c r="AE1190" s="99" t="str">
        <f t="shared" si="831"/>
        <v/>
      </c>
      <c r="AF1190" s="99" t="str">
        <f t="shared" si="832"/>
        <v/>
      </c>
      <c r="AG1190" s="99" t="str">
        <f t="shared" si="870"/>
        <v/>
      </c>
      <c r="AH1190" s="99" t="str">
        <f t="shared" si="871"/>
        <v/>
      </c>
      <c r="AI1190" s="99" t="str">
        <f t="shared" si="848"/>
        <v/>
      </c>
      <c r="AJ1190" s="99" t="str">
        <f t="shared" si="854"/>
        <v/>
      </c>
      <c r="AK1190" s="99" t="str">
        <f t="shared" si="868"/>
        <v/>
      </c>
      <c r="AL1190" s="99" t="str">
        <f t="shared" si="869"/>
        <v/>
      </c>
      <c r="AM1190" s="99" t="str">
        <f t="shared" si="849"/>
        <v/>
      </c>
      <c r="AN1190" s="99" t="str">
        <f t="shared" si="855"/>
        <v/>
      </c>
      <c r="AO1190" s="99" t="str">
        <f t="shared" si="860"/>
        <v/>
      </c>
      <c r="AP1190" s="99" t="str">
        <f t="shared" si="861"/>
        <v/>
      </c>
      <c r="AQ1190" s="99" t="str">
        <f t="shared" si="856"/>
        <v/>
      </c>
      <c r="AR1190" s="99" t="str">
        <f t="shared" si="857"/>
        <v/>
      </c>
      <c r="AS1190" s="99" t="str">
        <f t="shared" si="862"/>
        <v/>
      </c>
      <c r="AT1190" s="99" t="str">
        <f t="shared" si="863"/>
        <v/>
      </c>
      <c r="AU1190" s="99" t="str">
        <f t="shared" si="833"/>
        <v/>
      </c>
      <c r="AV1190" s="99" t="str">
        <f t="shared" si="834"/>
        <v/>
      </c>
      <c r="AW1190" s="99" t="str">
        <f t="shared" si="864"/>
        <v/>
      </c>
      <c r="AX1190" s="99" t="str">
        <f t="shared" si="865"/>
        <v/>
      </c>
      <c r="AY1190" s="99" t="str">
        <f t="shared" si="835"/>
        <v/>
      </c>
      <c r="AZ1190" s="99" t="str">
        <f t="shared" si="836"/>
        <v/>
      </c>
      <c r="BA1190" s="99" t="str">
        <f t="shared" si="866"/>
        <v/>
      </c>
      <c r="BB1190" s="99" t="str">
        <f t="shared" si="867"/>
        <v/>
      </c>
      <c r="BD1190" s="99" t="str">
        <f t="shared" si="837"/>
        <v/>
      </c>
      <c r="BE1190" s="99" t="str">
        <f t="shared" si="838"/>
        <v/>
      </c>
      <c r="BF1190" s="99" t="str">
        <f t="shared" si="839"/>
        <v/>
      </c>
      <c r="BG1190" s="99" t="str">
        <f t="shared" si="840"/>
        <v/>
      </c>
      <c r="BH1190" s="121" t="str">
        <f t="shared" si="841"/>
        <v/>
      </c>
      <c r="BI1190" s="121" t="str">
        <f t="shared" si="842"/>
        <v/>
      </c>
      <c r="BJ1190" s="122" t="str">
        <f t="shared" si="843"/>
        <v/>
      </c>
      <c r="BK1190" s="122"/>
      <c r="BL1190" s="99" t="str">
        <f t="shared" si="844"/>
        <v/>
      </c>
      <c r="BM1190" s="99" t="str">
        <f t="shared" si="845"/>
        <v/>
      </c>
      <c r="BN1190" s="122" t="str">
        <f t="shared" si="850"/>
        <v/>
      </c>
      <c r="BO1190" s="121" t="str">
        <f t="shared" si="846"/>
        <v/>
      </c>
      <c r="BP1190" s="122" t="str">
        <f t="shared" si="851"/>
        <v/>
      </c>
      <c r="BQ1190" s="122"/>
    </row>
    <row r="1191" spans="2:69" x14ac:dyDescent="0.3">
      <c r="B1191" s="89"/>
      <c r="C1191" s="98">
        <f t="shared" si="847"/>
        <v>237</v>
      </c>
      <c r="D1191" s="120">
        <v>1181</v>
      </c>
      <c r="E1191" s="161" t="str">
        <f t="shared" si="852"/>
        <v/>
      </c>
      <c r="F1191" s="90" t="str">
        <f t="shared" si="828"/>
        <v/>
      </c>
      <c r="G1191" s="120">
        <v>1181</v>
      </c>
      <c r="H1191" s="161" t="str">
        <f t="shared" si="853"/>
        <v/>
      </c>
      <c r="I1191" s="90" t="str">
        <f t="array" ref="I1191">IF(D$2=1,IF(F1191="","",ABS(F1190-F1191)),IF(D$2&lt;10,IF(AND(F1191="",F1192=""),"",MAX(IF(C$11:C$1510=G1191,B$11:B$1510))-MIN(IF(C$11:C$1510=G1191,B$11:B$1510))),IF(AND(F1191="",F1192=""),"",_xlfn.STDEV.S(IF(C$11:C$1510=G1191,B$11:B$1510)))))</f>
        <v/>
      </c>
      <c r="J1191" s="102"/>
      <c r="K1191" s="156"/>
      <c r="L1191" s="157"/>
      <c r="M1191" s="158"/>
      <c r="N1191" s="147"/>
      <c r="O1191" s="147"/>
      <c r="AA1191" s="99" t="str">
        <f t="shared" si="829"/>
        <v/>
      </c>
      <c r="AB1191" s="99" t="str">
        <f t="shared" si="830"/>
        <v/>
      </c>
      <c r="AC1191" s="99" t="str">
        <f t="shared" si="858"/>
        <v/>
      </c>
      <c r="AD1191" s="99" t="str">
        <f t="shared" si="859"/>
        <v/>
      </c>
      <c r="AE1191" s="99" t="str">
        <f t="shared" si="831"/>
        <v/>
      </c>
      <c r="AF1191" s="99" t="str">
        <f t="shared" si="832"/>
        <v/>
      </c>
      <c r="AG1191" s="99" t="str">
        <f t="shared" si="870"/>
        <v/>
      </c>
      <c r="AH1191" s="99" t="str">
        <f t="shared" si="871"/>
        <v/>
      </c>
      <c r="AI1191" s="99" t="str">
        <f t="shared" si="848"/>
        <v/>
      </c>
      <c r="AJ1191" s="99" t="str">
        <f t="shared" si="854"/>
        <v/>
      </c>
      <c r="AK1191" s="99" t="str">
        <f t="shared" si="868"/>
        <v/>
      </c>
      <c r="AL1191" s="99" t="str">
        <f t="shared" si="869"/>
        <v/>
      </c>
      <c r="AM1191" s="99" t="str">
        <f t="shared" si="849"/>
        <v/>
      </c>
      <c r="AN1191" s="99" t="str">
        <f t="shared" si="855"/>
        <v/>
      </c>
      <c r="AO1191" s="99" t="str">
        <f t="shared" si="860"/>
        <v/>
      </c>
      <c r="AP1191" s="99" t="str">
        <f t="shared" si="861"/>
        <v/>
      </c>
      <c r="AQ1191" s="99" t="str">
        <f t="shared" si="856"/>
        <v/>
      </c>
      <c r="AR1191" s="99" t="str">
        <f t="shared" si="857"/>
        <v/>
      </c>
      <c r="AS1191" s="99" t="str">
        <f t="shared" si="862"/>
        <v/>
      </c>
      <c r="AT1191" s="99" t="str">
        <f t="shared" si="863"/>
        <v/>
      </c>
      <c r="AU1191" s="99" t="str">
        <f t="shared" si="833"/>
        <v/>
      </c>
      <c r="AV1191" s="99" t="str">
        <f t="shared" si="834"/>
        <v/>
      </c>
      <c r="AW1191" s="99" t="str">
        <f t="shared" si="864"/>
        <v/>
      </c>
      <c r="AX1191" s="99" t="str">
        <f t="shared" si="865"/>
        <v/>
      </c>
      <c r="AY1191" s="99" t="str">
        <f t="shared" si="835"/>
        <v/>
      </c>
      <c r="AZ1191" s="99" t="str">
        <f t="shared" si="836"/>
        <v/>
      </c>
      <c r="BA1191" s="99" t="str">
        <f t="shared" si="866"/>
        <v/>
      </c>
      <c r="BB1191" s="99" t="str">
        <f t="shared" si="867"/>
        <v/>
      </c>
      <c r="BD1191" s="99" t="str">
        <f t="shared" si="837"/>
        <v/>
      </c>
      <c r="BE1191" s="99" t="str">
        <f t="shared" si="838"/>
        <v/>
      </c>
      <c r="BF1191" s="99" t="str">
        <f t="shared" si="839"/>
        <v/>
      </c>
      <c r="BG1191" s="99" t="str">
        <f t="shared" si="840"/>
        <v/>
      </c>
      <c r="BH1191" s="121" t="str">
        <f t="shared" si="841"/>
        <v/>
      </c>
      <c r="BI1191" s="121" t="str">
        <f t="shared" si="842"/>
        <v/>
      </c>
      <c r="BJ1191" s="122" t="str">
        <f t="shared" si="843"/>
        <v/>
      </c>
      <c r="BK1191" s="122"/>
      <c r="BL1191" s="99" t="str">
        <f t="shared" si="844"/>
        <v/>
      </c>
      <c r="BM1191" s="99" t="str">
        <f t="shared" si="845"/>
        <v/>
      </c>
      <c r="BN1191" s="122" t="str">
        <f t="shared" si="850"/>
        <v/>
      </c>
      <c r="BO1191" s="121" t="str">
        <f t="shared" si="846"/>
        <v/>
      </c>
      <c r="BP1191" s="122" t="str">
        <f t="shared" si="851"/>
        <v/>
      </c>
      <c r="BQ1191" s="122"/>
    </row>
    <row r="1192" spans="2:69" x14ac:dyDescent="0.3">
      <c r="B1192" s="89"/>
      <c r="C1192" s="98">
        <f t="shared" si="847"/>
        <v>237</v>
      </c>
      <c r="D1192" s="120">
        <v>1182</v>
      </c>
      <c r="E1192" s="161" t="str">
        <f t="shared" si="852"/>
        <v/>
      </c>
      <c r="F1192" s="90" t="str">
        <f t="shared" si="828"/>
        <v/>
      </c>
      <c r="G1192" s="120">
        <v>1182</v>
      </c>
      <c r="H1192" s="161" t="str">
        <f t="shared" si="853"/>
        <v/>
      </c>
      <c r="I1192" s="90" t="str">
        <f t="array" ref="I1192">IF(D$2=1,IF(F1192="","",ABS(F1191-F1192)),IF(D$2&lt;10,IF(AND(F1192="",F1193=""),"",MAX(IF(C$11:C$1510=G1192,B$11:B$1510))-MIN(IF(C$11:C$1510=G1192,B$11:B$1510))),IF(AND(F1192="",F1193=""),"",_xlfn.STDEV.S(IF(C$11:C$1510=G1192,B$11:B$1510)))))</f>
        <v/>
      </c>
      <c r="J1192" s="102"/>
      <c r="K1192" s="156"/>
      <c r="L1192" s="157"/>
      <c r="M1192" s="158"/>
      <c r="N1192" s="147"/>
      <c r="O1192" s="147"/>
      <c r="AA1192" s="99" t="str">
        <f t="shared" si="829"/>
        <v/>
      </c>
      <c r="AB1192" s="99" t="str">
        <f t="shared" si="830"/>
        <v/>
      </c>
      <c r="AC1192" s="99" t="str">
        <f t="shared" si="858"/>
        <v/>
      </c>
      <c r="AD1192" s="99" t="str">
        <f t="shared" si="859"/>
        <v/>
      </c>
      <c r="AE1192" s="99" t="str">
        <f t="shared" si="831"/>
        <v/>
      </c>
      <c r="AF1192" s="99" t="str">
        <f t="shared" si="832"/>
        <v/>
      </c>
      <c r="AG1192" s="99" t="str">
        <f t="shared" si="870"/>
        <v/>
      </c>
      <c r="AH1192" s="99" t="str">
        <f t="shared" si="871"/>
        <v/>
      </c>
      <c r="AI1192" s="99" t="str">
        <f t="shared" si="848"/>
        <v/>
      </c>
      <c r="AJ1192" s="99" t="str">
        <f t="shared" si="854"/>
        <v/>
      </c>
      <c r="AK1192" s="99" t="str">
        <f t="shared" si="868"/>
        <v/>
      </c>
      <c r="AL1192" s="99" t="str">
        <f t="shared" si="869"/>
        <v/>
      </c>
      <c r="AM1192" s="99" t="str">
        <f t="shared" si="849"/>
        <v/>
      </c>
      <c r="AN1192" s="99" t="str">
        <f t="shared" si="855"/>
        <v/>
      </c>
      <c r="AO1192" s="99" t="str">
        <f t="shared" si="860"/>
        <v/>
      </c>
      <c r="AP1192" s="99" t="str">
        <f t="shared" si="861"/>
        <v/>
      </c>
      <c r="AQ1192" s="99" t="str">
        <f t="shared" si="856"/>
        <v/>
      </c>
      <c r="AR1192" s="99" t="str">
        <f t="shared" si="857"/>
        <v/>
      </c>
      <c r="AS1192" s="99" t="str">
        <f t="shared" si="862"/>
        <v/>
      </c>
      <c r="AT1192" s="99" t="str">
        <f t="shared" si="863"/>
        <v/>
      </c>
      <c r="AU1192" s="99" t="str">
        <f t="shared" si="833"/>
        <v/>
      </c>
      <c r="AV1192" s="99" t="str">
        <f t="shared" si="834"/>
        <v/>
      </c>
      <c r="AW1192" s="99" t="str">
        <f t="shared" si="864"/>
        <v/>
      </c>
      <c r="AX1192" s="99" t="str">
        <f t="shared" si="865"/>
        <v/>
      </c>
      <c r="AY1192" s="99" t="str">
        <f t="shared" si="835"/>
        <v/>
      </c>
      <c r="AZ1192" s="99" t="str">
        <f t="shared" si="836"/>
        <v/>
      </c>
      <c r="BA1192" s="99" t="str">
        <f t="shared" si="866"/>
        <v/>
      </c>
      <c r="BB1192" s="99" t="str">
        <f t="shared" si="867"/>
        <v/>
      </c>
      <c r="BD1192" s="99" t="str">
        <f t="shared" si="837"/>
        <v/>
      </c>
      <c r="BE1192" s="99" t="str">
        <f t="shared" si="838"/>
        <v/>
      </c>
      <c r="BF1192" s="99" t="str">
        <f t="shared" si="839"/>
        <v/>
      </c>
      <c r="BG1192" s="99" t="str">
        <f t="shared" si="840"/>
        <v/>
      </c>
      <c r="BH1192" s="121" t="str">
        <f t="shared" si="841"/>
        <v/>
      </c>
      <c r="BI1192" s="121" t="str">
        <f t="shared" si="842"/>
        <v/>
      </c>
      <c r="BJ1192" s="122" t="str">
        <f t="shared" si="843"/>
        <v/>
      </c>
      <c r="BK1192" s="122"/>
      <c r="BL1192" s="99" t="str">
        <f t="shared" si="844"/>
        <v/>
      </c>
      <c r="BM1192" s="99" t="str">
        <f t="shared" si="845"/>
        <v/>
      </c>
      <c r="BN1192" s="122" t="str">
        <f t="shared" si="850"/>
        <v/>
      </c>
      <c r="BO1192" s="121" t="str">
        <f t="shared" si="846"/>
        <v/>
      </c>
      <c r="BP1192" s="122" t="str">
        <f t="shared" si="851"/>
        <v/>
      </c>
      <c r="BQ1192" s="122"/>
    </row>
    <row r="1193" spans="2:69" x14ac:dyDescent="0.3">
      <c r="B1193" s="89"/>
      <c r="C1193" s="98">
        <f t="shared" si="847"/>
        <v>237</v>
      </c>
      <c r="D1193" s="120">
        <v>1183</v>
      </c>
      <c r="E1193" s="161" t="str">
        <f t="shared" si="852"/>
        <v/>
      </c>
      <c r="F1193" s="90" t="str">
        <f t="shared" si="828"/>
        <v/>
      </c>
      <c r="G1193" s="120">
        <v>1183</v>
      </c>
      <c r="H1193" s="161" t="str">
        <f t="shared" si="853"/>
        <v/>
      </c>
      <c r="I1193" s="90" t="str">
        <f t="array" ref="I1193">IF(D$2=1,IF(F1193="","",ABS(F1192-F1193)),IF(D$2&lt;10,IF(AND(F1193="",F1194=""),"",MAX(IF(C$11:C$1510=G1193,B$11:B$1510))-MIN(IF(C$11:C$1510=G1193,B$11:B$1510))),IF(AND(F1193="",F1194=""),"",_xlfn.STDEV.S(IF(C$11:C$1510=G1193,B$11:B$1510)))))</f>
        <v/>
      </c>
      <c r="J1193" s="102"/>
      <c r="K1193" s="156"/>
      <c r="L1193" s="157"/>
      <c r="M1193" s="158"/>
      <c r="N1193" s="147"/>
      <c r="O1193" s="147"/>
      <c r="AA1193" s="99" t="str">
        <f t="shared" si="829"/>
        <v/>
      </c>
      <c r="AB1193" s="99" t="str">
        <f t="shared" si="830"/>
        <v/>
      </c>
      <c r="AC1193" s="99" t="str">
        <f t="shared" si="858"/>
        <v/>
      </c>
      <c r="AD1193" s="99" t="str">
        <f t="shared" si="859"/>
        <v/>
      </c>
      <c r="AE1193" s="99" t="str">
        <f t="shared" si="831"/>
        <v/>
      </c>
      <c r="AF1193" s="99" t="str">
        <f t="shared" si="832"/>
        <v/>
      </c>
      <c r="AG1193" s="99" t="str">
        <f t="shared" si="870"/>
        <v/>
      </c>
      <c r="AH1193" s="99" t="str">
        <f t="shared" si="871"/>
        <v/>
      </c>
      <c r="AI1193" s="99" t="str">
        <f t="shared" si="848"/>
        <v/>
      </c>
      <c r="AJ1193" s="99" t="str">
        <f t="shared" si="854"/>
        <v/>
      </c>
      <c r="AK1193" s="99" t="str">
        <f t="shared" si="868"/>
        <v/>
      </c>
      <c r="AL1193" s="99" t="str">
        <f t="shared" si="869"/>
        <v/>
      </c>
      <c r="AM1193" s="99" t="str">
        <f t="shared" si="849"/>
        <v/>
      </c>
      <c r="AN1193" s="99" t="str">
        <f t="shared" si="855"/>
        <v/>
      </c>
      <c r="AO1193" s="99" t="str">
        <f t="shared" si="860"/>
        <v/>
      </c>
      <c r="AP1193" s="99" t="str">
        <f t="shared" si="861"/>
        <v/>
      </c>
      <c r="AQ1193" s="99" t="str">
        <f t="shared" si="856"/>
        <v/>
      </c>
      <c r="AR1193" s="99" t="str">
        <f t="shared" si="857"/>
        <v/>
      </c>
      <c r="AS1193" s="99" t="str">
        <f t="shared" si="862"/>
        <v/>
      </c>
      <c r="AT1193" s="99" t="str">
        <f t="shared" si="863"/>
        <v/>
      </c>
      <c r="AU1193" s="99" t="str">
        <f t="shared" si="833"/>
        <v/>
      </c>
      <c r="AV1193" s="99" t="str">
        <f t="shared" si="834"/>
        <v/>
      </c>
      <c r="AW1193" s="99" t="str">
        <f t="shared" si="864"/>
        <v/>
      </c>
      <c r="AX1193" s="99" t="str">
        <f t="shared" si="865"/>
        <v/>
      </c>
      <c r="AY1193" s="99" t="str">
        <f t="shared" si="835"/>
        <v/>
      </c>
      <c r="AZ1193" s="99" t="str">
        <f t="shared" si="836"/>
        <v/>
      </c>
      <c r="BA1193" s="99" t="str">
        <f t="shared" si="866"/>
        <v/>
      </c>
      <c r="BB1193" s="99" t="str">
        <f t="shared" si="867"/>
        <v/>
      </c>
      <c r="BD1193" s="99" t="str">
        <f t="shared" si="837"/>
        <v/>
      </c>
      <c r="BE1193" s="99" t="str">
        <f t="shared" si="838"/>
        <v/>
      </c>
      <c r="BF1193" s="99" t="str">
        <f t="shared" si="839"/>
        <v/>
      </c>
      <c r="BG1193" s="99" t="str">
        <f t="shared" si="840"/>
        <v/>
      </c>
      <c r="BH1193" s="121" t="str">
        <f t="shared" si="841"/>
        <v/>
      </c>
      <c r="BI1193" s="121" t="str">
        <f t="shared" si="842"/>
        <v/>
      </c>
      <c r="BJ1193" s="122" t="str">
        <f t="shared" si="843"/>
        <v/>
      </c>
      <c r="BK1193" s="122"/>
      <c r="BL1193" s="99" t="str">
        <f t="shared" si="844"/>
        <v/>
      </c>
      <c r="BM1193" s="99" t="str">
        <f t="shared" si="845"/>
        <v/>
      </c>
      <c r="BN1193" s="122" t="str">
        <f t="shared" si="850"/>
        <v/>
      </c>
      <c r="BO1193" s="121" t="str">
        <f t="shared" si="846"/>
        <v/>
      </c>
      <c r="BP1193" s="122" t="str">
        <f t="shared" si="851"/>
        <v/>
      </c>
      <c r="BQ1193" s="122"/>
    </row>
    <row r="1194" spans="2:69" x14ac:dyDescent="0.3">
      <c r="B1194" s="89"/>
      <c r="C1194" s="98">
        <f t="shared" si="847"/>
        <v>237</v>
      </c>
      <c r="D1194" s="120">
        <v>1184</v>
      </c>
      <c r="E1194" s="161" t="str">
        <f t="shared" si="852"/>
        <v/>
      </c>
      <c r="F1194" s="90" t="str">
        <f t="shared" si="828"/>
        <v/>
      </c>
      <c r="G1194" s="120">
        <v>1184</v>
      </c>
      <c r="H1194" s="161" t="str">
        <f t="shared" si="853"/>
        <v/>
      </c>
      <c r="I1194" s="90" t="str">
        <f t="array" ref="I1194">IF(D$2=1,IF(F1194="","",ABS(F1193-F1194)),IF(D$2&lt;10,IF(AND(F1194="",F1195=""),"",MAX(IF(C$11:C$1510=G1194,B$11:B$1510))-MIN(IF(C$11:C$1510=G1194,B$11:B$1510))),IF(AND(F1194="",F1195=""),"",_xlfn.STDEV.S(IF(C$11:C$1510=G1194,B$11:B$1510)))))</f>
        <v/>
      </c>
      <c r="J1194" s="102"/>
      <c r="K1194" s="156"/>
      <c r="L1194" s="157"/>
      <c r="M1194" s="158"/>
      <c r="N1194" s="147"/>
      <c r="O1194" s="147"/>
      <c r="AA1194" s="99" t="str">
        <f t="shared" si="829"/>
        <v/>
      </c>
      <c r="AB1194" s="99" t="str">
        <f t="shared" si="830"/>
        <v/>
      </c>
      <c r="AC1194" s="99" t="str">
        <f t="shared" si="858"/>
        <v/>
      </c>
      <c r="AD1194" s="99" t="str">
        <f t="shared" si="859"/>
        <v/>
      </c>
      <c r="AE1194" s="99" t="str">
        <f t="shared" si="831"/>
        <v/>
      </c>
      <c r="AF1194" s="99" t="str">
        <f t="shared" si="832"/>
        <v/>
      </c>
      <c r="AG1194" s="99" t="str">
        <f t="shared" si="870"/>
        <v/>
      </c>
      <c r="AH1194" s="99" t="str">
        <f t="shared" si="871"/>
        <v/>
      </c>
      <c r="AI1194" s="99" t="str">
        <f t="shared" si="848"/>
        <v/>
      </c>
      <c r="AJ1194" s="99" t="str">
        <f t="shared" si="854"/>
        <v/>
      </c>
      <c r="AK1194" s="99" t="str">
        <f t="shared" si="868"/>
        <v/>
      </c>
      <c r="AL1194" s="99" t="str">
        <f t="shared" si="869"/>
        <v/>
      </c>
      <c r="AM1194" s="99" t="str">
        <f t="shared" si="849"/>
        <v/>
      </c>
      <c r="AN1194" s="99" t="str">
        <f t="shared" si="855"/>
        <v/>
      </c>
      <c r="AO1194" s="99" t="str">
        <f t="shared" si="860"/>
        <v/>
      </c>
      <c r="AP1194" s="99" t="str">
        <f t="shared" si="861"/>
        <v/>
      </c>
      <c r="AQ1194" s="99" t="str">
        <f t="shared" si="856"/>
        <v/>
      </c>
      <c r="AR1194" s="99" t="str">
        <f t="shared" si="857"/>
        <v/>
      </c>
      <c r="AS1194" s="99" t="str">
        <f t="shared" si="862"/>
        <v/>
      </c>
      <c r="AT1194" s="99" t="str">
        <f t="shared" si="863"/>
        <v/>
      </c>
      <c r="AU1194" s="99" t="str">
        <f t="shared" si="833"/>
        <v/>
      </c>
      <c r="AV1194" s="99" t="str">
        <f t="shared" si="834"/>
        <v/>
      </c>
      <c r="AW1194" s="99" t="str">
        <f t="shared" si="864"/>
        <v/>
      </c>
      <c r="AX1194" s="99" t="str">
        <f t="shared" si="865"/>
        <v/>
      </c>
      <c r="AY1194" s="99" t="str">
        <f t="shared" si="835"/>
        <v/>
      </c>
      <c r="AZ1194" s="99" t="str">
        <f t="shared" si="836"/>
        <v/>
      </c>
      <c r="BA1194" s="99" t="str">
        <f t="shared" si="866"/>
        <v/>
      </c>
      <c r="BB1194" s="99" t="str">
        <f t="shared" si="867"/>
        <v/>
      </c>
      <c r="BD1194" s="99" t="str">
        <f t="shared" si="837"/>
        <v/>
      </c>
      <c r="BE1194" s="99" t="str">
        <f t="shared" si="838"/>
        <v/>
      </c>
      <c r="BF1194" s="99" t="str">
        <f t="shared" si="839"/>
        <v/>
      </c>
      <c r="BG1194" s="99" t="str">
        <f t="shared" si="840"/>
        <v/>
      </c>
      <c r="BH1194" s="121" t="str">
        <f t="shared" si="841"/>
        <v/>
      </c>
      <c r="BI1194" s="121" t="str">
        <f t="shared" si="842"/>
        <v/>
      </c>
      <c r="BJ1194" s="122" t="str">
        <f t="shared" si="843"/>
        <v/>
      </c>
      <c r="BK1194" s="122"/>
      <c r="BL1194" s="99" t="str">
        <f t="shared" si="844"/>
        <v/>
      </c>
      <c r="BM1194" s="99" t="str">
        <f t="shared" si="845"/>
        <v/>
      </c>
      <c r="BN1194" s="122" t="str">
        <f t="shared" si="850"/>
        <v/>
      </c>
      <c r="BO1194" s="121" t="str">
        <f t="shared" si="846"/>
        <v/>
      </c>
      <c r="BP1194" s="122" t="str">
        <f t="shared" si="851"/>
        <v/>
      </c>
      <c r="BQ1194" s="122"/>
    </row>
    <row r="1195" spans="2:69" x14ac:dyDescent="0.3">
      <c r="B1195" s="89"/>
      <c r="C1195" s="98">
        <f t="shared" si="847"/>
        <v>237</v>
      </c>
      <c r="D1195" s="120">
        <v>1185</v>
      </c>
      <c r="E1195" s="161" t="str">
        <f t="shared" si="852"/>
        <v/>
      </c>
      <c r="F1195" s="90" t="str">
        <f t="shared" si="828"/>
        <v/>
      </c>
      <c r="G1195" s="120">
        <v>1185</v>
      </c>
      <c r="H1195" s="161" t="str">
        <f t="shared" si="853"/>
        <v/>
      </c>
      <c r="I1195" s="90" t="str">
        <f t="array" ref="I1195">IF(D$2=1,IF(F1195="","",ABS(F1194-F1195)),IF(D$2&lt;10,IF(AND(F1195="",F1196=""),"",MAX(IF(C$11:C$1510=G1195,B$11:B$1510))-MIN(IF(C$11:C$1510=G1195,B$11:B$1510))),IF(AND(F1195="",F1196=""),"",_xlfn.STDEV.S(IF(C$11:C$1510=G1195,B$11:B$1510)))))</f>
        <v/>
      </c>
      <c r="J1195" s="102"/>
      <c r="K1195" s="156"/>
      <c r="L1195" s="157"/>
      <c r="M1195" s="158"/>
      <c r="N1195" s="147"/>
      <c r="O1195" s="147"/>
      <c r="AA1195" s="99" t="str">
        <f t="shared" si="829"/>
        <v/>
      </c>
      <c r="AB1195" s="99" t="str">
        <f t="shared" si="830"/>
        <v/>
      </c>
      <c r="AC1195" s="99" t="str">
        <f t="shared" si="858"/>
        <v/>
      </c>
      <c r="AD1195" s="99" t="str">
        <f t="shared" si="859"/>
        <v/>
      </c>
      <c r="AE1195" s="99" t="str">
        <f t="shared" si="831"/>
        <v/>
      </c>
      <c r="AF1195" s="99" t="str">
        <f t="shared" si="832"/>
        <v/>
      </c>
      <c r="AG1195" s="99" t="str">
        <f t="shared" si="870"/>
        <v/>
      </c>
      <c r="AH1195" s="99" t="str">
        <f t="shared" si="871"/>
        <v/>
      </c>
      <c r="AI1195" s="99" t="str">
        <f t="shared" si="848"/>
        <v/>
      </c>
      <c r="AJ1195" s="99" t="str">
        <f t="shared" si="854"/>
        <v/>
      </c>
      <c r="AK1195" s="99" t="str">
        <f t="shared" si="868"/>
        <v/>
      </c>
      <c r="AL1195" s="99" t="str">
        <f t="shared" si="869"/>
        <v/>
      </c>
      <c r="AM1195" s="99" t="str">
        <f t="shared" si="849"/>
        <v/>
      </c>
      <c r="AN1195" s="99" t="str">
        <f t="shared" si="855"/>
        <v/>
      </c>
      <c r="AO1195" s="99" t="str">
        <f t="shared" si="860"/>
        <v/>
      </c>
      <c r="AP1195" s="99" t="str">
        <f t="shared" si="861"/>
        <v/>
      </c>
      <c r="AQ1195" s="99" t="str">
        <f t="shared" si="856"/>
        <v/>
      </c>
      <c r="AR1195" s="99" t="str">
        <f t="shared" si="857"/>
        <v/>
      </c>
      <c r="AS1195" s="99" t="str">
        <f t="shared" si="862"/>
        <v/>
      </c>
      <c r="AT1195" s="99" t="str">
        <f t="shared" si="863"/>
        <v/>
      </c>
      <c r="AU1195" s="99" t="str">
        <f t="shared" si="833"/>
        <v/>
      </c>
      <c r="AV1195" s="99" t="str">
        <f t="shared" si="834"/>
        <v/>
      </c>
      <c r="AW1195" s="99" t="str">
        <f t="shared" si="864"/>
        <v/>
      </c>
      <c r="AX1195" s="99" t="str">
        <f t="shared" si="865"/>
        <v/>
      </c>
      <c r="AY1195" s="99" t="str">
        <f t="shared" si="835"/>
        <v/>
      </c>
      <c r="AZ1195" s="99" t="str">
        <f t="shared" si="836"/>
        <v/>
      </c>
      <c r="BA1195" s="99" t="str">
        <f t="shared" si="866"/>
        <v/>
      </c>
      <c r="BB1195" s="99" t="str">
        <f t="shared" si="867"/>
        <v/>
      </c>
      <c r="BD1195" s="99" t="str">
        <f t="shared" si="837"/>
        <v/>
      </c>
      <c r="BE1195" s="99" t="str">
        <f t="shared" si="838"/>
        <v/>
      </c>
      <c r="BF1195" s="99" t="str">
        <f t="shared" si="839"/>
        <v/>
      </c>
      <c r="BG1195" s="99" t="str">
        <f t="shared" si="840"/>
        <v/>
      </c>
      <c r="BH1195" s="121" t="str">
        <f t="shared" si="841"/>
        <v/>
      </c>
      <c r="BI1195" s="121" t="str">
        <f t="shared" si="842"/>
        <v/>
      </c>
      <c r="BJ1195" s="122" t="str">
        <f t="shared" si="843"/>
        <v/>
      </c>
      <c r="BK1195" s="122"/>
      <c r="BL1195" s="99" t="str">
        <f t="shared" si="844"/>
        <v/>
      </c>
      <c r="BM1195" s="99" t="str">
        <f t="shared" si="845"/>
        <v/>
      </c>
      <c r="BN1195" s="122" t="str">
        <f t="shared" si="850"/>
        <v/>
      </c>
      <c r="BO1195" s="121" t="str">
        <f t="shared" si="846"/>
        <v/>
      </c>
      <c r="BP1195" s="122" t="str">
        <f t="shared" si="851"/>
        <v/>
      </c>
      <c r="BQ1195" s="122"/>
    </row>
    <row r="1196" spans="2:69" x14ac:dyDescent="0.3">
      <c r="B1196" s="89"/>
      <c r="C1196" s="98">
        <f t="shared" si="847"/>
        <v>238</v>
      </c>
      <c r="D1196" s="120">
        <v>1186</v>
      </c>
      <c r="E1196" s="161" t="str">
        <f t="shared" si="852"/>
        <v/>
      </c>
      <c r="F1196" s="90" t="str">
        <f t="shared" si="828"/>
        <v/>
      </c>
      <c r="G1196" s="120">
        <v>1186</v>
      </c>
      <c r="H1196" s="161" t="str">
        <f t="shared" si="853"/>
        <v/>
      </c>
      <c r="I1196" s="90" t="str">
        <f t="array" ref="I1196">IF(D$2=1,IF(F1196="","",ABS(F1195-F1196)),IF(D$2&lt;10,IF(AND(F1196="",F1197=""),"",MAX(IF(C$11:C$1510=G1196,B$11:B$1510))-MIN(IF(C$11:C$1510=G1196,B$11:B$1510))),IF(AND(F1196="",F1197=""),"",_xlfn.STDEV.S(IF(C$11:C$1510=G1196,B$11:B$1510)))))</f>
        <v/>
      </c>
      <c r="J1196" s="102"/>
      <c r="K1196" s="156"/>
      <c r="L1196" s="157"/>
      <c r="M1196" s="158"/>
      <c r="N1196" s="147"/>
      <c r="O1196" s="147"/>
      <c r="AA1196" s="99" t="str">
        <f t="shared" si="829"/>
        <v/>
      </c>
      <c r="AB1196" s="99" t="str">
        <f t="shared" si="830"/>
        <v/>
      </c>
      <c r="AC1196" s="99" t="str">
        <f t="shared" si="858"/>
        <v/>
      </c>
      <c r="AD1196" s="99" t="str">
        <f t="shared" si="859"/>
        <v/>
      </c>
      <c r="AE1196" s="99" t="str">
        <f t="shared" si="831"/>
        <v/>
      </c>
      <c r="AF1196" s="99" t="str">
        <f t="shared" si="832"/>
        <v/>
      </c>
      <c r="AG1196" s="99" t="str">
        <f t="shared" si="870"/>
        <v/>
      </c>
      <c r="AH1196" s="99" t="str">
        <f t="shared" si="871"/>
        <v/>
      </c>
      <c r="AI1196" s="99" t="str">
        <f t="shared" si="848"/>
        <v/>
      </c>
      <c r="AJ1196" s="99" t="str">
        <f t="shared" si="854"/>
        <v/>
      </c>
      <c r="AK1196" s="99" t="str">
        <f t="shared" si="868"/>
        <v/>
      </c>
      <c r="AL1196" s="99" t="str">
        <f t="shared" si="869"/>
        <v/>
      </c>
      <c r="AM1196" s="99" t="str">
        <f t="shared" si="849"/>
        <v/>
      </c>
      <c r="AN1196" s="99" t="str">
        <f t="shared" si="855"/>
        <v/>
      </c>
      <c r="AO1196" s="99" t="str">
        <f t="shared" si="860"/>
        <v/>
      </c>
      <c r="AP1196" s="99" t="str">
        <f t="shared" si="861"/>
        <v/>
      </c>
      <c r="AQ1196" s="99" t="str">
        <f t="shared" si="856"/>
        <v/>
      </c>
      <c r="AR1196" s="99" t="str">
        <f t="shared" si="857"/>
        <v/>
      </c>
      <c r="AS1196" s="99" t="str">
        <f t="shared" si="862"/>
        <v/>
      </c>
      <c r="AT1196" s="99" t="str">
        <f t="shared" si="863"/>
        <v/>
      </c>
      <c r="AU1196" s="99" t="str">
        <f t="shared" si="833"/>
        <v/>
      </c>
      <c r="AV1196" s="99" t="str">
        <f t="shared" si="834"/>
        <v/>
      </c>
      <c r="AW1196" s="99" t="str">
        <f t="shared" si="864"/>
        <v/>
      </c>
      <c r="AX1196" s="99" t="str">
        <f t="shared" si="865"/>
        <v/>
      </c>
      <c r="AY1196" s="99" t="str">
        <f t="shared" si="835"/>
        <v/>
      </c>
      <c r="AZ1196" s="99" t="str">
        <f t="shared" si="836"/>
        <v/>
      </c>
      <c r="BA1196" s="99" t="str">
        <f t="shared" si="866"/>
        <v/>
      </c>
      <c r="BB1196" s="99" t="str">
        <f t="shared" si="867"/>
        <v/>
      </c>
      <c r="BD1196" s="99" t="str">
        <f t="shared" si="837"/>
        <v/>
      </c>
      <c r="BE1196" s="99" t="str">
        <f t="shared" si="838"/>
        <v/>
      </c>
      <c r="BF1196" s="99" t="str">
        <f t="shared" si="839"/>
        <v/>
      </c>
      <c r="BG1196" s="99" t="str">
        <f t="shared" si="840"/>
        <v/>
      </c>
      <c r="BH1196" s="121" t="str">
        <f t="shared" si="841"/>
        <v/>
      </c>
      <c r="BI1196" s="121" t="str">
        <f t="shared" si="842"/>
        <v/>
      </c>
      <c r="BJ1196" s="122" t="str">
        <f t="shared" si="843"/>
        <v/>
      </c>
      <c r="BK1196" s="122"/>
      <c r="BL1196" s="99" t="str">
        <f t="shared" si="844"/>
        <v/>
      </c>
      <c r="BM1196" s="99" t="str">
        <f t="shared" si="845"/>
        <v/>
      </c>
      <c r="BN1196" s="122" t="str">
        <f t="shared" si="850"/>
        <v/>
      </c>
      <c r="BO1196" s="121" t="str">
        <f t="shared" si="846"/>
        <v/>
      </c>
      <c r="BP1196" s="122" t="str">
        <f t="shared" si="851"/>
        <v/>
      </c>
      <c r="BQ1196" s="122"/>
    </row>
    <row r="1197" spans="2:69" x14ac:dyDescent="0.3">
      <c r="B1197" s="89"/>
      <c r="C1197" s="98">
        <f t="shared" si="847"/>
        <v>238</v>
      </c>
      <c r="D1197" s="120">
        <v>1187</v>
      </c>
      <c r="E1197" s="161" t="str">
        <f t="shared" si="852"/>
        <v/>
      </c>
      <c r="F1197" s="90" t="str">
        <f t="shared" si="828"/>
        <v/>
      </c>
      <c r="G1197" s="120">
        <v>1187</v>
      </c>
      <c r="H1197" s="161" t="str">
        <f t="shared" si="853"/>
        <v/>
      </c>
      <c r="I1197" s="90" t="str">
        <f t="array" ref="I1197">IF(D$2=1,IF(F1197="","",ABS(F1196-F1197)),IF(D$2&lt;10,IF(AND(F1197="",F1198=""),"",MAX(IF(C$11:C$1510=G1197,B$11:B$1510))-MIN(IF(C$11:C$1510=G1197,B$11:B$1510))),IF(AND(F1197="",F1198=""),"",_xlfn.STDEV.S(IF(C$11:C$1510=G1197,B$11:B$1510)))))</f>
        <v/>
      </c>
      <c r="J1197" s="102"/>
      <c r="K1197" s="156"/>
      <c r="L1197" s="157"/>
      <c r="M1197" s="158"/>
      <c r="N1197" s="147"/>
      <c r="O1197" s="147"/>
      <c r="AA1197" s="99" t="str">
        <f t="shared" si="829"/>
        <v/>
      </c>
      <c r="AB1197" s="99" t="str">
        <f t="shared" si="830"/>
        <v/>
      </c>
      <c r="AC1197" s="99" t="str">
        <f t="shared" si="858"/>
        <v/>
      </c>
      <c r="AD1197" s="99" t="str">
        <f t="shared" si="859"/>
        <v/>
      </c>
      <c r="AE1197" s="99" t="str">
        <f t="shared" si="831"/>
        <v/>
      </c>
      <c r="AF1197" s="99" t="str">
        <f t="shared" si="832"/>
        <v/>
      </c>
      <c r="AG1197" s="99" t="str">
        <f t="shared" si="870"/>
        <v/>
      </c>
      <c r="AH1197" s="99" t="str">
        <f t="shared" si="871"/>
        <v/>
      </c>
      <c r="AI1197" s="99" t="str">
        <f t="shared" si="848"/>
        <v/>
      </c>
      <c r="AJ1197" s="99" t="str">
        <f t="shared" si="854"/>
        <v/>
      </c>
      <c r="AK1197" s="99" t="str">
        <f t="shared" si="868"/>
        <v/>
      </c>
      <c r="AL1197" s="99" t="str">
        <f t="shared" si="869"/>
        <v/>
      </c>
      <c r="AM1197" s="99" t="str">
        <f t="shared" si="849"/>
        <v/>
      </c>
      <c r="AN1197" s="99" t="str">
        <f t="shared" si="855"/>
        <v/>
      </c>
      <c r="AO1197" s="99" t="str">
        <f t="shared" si="860"/>
        <v/>
      </c>
      <c r="AP1197" s="99" t="str">
        <f t="shared" si="861"/>
        <v/>
      </c>
      <c r="AQ1197" s="99" t="str">
        <f t="shared" si="856"/>
        <v/>
      </c>
      <c r="AR1197" s="99" t="str">
        <f t="shared" si="857"/>
        <v/>
      </c>
      <c r="AS1197" s="99" t="str">
        <f t="shared" si="862"/>
        <v/>
      </c>
      <c r="AT1197" s="99" t="str">
        <f t="shared" si="863"/>
        <v/>
      </c>
      <c r="AU1197" s="99" t="str">
        <f t="shared" si="833"/>
        <v/>
      </c>
      <c r="AV1197" s="99" t="str">
        <f t="shared" si="834"/>
        <v/>
      </c>
      <c r="AW1197" s="99" t="str">
        <f t="shared" si="864"/>
        <v/>
      </c>
      <c r="AX1197" s="99" t="str">
        <f t="shared" si="865"/>
        <v/>
      </c>
      <c r="AY1197" s="99" t="str">
        <f t="shared" si="835"/>
        <v/>
      </c>
      <c r="AZ1197" s="99" t="str">
        <f t="shared" si="836"/>
        <v/>
      </c>
      <c r="BA1197" s="99" t="str">
        <f t="shared" si="866"/>
        <v/>
      </c>
      <c r="BB1197" s="99" t="str">
        <f t="shared" si="867"/>
        <v/>
      </c>
      <c r="BD1197" s="99" t="str">
        <f t="shared" si="837"/>
        <v/>
      </c>
      <c r="BE1197" s="99" t="str">
        <f t="shared" si="838"/>
        <v/>
      </c>
      <c r="BF1197" s="99" t="str">
        <f t="shared" si="839"/>
        <v/>
      </c>
      <c r="BG1197" s="99" t="str">
        <f t="shared" si="840"/>
        <v/>
      </c>
      <c r="BH1197" s="121" t="str">
        <f t="shared" si="841"/>
        <v/>
      </c>
      <c r="BI1197" s="121" t="str">
        <f t="shared" si="842"/>
        <v/>
      </c>
      <c r="BJ1197" s="122" t="str">
        <f t="shared" si="843"/>
        <v/>
      </c>
      <c r="BK1197" s="122"/>
      <c r="BL1197" s="99" t="str">
        <f t="shared" si="844"/>
        <v/>
      </c>
      <c r="BM1197" s="99" t="str">
        <f t="shared" si="845"/>
        <v/>
      </c>
      <c r="BN1197" s="122" t="str">
        <f t="shared" si="850"/>
        <v/>
      </c>
      <c r="BO1197" s="121" t="str">
        <f t="shared" si="846"/>
        <v/>
      </c>
      <c r="BP1197" s="122" t="str">
        <f t="shared" si="851"/>
        <v/>
      </c>
      <c r="BQ1197" s="122"/>
    </row>
    <row r="1198" spans="2:69" x14ac:dyDescent="0.3">
      <c r="B1198" s="89"/>
      <c r="C1198" s="98">
        <f t="shared" si="847"/>
        <v>238</v>
      </c>
      <c r="D1198" s="120">
        <v>1188</v>
      </c>
      <c r="E1198" s="161" t="str">
        <f t="shared" si="852"/>
        <v/>
      </c>
      <c r="F1198" s="90" t="str">
        <f t="shared" si="828"/>
        <v/>
      </c>
      <c r="G1198" s="120">
        <v>1188</v>
      </c>
      <c r="H1198" s="161" t="str">
        <f t="shared" si="853"/>
        <v/>
      </c>
      <c r="I1198" s="90" t="str">
        <f t="array" ref="I1198">IF(D$2=1,IF(F1198="","",ABS(F1197-F1198)),IF(D$2&lt;10,IF(AND(F1198="",F1199=""),"",MAX(IF(C$11:C$1510=G1198,B$11:B$1510))-MIN(IF(C$11:C$1510=G1198,B$11:B$1510))),IF(AND(F1198="",F1199=""),"",_xlfn.STDEV.S(IF(C$11:C$1510=G1198,B$11:B$1510)))))</f>
        <v/>
      </c>
      <c r="J1198" s="102"/>
      <c r="K1198" s="156"/>
      <c r="L1198" s="157"/>
      <c r="M1198" s="158"/>
      <c r="N1198" s="147"/>
      <c r="O1198" s="147"/>
      <c r="AA1198" s="99" t="str">
        <f t="shared" si="829"/>
        <v/>
      </c>
      <c r="AB1198" s="99" t="str">
        <f t="shared" si="830"/>
        <v/>
      </c>
      <c r="AC1198" s="99" t="str">
        <f t="shared" si="858"/>
        <v/>
      </c>
      <c r="AD1198" s="99" t="str">
        <f t="shared" si="859"/>
        <v/>
      </c>
      <c r="AE1198" s="99" t="str">
        <f t="shared" si="831"/>
        <v/>
      </c>
      <c r="AF1198" s="99" t="str">
        <f t="shared" si="832"/>
        <v/>
      </c>
      <c r="AG1198" s="99" t="str">
        <f t="shared" si="870"/>
        <v/>
      </c>
      <c r="AH1198" s="99" t="str">
        <f t="shared" si="871"/>
        <v/>
      </c>
      <c r="AI1198" s="99" t="str">
        <f t="shared" si="848"/>
        <v/>
      </c>
      <c r="AJ1198" s="99" t="str">
        <f t="shared" si="854"/>
        <v/>
      </c>
      <c r="AK1198" s="99" t="str">
        <f t="shared" si="868"/>
        <v/>
      </c>
      <c r="AL1198" s="99" t="str">
        <f t="shared" si="869"/>
        <v/>
      </c>
      <c r="AM1198" s="99" t="str">
        <f t="shared" si="849"/>
        <v/>
      </c>
      <c r="AN1198" s="99" t="str">
        <f t="shared" si="855"/>
        <v/>
      </c>
      <c r="AO1198" s="99" t="str">
        <f t="shared" si="860"/>
        <v/>
      </c>
      <c r="AP1198" s="99" t="str">
        <f t="shared" si="861"/>
        <v/>
      </c>
      <c r="AQ1198" s="99" t="str">
        <f t="shared" si="856"/>
        <v/>
      </c>
      <c r="AR1198" s="99" t="str">
        <f t="shared" si="857"/>
        <v/>
      </c>
      <c r="AS1198" s="99" t="str">
        <f t="shared" si="862"/>
        <v/>
      </c>
      <c r="AT1198" s="99" t="str">
        <f t="shared" si="863"/>
        <v/>
      </c>
      <c r="AU1198" s="99" t="str">
        <f t="shared" si="833"/>
        <v/>
      </c>
      <c r="AV1198" s="99" t="str">
        <f t="shared" si="834"/>
        <v/>
      </c>
      <c r="AW1198" s="99" t="str">
        <f t="shared" si="864"/>
        <v/>
      </c>
      <c r="AX1198" s="99" t="str">
        <f t="shared" si="865"/>
        <v/>
      </c>
      <c r="AY1198" s="99" t="str">
        <f t="shared" si="835"/>
        <v/>
      </c>
      <c r="AZ1198" s="99" t="str">
        <f t="shared" si="836"/>
        <v/>
      </c>
      <c r="BA1198" s="99" t="str">
        <f t="shared" si="866"/>
        <v/>
      </c>
      <c r="BB1198" s="99" t="str">
        <f t="shared" si="867"/>
        <v/>
      </c>
      <c r="BD1198" s="99" t="str">
        <f t="shared" si="837"/>
        <v/>
      </c>
      <c r="BE1198" s="99" t="str">
        <f t="shared" si="838"/>
        <v/>
      </c>
      <c r="BF1198" s="99" t="str">
        <f t="shared" si="839"/>
        <v/>
      </c>
      <c r="BG1198" s="99" t="str">
        <f t="shared" si="840"/>
        <v/>
      </c>
      <c r="BH1198" s="121" t="str">
        <f t="shared" si="841"/>
        <v/>
      </c>
      <c r="BI1198" s="121" t="str">
        <f t="shared" si="842"/>
        <v/>
      </c>
      <c r="BJ1198" s="122" t="str">
        <f t="shared" si="843"/>
        <v/>
      </c>
      <c r="BK1198" s="122"/>
      <c r="BL1198" s="99" t="str">
        <f t="shared" si="844"/>
        <v/>
      </c>
      <c r="BM1198" s="99" t="str">
        <f t="shared" si="845"/>
        <v/>
      </c>
      <c r="BN1198" s="122" t="str">
        <f t="shared" si="850"/>
        <v/>
      </c>
      <c r="BO1198" s="121" t="str">
        <f t="shared" si="846"/>
        <v/>
      </c>
      <c r="BP1198" s="122" t="str">
        <f t="shared" si="851"/>
        <v/>
      </c>
      <c r="BQ1198" s="122"/>
    </row>
    <row r="1199" spans="2:69" x14ac:dyDescent="0.3">
      <c r="B1199" s="89"/>
      <c r="C1199" s="98">
        <f t="shared" si="847"/>
        <v>238</v>
      </c>
      <c r="D1199" s="120">
        <v>1189</v>
      </c>
      <c r="E1199" s="161" t="str">
        <f t="shared" si="852"/>
        <v/>
      </c>
      <c r="F1199" s="90" t="str">
        <f t="shared" si="828"/>
        <v/>
      </c>
      <c r="G1199" s="120">
        <v>1189</v>
      </c>
      <c r="H1199" s="161" t="str">
        <f t="shared" si="853"/>
        <v/>
      </c>
      <c r="I1199" s="90" t="str">
        <f t="array" ref="I1199">IF(D$2=1,IF(F1199="","",ABS(F1198-F1199)),IF(D$2&lt;10,IF(AND(F1199="",F1200=""),"",MAX(IF(C$11:C$1510=G1199,B$11:B$1510))-MIN(IF(C$11:C$1510=G1199,B$11:B$1510))),IF(AND(F1199="",F1200=""),"",_xlfn.STDEV.S(IF(C$11:C$1510=G1199,B$11:B$1510)))))</f>
        <v/>
      </c>
      <c r="J1199" s="102"/>
      <c r="K1199" s="156"/>
      <c r="L1199" s="157"/>
      <c r="M1199" s="158"/>
      <c r="N1199" s="147"/>
      <c r="O1199" s="147"/>
      <c r="AA1199" s="99" t="str">
        <f t="shared" si="829"/>
        <v/>
      </c>
      <c r="AB1199" s="99" t="str">
        <f t="shared" si="830"/>
        <v/>
      </c>
      <c r="AC1199" s="99" t="str">
        <f t="shared" si="858"/>
        <v/>
      </c>
      <c r="AD1199" s="99" t="str">
        <f t="shared" si="859"/>
        <v/>
      </c>
      <c r="AE1199" s="99" t="str">
        <f t="shared" si="831"/>
        <v/>
      </c>
      <c r="AF1199" s="99" t="str">
        <f t="shared" si="832"/>
        <v/>
      </c>
      <c r="AG1199" s="99" t="str">
        <f t="shared" si="870"/>
        <v/>
      </c>
      <c r="AH1199" s="99" t="str">
        <f t="shared" si="871"/>
        <v/>
      </c>
      <c r="AI1199" s="99" t="str">
        <f t="shared" si="848"/>
        <v/>
      </c>
      <c r="AJ1199" s="99" t="str">
        <f t="shared" si="854"/>
        <v/>
      </c>
      <c r="AK1199" s="99" t="str">
        <f t="shared" si="868"/>
        <v/>
      </c>
      <c r="AL1199" s="99" t="str">
        <f t="shared" si="869"/>
        <v/>
      </c>
      <c r="AM1199" s="99" t="str">
        <f t="shared" si="849"/>
        <v/>
      </c>
      <c r="AN1199" s="99" t="str">
        <f t="shared" si="855"/>
        <v/>
      </c>
      <c r="AO1199" s="99" t="str">
        <f t="shared" si="860"/>
        <v/>
      </c>
      <c r="AP1199" s="99" t="str">
        <f t="shared" si="861"/>
        <v/>
      </c>
      <c r="AQ1199" s="99" t="str">
        <f t="shared" si="856"/>
        <v/>
      </c>
      <c r="AR1199" s="99" t="str">
        <f t="shared" si="857"/>
        <v/>
      </c>
      <c r="AS1199" s="99" t="str">
        <f t="shared" si="862"/>
        <v/>
      </c>
      <c r="AT1199" s="99" t="str">
        <f t="shared" si="863"/>
        <v/>
      </c>
      <c r="AU1199" s="99" t="str">
        <f t="shared" si="833"/>
        <v/>
      </c>
      <c r="AV1199" s="99" t="str">
        <f t="shared" si="834"/>
        <v/>
      </c>
      <c r="AW1199" s="99" t="str">
        <f t="shared" si="864"/>
        <v/>
      </c>
      <c r="AX1199" s="99" t="str">
        <f t="shared" si="865"/>
        <v/>
      </c>
      <c r="AY1199" s="99" t="str">
        <f t="shared" si="835"/>
        <v/>
      </c>
      <c r="AZ1199" s="99" t="str">
        <f t="shared" si="836"/>
        <v/>
      </c>
      <c r="BA1199" s="99" t="str">
        <f t="shared" si="866"/>
        <v/>
      </c>
      <c r="BB1199" s="99" t="str">
        <f t="shared" si="867"/>
        <v/>
      </c>
      <c r="BD1199" s="99" t="str">
        <f t="shared" si="837"/>
        <v/>
      </c>
      <c r="BE1199" s="99" t="str">
        <f t="shared" si="838"/>
        <v/>
      </c>
      <c r="BF1199" s="99" t="str">
        <f t="shared" si="839"/>
        <v/>
      </c>
      <c r="BG1199" s="99" t="str">
        <f t="shared" si="840"/>
        <v/>
      </c>
      <c r="BH1199" s="121" t="str">
        <f t="shared" si="841"/>
        <v/>
      </c>
      <c r="BI1199" s="121" t="str">
        <f t="shared" si="842"/>
        <v/>
      </c>
      <c r="BJ1199" s="122" t="str">
        <f t="shared" si="843"/>
        <v/>
      </c>
      <c r="BK1199" s="122"/>
      <c r="BL1199" s="99" t="str">
        <f t="shared" si="844"/>
        <v/>
      </c>
      <c r="BM1199" s="99" t="str">
        <f t="shared" si="845"/>
        <v/>
      </c>
      <c r="BN1199" s="122" t="str">
        <f t="shared" si="850"/>
        <v/>
      </c>
      <c r="BO1199" s="121" t="str">
        <f t="shared" si="846"/>
        <v/>
      </c>
      <c r="BP1199" s="122" t="str">
        <f t="shared" si="851"/>
        <v/>
      </c>
      <c r="BQ1199" s="122"/>
    </row>
    <row r="1200" spans="2:69" x14ac:dyDescent="0.3">
      <c r="B1200" s="89"/>
      <c r="C1200" s="98">
        <f t="shared" si="847"/>
        <v>238</v>
      </c>
      <c r="D1200" s="120">
        <v>1190</v>
      </c>
      <c r="E1200" s="161" t="str">
        <f t="shared" si="852"/>
        <v/>
      </c>
      <c r="F1200" s="90" t="str">
        <f t="shared" si="828"/>
        <v/>
      </c>
      <c r="G1200" s="120">
        <v>1190</v>
      </c>
      <c r="H1200" s="161" t="str">
        <f t="shared" si="853"/>
        <v/>
      </c>
      <c r="I1200" s="90" t="str">
        <f t="array" ref="I1200">IF(D$2=1,IF(F1200="","",ABS(F1199-F1200)),IF(D$2&lt;10,IF(AND(F1200="",F1201=""),"",MAX(IF(C$11:C$1510=G1200,B$11:B$1510))-MIN(IF(C$11:C$1510=G1200,B$11:B$1510))),IF(AND(F1200="",F1201=""),"",_xlfn.STDEV.S(IF(C$11:C$1510=G1200,B$11:B$1510)))))</f>
        <v/>
      </c>
      <c r="J1200" s="102"/>
      <c r="K1200" s="156"/>
      <c r="L1200" s="157"/>
      <c r="M1200" s="158"/>
      <c r="N1200" s="147"/>
      <c r="O1200" s="147"/>
      <c r="AA1200" s="99" t="str">
        <f t="shared" si="829"/>
        <v/>
      </c>
      <c r="AB1200" s="99" t="str">
        <f t="shared" si="830"/>
        <v/>
      </c>
      <c r="AC1200" s="99" t="str">
        <f t="shared" si="858"/>
        <v/>
      </c>
      <c r="AD1200" s="99" t="str">
        <f t="shared" si="859"/>
        <v/>
      </c>
      <c r="AE1200" s="99" t="str">
        <f t="shared" si="831"/>
        <v/>
      </c>
      <c r="AF1200" s="99" t="str">
        <f t="shared" si="832"/>
        <v/>
      </c>
      <c r="AG1200" s="99" t="str">
        <f t="shared" si="870"/>
        <v/>
      </c>
      <c r="AH1200" s="99" t="str">
        <f t="shared" si="871"/>
        <v/>
      </c>
      <c r="AI1200" s="99" t="str">
        <f t="shared" si="848"/>
        <v/>
      </c>
      <c r="AJ1200" s="99" t="str">
        <f t="shared" si="854"/>
        <v/>
      </c>
      <c r="AK1200" s="99" t="str">
        <f t="shared" si="868"/>
        <v/>
      </c>
      <c r="AL1200" s="99" t="str">
        <f t="shared" si="869"/>
        <v/>
      </c>
      <c r="AM1200" s="99" t="str">
        <f t="shared" si="849"/>
        <v/>
      </c>
      <c r="AN1200" s="99" t="str">
        <f t="shared" si="855"/>
        <v/>
      </c>
      <c r="AO1200" s="99" t="str">
        <f t="shared" si="860"/>
        <v/>
      </c>
      <c r="AP1200" s="99" t="str">
        <f t="shared" si="861"/>
        <v/>
      </c>
      <c r="AQ1200" s="99" t="str">
        <f t="shared" si="856"/>
        <v/>
      </c>
      <c r="AR1200" s="99" t="str">
        <f t="shared" si="857"/>
        <v/>
      </c>
      <c r="AS1200" s="99" t="str">
        <f t="shared" si="862"/>
        <v/>
      </c>
      <c r="AT1200" s="99" t="str">
        <f t="shared" si="863"/>
        <v/>
      </c>
      <c r="AU1200" s="99" t="str">
        <f t="shared" si="833"/>
        <v/>
      </c>
      <c r="AV1200" s="99" t="str">
        <f t="shared" si="834"/>
        <v/>
      </c>
      <c r="AW1200" s="99" t="str">
        <f t="shared" si="864"/>
        <v/>
      </c>
      <c r="AX1200" s="99" t="str">
        <f t="shared" si="865"/>
        <v/>
      </c>
      <c r="AY1200" s="99" t="str">
        <f t="shared" si="835"/>
        <v/>
      </c>
      <c r="AZ1200" s="99" t="str">
        <f t="shared" si="836"/>
        <v/>
      </c>
      <c r="BA1200" s="99" t="str">
        <f t="shared" si="866"/>
        <v/>
      </c>
      <c r="BB1200" s="99" t="str">
        <f t="shared" si="867"/>
        <v/>
      </c>
      <c r="BD1200" s="99" t="str">
        <f t="shared" si="837"/>
        <v/>
      </c>
      <c r="BE1200" s="99" t="str">
        <f t="shared" si="838"/>
        <v/>
      </c>
      <c r="BF1200" s="99" t="str">
        <f t="shared" si="839"/>
        <v/>
      </c>
      <c r="BG1200" s="99" t="str">
        <f t="shared" si="840"/>
        <v/>
      </c>
      <c r="BH1200" s="121" t="str">
        <f t="shared" si="841"/>
        <v/>
      </c>
      <c r="BI1200" s="121" t="str">
        <f t="shared" si="842"/>
        <v/>
      </c>
      <c r="BJ1200" s="122" t="str">
        <f t="shared" si="843"/>
        <v/>
      </c>
      <c r="BK1200" s="122"/>
      <c r="BL1200" s="99" t="str">
        <f t="shared" si="844"/>
        <v/>
      </c>
      <c r="BM1200" s="99" t="str">
        <f t="shared" si="845"/>
        <v/>
      </c>
      <c r="BN1200" s="122" t="str">
        <f t="shared" si="850"/>
        <v/>
      </c>
      <c r="BO1200" s="121" t="str">
        <f t="shared" si="846"/>
        <v/>
      </c>
      <c r="BP1200" s="122" t="str">
        <f t="shared" si="851"/>
        <v/>
      </c>
      <c r="BQ1200" s="122"/>
    </row>
    <row r="1201" spans="2:69" x14ac:dyDescent="0.3">
      <c r="B1201" s="89"/>
      <c r="C1201" s="98">
        <f t="shared" si="847"/>
        <v>239</v>
      </c>
      <c r="D1201" s="120">
        <v>1191</v>
      </c>
      <c r="E1201" s="161" t="str">
        <f t="shared" si="852"/>
        <v/>
      </c>
      <c r="F1201" s="90" t="str">
        <f t="shared" si="828"/>
        <v/>
      </c>
      <c r="G1201" s="120">
        <v>1191</v>
      </c>
      <c r="H1201" s="161" t="str">
        <f t="shared" si="853"/>
        <v/>
      </c>
      <c r="I1201" s="90" t="str">
        <f t="array" ref="I1201">IF(D$2=1,IF(F1201="","",ABS(F1200-F1201)),IF(D$2&lt;10,IF(AND(F1201="",F1202=""),"",MAX(IF(C$11:C$1510=G1201,B$11:B$1510))-MIN(IF(C$11:C$1510=G1201,B$11:B$1510))),IF(AND(F1201="",F1202=""),"",_xlfn.STDEV.S(IF(C$11:C$1510=G1201,B$11:B$1510)))))</f>
        <v/>
      </c>
      <c r="J1201" s="102"/>
      <c r="K1201" s="156"/>
      <c r="L1201" s="157"/>
      <c r="M1201" s="158"/>
      <c r="N1201" s="147"/>
      <c r="O1201" s="147"/>
      <c r="AA1201" s="99" t="str">
        <f t="shared" si="829"/>
        <v/>
      </c>
      <c r="AB1201" s="99" t="str">
        <f t="shared" si="830"/>
        <v/>
      </c>
      <c r="AC1201" s="99" t="str">
        <f t="shared" si="858"/>
        <v/>
      </c>
      <c r="AD1201" s="99" t="str">
        <f t="shared" si="859"/>
        <v/>
      </c>
      <c r="AE1201" s="99" t="str">
        <f t="shared" si="831"/>
        <v/>
      </c>
      <c r="AF1201" s="99" t="str">
        <f t="shared" si="832"/>
        <v/>
      </c>
      <c r="AG1201" s="99" t="str">
        <f t="shared" si="870"/>
        <v/>
      </c>
      <c r="AH1201" s="99" t="str">
        <f t="shared" si="871"/>
        <v/>
      </c>
      <c r="AI1201" s="99" t="str">
        <f t="shared" si="848"/>
        <v/>
      </c>
      <c r="AJ1201" s="99" t="str">
        <f t="shared" si="854"/>
        <v/>
      </c>
      <c r="AK1201" s="99" t="str">
        <f t="shared" si="868"/>
        <v/>
      </c>
      <c r="AL1201" s="99" t="str">
        <f t="shared" si="869"/>
        <v/>
      </c>
      <c r="AM1201" s="99" t="str">
        <f t="shared" si="849"/>
        <v/>
      </c>
      <c r="AN1201" s="99" t="str">
        <f t="shared" si="855"/>
        <v/>
      </c>
      <c r="AO1201" s="99" t="str">
        <f t="shared" si="860"/>
        <v/>
      </c>
      <c r="AP1201" s="99" t="str">
        <f t="shared" si="861"/>
        <v/>
      </c>
      <c r="AQ1201" s="99" t="str">
        <f t="shared" si="856"/>
        <v/>
      </c>
      <c r="AR1201" s="99" t="str">
        <f t="shared" si="857"/>
        <v/>
      </c>
      <c r="AS1201" s="99" t="str">
        <f t="shared" si="862"/>
        <v/>
      </c>
      <c r="AT1201" s="99" t="str">
        <f t="shared" si="863"/>
        <v/>
      </c>
      <c r="AU1201" s="99" t="str">
        <f t="shared" si="833"/>
        <v/>
      </c>
      <c r="AV1201" s="99" t="str">
        <f t="shared" si="834"/>
        <v/>
      </c>
      <c r="AW1201" s="99" t="str">
        <f t="shared" si="864"/>
        <v/>
      </c>
      <c r="AX1201" s="99" t="str">
        <f t="shared" si="865"/>
        <v/>
      </c>
      <c r="AY1201" s="99" t="str">
        <f t="shared" si="835"/>
        <v/>
      </c>
      <c r="AZ1201" s="99" t="str">
        <f t="shared" si="836"/>
        <v/>
      </c>
      <c r="BA1201" s="99" t="str">
        <f t="shared" si="866"/>
        <v/>
      </c>
      <c r="BB1201" s="99" t="str">
        <f t="shared" si="867"/>
        <v/>
      </c>
      <c r="BD1201" s="99" t="str">
        <f t="shared" si="837"/>
        <v/>
      </c>
      <c r="BE1201" s="99" t="str">
        <f t="shared" si="838"/>
        <v/>
      </c>
      <c r="BF1201" s="99" t="str">
        <f t="shared" si="839"/>
        <v/>
      </c>
      <c r="BG1201" s="99" t="str">
        <f t="shared" si="840"/>
        <v/>
      </c>
      <c r="BH1201" s="121" t="str">
        <f t="shared" si="841"/>
        <v/>
      </c>
      <c r="BI1201" s="121" t="str">
        <f t="shared" si="842"/>
        <v/>
      </c>
      <c r="BJ1201" s="122" t="str">
        <f t="shared" si="843"/>
        <v/>
      </c>
      <c r="BK1201" s="122"/>
      <c r="BL1201" s="99" t="str">
        <f t="shared" si="844"/>
        <v/>
      </c>
      <c r="BM1201" s="99" t="str">
        <f t="shared" si="845"/>
        <v/>
      </c>
      <c r="BN1201" s="122" t="str">
        <f t="shared" si="850"/>
        <v/>
      </c>
      <c r="BO1201" s="121" t="str">
        <f t="shared" si="846"/>
        <v/>
      </c>
      <c r="BP1201" s="122" t="str">
        <f t="shared" si="851"/>
        <v/>
      </c>
      <c r="BQ1201" s="122"/>
    </row>
    <row r="1202" spans="2:69" x14ac:dyDescent="0.3">
      <c r="B1202" s="89"/>
      <c r="C1202" s="98">
        <f t="shared" si="847"/>
        <v>239</v>
      </c>
      <c r="D1202" s="120">
        <v>1192</v>
      </c>
      <c r="E1202" s="161" t="str">
        <f t="shared" si="852"/>
        <v/>
      </c>
      <c r="F1202" s="90" t="str">
        <f t="shared" si="828"/>
        <v/>
      </c>
      <c r="G1202" s="120">
        <v>1192</v>
      </c>
      <c r="H1202" s="161" t="str">
        <f t="shared" si="853"/>
        <v/>
      </c>
      <c r="I1202" s="90" t="str">
        <f t="array" ref="I1202">IF(D$2=1,IF(F1202="","",ABS(F1201-F1202)),IF(D$2&lt;10,IF(AND(F1202="",F1203=""),"",MAX(IF(C$11:C$1510=G1202,B$11:B$1510))-MIN(IF(C$11:C$1510=G1202,B$11:B$1510))),IF(AND(F1202="",F1203=""),"",_xlfn.STDEV.S(IF(C$11:C$1510=G1202,B$11:B$1510)))))</f>
        <v/>
      </c>
      <c r="J1202" s="102"/>
      <c r="K1202" s="156"/>
      <c r="L1202" s="157"/>
      <c r="M1202" s="158"/>
      <c r="N1202" s="147"/>
      <c r="O1202" s="147"/>
      <c r="AA1202" s="99" t="str">
        <f t="shared" si="829"/>
        <v/>
      </c>
      <c r="AB1202" s="99" t="str">
        <f t="shared" si="830"/>
        <v/>
      </c>
      <c r="AC1202" s="99" t="str">
        <f t="shared" si="858"/>
        <v/>
      </c>
      <c r="AD1202" s="99" t="str">
        <f t="shared" si="859"/>
        <v/>
      </c>
      <c r="AE1202" s="99" t="str">
        <f t="shared" si="831"/>
        <v/>
      </c>
      <c r="AF1202" s="99" t="str">
        <f t="shared" si="832"/>
        <v/>
      </c>
      <c r="AG1202" s="99" t="str">
        <f t="shared" si="870"/>
        <v/>
      </c>
      <c r="AH1202" s="99" t="str">
        <f t="shared" si="871"/>
        <v/>
      </c>
      <c r="AI1202" s="99" t="str">
        <f t="shared" si="848"/>
        <v/>
      </c>
      <c r="AJ1202" s="99" t="str">
        <f t="shared" si="854"/>
        <v/>
      </c>
      <c r="AK1202" s="99" t="str">
        <f t="shared" si="868"/>
        <v/>
      </c>
      <c r="AL1202" s="99" t="str">
        <f t="shared" si="869"/>
        <v/>
      </c>
      <c r="AM1202" s="99" t="str">
        <f t="shared" si="849"/>
        <v/>
      </c>
      <c r="AN1202" s="99" t="str">
        <f t="shared" si="855"/>
        <v/>
      </c>
      <c r="AO1202" s="99" t="str">
        <f t="shared" si="860"/>
        <v/>
      </c>
      <c r="AP1202" s="99" t="str">
        <f t="shared" si="861"/>
        <v/>
      </c>
      <c r="AQ1202" s="99" t="str">
        <f t="shared" si="856"/>
        <v/>
      </c>
      <c r="AR1202" s="99" t="str">
        <f t="shared" si="857"/>
        <v/>
      </c>
      <c r="AS1202" s="99" t="str">
        <f t="shared" si="862"/>
        <v/>
      </c>
      <c r="AT1202" s="99" t="str">
        <f t="shared" si="863"/>
        <v/>
      </c>
      <c r="AU1202" s="99" t="str">
        <f t="shared" si="833"/>
        <v/>
      </c>
      <c r="AV1202" s="99" t="str">
        <f t="shared" si="834"/>
        <v/>
      </c>
      <c r="AW1202" s="99" t="str">
        <f t="shared" si="864"/>
        <v/>
      </c>
      <c r="AX1202" s="99" t="str">
        <f t="shared" si="865"/>
        <v/>
      </c>
      <c r="AY1202" s="99" t="str">
        <f t="shared" si="835"/>
        <v/>
      </c>
      <c r="AZ1202" s="99" t="str">
        <f t="shared" si="836"/>
        <v/>
      </c>
      <c r="BA1202" s="99" t="str">
        <f t="shared" si="866"/>
        <v/>
      </c>
      <c r="BB1202" s="99" t="str">
        <f t="shared" si="867"/>
        <v/>
      </c>
      <c r="BD1202" s="99" t="str">
        <f t="shared" si="837"/>
        <v/>
      </c>
      <c r="BE1202" s="99" t="str">
        <f t="shared" si="838"/>
        <v/>
      </c>
      <c r="BF1202" s="99" t="str">
        <f t="shared" si="839"/>
        <v/>
      </c>
      <c r="BG1202" s="99" t="str">
        <f t="shared" si="840"/>
        <v/>
      </c>
      <c r="BH1202" s="121" t="str">
        <f t="shared" si="841"/>
        <v/>
      </c>
      <c r="BI1202" s="121" t="str">
        <f t="shared" si="842"/>
        <v/>
      </c>
      <c r="BJ1202" s="122" t="str">
        <f t="shared" si="843"/>
        <v/>
      </c>
      <c r="BK1202" s="122"/>
      <c r="BL1202" s="99" t="str">
        <f t="shared" si="844"/>
        <v/>
      </c>
      <c r="BM1202" s="99" t="str">
        <f t="shared" si="845"/>
        <v/>
      </c>
      <c r="BN1202" s="122" t="str">
        <f t="shared" si="850"/>
        <v/>
      </c>
      <c r="BO1202" s="121" t="str">
        <f t="shared" si="846"/>
        <v/>
      </c>
      <c r="BP1202" s="122" t="str">
        <f t="shared" si="851"/>
        <v/>
      </c>
      <c r="BQ1202" s="122"/>
    </row>
    <row r="1203" spans="2:69" x14ac:dyDescent="0.3">
      <c r="B1203" s="89"/>
      <c r="C1203" s="98">
        <f t="shared" si="847"/>
        <v>239</v>
      </c>
      <c r="D1203" s="120">
        <v>1193</v>
      </c>
      <c r="E1203" s="161" t="str">
        <f t="shared" si="852"/>
        <v/>
      </c>
      <c r="F1203" s="90" t="str">
        <f t="shared" si="828"/>
        <v/>
      </c>
      <c r="G1203" s="120">
        <v>1193</v>
      </c>
      <c r="H1203" s="161" t="str">
        <f t="shared" si="853"/>
        <v/>
      </c>
      <c r="I1203" s="90" t="str">
        <f t="array" ref="I1203">IF(D$2=1,IF(F1203="","",ABS(F1202-F1203)),IF(D$2&lt;10,IF(AND(F1203="",F1204=""),"",MAX(IF(C$11:C$1510=G1203,B$11:B$1510))-MIN(IF(C$11:C$1510=G1203,B$11:B$1510))),IF(AND(F1203="",F1204=""),"",_xlfn.STDEV.S(IF(C$11:C$1510=G1203,B$11:B$1510)))))</f>
        <v/>
      </c>
      <c r="J1203" s="102"/>
      <c r="K1203" s="156"/>
      <c r="L1203" s="157"/>
      <c r="M1203" s="158"/>
      <c r="N1203" s="147"/>
      <c r="O1203" s="147"/>
      <c r="AA1203" s="99" t="str">
        <f t="shared" si="829"/>
        <v/>
      </c>
      <c r="AB1203" s="99" t="str">
        <f t="shared" si="830"/>
        <v/>
      </c>
      <c r="AC1203" s="99" t="str">
        <f t="shared" si="858"/>
        <v/>
      </c>
      <c r="AD1203" s="99" t="str">
        <f t="shared" si="859"/>
        <v/>
      </c>
      <c r="AE1203" s="99" t="str">
        <f t="shared" si="831"/>
        <v/>
      </c>
      <c r="AF1203" s="99" t="str">
        <f t="shared" si="832"/>
        <v/>
      </c>
      <c r="AG1203" s="99" t="str">
        <f t="shared" si="870"/>
        <v/>
      </c>
      <c r="AH1203" s="99" t="str">
        <f t="shared" si="871"/>
        <v/>
      </c>
      <c r="AI1203" s="99" t="str">
        <f t="shared" si="848"/>
        <v/>
      </c>
      <c r="AJ1203" s="99" t="str">
        <f t="shared" si="854"/>
        <v/>
      </c>
      <c r="AK1203" s="99" t="str">
        <f t="shared" si="868"/>
        <v/>
      </c>
      <c r="AL1203" s="99" t="str">
        <f t="shared" si="869"/>
        <v/>
      </c>
      <c r="AM1203" s="99" t="str">
        <f t="shared" si="849"/>
        <v/>
      </c>
      <c r="AN1203" s="99" t="str">
        <f t="shared" si="855"/>
        <v/>
      </c>
      <c r="AO1203" s="99" t="str">
        <f t="shared" si="860"/>
        <v/>
      </c>
      <c r="AP1203" s="99" t="str">
        <f t="shared" si="861"/>
        <v/>
      </c>
      <c r="AQ1203" s="99" t="str">
        <f t="shared" si="856"/>
        <v/>
      </c>
      <c r="AR1203" s="99" t="str">
        <f t="shared" si="857"/>
        <v/>
      </c>
      <c r="AS1203" s="99" t="str">
        <f t="shared" si="862"/>
        <v/>
      </c>
      <c r="AT1203" s="99" t="str">
        <f t="shared" si="863"/>
        <v/>
      </c>
      <c r="AU1203" s="99" t="str">
        <f t="shared" si="833"/>
        <v/>
      </c>
      <c r="AV1203" s="99" t="str">
        <f t="shared" si="834"/>
        <v/>
      </c>
      <c r="AW1203" s="99" t="str">
        <f t="shared" si="864"/>
        <v/>
      </c>
      <c r="AX1203" s="99" t="str">
        <f t="shared" si="865"/>
        <v/>
      </c>
      <c r="AY1203" s="99" t="str">
        <f t="shared" si="835"/>
        <v/>
      </c>
      <c r="AZ1203" s="99" t="str">
        <f t="shared" si="836"/>
        <v/>
      </c>
      <c r="BA1203" s="99" t="str">
        <f t="shared" si="866"/>
        <v/>
      </c>
      <c r="BB1203" s="99" t="str">
        <f t="shared" si="867"/>
        <v/>
      </c>
      <c r="BD1203" s="99" t="str">
        <f t="shared" si="837"/>
        <v/>
      </c>
      <c r="BE1203" s="99" t="str">
        <f t="shared" si="838"/>
        <v/>
      </c>
      <c r="BF1203" s="99" t="str">
        <f t="shared" si="839"/>
        <v/>
      </c>
      <c r="BG1203" s="99" t="str">
        <f t="shared" si="840"/>
        <v/>
      </c>
      <c r="BH1203" s="121" t="str">
        <f t="shared" si="841"/>
        <v/>
      </c>
      <c r="BI1203" s="121" t="str">
        <f t="shared" si="842"/>
        <v/>
      </c>
      <c r="BJ1203" s="122" t="str">
        <f t="shared" si="843"/>
        <v/>
      </c>
      <c r="BK1203" s="122"/>
      <c r="BL1203" s="99" t="str">
        <f t="shared" si="844"/>
        <v/>
      </c>
      <c r="BM1203" s="99" t="str">
        <f t="shared" si="845"/>
        <v/>
      </c>
      <c r="BN1203" s="122" t="str">
        <f t="shared" si="850"/>
        <v/>
      </c>
      <c r="BO1203" s="121" t="str">
        <f t="shared" si="846"/>
        <v/>
      </c>
      <c r="BP1203" s="122" t="str">
        <f t="shared" si="851"/>
        <v/>
      </c>
      <c r="BQ1203" s="122"/>
    </row>
    <row r="1204" spans="2:69" x14ac:dyDescent="0.3">
      <c r="B1204" s="89"/>
      <c r="C1204" s="98">
        <f t="shared" si="847"/>
        <v>239</v>
      </c>
      <c r="D1204" s="120">
        <v>1194</v>
      </c>
      <c r="E1204" s="161" t="str">
        <f t="shared" si="852"/>
        <v/>
      </c>
      <c r="F1204" s="90" t="str">
        <f t="shared" si="828"/>
        <v/>
      </c>
      <c r="G1204" s="120">
        <v>1194</v>
      </c>
      <c r="H1204" s="161" t="str">
        <f t="shared" si="853"/>
        <v/>
      </c>
      <c r="I1204" s="90" t="str">
        <f t="array" ref="I1204">IF(D$2=1,IF(F1204="","",ABS(F1203-F1204)),IF(D$2&lt;10,IF(AND(F1204="",F1205=""),"",MAX(IF(C$11:C$1510=G1204,B$11:B$1510))-MIN(IF(C$11:C$1510=G1204,B$11:B$1510))),IF(AND(F1204="",F1205=""),"",_xlfn.STDEV.S(IF(C$11:C$1510=G1204,B$11:B$1510)))))</f>
        <v/>
      </c>
      <c r="J1204" s="102"/>
      <c r="K1204" s="156"/>
      <c r="L1204" s="157"/>
      <c r="M1204" s="158"/>
      <c r="N1204" s="147"/>
      <c r="O1204" s="147"/>
      <c r="AA1204" s="99" t="str">
        <f t="shared" si="829"/>
        <v/>
      </c>
      <c r="AB1204" s="99" t="str">
        <f t="shared" si="830"/>
        <v/>
      </c>
      <c r="AC1204" s="99" t="str">
        <f t="shared" si="858"/>
        <v/>
      </c>
      <c r="AD1204" s="99" t="str">
        <f t="shared" si="859"/>
        <v/>
      </c>
      <c r="AE1204" s="99" t="str">
        <f t="shared" si="831"/>
        <v/>
      </c>
      <c r="AF1204" s="99" t="str">
        <f t="shared" si="832"/>
        <v/>
      </c>
      <c r="AG1204" s="99" t="str">
        <f t="shared" si="870"/>
        <v/>
      </c>
      <c r="AH1204" s="99" t="str">
        <f t="shared" si="871"/>
        <v/>
      </c>
      <c r="AI1204" s="99" t="str">
        <f t="shared" si="848"/>
        <v/>
      </c>
      <c r="AJ1204" s="99" t="str">
        <f t="shared" si="854"/>
        <v/>
      </c>
      <c r="AK1204" s="99" t="str">
        <f t="shared" si="868"/>
        <v/>
      </c>
      <c r="AL1204" s="99" t="str">
        <f t="shared" si="869"/>
        <v/>
      </c>
      <c r="AM1204" s="99" t="str">
        <f t="shared" si="849"/>
        <v/>
      </c>
      <c r="AN1204" s="99" t="str">
        <f t="shared" si="855"/>
        <v/>
      </c>
      <c r="AO1204" s="99" t="str">
        <f t="shared" si="860"/>
        <v/>
      </c>
      <c r="AP1204" s="99" t="str">
        <f t="shared" si="861"/>
        <v/>
      </c>
      <c r="AQ1204" s="99" t="str">
        <f t="shared" si="856"/>
        <v/>
      </c>
      <c r="AR1204" s="99" t="str">
        <f t="shared" si="857"/>
        <v/>
      </c>
      <c r="AS1204" s="99" t="str">
        <f t="shared" si="862"/>
        <v/>
      </c>
      <c r="AT1204" s="99" t="str">
        <f t="shared" si="863"/>
        <v/>
      </c>
      <c r="AU1204" s="99" t="str">
        <f t="shared" si="833"/>
        <v/>
      </c>
      <c r="AV1204" s="99" t="str">
        <f t="shared" si="834"/>
        <v/>
      </c>
      <c r="AW1204" s="99" t="str">
        <f t="shared" si="864"/>
        <v/>
      </c>
      <c r="AX1204" s="99" t="str">
        <f t="shared" si="865"/>
        <v/>
      </c>
      <c r="AY1204" s="99" t="str">
        <f t="shared" si="835"/>
        <v/>
      </c>
      <c r="AZ1204" s="99" t="str">
        <f t="shared" si="836"/>
        <v/>
      </c>
      <c r="BA1204" s="99" t="str">
        <f t="shared" si="866"/>
        <v/>
      </c>
      <c r="BB1204" s="99" t="str">
        <f t="shared" si="867"/>
        <v/>
      </c>
      <c r="BD1204" s="99" t="str">
        <f t="shared" si="837"/>
        <v/>
      </c>
      <c r="BE1204" s="99" t="str">
        <f t="shared" si="838"/>
        <v/>
      </c>
      <c r="BF1204" s="99" t="str">
        <f t="shared" si="839"/>
        <v/>
      </c>
      <c r="BG1204" s="99" t="str">
        <f t="shared" si="840"/>
        <v/>
      </c>
      <c r="BH1204" s="121" t="str">
        <f t="shared" si="841"/>
        <v/>
      </c>
      <c r="BI1204" s="121" t="str">
        <f t="shared" si="842"/>
        <v/>
      </c>
      <c r="BJ1204" s="122" t="str">
        <f t="shared" si="843"/>
        <v/>
      </c>
      <c r="BK1204" s="122"/>
      <c r="BL1204" s="99" t="str">
        <f t="shared" si="844"/>
        <v/>
      </c>
      <c r="BM1204" s="99" t="str">
        <f t="shared" si="845"/>
        <v/>
      </c>
      <c r="BN1204" s="122" t="str">
        <f t="shared" si="850"/>
        <v/>
      </c>
      <c r="BO1204" s="121" t="str">
        <f t="shared" si="846"/>
        <v/>
      </c>
      <c r="BP1204" s="122" t="str">
        <f t="shared" si="851"/>
        <v/>
      </c>
      <c r="BQ1204" s="122"/>
    </row>
    <row r="1205" spans="2:69" x14ac:dyDescent="0.3">
      <c r="B1205" s="89"/>
      <c r="C1205" s="98">
        <f t="shared" si="847"/>
        <v>239</v>
      </c>
      <c r="D1205" s="120">
        <v>1195</v>
      </c>
      <c r="E1205" s="161" t="str">
        <f t="shared" si="852"/>
        <v/>
      </c>
      <c r="F1205" s="90" t="str">
        <f t="shared" si="828"/>
        <v/>
      </c>
      <c r="G1205" s="120">
        <v>1195</v>
      </c>
      <c r="H1205" s="161" t="str">
        <f t="shared" si="853"/>
        <v/>
      </c>
      <c r="I1205" s="90" t="str">
        <f t="array" ref="I1205">IF(D$2=1,IF(F1205="","",ABS(F1204-F1205)),IF(D$2&lt;10,IF(AND(F1205="",F1206=""),"",MAX(IF(C$11:C$1510=G1205,B$11:B$1510))-MIN(IF(C$11:C$1510=G1205,B$11:B$1510))),IF(AND(F1205="",F1206=""),"",_xlfn.STDEV.S(IF(C$11:C$1510=G1205,B$11:B$1510)))))</f>
        <v/>
      </c>
      <c r="J1205" s="102"/>
      <c r="K1205" s="156"/>
      <c r="L1205" s="157"/>
      <c r="M1205" s="158"/>
      <c r="N1205" s="147"/>
      <c r="O1205" s="147"/>
      <c r="AA1205" s="99" t="str">
        <f t="shared" si="829"/>
        <v/>
      </c>
      <c r="AB1205" s="99" t="str">
        <f t="shared" si="830"/>
        <v/>
      </c>
      <c r="AC1205" s="99" t="str">
        <f t="shared" si="858"/>
        <v/>
      </c>
      <c r="AD1205" s="99" t="str">
        <f t="shared" si="859"/>
        <v/>
      </c>
      <c r="AE1205" s="99" t="str">
        <f t="shared" si="831"/>
        <v/>
      </c>
      <c r="AF1205" s="99" t="str">
        <f t="shared" si="832"/>
        <v/>
      </c>
      <c r="AG1205" s="99" t="str">
        <f t="shared" si="870"/>
        <v/>
      </c>
      <c r="AH1205" s="99" t="str">
        <f t="shared" si="871"/>
        <v/>
      </c>
      <c r="AI1205" s="99" t="str">
        <f t="shared" si="848"/>
        <v/>
      </c>
      <c r="AJ1205" s="99" t="str">
        <f t="shared" si="854"/>
        <v/>
      </c>
      <c r="AK1205" s="99" t="str">
        <f t="shared" si="868"/>
        <v/>
      </c>
      <c r="AL1205" s="99" t="str">
        <f t="shared" si="869"/>
        <v/>
      </c>
      <c r="AM1205" s="99" t="str">
        <f t="shared" si="849"/>
        <v/>
      </c>
      <c r="AN1205" s="99" t="str">
        <f t="shared" si="855"/>
        <v/>
      </c>
      <c r="AO1205" s="99" t="str">
        <f t="shared" si="860"/>
        <v/>
      </c>
      <c r="AP1205" s="99" t="str">
        <f t="shared" si="861"/>
        <v/>
      </c>
      <c r="AQ1205" s="99" t="str">
        <f t="shared" si="856"/>
        <v/>
      </c>
      <c r="AR1205" s="99" t="str">
        <f t="shared" si="857"/>
        <v/>
      </c>
      <c r="AS1205" s="99" t="str">
        <f t="shared" si="862"/>
        <v/>
      </c>
      <c r="AT1205" s="99" t="str">
        <f t="shared" si="863"/>
        <v/>
      </c>
      <c r="AU1205" s="99" t="str">
        <f t="shared" si="833"/>
        <v/>
      </c>
      <c r="AV1205" s="99" t="str">
        <f t="shared" si="834"/>
        <v/>
      </c>
      <c r="AW1205" s="99" t="str">
        <f t="shared" si="864"/>
        <v/>
      </c>
      <c r="AX1205" s="99" t="str">
        <f t="shared" si="865"/>
        <v/>
      </c>
      <c r="AY1205" s="99" t="str">
        <f t="shared" si="835"/>
        <v/>
      </c>
      <c r="AZ1205" s="99" t="str">
        <f t="shared" si="836"/>
        <v/>
      </c>
      <c r="BA1205" s="99" t="str">
        <f t="shared" si="866"/>
        <v/>
      </c>
      <c r="BB1205" s="99" t="str">
        <f t="shared" si="867"/>
        <v/>
      </c>
      <c r="BD1205" s="99" t="str">
        <f t="shared" si="837"/>
        <v/>
      </c>
      <c r="BE1205" s="99" t="str">
        <f t="shared" si="838"/>
        <v/>
      </c>
      <c r="BF1205" s="99" t="str">
        <f t="shared" si="839"/>
        <v/>
      </c>
      <c r="BG1205" s="99" t="str">
        <f t="shared" si="840"/>
        <v/>
      </c>
      <c r="BH1205" s="121" t="str">
        <f t="shared" si="841"/>
        <v/>
      </c>
      <c r="BI1205" s="121" t="str">
        <f t="shared" si="842"/>
        <v/>
      </c>
      <c r="BJ1205" s="122" t="str">
        <f t="shared" si="843"/>
        <v/>
      </c>
      <c r="BK1205" s="122"/>
      <c r="BL1205" s="99" t="str">
        <f t="shared" si="844"/>
        <v/>
      </c>
      <c r="BM1205" s="99" t="str">
        <f t="shared" si="845"/>
        <v/>
      </c>
      <c r="BN1205" s="122" t="str">
        <f t="shared" si="850"/>
        <v/>
      </c>
      <c r="BO1205" s="121" t="str">
        <f t="shared" si="846"/>
        <v/>
      </c>
      <c r="BP1205" s="122" t="str">
        <f t="shared" si="851"/>
        <v/>
      </c>
      <c r="BQ1205" s="122"/>
    </row>
    <row r="1206" spans="2:69" x14ac:dyDescent="0.3">
      <c r="B1206" s="89"/>
      <c r="C1206" s="98">
        <f t="shared" si="847"/>
        <v>240</v>
      </c>
      <c r="D1206" s="120">
        <v>1196</v>
      </c>
      <c r="E1206" s="161" t="str">
        <f t="shared" si="852"/>
        <v/>
      </c>
      <c r="F1206" s="90" t="str">
        <f t="shared" si="828"/>
        <v/>
      </c>
      <c r="G1206" s="120">
        <v>1196</v>
      </c>
      <c r="H1206" s="161" t="str">
        <f t="shared" si="853"/>
        <v/>
      </c>
      <c r="I1206" s="90" t="str">
        <f t="array" ref="I1206">IF(D$2=1,IF(F1206="","",ABS(F1205-F1206)),IF(D$2&lt;10,IF(AND(F1206="",F1207=""),"",MAX(IF(C$11:C$1510=G1206,B$11:B$1510))-MIN(IF(C$11:C$1510=G1206,B$11:B$1510))),IF(AND(F1206="",F1207=""),"",_xlfn.STDEV.S(IF(C$11:C$1510=G1206,B$11:B$1510)))))</f>
        <v/>
      </c>
      <c r="J1206" s="102"/>
      <c r="K1206" s="156"/>
      <c r="L1206" s="157"/>
      <c r="M1206" s="158"/>
      <c r="N1206" s="147"/>
      <c r="O1206" s="147"/>
      <c r="AA1206" s="99" t="str">
        <f t="shared" si="829"/>
        <v/>
      </c>
      <c r="AB1206" s="99" t="str">
        <f t="shared" si="830"/>
        <v/>
      </c>
      <c r="AC1206" s="99" t="str">
        <f t="shared" si="858"/>
        <v/>
      </c>
      <c r="AD1206" s="99" t="str">
        <f t="shared" si="859"/>
        <v/>
      </c>
      <c r="AE1206" s="99" t="str">
        <f t="shared" si="831"/>
        <v/>
      </c>
      <c r="AF1206" s="99" t="str">
        <f t="shared" si="832"/>
        <v/>
      </c>
      <c r="AG1206" s="99" t="str">
        <f t="shared" si="870"/>
        <v/>
      </c>
      <c r="AH1206" s="99" t="str">
        <f t="shared" si="871"/>
        <v/>
      </c>
      <c r="AI1206" s="99" t="str">
        <f t="shared" si="848"/>
        <v/>
      </c>
      <c r="AJ1206" s="99" t="str">
        <f t="shared" si="854"/>
        <v/>
      </c>
      <c r="AK1206" s="99" t="str">
        <f t="shared" si="868"/>
        <v/>
      </c>
      <c r="AL1206" s="99" t="str">
        <f t="shared" si="869"/>
        <v/>
      </c>
      <c r="AM1206" s="99" t="str">
        <f t="shared" si="849"/>
        <v/>
      </c>
      <c r="AN1206" s="99" t="str">
        <f t="shared" si="855"/>
        <v/>
      </c>
      <c r="AO1206" s="99" t="str">
        <f t="shared" si="860"/>
        <v/>
      </c>
      <c r="AP1206" s="99" t="str">
        <f t="shared" si="861"/>
        <v/>
      </c>
      <c r="AQ1206" s="99" t="str">
        <f t="shared" si="856"/>
        <v/>
      </c>
      <c r="AR1206" s="99" t="str">
        <f t="shared" si="857"/>
        <v/>
      </c>
      <c r="AS1206" s="99" t="str">
        <f t="shared" si="862"/>
        <v/>
      </c>
      <c r="AT1206" s="99" t="str">
        <f t="shared" si="863"/>
        <v/>
      </c>
      <c r="AU1206" s="99" t="str">
        <f t="shared" si="833"/>
        <v/>
      </c>
      <c r="AV1206" s="99" t="str">
        <f t="shared" si="834"/>
        <v/>
      </c>
      <c r="AW1206" s="99" t="str">
        <f t="shared" si="864"/>
        <v/>
      </c>
      <c r="AX1206" s="99" t="str">
        <f t="shared" si="865"/>
        <v/>
      </c>
      <c r="AY1206" s="99" t="str">
        <f t="shared" si="835"/>
        <v/>
      </c>
      <c r="AZ1206" s="99" t="str">
        <f t="shared" si="836"/>
        <v/>
      </c>
      <c r="BA1206" s="99" t="str">
        <f t="shared" si="866"/>
        <v/>
      </c>
      <c r="BB1206" s="99" t="str">
        <f t="shared" si="867"/>
        <v/>
      </c>
      <c r="BD1206" s="99" t="str">
        <f t="shared" si="837"/>
        <v/>
      </c>
      <c r="BE1206" s="99" t="str">
        <f t="shared" si="838"/>
        <v/>
      </c>
      <c r="BF1206" s="99" t="str">
        <f t="shared" si="839"/>
        <v/>
      </c>
      <c r="BG1206" s="99" t="str">
        <f t="shared" si="840"/>
        <v/>
      </c>
      <c r="BH1206" s="121" t="str">
        <f t="shared" si="841"/>
        <v/>
      </c>
      <c r="BI1206" s="121" t="str">
        <f t="shared" si="842"/>
        <v/>
      </c>
      <c r="BJ1206" s="122" t="str">
        <f t="shared" si="843"/>
        <v/>
      </c>
      <c r="BK1206" s="122"/>
      <c r="BL1206" s="99" t="str">
        <f t="shared" si="844"/>
        <v/>
      </c>
      <c r="BM1206" s="99" t="str">
        <f t="shared" si="845"/>
        <v/>
      </c>
      <c r="BN1206" s="122" t="str">
        <f t="shared" si="850"/>
        <v/>
      </c>
      <c r="BO1206" s="121" t="str">
        <f t="shared" si="846"/>
        <v/>
      </c>
      <c r="BP1206" s="122" t="str">
        <f t="shared" si="851"/>
        <v/>
      </c>
      <c r="BQ1206" s="122"/>
    </row>
    <row r="1207" spans="2:69" x14ac:dyDescent="0.3">
      <c r="B1207" s="89"/>
      <c r="C1207" s="98">
        <f t="shared" si="847"/>
        <v>240</v>
      </c>
      <c r="D1207" s="120">
        <v>1197</v>
      </c>
      <c r="E1207" s="161" t="str">
        <f t="shared" si="852"/>
        <v/>
      </c>
      <c r="F1207" s="90" t="str">
        <f t="shared" si="828"/>
        <v/>
      </c>
      <c r="G1207" s="120">
        <v>1197</v>
      </c>
      <c r="H1207" s="161" t="str">
        <f t="shared" si="853"/>
        <v/>
      </c>
      <c r="I1207" s="90" t="str">
        <f t="array" ref="I1207">IF(D$2=1,IF(F1207="","",ABS(F1206-F1207)),IF(D$2&lt;10,IF(AND(F1207="",F1208=""),"",MAX(IF(C$11:C$1510=G1207,B$11:B$1510))-MIN(IF(C$11:C$1510=G1207,B$11:B$1510))),IF(AND(F1207="",F1208=""),"",_xlfn.STDEV.S(IF(C$11:C$1510=G1207,B$11:B$1510)))))</f>
        <v/>
      </c>
      <c r="J1207" s="102"/>
      <c r="K1207" s="156"/>
      <c r="L1207" s="157"/>
      <c r="M1207" s="158"/>
      <c r="N1207" s="147"/>
      <c r="O1207" s="147"/>
      <c r="AA1207" s="99" t="str">
        <f t="shared" si="829"/>
        <v/>
      </c>
      <c r="AB1207" s="99" t="str">
        <f t="shared" si="830"/>
        <v/>
      </c>
      <c r="AC1207" s="99" t="str">
        <f t="shared" si="858"/>
        <v/>
      </c>
      <c r="AD1207" s="99" t="str">
        <f t="shared" si="859"/>
        <v/>
      </c>
      <c r="AE1207" s="99" t="str">
        <f t="shared" si="831"/>
        <v/>
      </c>
      <c r="AF1207" s="99" t="str">
        <f t="shared" si="832"/>
        <v/>
      </c>
      <c r="AG1207" s="99" t="str">
        <f t="shared" si="870"/>
        <v/>
      </c>
      <c r="AH1207" s="99" t="str">
        <f t="shared" si="871"/>
        <v/>
      </c>
      <c r="AI1207" s="99" t="str">
        <f t="shared" si="848"/>
        <v/>
      </c>
      <c r="AJ1207" s="99" t="str">
        <f t="shared" si="854"/>
        <v/>
      </c>
      <c r="AK1207" s="99" t="str">
        <f t="shared" si="868"/>
        <v/>
      </c>
      <c r="AL1207" s="99" t="str">
        <f t="shared" si="869"/>
        <v/>
      </c>
      <c r="AM1207" s="99" t="str">
        <f t="shared" si="849"/>
        <v/>
      </c>
      <c r="AN1207" s="99" t="str">
        <f t="shared" si="855"/>
        <v/>
      </c>
      <c r="AO1207" s="99" t="str">
        <f t="shared" si="860"/>
        <v/>
      </c>
      <c r="AP1207" s="99" t="str">
        <f t="shared" si="861"/>
        <v/>
      </c>
      <c r="AQ1207" s="99" t="str">
        <f t="shared" si="856"/>
        <v/>
      </c>
      <c r="AR1207" s="99" t="str">
        <f t="shared" si="857"/>
        <v/>
      </c>
      <c r="AS1207" s="99" t="str">
        <f t="shared" si="862"/>
        <v/>
      </c>
      <c r="AT1207" s="99" t="str">
        <f t="shared" si="863"/>
        <v/>
      </c>
      <c r="AU1207" s="99" t="str">
        <f t="shared" si="833"/>
        <v/>
      </c>
      <c r="AV1207" s="99" t="str">
        <f t="shared" si="834"/>
        <v/>
      </c>
      <c r="AW1207" s="99" t="str">
        <f t="shared" si="864"/>
        <v/>
      </c>
      <c r="AX1207" s="99" t="str">
        <f t="shared" si="865"/>
        <v/>
      </c>
      <c r="AY1207" s="99" t="str">
        <f t="shared" si="835"/>
        <v/>
      </c>
      <c r="AZ1207" s="99" t="str">
        <f t="shared" si="836"/>
        <v/>
      </c>
      <c r="BA1207" s="99" t="str">
        <f t="shared" si="866"/>
        <v/>
      </c>
      <c r="BB1207" s="99" t="str">
        <f t="shared" si="867"/>
        <v/>
      </c>
      <c r="BD1207" s="99" t="str">
        <f t="shared" si="837"/>
        <v/>
      </c>
      <c r="BE1207" s="99" t="str">
        <f t="shared" si="838"/>
        <v/>
      </c>
      <c r="BF1207" s="99" t="str">
        <f t="shared" si="839"/>
        <v/>
      </c>
      <c r="BG1207" s="99" t="str">
        <f t="shared" si="840"/>
        <v/>
      </c>
      <c r="BH1207" s="121" t="str">
        <f t="shared" si="841"/>
        <v/>
      </c>
      <c r="BI1207" s="121" t="str">
        <f t="shared" si="842"/>
        <v/>
      </c>
      <c r="BJ1207" s="122" t="str">
        <f t="shared" si="843"/>
        <v/>
      </c>
      <c r="BK1207" s="122"/>
      <c r="BL1207" s="99" t="str">
        <f t="shared" si="844"/>
        <v/>
      </c>
      <c r="BM1207" s="99" t="str">
        <f t="shared" si="845"/>
        <v/>
      </c>
      <c r="BN1207" s="122" t="str">
        <f t="shared" si="850"/>
        <v/>
      </c>
      <c r="BO1207" s="121" t="str">
        <f t="shared" si="846"/>
        <v/>
      </c>
      <c r="BP1207" s="122" t="str">
        <f t="shared" si="851"/>
        <v/>
      </c>
      <c r="BQ1207" s="122"/>
    </row>
    <row r="1208" spans="2:69" x14ac:dyDescent="0.3">
      <c r="B1208" s="89"/>
      <c r="C1208" s="98">
        <f t="shared" si="847"/>
        <v>240</v>
      </c>
      <c r="D1208" s="120">
        <v>1198</v>
      </c>
      <c r="E1208" s="161" t="str">
        <f t="shared" si="852"/>
        <v/>
      </c>
      <c r="F1208" s="90" t="str">
        <f t="shared" si="828"/>
        <v/>
      </c>
      <c r="G1208" s="120">
        <v>1198</v>
      </c>
      <c r="H1208" s="161" t="str">
        <f t="shared" si="853"/>
        <v/>
      </c>
      <c r="I1208" s="90" t="str">
        <f t="array" ref="I1208">IF(D$2=1,IF(F1208="","",ABS(F1207-F1208)),IF(D$2&lt;10,IF(AND(F1208="",F1209=""),"",MAX(IF(C$11:C$1510=G1208,B$11:B$1510))-MIN(IF(C$11:C$1510=G1208,B$11:B$1510))),IF(AND(F1208="",F1209=""),"",_xlfn.STDEV.S(IF(C$11:C$1510=G1208,B$11:B$1510)))))</f>
        <v/>
      </c>
      <c r="J1208" s="102"/>
      <c r="K1208" s="156"/>
      <c r="L1208" s="157"/>
      <c r="M1208" s="158"/>
      <c r="N1208" s="147"/>
      <c r="O1208" s="147"/>
      <c r="AA1208" s="99" t="str">
        <f t="shared" si="829"/>
        <v/>
      </c>
      <c r="AB1208" s="99" t="str">
        <f t="shared" si="830"/>
        <v/>
      </c>
      <c r="AC1208" s="99" t="str">
        <f t="shared" si="858"/>
        <v/>
      </c>
      <c r="AD1208" s="99" t="str">
        <f t="shared" si="859"/>
        <v/>
      </c>
      <c r="AE1208" s="99" t="str">
        <f t="shared" si="831"/>
        <v/>
      </c>
      <c r="AF1208" s="99" t="str">
        <f t="shared" si="832"/>
        <v/>
      </c>
      <c r="AG1208" s="99" t="str">
        <f t="shared" si="870"/>
        <v/>
      </c>
      <c r="AH1208" s="99" t="str">
        <f t="shared" si="871"/>
        <v/>
      </c>
      <c r="AI1208" s="99" t="str">
        <f t="shared" si="848"/>
        <v/>
      </c>
      <c r="AJ1208" s="99" t="str">
        <f t="shared" si="854"/>
        <v/>
      </c>
      <c r="AK1208" s="99" t="str">
        <f t="shared" si="868"/>
        <v/>
      </c>
      <c r="AL1208" s="99" t="str">
        <f t="shared" si="869"/>
        <v/>
      </c>
      <c r="AM1208" s="99" t="str">
        <f t="shared" si="849"/>
        <v/>
      </c>
      <c r="AN1208" s="99" t="str">
        <f t="shared" si="855"/>
        <v/>
      </c>
      <c r="AO1208" s="99" t="str">
        <f t="shared" si="860"/>
        <v/>
      </c>
      <c r="AP1208" s="99" t="str">
        <f t="shared" si="861"/>
        <v/>
      </c>
      <c r="AQ1208" s="99" t="str">
        <f t="shared" si="856"/>
        <v/>
      </c>
      <c r="AR1208" s="99" t="str">
        <f t="shared" si="857"/>
        <v/>
      </c>
      <c r="AS1208" s="99" t="str">
        <f t="shared" si="862"/>
        <v/>
      </c>
      <c r="AT1208" s="99" t="str">
        <f t="shared" si="863"/>
        <v/>
      </c>
      <c r="AU1208" s="99" t="str">
        <f t="shared" si="833"/>
        <v/>
      </c>
      <c r="AV1208" s="99" t="str">
        <f t="shared" si="834"/>
        <v/>
      </c>
      <c r="AW1208" s="99" t="str">
        <f t="shared" si="864"/>
        <v/>
      </c>
      <c r="AX1208" s="99" t="str">
        <f t="shared" si="865"/>
        <v/>
      </c>
      <c r="AY1208" s="99" t="str">
        <f t="shared" si="835"/>
        <v/>
      </c>
      <c r="AZ1208" s="99" t="str">
        <f t="shared" si="836"/>
        <v/>
      </c>
      <c r="BA1208" s="99" t="str">
        <f t="shared" si="866"/>
        <v/>
      </c>
      <c r="BB1208" s="99" t="str">
        <f t="shared" si="867"/>
        <v/>
      </c>
      <c r="BD1208" s="99" t="str">
        <f t="shared" si="837"/>
        <v/>
      </c>
      <c r="BE1208" s="99" t="str">
        <f t="shared" si="838"/>
        <v/>
      </c>
      <c r="BF1208" s="99" t="str">
        <f t="shared" si="839"/>
        <v/>
      </c>
      <c r="BG1208" s="99" t="str">
        <f t="shared" si="840"/>
        <v/>
      </c>
      <c r="BH1208" s="121" t="str">
        <f t="shared" si="841"/>
        <v/>
      </c>
      <c r="BI1208" s="121" t="str">
        <f t="shared" si="842"/>
        <v/>
      </c>
      <c r="BJ1208" s="122" t="str">
        <f t="shared" si="843"/>
        <v/>
      </c>
      <c r="BK1208" s="122"/>
      <c r="BL1208" s="99" t="str">
        <f t="shared" si="844"/>
        <v/>
      </c>
      <c r="BM1208" s="99" t="str">
        <f t="shared" si="845"/>
        <v/>
      </c>
      <c r="BN1208" s="122" t="str">
        <f t="shared" si="850"/>
        <v/>
      </c>
      <c r="BO1208" s="121" t="str">
        <f t="shared" si="846"/>
        <v/>
      </c>
      <c r="BP1208" s="122" t="str">
        <f t="shared" si="851"/>
        <v/>
      </c>
      <c r="BQ1208" s="122"/>
    </row>
    <row r="1209" spans="2:69" x14ac:dyDescent="0.3">
      <c r="B1209" s="89"/>
      <c r="C1209" s="98">
        <f t="shared" si="847"/>
        <v>240</v>
      </c>
      <c r="D1209" s="120">
        <v>1199</v>
      </c>
      <c r="E1209" s="161" t="str">
        <f t="shared" si="852"/>
        <v/>
      </c>
      <c r="F1209" s="90" t="str">
        <f t="shared" si="828"/>
        <v/>
      </c>
      <c r="G1209" s="120">
        <v>1199</v>
      </c>
      <c r="H1209" s="161" t="str">
        <f t="shared" si="853"/>
        <v/>
      </c>
      <c r="I1209" s="90" t="str">
        <f t="array" ref="I1209">IF(D$2=1,IF(F1209="","",ABS(F1208-F1209)),IF(D$2&lt;10,IF(AND(F1209="",F1210=""),"",MAX(IF(C$11:C$1510=G1209,B$11:B$1510))-MIN(IF(C$11:C$1510=G1209,B$11:B$1510))),IF(AND(F1209="",F1210=""),"",_xlfn.STDEV.S(IF(C$11:C$1510=G1209,B$11:B$1510)))))</f>
        <v/>
      </c>
      <c r="J1209" s="102"/>
      <c r="K1209" s="156"/>
      <c r="L1209" s="157"/>
      <c r="M1209" s="158"/>
      <c r="N1209" s="147"/>
      <c r="O1209" s="147"/>
      <c r="AA1209" s="99" t="str">
        <f t="shared" si="829"/>
        <v/>
      </c>
      <c r="AB1209" s="99" t="str">
        <f t="shared" si="830"/>
        <v/>
      </c>
      <c r="AC1209" s="99" t="str">
        <f t="shared" si="858"/>
        <v/>
      </c>
      <c r="AD1209" s="99" t="str">
        <f t="shared" si="859"/>
        <v/>
      </c>
      <c r="AE1209" s="99" t="str">
        <f t="shared" si="831"/>
        <v/>
      </c>
      <c r="AF1209" s="99" t="str">
        <f t="shared" si="832"/>
        <v/>
      </c>
      <c r="AG1209" s="99" t="str">
        <f t="shared" si="870"/>
        <v/>
      </c>
      <c r="AH1209" s="99" t="str">
        <f t="shared" si="871"/>
        <v/>
      </c>
      <c r="AI1209" s="99" t="str">
        <f t="shared" si="848"/>
        <v/>
      </c>
      <c r="AJ1209" s="99" t="str">
        <f t="shared" si="854"/>
        <v/>
      </c>
      <c r="AK1209" s="99" t="str">
        <f t="shared" si="868"/>
        <v/>
      </c>
      <c r="AL1209" s="99" t="str">
        <f t="shared" si="869"/>
        <v/>
      </c>
      <c r="AM1209" s="99" t="str">
        <f t="shared" si="849"/>
        <v/>
      </c>
      <c r="AN1209" s="99" t="str">
        <f t="shared" si="855"/>
        <v/>
      </c>
      <c r="AO1209" s="99" t="str">
        <f t="shared" si="860"/>
        <v/>
      </c>
      <c r="AP1209" s="99" t="str">
        <f t="shared" si="861"/>
        <v/>
      </c>
      <c r="AQ1209" s="99" t="str">
        <f t="shared" si="856"/>
        <v/>
      </c>
      <c r="AR1209" s="99" t="str">
        <f t="shared" si="857"/>
        <v/>
      </c>
      <c r="AS1209" s="99" t="str">
        <f t="shared" si="862"/>
        <v/>
      </c>
      <c r="AT1209" s="99" t="str">
        <f t="shared" si="863"/>
        <v/>
      </c>
      <c r="AU1209" s="99" t="str">
        <f t="shared" si="833"/>
        <v/>
      </c>
      <c r="AV1209" s="99" t="str">
        <f t="shared" si="834"/>
        <v/>
      </c>
      <c r="AW1209" s="99" t="str">
        <f t="shared" si="864"/>
        <v/>
      </c>
      <c r="AX1209" s="99" t="str">
        <f t="shared" si="865"/>
        <v/>
      </c>
      <c r="AY1209" s="99" t="str">
        <f t="shared" si="835"/>
        <v/>
      </c>
      <c r="AZ1209" s="99" t="str">
        <f t="shared" si="836"/>
        <v/>
      </c>
      <c r="BA1209" s="99" t="str">
        <f t="shared" si="866"/>
        <v/>
      </c>
      <c r="BB1209" s="99" t="str">
        <f t="shared" si="867"/>
        <v/>
      </c>
      <c r="BD1209" s="99" t="str">
        <f t="shared" si="837"/>
        <v/>
      </c>
      <c r="BE1209" s="99" t="str">
        <f t="shared" si="838"/>
        <v/>
      </c>
      <c r="BF1209" s="99" t="str">
        <f t="shared" si="839"/>
        <v/>
      </c>
      <c r="BG1209" s="99" t="str">
        <f t="shared" si="840"/>
        <v/>
      </c>
      <c r="BH1209" s="121" t="str">
        <f t="shared" si="841"/>
        <v/>
      </c>
      <c r="BI1209" s="121" t="str">
        <f t="shared" si="842"/>
        <v/>
      </c>
      <c r="BJ1209" s="122" t="str">
        <f t="shared" si="843"/>
        <v/>
      </c>
      <c r="BK1209" s="122"/>
      <c r="BL1209" s="99" t="str">
        <f t="shared" si="844"/>
        <v/>
      </c>
      <c r="BM1209" s="99" t="str">
        <f t="shared" si="845"/>
        <v/>
      </c>
      <c r="BN1209" s="122" t="str">
        <f t="shared" si="850"/>
        <v/>
      </c>
      <c r="BO1209" s="121" t="str">
        <f t="shared" si="846"/>
        <v/>
      </c>
      <c r="BP1209" s="122" t="str">
        <f t="shared" si="851"/>
        <v/>
      </c>
      <c r="BQ1209" s="122"/>
    </row>
    <row r="1210" spans="2:69" x14ac:dyDescent="0.3">
      <c r="B1210" s="89"/>
      <c r="C1210" s="98">
        <f t="shared" si="847"/>
        <v>240</v>
      </c>
      <c r="D1210" s="120">
        <v>1200</v>
      </c>
      <c r="E1210" s="161" t="str">
        <f t="shared" si="852"/>
        <v/>
      </c>
      <c r="F1210" s="90" t="str">
        <f t="shared" si="828"/>
        <v/>
      </c>
      <c r="G1210" s="120">
        <v>1200</v>
      </c>
      <c r="H1210" s="161" t="str">
        <f t="shared" si="853"/>
        <v/>
      </c>
      <c r="I1210" s="90" t="str">
        <f t="array" ref="I1210">IF(D$2=1,IF(F1210="","",ABS(F1209-F1210)),IF(D$2&lt;10,IF(AND(F1210="",F1211=""),"",MAX(IF(C$11:C$1510=G1210,B$11:B$1510))-MIN(IF(C$11:C$1510=G1210,B$11:B$1510))),IF(AND(F1210="",F1211=""),"",_xlfn.STDEV.S(IF(C$11:C$1510=G1210,B$11:B$1510)))))</f>
        <v/>
      </c>
      <c r="J1210" s="102"/>
      <c r="K1210" s="156"/>
      <c r="L1210" s="157"/>
      <c r="M1210" s="158"/>
      <c r="N1210" s="147"/>
      <c r="O1210" s="147"/>
      <c r="AA1210" s="99" t="str">
        <f t="shared" si="829"/>
        <v/>
      </c>
      <c r="AB1210" s="99" t="str">
        <f t="shared" si="830"/>
        <v/>
      </c>
      <c r="AC1210" s="99" t="str">
        <f t="shared" si="858"/>
        <v/>
      </c>
      <c r="AD1210" s="99" t="str">
        <f t="shared" si="859"/>
        <v/>
      </c>
      <c r="AE1210" s="99" t="str">
        <f t="shared" si="831"/>
        <v/>
      </c>
      <c r="AF1210" s="99" t="str">
        <f t="shared" si="832"/>
        <v/>
      </c>
      <c r="AG1210" s="99" t="str">
        <f t="shared" si="870"/>
        <v/>
      </c>
      <c r="AH1210" s="99" t="str">
        <f t="shared" si="871"/>
        <v/>
      </c>
      <c r="AI1210" s="99" t="str">
        <f t="shared" si="848"/>
        <v/>
      </c>
      <c r="AJ1210" s="99" t="str">
        <f t="shared" si="854"/>
        <v/>
      </c>
      <c r="AK1210" s="99" t="str">
        <f t="shared" si="868"/>
        <v/>
      </c>
      <c r="AL1210" s="99" t="str">
        <f t="shared" si="869"/>
        <v/>
      </c>
      <c r="AM1210" s="99" t="str">
        <f t="shared" si="849"/>
        <v/>
      </c>
      <c r="AN1210" s="99" t="str">
        <f t="shared" si="855"/>
        <v/>
      </c>
      <c r="AO1210" s="99" t="str">
        <f t="shared" si="860"/>
        <v/>
      </c>
      <c r="AP1210" s="99" t="str">
        <f t="shared" si="861"/>
        <v/>
      </c>
      <c r="AQ1210" s="99" t="str">
        <f t="shared" si="856"/>
        <v/>
      </c>
      <c r="AR1210" s="99" t="str">
        <f t="shared" si="857"/>
        <v/>
      </c>
      <c r="AS1210" s="99" t="str">
        <f t="shared" si="862"/>
        <v/>
      </c>
      <c r="AT1210" s="99" t="str">
        <f t="shared" si="863"/>
        <v/>
      </c>
      <c r="AU1210" s="99" t="str">
        <f t="shared" si="833"/>
        <v/>
      </c>
      <c r="AV1210" s="99" t="str">
        <f t="shared" si="834"/>
        <v/>
      </c>
      <c r="AW1210" s="99" t="str">
        <f t="shared" si="864"/>
        <v/>
      </c>
      <c r="AX1210" s="99" t="str">
        <f t="shared" si="865"/>
        <v/>
      </c>
      <c r="AY1210" s="99" t="str">
        <f t="shared" si="835"/>
        <v/>
      </c>
      <c r="AZ1210" s="99" t="str">
        <f t="shared" si="836"/>
        <v/>
      </c>
      <c r="BA1210" s="99" t="str">
        <f t="shared" si="866"/>
        <v/>
      </c>
      <c r="BB1210" s="99" t="str">
        <f t="shared" si="867"/>
        <v/>
      </c>
      <c r="BD1210" s="99" t="str">
        <f t="shared" si="837"/>
        <v/>
      </c>
      <c r="BE1210" s="99" t="str">
        <f t="shared" si="838"/>
        <v/>
      </c>
      <c r="BF1210" s="99" t="str">
        <f t="shared" si="839"/>
        <v/>
      </c>
      <c r="BG1210" s="99" t="str">
        <f t="shared" si="840"/>
        <v/>
      </c>
      <c r="BH1210" s="121" t="str">
        <f t="shared" si="841"/>
        <v/>
      </c>
      <c r="BI1210" s="121" t="str">
        <f t="shared" si="842"/>
        <v/>
      </c>
      <c r="BJ1210" s="122" t="str">
        <f t="shared" si="843"/>
        <v/>
      </c>
      <c r="BK1210" s="122"/>
      <c r="BL1210" s="99" t="str">
        <f t="shared" si="844"/>
        <v/>
      </c>
      <c r="BM1210" s="99" t="str">
        <f t="shared" si="845"/>
        <v/>
      </c>
      <c r="BN1210" s="122" t="str">
        <f t="shared" si="850"/>
        <v/>
      </c>
      <c r="BO1210" s="121" t="str">
        <f t="shared" si="846"/>
        <v/>
      </c>
      <c r="BP1210" s="122" t="str">
        <f t="shared" si="851"/>
        <v/>
      </c>
      <c r="BQ1210" s="122"/>
    </row>
    <row r="1211" spans="2:69" x14ac:dyDescent="0.3">
      <c r="B1211" s="89"/>
      <c r="C1211" s="98">
        <f t="shared" si="847"/>
        <v>241</v>
      </c>
      <c r="D1211" s="120">
        <v>1201</v>
      </c>
      <c r="E1211" s="161" t="str">
        <f t="shared" si="852"/>
        <v/>
      </c>
      <c r="F1211" s="90" t="str">
        <f t="shared" si="828"/>
        <v/>
      </c>
      <c r="G1211" s="120">
        <v>1201</v>
      </c>
      <c r="H1211" s="161" t="str">
        <f t="shared" si="853"/>
        <v/>
      </c>
      <c r="I1211" s="90" t="str">
        <f t="array" ref="I1211">IF(D$2=1,IF(F1211="","",ABS(F1210-F1211)),IF(D$2&lt;10,IF(AND(F1211="",F1212=""),"",MAX(IF(C$11:C$1510=G1211,B$11:B$1510))-MIN(IF(C$11:C$1510=G1211,B$11:B$1510))),IF(AND(F1211="",F1212=""),"",_xlfn.STDEV.S(IF(C$11:C$1510=G1211,B$11:B$1510)))))</f>
        <v/>
      </c>
      <c r="J1211" s="102"/>
      <c r="K1211" s="156"/>
      <c r="L1211" s="157"/>
      <c r="M1211" s="158"/>
      <c r="N1211" s="147"/>
      <c r="O1211" s="147"/>
      <c r="AA1211" s="99" t="str">
        <f t="shared" si="829"/>
        <v/>
      </c>
      <c r="AB1211" s="99" t="str">
        <f t="shared" si="830"/>
        <v/>
      </c>
      <c r="AC1211" s="99" t="str">
        <f t="shared" si="858"/>
        <v/>
      </c>
      <c r="AD1211" s="99" t="str">
        <f t="shared" si="859"/>
        <v/>
      </c>
      <c r="AE1211" s="99" t="str">
        <f t="shared" si="831"/>
        <v/>
      </c>
      <c r="AF1211" s="99" t="str">
        <f t="shared" si="832"/>
        <v/>
      </c>
      <c r="AG1211" s="99" t="str">
        <f t="shared" si="870"/>
        <v/>
      </c>
      <c r="AH1211" s="99" t="str">
        <f t="shared" si="871"/>
        <v/>
      </c>
      <c r="AI1211" s="99" t="str">
        <f t="shared" si="848"/>
        <v/>
      </c>
      <c r="AJ1211" s="99" t="str">
        <f t="shared" si="854"/>
        <v/>
      </c>
      <c r="AK1211" s="99" t="str">
        <f t="shared" si="868"/>
        <v/>
      </c>
      <c r="AL1211" s="99" t="str">
        <f t="shared" si="869"/>
        <v/>
      </c>
      <c r="AM1211" s="99" t="str">
        <f t="shared" si="849"/>
        <v/>
      </c>
      <c r="AN1211" s="99" t="str">
        <f t="shared" si="855"/>
        <v/>
      </c>
      <c r="AO1211" s="99" t="str">
        <f t="shared" si="860"/>
        <v/>
      </c>
      <c r="AP1211" s="99" t="str">
        <f t="shared" si="861"/>
        <v/>
      </c>
      <c r="AQ1211" s="99" t="str">
        <f t="shared" si="856"/>
        <v/>
      </c>
      <c r="AR1211" s="99" t="str">
        <f t="shared" si="857"/>
        <v/>
      </c>
      <c r="AS1211" s="99" t="str">
        <f t="shared" si="862"/>
        <v/>
      </c>
      <c r="AT1211" s="99" t="str">
        <f t="shared" si="863"/>
        <v/>
      </c>
      <c r="AU1211" s="99" t="str">
        <f t="shared" si="833"/>
        <v/>
      </c>
      <c r="AV1211" s="99" t="str">
        <f t="shared" si="834"/>
        <v/>
      </c>
      <c r="AW1211" s="99" t="str">
        <f t="shared" si="864"/>
        <v/>
      </c>
      <c r="AX1211" s="99" t="str">
        <f t="shared" si="865"/>
        <v/>
      </c>
      <c r="AY1211" s="99" t="str">
        <f t="shared" si="835"/>
        <v/>
      </c>
      <c r="AZ1211" s="99" t="str">
        <f t="shared" si="836"/>
        <v/>
      </c>
      <c r="BA1211" s="99" t="str">
        <f t="shared" si="866"/>
        <v/>
      </c>
      <c r="BB1211" s="99" t="str">
        <f t="shared" si="867"/>
        <v/>
      </c>
      <c r="BD1211" s="99" t="str">
        <f t="shared" si="837"/>
        <v/>
      </c>
      <c r="BE1211" s="99" t="str">
        <f t="shared" si="838"/>
        <v/>
      </c>
      <c r="BF1211" s="99" t="str">
        <f t="shared" si="839"/>
        <v/>
      </c>
      <c r="BG1211" s="99" t="str">
        <f t="shared" si="840"/>
        <v/>
      </c>
      <c r="BH1211" s="121" t="str">
        <f t="shared" si="841"/>
        <v/>
      </c>
      <c r="BI1211" s="121" t="str">
        <f t="shared" si="842"/>
        <v/>
      </c>
      <c r="BJ1211" s="122" t="str">
        <f t="shared" si="843"/>
        <v/>
      </c>
      <c r="BK1211" s="122"/>
      <c r="BL1211" s="99" t="str">
        <f t="shared" si="844"/>
        <v/>
      </c>
      <c r="BM1211" s="99" t="str">
        <f t="shared" si="845"/>
        <v/>
      </c>
      <c r="BN1211" s="122" t="str">
        <f t="shared" si="850"/>
        <v/>
      </c>
      <c r="BO1211" s="121" t="str">
        <f t="shared" si="846"/>
        <v/>
      </c>
      <c r="BP1211" s="122" t="str">
        <f t="shared" si="851"/>
        <v/>
      </c>
      <c r="BQ1211" s="122"/>
    </row>
    <row r="1212" spans="2:69" x14ac:dyDescent="0.3">
      <c r="B1212" s="89"/>
      <c r="C1212" s="98">
        <f t="shared" si="847"/>
        <v>241</v>
      </c>
      <c r="D1212" s="120">
        <v>1202</v>
      </c>
      <c r="E1212" s="161" t="str">
        <f t="shared" si="852"/>
        <v/>
      </c>
      <c r="F1212" s="90" t="str">
        <f t="shared" si="828"/>
        <v/>
      </c>
      <c r="G1212" s="120">
        <v>1202</v>
      </c>
      <c r="H1212" s="161" t="str">
        <f t="shared" si="853"/>
        <v/>
      </c>
      <c r="I1212" s="90" t="str">
        <f t="array" ref="I1212">IF(D$2=1,IF(F1212="","",ABS(F1211-F1212)),IF(D$2&lt;10,IF(AND(F1212="",F1213=""),"",MAX(IF(C$11:C$1510=G1212,B$11:B$1510))-MIN(IF(C$11:C$1510=G1212,B$11:B$1510))),IF(AND(F1212="",F1213=""),"",_xlfn.STDEV.S(IF(C$11:C$1510=G1212,B$11:B$1510)))))</f>
        <v/>
      </c>
      <c r="J1212" s="102"/>
      <c r="K1212" s="156"/>
      <c r="L1212" s="157"/>
      <c r="M1212" s="158"/>
      <c r="N1212" s="147"/>
      <c r="O1212" s="147"/>
      <c r="AA1212" s="99" t="str">
        <f t="shared" si="829"/>
        <v/>
      </c>
      <c r="AB1212" s="99" t="str">
        <f t="shared" si="830"/>
        <v/>
      </c>
      <c r="AC1212" s="99" t="str">
        <f t="shared" si="858"/>
        <v/>
      </c>
      <c r="AD1212" s="99" t="str">
        <f t="shared" si="859"/>
        <v/>
      </c>
      <c r="AE1212" s="99" t="str">
        <f t="shared" si="831"/>
        <v/>
      </c>
      <c r="AF1212" s="99" t="str">
        <f t="shared" si="832"/>
        <v/>
      </c>
      <c r="AG1212" s="99" t="str">
        <f t="shared" si="870"/>
        <v/>
      </c>
      <c r="AH1212" s="99" t="str">
        <f t="shared" si="871"/>
        <v/>
      </c>
      <c r="AI1212" s="99" t="str">
        <f t="shared" si="848"/>
        <v/>
      </c>
      <c r="AJ1212" s="99" t="str">
        <f t="shared" si="854"/>
        <v/>
      </c>
      <c r="AK1212" s="99" t="str">
        <f t="shared" si="868"/>
        <v/>
      </c>
      <c r="AL1212" s="99" t="str">
        <f t="shared" si="869"/>
        <v/>
      </c>
      <c r="AM1212" s="99" t="str">
        <f t="shared" si="849"/>
        <v/>
      </c>
      <c r="AN1212" s="99" t="str">
        <f t="shared" si="855"/>
        <v/>
      </c>
      <c r="AO1212" s="99" t="str">
        <f t="shared" si="860"/>
        <v/>
      </c>
      <c r="AP1212" s="99" t="str">
        <f t="shared" si="861"/>
        <v/>
      </c>
      <c r="AQ1212" s="99" t="str">
        <f t="shared" si="856"/>
        <v/>
      </c>
      <c r="AR1212" s="99" t="str">
        <f t="shared" si="857"/>
        <v/>
      </c>
      <c r="AS1212" s="99" t="str">
        <f t="shared" si="862"/>
        <v/>
      </c>
      <c r="AT1212" s="99" t="str">
        <f t="shared" si="863"/>
        <v/>
      </c>
      <c r="AU1212" s="99" t="str">
        <f t="shared" si="833"/>
        <v/>
      </c>
      <c r="AV1212" s="99" t="str">
        <f t="shared" si="834"/>
        <v/>
      </c>
      <c r="AW1212" s="99" t="str">
        <f t="shared" si="864"/>
        <v/>
      </c>
      <c r="AX1212" s="99" t="str">
        <f t="shared" si="865"/>
        <v/>
      </c>
      <c r="AY1212" s="99" t="str">
        <f t="shared" si="835"/>
        <v/>
      </c>
      <c r="AZ1212" s="99" t="str">
        <f t="shared" si="836"/>
        <v/>
      </c>
      <c r="BA1212" s="99" t="str">
        <f t="shared" si="866"/>
        <v/>
      </c>
      <c r="BB1212" s="99" t="str">
        <f t="shared" si="867"/>
        <v/>
      </c>
      <c r="BD1212" s="99" t="str">
        <f t="shared" si="837"/>
        <v/>
      </c>
      <c r="BE1212" s="99" t="str">
        <f t="shared" si="838"/>
        <v/>
      </c>
      <c r="BF1212" s="99" t="str">
        <f t="shared" si="839"/>
        <v/>
      </c>
      <c r="BG1212" s="99" t="str">
        <f t="shared" si="840"/>
        <v/>
      </c>
      <c r="BH1212" s="121" t="str">
        <f t="shared" si="841"/>
        <v/>
      </c>
      <c r="BI1212" s="121" t="str">
        <f t="shared" si="842"/>
        <v/>
      </c>
      <c r="BJ1212" s="122" t="str">
        <f t="shared" si="843"/>
        <v/>
      </c>
      <c r="BK1212" s="122"/>
      <c r="BL1212" s="99" t="str">
        <f t="shared" si="844"/>
        <v/>
      </c>
      <c r="BM1212" s="99" t="str">
        <f t="shared" si="845"/>
        <v/>
      </c>
      <c r="BN1212" s="122" t="str">
        <f t="shared" si="850"/>
        <v/>
      </c>
      <c r="BO1212" s="121" t="str">
        <f t="shared" si="846"/>
        <v/>
      </c>
      <c r="BP1212" s="122" t="str">
        <f t="shared" si="851"/>
        <v/>
      </c>
      <c r="BQ1212" s="122"/>
    </row>
    <row r="1213" spans="2:69" x14ac:dyDescent="0.3">
      <c r="B1213" s="89"/>
      <c r="C1213" s="98">
        <f t="shared" si="847"/>
        <v>241</v>
      </c>
      <c r="D1213" s="120">
        <v>1203</v>
      </c>
      <c r="E1213" s="161" t="str">
        <f t="shared" si="852"/>
        <v/>
      </c>
      <c r="F1213" s="90" t="str">
        <f t="shared" si="828"/>
        <v/>
      </c>
      <c r="G1213" s="120">
        <v>1203</v>
      </c>
      <c r="H1213" s="161" t="str">
        <f t="shared" si="853"/>
        <v/>
      </c>
      <c r="I1213" s="90" t="str">
        <f t="array" ref="I1213">IF(D$2=1,IF(F1213="","",ABS(F1212-F1213)),IF(D$2&lt;10,IF(AND(F1213="",F1214=""),"",MAX(IF(C$11:C$1510=G1213,B$11:B$1510))-MIN(IF(C$11:C$1510=G1213,B$11:B$1510))),IF(AND(F1213="",F1214=""),"",_xlfn.STDEV.S(IF(C$11:C$1510=G1213,B$11:B$1510)))))</f>
        <v/>
      </c>
      <c r="J1213" s="102"/>
      <c r="K1213" s="156"/>
      <c r="L1213" s="157"/>
      <c r="M1213" s="158"/>
      <c r="N1213" s="147"/>
      <c r="O1213" s="147"/>
      <c r="AA1213" s="99" t="str">
        <f t="shared" si="829"/>
        <v/>
      </c>
      <c r="AB1213" s="99" t="str">
        <f t="shared" si="830"/>
        <v/>
      </c>
      <c r="AC1213" s="99" t="str">
        <f t="shared" si="858"/>
        <v/>
      </c>
      <c r="AD1213" s="99" t="str">
        <f t="shared" si="859"/>
        <v/>
      </c>
      <c r="AE1213" s="99" t="str">
        <f t="shared" si="831"/>
        <v/>
      </c>
      <c r="AF1213" s="99" t="str">
        <f t="shared" si="832"/>
        <v/>
      </c>
      <c r="AG1213" s="99" t="str">
        <f t="shared" si="870"/>
        <v/>
      </c>
      <c r="AH1213" s="99" t="str">
        <f t="shared" si="871"/>
        <v/>
      </c>
      <c r="AI1213" s="99" t="str">
        <f t="shared" si="848"/>
        <v/>
      </c>
      <c r="AJ1213" s="99" t="str">
        <f t="shared" si="854"/>
        <v/>
      </c>
      <c r="AK1213" s="99" t="str">
        <f t="shared" si="868"/>
        <v/>
      </c>
      <c r="AL1213" s="99" t="str">
        <f t="shared" si="869"/>
        <v/>
      </c>
      <c r="AM1213" s="99" t="str">
        <f t="shared" si="849"/>
        <v/>
      </c>
      <c r="AN1213" s="99" t="str">
        <f t="shared" si="855"/>
        <v/>
      </c>
      <c r="AO1213" s="99" t="str">
        <f t="shared" si="860"/>
        <v/>
      </c>
      <c r="AP1213" s="99" t="str">
        <f t="shared" si="861"/>
        <v/>
      </c>
      <c r="AQ1213" s="99" t="str">
        <f t="shared" si="856"/>
        <v/>
      </c>
      <c r="AR1213" s="99" t="str">
        <f t="shared" si="857"/>
        <v/>
      </c>
      <c r="AS1213" s="99" t="str">
        <f t="shared" si="862"/>
        <v/>
      </c>
      <c r="AT1213" s="99" t="str">
        <f t="shared" si="863"/>
        <v/>
      </c>
      <c r="AU1213" s="99" t="str">
        <f t="shared" si="833"/>
        <v/>
      </c>
      <c r="AV1213" s="99" t="str">
        <f t="shared" si="834"/>
        <v/>
      </c>
      <c r="AW1213" s="99" t="str">
        <f t="shared" si="864"/>
        <v/>
      </c>
      <c r="AX1213" s="99" t="str">
        <f t="shared" si="865"/>
        <v/>
      </c>
      <c r="AY1213" s="99" t="str">
        <f t="shared" si="835"/>
        <v/>
      </c>
      <c r="AZ1213" s="99" t="str">
        <f t="shared" si="836"/>
        <v/>
      </c>
      <c r="BA1213" s="99" t="str">
        <f t="shared" si="866"/>
        <v/>
      </c>
      <c r="BB1213" s="99" t="str">
        <f t="shared" si="867"/>
        <v/>
      </c>
      <c r="BD1213" s="99" t="str">
        <f t="shared" si="837"/>
        <v/>
      </c>
      <c r="BE1213" s="99" t="str">
        <f t="shared" si="838"/>
        <v/>
      </c>
      <c r="BF1213" s="99" t="str">
        <f t="shared" si="839"/>
        <v/>
      </c>
      <c r="BG1213" s="99" t="str">
        <f t="shared" si="840"/>
        <v/>
      </c>
      <c r="BH1213" s="121" t="str">
        <f t="shared" si="841"/>
        <v/>
      </c>
      <c r="BI1213" s="121" t="str">
        <f t="shared" si="842"/>
        <v/>
      </c>
      <c r="BJ1213" s="122" t="str">
        <f t="shared" si="843"/>
        <v/>
      </c>
      <c r="BK1213" s="122"/>
      <c r="BL1213" s="99" t="str">
        <f t="shared" si="844"/>
        <v/>
      </c>
      <c r="BM1213" s="99" t="str">
        <f t="shared" si="845"/>
        <v/>
      </c>
      <c r="BN1213" s="122" t="str">
        <f t="shared" si="850"/>
        <v/>
      </c>
      <c r="BO1213" s="121" t="str">
        <f t="shared" si="846"/>
        <v/>
      </c>
      <c r="BP1213" s="122" t="str">
        <f t="shared" si="851"/>
        <v/>
      </c>
      <c r="BQ1213" s="122"/>
    </row>
    <row r="1214" spans="2:69" x14ac:dyDescent="0.3">
      <c r="B1214" s="89"/>
      <c r="C1214" s="98">
        <f t="shared" si="847"/>
        <v>241</v>
      </c>
      <c r="D1214" s="120">
        <v>1204</v>
      </c>
      <c r="E1214" s="161" t="str">
        <f t="shared" si="852"/>
        <v/>
      </c>
      <c r="F1214" s="90" t="str">
        <f t="shared" si="828"/>
        <v/>
      </c>
      <c r="G1214" s="120">
        <v>1204</v>
      </c>
      <c r="H1214" s="161" t="str">
        <f t="shared" si="853"/>
        <v/>
      </c>
      <c r="I1214" s="90" t="str">
        <f t="array" ref="I1214">IF(D$2=1,IF(F1214="","",ABS(F1213-F1214)),IF(D$2&lt;10,IF(AND(F1214="",F1215=""),"",MAX(IF(C$11:C$1510=G1214,B$11:B$1510))-MIN(IF(C$11:C$1510=G1214,B$11:B$1510))),IF(AND(F1214="",F1215=""),"",_xlfn.STDEV.S(IF(C$11:C$1510=G1214,B$11:B$1510)))))</f>
        <v/>
      </c>
      <c r="J1214" s="102"/>
      <c r="K1214" s="156"/>
      <c r="L1214" s="157"/>
      <c r="M1214" s="158"/>
      <c r="N1214" s="147"/>
      <c r="O1214" s="147"/>
      <c r="AA1214" s="99" t="str">
        <f t="shared" si="829"/>
        <v/>
      </c>
      <c r="AB1214" s="99" t="str">
        <f t="shared" si="830"/>
        <v/>
      </c>
      <c r="AC1214" s="99" t="str">
        <f t="shared" si="858"/>
        <v/>
      </c>
      <c r="AD1214" s="99" t="str">
        <f t="shared" si="859"/>
        <v/>
      </c>
      <c r="AE1214" s="99" t="str">
        <f t="shared" si="831"/>
        <v/>
      </c>
      <c r="AF1214" s="99" t="str">
        <f t="shared" si="832"/>
        <v/>
      </c>
      <c r="AG1214" s="99" t="str">
        <f t="shared" si="870"/>
        <v/>
      </c>
      <c r="AH1214" s="99" t="str">
        <f t="shared" si="871"/>
        <v/>
      </c>
      <c r="AI1214" s="99" t="str">
        <f t="shared" si="848"/>
        <v/>
      </c>
      <c r="AJ1214" s="99" t="str">
        <f t="shared" si="854"/>
        <v/>
      </c>
      <c r="AK1214" s="99" t="str">
        <f t="shared" si="868"/>
        <v/>
      </c>
      <c r="AL1214" s="99" t="str">
        <f t="shared" si="869"/>
        <v/>
      </c>
      <c r="AM1214" s="99" t="str">
        <f t="shared" si="849"/>
        <v/>
      </c>
      <c r="AN1214" s="99" t="str">
        <f t="shared" si="855"/>
        <v/>
      </c>
      <c r="AO1214" s="99" t="str">
        <f t="shared" si="860"/>
        <v/>
      </c>
      <c r="AP1214" s="99" t="str">
        <f t="shared" si="861"/>
        <v/>
      </c>
      <c r="AQ1214" s="99" t="str">
        <f t="shared" si="856"/>
        <v/>
      </c>
      <c r="AR1214" s="99" t="str">
        <f t="shared" si="857"/>
        <v/>
      </c>
      <c r="AS1214" s="99" t="str">
        <f t="shared" si="862"/>
        <v/>
      </c>
      <c r="AT1214" s="99" t="str">
        <f t="shared" si="863"/>
        <v/>
      </c>
      <c r="AU1214" s="99" t="str">
        <f t="shared" si="833"/>
        <v/>
      </c>
      <c r="AV1214" s="99" t="str">
        <f t="shared" si="834"/>
        <v/>
      </c>
      <c r="AW1214" s="99" t="str">
        <f t="shared" si="864"/>
        <v/>
      </c>
      <c r="AX1214" s="99" t="str">
        <f t="shared" si="865"/>
        <v/>
      </c>
      <c r="AY1214" s="99" t="str">
        <f t="shared" si="835"/>
        <v/>
      </c>
      <c r="AZ1214" s="99" t="str">
        <f t="shared" si="836"/>
        <v/>
      </c>
      <c r="BA1214" s="99" t="str">
        <f t="shared" si="866"/>
        <v/>
      </c>
      <c r="BB1214" s="99" t="str">
        <f t="shared" si="867"/>
        <v/>
      </c>
      <c r="BD1214" s="99" t="str">
        <f t="shared" si="837"/>
        <v/>
      </c>
      <c r="BE1214" s="99" t="str">
        <f t="shared" si="838"/>
        <v/>
      </c>
      <c r="BF1214" s="99" t="str">
        <f t="shared" si="839"/>
        <v/>
      </c>
      <c r="BG1214" s="99" t="str">
        <f t="shared" si="840"/>
        <v/>
      </c>
      <c r="BH1214" s="121" t="str">
        <f t="shared" si="841"/>
        <v/>
      </c>
      <c r="BI1214" s="121" t="str">
        <f t="shared" si="842"/>
        <v/>
      </c>
      <c r="BJ1214" s="122" t="str">
        <f t="shared" si="843"/>
        <v/>
      </c>
      <c r="BK1214" s="122"/>
      <c r="BL1214" s="99" t="str">
        <f t="shared" si="844"/>
        <v/>
      </c>
      <c r="BM1214" s="99" t="str">
        <f t="shared" si="845"/>
        <v/>
      </c>
      <c r="BN1214" s="122" t="str">
        <f t="shared" si="850"/>
        <v/>
      </c>
      <c r="BO1214" s="121" t="str">
        <f t="shared" si="846"/>
        <v/>
      </c>
      <c r="BP1214" s="122" t="str">
        <f t="shared" si="851"/>
        <v/>
      </c>
      <c r="BQ1214" s="122"/>
    </row>
    <row r="1215" spans="2:69" x14ac:dyDescent="0.3">
      <c r="B1215" s="89"/>
      <c r="C1215" s="98">
        <f t="shared" si="847"/>
        <v>241</v>
      </c>
      <c r="D1215" s="120">
        <v>1205</v>
      </c>
      <c r="E1215" s="161" t="str">
        <f t="shared" si="852"/>
        <v/>
      </c>
      <c r="F1215" s="90" t="str">
        <f t="shared" si="828"/>
        <v/>
      </c>
      <c r="G1215" s="120">
        <v>1205</v>
      </c>
      <c r="H1215" s="161" t="str">
        <f t="shared" si="853"/>
        <v/>
      </c>
      <c r="I1215" s="90" t="str">
        <f t="array" ref="I1215">IF(D$2=1,IF(F1215="","",ABS(F1214-F1215)),IF(D$2&lt;10,IF(AND(F1215="",F1216=""),"",MAX(IF(C$11:C$1510=G1215,B$11:B$1510))-MIN(IF(C$11:C$1510=G1215,B$11:B$1510))),IF(AND(F1215="",F1216=""),"",_xlfn.STDEV.S(IF(C$11:C$1510=G1215,B$11:B$1510)))))</f>
        <v/>
      </c>
      <c r="J1215" s="102"/>
      <c r="K1215" s="156"/>
      <c r="L1215" s="157"/>
      <c r="M1215" s="158"/>
      <c r="N1215" s="147"/>
      <c r="O1215" s="147"/>
      <c r="AA1215" s="99" t="str">
        <f t="shared" si="829"/>
        <v/>
      </c>
      <c r="AB1215" s="99" t="str">
        <f t="shared" si="830"/>
        <v/>
      </c>
      <c r="AC1215" s="99" t="str">
        <f t="shared" si="858"/>
        <v/>
      </c>
      <c r="AD1215" s="99" t="str">
        <f t="shared" si="859"/>
        <v/>
      </c>
      <c r="AE1215" s="99" t="str">
        <f t="shared" si="831"/>
        <v/>
      </c>
      <c r="AF1215" s="99" t="str">
        <f t="shared" si="832"/>
        <v/>
      </c>
      <c r="AG1215" s="99" t="str">
        <f t="shared" si="870"/>
        <v/>
      </c>
      <c r="AH1215" s="99" t="str">
        <f t="shared" si="871"/>
        <v/>
      </c>
      <c r="AI1215" s="99" t="str">
        <f t="shared" si="848"/>
        <v/>
      </c>
      <c r="AJ1215" s="99" t="str">
        <f t="shared" si="854"/>
        <v/>
      </c>
      <c r="AK1215" s="99" t="str">
        <f t="shared" si="868"/>
        <v/>
      </c>
      <c r="AL1215" s="99" t="str">
        <f t="shared" si="869"/>
        <v/>
      </c>
      <c r="AM1215" s="99" t="str">
        <f t="shared" si="849"/>
        <v/>
      </c>
      <c r="AN1215" s="99" t="str">
        <f t="shared" si="855"/>
        <v/>
      </c>
      <c r="AO1215" s="99" t="str">
        <f t="shared" si="860"/>
        <v/>
      </c>
      <c r="AP1215" s="99" t="str">
        <f t="shared" si="861"/>
        <v/>
      </c>
      <c r="AQ1215" s="99" t="str">
        <f t="shared" si="856"/>
        <v/>
      </c>
      <c r="AR1215" s="99" t="str">
        <f t="shared" si="857"/>
        <v/>
      </c>
      <c r="AS1215" s="99" t="str">
        <f t="shared" si="862"/>
        <v/>
      </c>
      <c r="AT1215" s="99" t="str">
        <f t="shared" si="863"/>
        <v/>
      </c>
      <c r="AU1215" s="99" t="str">
        <f t="shared" si="833"/>
        <v/>
      </c>
      <c r="AV1215" s="99" t="str">
        <f t="shared" si="834"/>
        <v/>
      </c>
      <c r="AW1215" s="99" t="str">
        <f t="shared" si="864"/>
        <v/>
      </c>
      <c r="AX1215" s="99" t="str">
        <f t="shared" si="865"/>
        <v/>
      </c>
      <c r="AY1215" s="99" t="str">
        <f t="shared" si="835"/>
        <v/>
      </c>
      <c r="AZ1215" s="99" t="str">
        <f t="shared" si="836"/>
        <v/>
      </c>
      <c r="BA1215" s="99" t="str">
        <f t="shared" si="866"/>
        <v/>
      </c>
      <c r="BB1215" s="99" t="str">
        <f t="shared" si="867"/>
        <v/>
      </c>
      <c r="BD1215" s="99" t="str">
        <f t="shared" si="837"/>
        <v/>
      </c>
      <c r="BE1215" s="99" t="str">
        <f t="shared" si="838"/>
        <v/>
      </c>
      <c r="BF1215" s="99" t="str">
        <f t="shared" si="839"/>
        <v/>
      </c>
      <c r="BG1215" s="99" t="str">
        <f t="shared" si="840"/>
        <v/>
      </c>
      <c r="BH1215" s="121" t="str">
        <f t="shared" si="841"/>
        <v/>
      </c>
      <c r="BI1215" s="121" t="str">
        <f t="shared" si="842"/>
        <v/>
      </c>
      <c r="BJ1215" s="122" t="str">
        <f t="shared" si="843"/>
        <v/>
      </c>
      <c r="BK1215" s="122"/>
      <c r="BL1215" s="99" t="str">
        <f t="shared" si="844"/>
        <v/>
      </c>
      <c r="BM1215" s="99" t="str">
        <f t="shared" si="845"/>
        <v/>
      </c>
      <c r="BN1215" s="122" t="str">
        <f t="shared" si="850"/>
        <v/>
      </c>
      <c r="BO1215" s="121" t="str">
        <f t="shared" si="846"/>
        <v/>
      </c>
      <c r="BP1215" s="122" t="str">
        <f t="shared" si="851"/>
        <v/>
      </c>
      <c r="BQ1215" s="122"/>
    </row>
    <row r="1216" spans="2:69" x14ac:dyDescent="0.3">
      <c r="B1216" s="89"/>
      <c r="C1216" s="98">
        <f t="shared" si="847"/>
        <v>242</v>
      </c>
      <c r="D1216" s="120">
        <v>1206</v>
      </c>
      <c r="E1216" s="161" t="str">
        <f t="shared" si="852"/>
        <v/>
      </c>
      <c r="F1216" s="90" t="str">
        <f t="shared" si="828"/>
        <v/>
      </c>
      <c r="G1216" s="120">
        <v>1206</v>
      </c>
      <c r="H1216" s="161" t="str">
        <f t="shared" si="853"/>
        <v/>
      </c>
      <c r="I1216" s="90" t="str">
        <f t="array" ref="I1216">IF(D$2=1,IF(F1216="","",ABS(F1215-F1216)),IF(D$2&lt;10,IF(AND(F1216="",F1217=""),"",MAX(IF(C$11:C$1510=G1216,B$11:B$1510))-MIN(IF(C$11:C$1510=G1216,B$11:B$1510))),IF(AND(F1216="",F1217=""),"",_xlfn.STDEV.S(IF(C$11:C$1510=G1216,B$11:B$1510)))))</f>
        <v/>
      </c>
      <c r="J1216" s="102"/>
      <c r="K1216" s="156"/>
      <c r="L1216" s="157"/>
      <c r="M1216" s="158"/>
      <c r="N1216" s="147"/>
      <c r="O1216" s="147"/>
      <c r="AA1216" s="99" t="str">
        <f t="shared" si="829"/>
        <v/>
      </c>
      <c r="AB1216" s="99" t="str">
        <f t="shared" si="830"/>
        <v/>
      </c>
      <c r="AC1216" s="99" t="str">
        <f t="shared" si="858"/>
        <v/>
      </c>
      <c r="AD1216" s="99" t="str">
        <f t="shared" si="859"/>
        <v/>
      </c>
      <c r="AE1216" s="99" t="str">
        <f t="shared" si="831"/>
        <v/>
      </c>
      <c r="AF1216" s="99" t="str">
        <f t="shared" si="832"/>
        <v/>
      </c>
      <c r="AG1216" s="99" t="str">
        <f t="shared" si="870"/>
        <v/>
      </c>
      <c r="AH1216" s="99" t="str">
        <f t="shared" si="871"/>
        <v/>
      </c>
      <c r="AI1216" s="99" t="str">
        <f t="shared" si="848"/>
        <v/>
      </c>
      <c r="AJ1216" s="99" t="str">
        <f t="shared" si="854"/>
        <v/>
      </c>
      <c r="AK1216" s="99" t="str">
        <f t="shared" si="868"/>
        <v/>
      </c>
      <c r="AL1216" s="99" t="str">
        <f t="shared" si="869"/>
        <v/>
      </c>
      <c r="AM1216" s="99" t="str">
        <f t="shared" si="849"/>
        <v/>
      </c>
      <c r="AN1216" s="99" t="str">
        <f t="shared" si="855"/>
        <v/>
      </c>
      <c r="AO1216" s="99" t="str">
        <f t="shared" si="860"/>
        <v/>
      </c>
      <c r="AP1216" s="99" t="str">
        <f t="shared" si="861"/>
        <v/>
      </c>
      <c r="AQ1216" s="99" t="str">
        <f t="shared" si="856"/>
        <v/>
      </c>
      <c r="AR1216" s="99" t="str">
        <f t="shared" si="857"/>
        <v/>
      </c>
      <c r="AS1216" s="99" t="str">
        <f t="shared" si="862"/>
        <v/>
      </c>
      <c r="AT1216" s="99" t="str">
        <f t="shared" si="863"/>
        <v/>
      </c>
      <c r="AU1216" s="99" t="str">
        <f t="shared" si="833"/>
        <v/>
      </c>
      <c r="AV1216" s="99" t="str">
        <f t="shared" si="834"/>
        <v/>
      </c>
      <c r="AW1216" s="99" t="str">
        <f t="shared" si="864"/>
        <v/>
      </c>
      <c r="AX1216" s="99" t="str">
        <f t="shared" si="865"/>
        <v/>
      </c>
      <c r="AY1216" s="99" t="str">
        <f t="shared" si="835"/>
        <v/>
      </c>
      <c r="AZ1216" s="99" t="str">
        <f t="shared" si="836"/>
        <v/>
      </c>
      <c r="BA1216" s="99" t="str">
        <f t="shared" si="866"/>
        <v/>
      </c>
      <c r="BB1216" s="99" t="str">
        <f t="shared" si="867"/>
        <v/>
      </c>
      <c r="BD1216" s="99" t="str">
        <f t="shared" si="837"/>
        <v/>
      </c>
      <c r="BE1216" s="99" t="str">
        <f t="shared" si="838"/>
        <v/>
      </c>
      <c r="BF1216" s="99" t="str">
        <f t="shared" si="839"/>
        <v/>
      </c>
      <c r="BG1216" s="99" t="str">
        <f t="shared" si="840"/>
        <v/>
      </c>
      <c r="BH1216" s="121" t="str">
        <f t="shared" si="841"/>
        <v/>
      </c>
      <c r="BI1216" s="121" t="str">
        <f t="shared" si="842"/>
        <v/>
      </c>
      <c r="BJ1216" s="122" t="str">
        <f t="shared" si="843"/>
        <v/>
      </c>
      <c r="BK1216" s="122"/>
      <c r="BL1216" s="99" t="str">
        <f t="shared" si="844"/>
        <v/>
      </c>
      <c r="BM1216" s="99" t="str">
        <f t="shared" si="845"/>
        <v/>
      </c>
      <c r="BN1216" s="122" t="str">
        <f t="shared" si="850"/>
        <v/>
      </c>
      <c r="BO1216" s="121" t="str">
        <f t="shared" si="846"/>
        <v/>
      </c>
      <c r="BP1216" s="122" t="str">
        <f t="shared" si="851"/>
        <v/>
      </c>
      <c r="BQ1216" s="122"/>
    </row>
    <row r="1217" spans="2:69" x14ac:dyDescent="0.3">
      <c r="B1217" s="89"/>
      <c r="C1217" s="98">
        <f t="shared" si="847"/>
        <v>242</v>
      </c>
      <c r="D1217" s="120">
        <v>1207</v>
      </c>
      <c r="E1217" s="161" t="str">
        <f t="shared" si="852"/>
        <v/>
      </c>
      <c r="F1217" s="90" t="str">
        <f t="shared" si="828"/>
        <v/>
      </c>
      <c r="G1217" s="120">
        <v>1207</v>
      </c>
      <c r="H1217" s="161" t="str">
        <f t="shared" si="853"/>
        <v/>
      </c>
      <c r="I1217" s="90" t="str">
        <f t="array" ref="I1217">IF(D$2=1,IF(F1217="","",ABS(F1216-F1217)),IF(D$2&lt;10,IF(AND(F1217="",F1218=""),"",MAX(IF(C$11:C$1510=G1217,B$11:B$1510))-MIN(IF(C$11:C$1510=G1217,B$11:B$1510))),IF(AND(F1217="",F1218=""),"",_xlfn.STDEV.S(IF(C$11:C$1510=G1217,B$11:B$1510)))))</f>
        <v/>
      </c>
      <c r="J1217" s="102"/>
      <c r="K1217" s="156"/>
      <c r="L1217" s="157"/>
      <c r="M1217" s="158"/>
      <c r="N1217" s="147"/>
      <c r="O1217" s="147"/>
      <c r="AA1217" s="99" t="str">
        <f t="shared" si="829"/>
        <v/>
      </c>
      <c r="AB1217" s="99" t="str">
        <f t="shared" si="830"/>
        <v/>
      </c>
      <c r="AC1217" s="99" t="str">
        <f t="shared" si="858"/>
        <v/>
      </c>
      <c r="AD1217" s="99" t="str">
        <f t="shared" si="859"/>
        <v/>
      </c>
      <c r="AE1217" s="99" t="str">
        <f t="shared" si="831"/>
        <v/>
      </c>
      <c r="AF1217" s="99" t="str">
        <f t="shared" si="832"/>
        <v/>
      </c>
      <c r="AG1217" s="99" t="str">
        <f t="shared" si="870"/>
        <v/>
      </c>
      <c r="AH1217" s="99" t="str">
        <f t="shared" si="871"/>
        <v/>
      </c>
      <c r="AI1217" s="99" t="str">
        <f t="shared" si="848"/>
        <v/>
      </c>
      <c r="AJ1217" s="99" t="str">
        <f t="shared" si="854"/>
        <v/>
      </c>
      <c r="AK1217" s="99" t="str">
        <f t="shared" si="868"/>
        <v/>
      </c>
      <c r="AL1217" s="99" t="str">
        <f t="shared" si="869"/>
        <v/>
      </c>
      <c r="AM1217" s="99" t="str">
        <f t="shared" si="849"/>
        <v/>
      </c>
      <c r="AN1217" s="99" t="str">
        <f t="shared" si="855"/>
        <v/>
      </c>
      <c r="AO1217" s="99" t="str">
        <f t="shared" si="860"/>
        <v/>
      </c>
      <c r="AP1217" s="99" t="str">
        <f t="shared" si="861"/>
        <v/>
      </c>
      <c r="AQ1217" s="99" t="str">
        <f t="shared" si="856"/>
        <v/>
      </c>
      <c r="AR1217" s="99" t="str">
        <f t="shared" si="857"/>
        <v/>
      </c>
      <c r="AS1217" s="99" t="str">
        <f t="shared" si="862"/>
        <v/>
      </c>
      <c r="AT1217" s="99" t="str">
        <f t="shared" si="863"/>
        <v/>
      </c>
      <c r="AU1217" s="99" t="str">
        <f t="shared" si="833"/>
        <v/>
      </c>
      <c r="AV1217" s="99" t="str">
        <f t="shared" si="834"/>
        <v/>
      </c>
      <c r="AW1217" s="99" t="str">
        <f t="shared" si="864"/>
        <v/>
      </c>
      <c r="AX1217" s="99" t="str">
        <f t="shared" si="865"/>
        <v/>
      </c>
      <c r="AY1217" s="99" t="str">
        <f t="shared" si="835"/>
        <v/>
      </c>
      <c r="AZ1217" s="99" t="str">
        <f t="shared" si="836"/>
        <v/>
      </c>
      <c r="BA1217" s="99" t="str">
        <f t="shared" si="866"/>
        <v/>
      </c>
      <c r="BB1217" s="99" t="str">
        <f t="shared" si="867"/>
        <v/>
      </c>
      <c r="BD1217" s="99" t="str">
        <f t="shared" si="837"/>
        <v/>
      </c>
      <c r="BE1217" s="99" t="str">
        <f t="shared" si="838"/>
        <v/>
      </c>
      <c r="BF1217" s="99" t="str">
        <f t="shared" si="839"/>
        <v/>
      </c>
      <c r="BG1217" s="99" t="str">
        <f t="shared" si="840"/>
        <v/>
      </c>
      <c r="BH1217" s="121" t="str">
        <f t="shared" si="841"/>
        <v/>
      </c>
      <c r="BI1217" s="121" t="str">
        <f t="shared" si="842"/>
        <v/>
      </c>
      <c r="BJ1217" s="122" t="str">
        <f t="shared" si="843"/>
        <v/>
      </c>
      <c r="BK1217" s="122"/>
      <c r="BL1217" s="99" t="str">
        <f t="shared" si="844"/>
        <v/>
      </c>
      <c r="BM1217" s="99" t="str">
        <f t="shared" si="845"/>
        <v/>
      </c>
      <c r="BN1217" s="122" t="str">
        <f t="shared" si="850"/>
        <v/>
      </c>
      <c r="BO1217" s="121" t="str">
        <f t="shared" si="846"/>
        <v/>
      </c>
      <c r="BP1217" s="122" t="str">
        <f t="shared" si="851"/>
        <v/>
      </c>
      <c r="BQ1217" s="122"/>
    </row>
    <row r="1218" spans="2:69" x14ac:dyDescent="0.3">
      <c r="B1218" s="89"/>
      <c r="C1218" s="98">
        <f t="shared" si="847"/>
        <v>242</v>
      </c>
      <c r="D1218" s="120">
        <v>1208</v>
      </c>
      <c r="E1218" s="161" t="str">
        <f t="shared" si="852"/>
        <v/>
      </c>
      <c r="F1218" s="90" t="str">
        <f t="shared" si="828"/>
        <v/>
      </c>
      <c r="G1218" s="120">
        <v>1208</v>
      </c>
      <c r="H1218" s="161" t="str">
        <f t="shared" si="853"/>
        <v/>
      </c>
      <c r="I1218" s="90" t="str">
        <f t="array" ref="I1218">IF(D$2=1,IF(F1218="","",ABS(F1217-F1218)),IF(D$2&lt;10,IF(AND(F1218="",F1219=""),"",MAX(IF(C$11:C$1510=G1218,B$11:B$1510))-MIN(IF(C$11:C$1510=G1218,B$11:B$1510))),IF(AND(F1218="",F1219=""),"",_xlfn.STDEV.S(IF(C$11:C$1510=G1218,B$11:B$1510)))))</f>
        <v/>
      </c>
      <c r="J1218" s="102"/>
      <c r="K1218" s="156"/>
      <c r="L1218" s="157"/>
      <c r="M1218" s="158"/>
      <c r="N1218" s="147"/>
      <c r="O1218" s="147"/>
      <c r="AA1218" s="99" t="str">
        <f t="shared" si="829"/>
        <v/>
      </c>
      <c r="AB1218" s="99" t="str">
        <f t="shared" si="830"/>
        <v/>
      </c>
      <c r="AC1218" s="99" t="str">
        <f t="shared" si="858"/>
        <v/>
      </c>
      <c r="AD1218" s="99" t="str">
        <f t="shared" si="859"/>
        <v/>
      </c>
      <c r="AE1218" s="99" t="str">
        <f t="shared" si="831"/>
        <v/>
      </c>
      <c r="AF1218" s="99" t="str">
        <f t="shared" si="832"/>
        <v/>
      </c>
      <c r="AG1218" s="99" t="str">
        <f t="shared" si="870"/>
        <v/>
      </c>
      <c r="AH1218" s="99" t="str">
        <f t="shared" si="871"/>
        <v/>
      </c>
      <c r="AI1218" s="99" t="str">
        <f t="shared" si="848"/>
        <v/>
      </c>
      <c r="AJ1218" s="99" t="str">
        <f t="shared" si="854"/>
        <v/>
      </c>
      <c r="AK1218" s="99" t="str">
        <f t="shared" si="868"/>
        <v/>
      </c>
      <c r="AL1218" s="99" t="str">
        <f t="shared" si="869"/>
        <v/>
      </c>
      <c r="AM1218" s="99" t="str">
        <f t="shared" si="849"/>
        <v/>
      </c>
      <c r="AN1218" s="99" t="str">
        <f t="shared" si="855"/>
        <v/>
      </c>
      <c r="AO1218" s="99" t="str">
        <f t="shared" si="860"/>
        <v/>
      </c>
      <c r="AP1218" s="99" t="str">
        <f t="shared" si="861"/>
        <v/>
      </c>
      <c r="AQ1218" s="99" t="str">
        <f t="shared" si="856"/>
        <v/>
      </c>
      <c r="AR1218" s="99" t="str">
        <f t="shared" si="857"/>
        <v/>
      </c>
      <c r="AS1218" s="99" t="str">
        <f t="shared" si="862"/>
        <v/>
      </c>
      <c r="AT1218" s="99" t="str">
        <f t="shared" si="863"/>
        <v/>
      </c>
      <c r="AU1218" s="99" t="str">
        <f t="shared" si="833"/>
        <v/>
      </c>
      <c r="AV1218" s="99" t="str">
        <f t="shared" si="834"/>
        <v/>
      </c>
      <c r="AW1218" s="99" t="str">
        <f t="shared" si="864"/>
        <v/>
      </c>
      <c r="AX1218" s="99" t="str">
        <f t="shared" si="865"/>
        <v/>
      </c>
      <c r="AY1218" s="99" t="str">
        <f t="shared" si="835"/>
        <v/>
      </c>
      <c r="AZ1218" s="99" t="str">
        <f t="shared" si="836"/>
        <v/>
      </c>
      <c r="BA1218" s="99" t="str">
        <f t="shared" si="866"/>
        <v/>
      </c>
      <c r="BB1218" s="99" t="str">
        <f t="shared" si="867"/>
        <v/>
      </c>
      <c r="BD1218" s="99" t="str">
        <f t="shared" si="837"/>
        <v/>
      </c>
      <c r="BE1218" s="99" t="str">
        <f t="shared" si="838"/>
        <v/>
      </c>
      <c r="BF1218" s="99" t="str">
        <f t="shared" si="839"/>
        <v/>
      </c>
      <c r="BG1218" s="99" t="str">
        <f t="shared" si="840"/>
        <v/>
      </c>
      <c r="BH1218" s="121" t="str">
        <f t="shared" si="841"/>
        <v/>
      </c>
      <c r="BI1218" s="121" t="str">
        <f t="shared" si="842"/>
        <v/>
      </c>
      <c r="BJ1218" s="122" t="str">
        <f t="shared" si="843"/>
        <v/>
      </c>
      <c r="BK1218" s="122"/>
      <c r="BL1218" s="99" t="str">
        <f t="shared" si="844"/>
        <v/>
      </c>
      <c r="BM1218" s="99" t="str">
        <f t="shared" si="845"/>
        <v/>
      </c>
      <c r="BN1218" s="122" t="str">
        <f t="shared" si="850"/>
        <v/>
      </c>
      <c r="BO1218" s="121" t="str">
        <f t="shared" si="846"/>
        <v/>
      </c>
      <c r="BP1218" s="122" t="str">
        <f t="shared" si="851"/>
        <v/>
      </c>
      <c r="BQ1218" s="122"/>
    </row>
    <row r="1219" spans="2:69" x14ac:dyDescent="0.3">
      <c r="B1219" s="89"/>
      <c r="C1219" s="98">
        <f t="shared" si="847"/>
        <v>242</v>
      </c>
      <c r="D1219" s="120">
        <v>1209</v>
      </c>
      <c r="E1219" s="161" t="str">
        <f t="shared" si="852"/>
        <v/>
      </c>
      <c r="F1219" s="90" t="str">
        <f t="shared" si="828"/>
        <v/>
      </c>
      <c r="G1219" s="120">
        <v>1209</v>
      </c>
      <c r="H1219" s="161" t="str">
        <f t="shared" si="853"/>
        <v/>
      </c>
      <c r="I1219" s="90" t="str">
        <f t="array" ref="I1219">IF(D$2=1,IF(F1219="","",ABS(F1218-F1219)),IF(D$2&lt;10,IF(AND(F1219="",F1220=""),"",MAX(IF(C$11:C$1510=G1219,B$11:B$1510))-MIN(IF(C$11:C$1510=G1219,B$11:B$1510))),IF(AND(F1219="",F1220=""),"",_xlfn.STDEV.S(IF(C$11:C$1510=G1219,B$11:B$1510)))))</f>
        <v/>
      </c>
      <c r="J1219" s="102"/>
      <c r="K1219" s="156"/>
      <c r="L1219" s="157"/>
      <c r="M1219" s="158"/>
      <c r="N1219" s="147"/>
      <c r="O1219" s="147"/>
      <c r="AA1219" s="99" t="str">
        <f t="shared" si="829"/>
        <v/>
      </c>
      <c r="AB1219" s="99" t="str">
        <f t="shared" si="830"/>
        <v/>
      </c>
      <c r="AC1219" s="99" t="str">
        <f t="shared" si="858"/>
        <v/>
      </c>
      <c r="AD1219" s="99" t="str">
        <f t="shared" si="859"/>
        <v/>
      </c>
      <c r="AE1219" s="99" t="str">
        <f t="shared" si="831"/>
        <v/>
      </c>
      <c r="AF1219" s="99" t="str">
        <f t="shared" si="832"/>
        <v/>
      </c>
      <c r="AG1219" s="99" t="str">
        <f t="shared" si="870"/>
        <v/>
      </c>
      <c r="AH1219" s="99" t="str">
        <f t="shared" si="871"/>
        <v/>
      </c>
      <c r="AI1219" s="99" t="str">
        <f t="shared" si="848"/>
        <v/>
      </c>
      <c r="AJ1219" s="99" t="str">
        <f t="shared" si="854"/>
        <v/>
      </c>
      <c r="AK1219" s="99" t="str">
        <f t="shared" si="868"/>
        <v/>
      </c>
      <c r="AL1219" s="99" t="str">
        <f t="shared" si="869"/>
        <v/>
      </c>
      <c r="AM1219" s="99" t="str">
        <f t="shared" si="849"/>
        <v/>
      </c>
      <c r="AN1219" s="99" t="str">
        <f t="shared" si="855"/>
        <v/>
      </c>
      <c r="AO1219" s="99" t="str">
        <f t="shared" si="860"/>
        <v/>
      </c>
      <c r="AP1219" s="99" t="str">
        <f t="shared" si="861"/>
        <v/>
      </c>
      <c r="AQ1219" s="99" t="str">
        <f t="shared" si="856"/>
        <v/>
      </c>
      <c r="AR1219" s="99" t="str">
        <f t="shared" si="857"/>
        <v/>
      </c>
      <c r="AS1219" s="99" t="str">
        <f t="shared" si="862"/>
        <v/>
      </c>
      <c r="AT1219" s="99" t="str">
        <f t="shared" si="863"/>
        <v/>
      </c>
      <c r="AU1219" s="99" t="str">
        <f t="shared" si="833"/>
        <v/>
      </c>
      <c r="AV1219" s="99" t="str">
        <f t="shared" si="834"/>
        <v/>
      </c>
      <c r="AW1219" s="99" t="str">
        <f t="shared" si="864"/>
        <v/>
      </c>
      <c r="AX1219" s="99" t="str">
        <f t="shared" si="865"/>
        <v/>
      </c>
      <c r="AY1219" s="99" t="str">
        <f t="shared" si="835"/>
        <v/>
      </c>
      <c r="AZ1219" s="99" t="str">
        <f t="shared" si="836"/>
        <v/>
      </c>
      <c r="BA1219" s="99" t="str">
        <f t="shared" si="866"/>
        <v/>
      </c>
      <c r="BB1219" s="99" t="str">
        <f t="shared" si="867"/>
        <v/>
      </c>
      <c r="BD1219" s="99" t="str">
        <f t="shared" si="837"/>
        <v/>
      </c>
      <c r="BE1219" s="99" t="str">
        <f t="shared" si="838"/>
        <v/>
      </c>
      <c r="BF1219" s="99" t="str">
        <f t="shared" si="839"/>
        <v/>
      </c>
      <c r="BG1219" s="99" t="str">
        <f t="shared" si="840"/>
        <v/>
      </c>
      <c r="BH1219" s="121" t="str">
        <f t="shared" si="841"/>
        <v/>
      </c>
      <c r="BI1219" s="121" t="str">
        <f t="shared" si="842"/>
        <v/>
      </c>
      <c r="BJ1219" s="122" t="str">
        <f t="shared" si="843"/>
        <v/>
      </c>
      <c r="BK1219" s="122"/>
      <c r="BL1219" s="99" t="str">
        <f t="shared" si="844"/>
        <v/>
      </c>
      <c r="BM1219" s="99" t="str">
        <f t="shared" si="845"/>
        <v/>
      </c>
      <c r="BN1219" s="122" t="str">
        <f t="shared" si="850"/>
        <v/>
      </c>
      <c r="BO1219" s="121" t="str">
        <f t="shared" si="846"/>
        <v/>
      </c>
      <c r="BP1219" s="122" t="str">
        <f t="shared" si="851"/>
        <v/>
      </c>
      <c r="BQ1219" s="122"/>
    </row>
    <row r="1220" spans="2:69" x14ac:dyDescent="0.3">
      <c r="B1220" s="89"/>
      <c r="C1220" s="98">
        <f t="shared" si="847"/>
        <v>242</v>
      </c>
      <c r="D1220" s="120">
        <v>1210</v>
      </c>
      <c r="E1220" s="161" t="str">
        <f t="shared" si="852"/>
        <v/>
      </c>
      <c r="F1220" s="90" t="str">
        <f t="shared" si="828"/>
        <v/>
      </c>
      <c r="G1220" s="120">
        <v>1210</v>
      </c>
      <c r="H1220" s="161" t="str">
        <f t="shared" si="853"/>
        <v/>
      </c>
      <c r="I1220" s="90" t="str">
        <f t="array" ref="I1220">IF(D$2=1,IF(F1220="","",ABS(F1219-F1220)),IF(D$2&lt;10,IF(AND(F1220="",F1221=""),"",MAX(IF(C$11:C$1510=G1220,B$11:B$1510))-MIN(IF(C$11:C$1510=G1220,B$11:B$1510))),IF(AND(F1220="",F1221=""),"",_xlfn.STDEV.S(IF(C$11:C$1510=G1220,B$11:B$1510)))))</f>
        <v/>
      </c>
      <c r="J1220" s="102"/>
      <c r="K1220" s="156"/>
      <c r="L1220" s="157"/>
      <c r="M1220" s="158"/>
      <c r="N1220" s="147"/>
      <c r="O1220" s="147"/>
      <c r="AA1220" s="99" t="str">
        <f t="shared" si="829"/>
        <v/>
      </c>
      <c r="AB1220" s="99" t="str">
        <f t="shared" si="830"/>
        <v/>
      </c>
      <c r="AC1220" s="99" t="str">
        <f t="shared" si="858"/>
        <v/>
      </c>
      <c r="AD1220" s="99" t="str">
        <f t="shared" si="859"/>
        <v/>
      </c>
      <c r="AE1220" s="99" t="str">
        <f t="shared" si="831"/>
        <v/>
      </c>
      <c r="AF1220" s="99" t="str">
        <f t="shared" si="832"/>
        <v/>
      </c>
      <c r="AG1220" s="99" t="str">
        <f t="shared" si="870"/>
        <v/>
      </c>
      <c r="AH1220" s="99" t="str">
        <f t="shared" si="871"/>
        <v/>
      </c>
      <c r="AI1220" s="99" t="str">
        <f t="shared" si="848"/>
        <v/>
      </c>
      <c r="AJ1220" s="99" t="str">
        <f t="shared" si="854"/>
        <v/>
      </c>
      <c r="AK1220" s="99" t="str">
        <f t="shared" si="868"/>
        <v/>
      </c>
      <c r="AL1220" s="99" t="str">
        <f t="shared" si="869"/>
        <v/>
      </c>
      <c r="AM1220" s="99" t="str">
        <f t="shared" si="849"/>
        <v/>
      </c>
      <c r="AN1220" s="99" t="str">
        <f t="shared" si="855"/>
        <v/>
      </c>
      <c r="AO1220" s="99" t="str">
        <f t="shared" si="860"/>
        <v/>
      </c>
      <c r="AP1220" s="99" t="str">
        <f t="shared" si="861"/>
        <v/>
      </c>
      <c r="AQ1220" s="99" t="str">
        <f t="shared" si="856"/>
        <v/>
      </c>
      <c r="AR1220" s="99" t="str">
        <f t="shared" si="857"/>
        <v/>
      </c>
      <c r="AS1220" s="99" t="str">
        <f t="shared" si="862"/>
        <v/>
      </c>
      <c r="AT1220" s="99" t="str">
        <f t="shared" si="863"/>
        <v/>
      </c>
      <c r="AU1220" s="99" t="str">
        <f t="shared" si="833"/>
        <v/>
      </c>
      <c r="AV1220" s="99" t="str">
        <f t="shared" si="834"/>
        <v/>
      </c>
      <c r="AW1220" s="99" t="str">
        <f t="shared" si="864"/>
        <v/>
      </c>
      <c r="AX1220" s="99" t="str">
        <f t="shared" si="865"/>
        <v/>
      </c>
      <c r="AY1220" s="99" t="str">
        <f t="shared" si="835"/>
        <v/>
      </c>
      <c r="AZ1220" s="99" t="str">
        <f t="shared" si="836"/>
        <v/>
      </c>
      <c r="BA1220" s="99" t="str">
        <f t="shared" si="866"/>
        <v/>
      </c>
      <c r="BB1220" s="99" t="str">
        <f t="shared" si="867"/>
        <v/>
      </c>
      <c r="BD1220" s="99" t="str">
        <f t="shared" si="837"/>
        <v/>
      </c>
      <c r="BE1220" s="99" t="str">
        <f t="shared" si="838"/>
        <v/>
      </c>
      <c r="BF1220" s="99" t="str">
        <f t="shared" si="839"/>
        <v/>
      </c>
      <c r="BG1220" s="99" t="str">
        <f t="shared" si="840"/>
        <v/>
      </c>
      <c r="BH1220" s="121" t="str">
        <f t="shared" si="841"/>
        <v/>
      </c>
      <c r="BI1220" s="121" t="str">
        <f t="shared" si="842"/>
        <v/>
      </c>
      <c r="BJ1220" s="122" t="str">
        <f t="shared" si="843"/>
        <v/>
      </c>
      <c r="BK1220" s="122"/>
      <c r="BL1220" s="99" t="str">
        <f t="shared" si="844"/>
        <v/>
      </c>
      <c r="BM1220" s="99" t="str">
        <f t="shared" si="845"/>
        <v/>
      </c>
      <c r="BN1220" s="122" t="str">
        <f t="shared" si="850"/>
        <v/>
      </c>
      <c r="BO1220" s="121" t="str">
        <f t="shared" si="846"/>
        <v/>
      </c>
      <c r="BP1220" s="122" t="str">
        <f t="shared" si="851"/>
        <v/>
      </c>
      <c r="BQ1220" s="122"/>
    </row>
    <row r="1221" spans="2:69" x14ac:dyDescent="0.3">
      <c r="B1221" s="89"/>
      <c r="C1221" s="98">
        <f t="shared" si="847"/>
        <v>243</v>
      </c>
      <c r="D1221" s="120">
        <v>1211</v>
      </c>
      <c r="E1221" s="161" t="str">
        <f t="shared" si="852"/>
        <v/>
      </c>
      <c r="F1221" s="90" t="str">
        <f t="shared" si="828"/>
        <v/>
      </c>
      <c r="G1221" s="120">
        <v>1211</v>
      </c>
      <c r="H1221" s="161" t="str">
        <f t="shared" si="853"/>
        <v/>
      </c>
      <c r="I1221" s="90" t="str">
        <f t="array" ref="I1221">IF(D$2=1,IF(F1221="","",ABS(F1220-F1221)),IF(D$2&lt;10,IF(AND(F1221="",F1222=""),"",MAX(IF(C$11:C$1510=G1221,B$11:B$1510))-MIN(IF(C$11:C$1510=G1221,B$11:B$1510))),IF(AND(F1221="",F1222=""),"",_xlfn.STDEV.S(IF(C$11:C$1510=G1221,B$11:B$1510)))))</f>
        <v/>
      </c>
      <c r="J1221" s="102"/>
      <c r="K1221" s="156"/>
      <c r="L1221" s="157"/>
      <c r="M1221" s="158"/>
      <c r="N1221" s="147"/>
      <c r="O1221" s="147"/>
      <c r="AA1221" s="99" t="str">
        <f t="shared" si="829"/>
        <v/>
      </c>
      <c r="AB1221" s="99" t="str">
        <f t="shared" si="830"/>
        <v/>
      </c>
      <c r="AC1221" s="99" t="str">
        <f t="shared" si="858"/>
        <v/>
      </c>
      <c r="AD1221" s="99" t="str">
        <f t="shared" si="859"/>
        <v/>
      </c>
      <c r="AE1221" s="99" t="str">
        <f t="shared" si="831"/>
        <v/>
      </c>
      <c r="AF1221" s="99" t="str">
        <f t="shared" si="832"/>
        <v/>
      </c>
      <c r="AG1221" s="99" t="str">
        <f t="shared" si="870"/>
        <v/>
      </c>
      <c r="AH1221" s="99" t="str">
        <f t="shared" si="871"/>
        <v/>
      </c>
      <c r="AI1221" s="99" t="str">
        <f t="shared" si="848"/>
        <v/>
      </c>
      <c r="AJ1221" s="99" t="str">
        <f t="shared" si="854"/>
        <v/>
      </c>
      <c r="AK1221" s="99" t="str">
        <f t="shared" si="868"/>
        <v/>
      </c>
      <c r="AL1221" s="99" t="str">
        <f t="shared" si="869"/>
        <v/>
      </c>
      <c r="AM1221" s="99" t="str">
        <f t="shared" si="849"/>
        <v/>
      </c>
      <c r="AN1221" s="99" t="str">
        <f t="shared" si="855"/>
        <v/>
      </c>
      <c r="AO1221" s="99" t="str">
        <f t="shared" si="860"/>
        <v/>
      </c>
      <c r="AP1221" s="99" t="str">
        <f t="shared" si="861"/>
        <v/>
      </c>
      <c r="AQ1221" s="99" t="str">
        <f t="shared" si="856"/>
        <v/>
      </c>
      <c r="AR1221" s="99" t="str">
        <f t="shared" si="857"/>
        <v/>
      </c>
      <c r="AS1221" s="99" t="str">
        <f t="shared" si="862"/>
        <v/>
      </c>
      <c r="AT1221" s="99" t="str">
        <f t="shared" si="863"/>
        <v/>
      </c>
      <c r="AU1221" s="99" t="str">
        <f t="shared" si="833"/>
        <v/>
      </c>
      <c r="AV1221" s="99" t="str">
        <f t="shared" si="834"/>
        <v/>
      </c>
      <c r="AW1221" s="99" t="str">
        <f t="shared" si="864"/>
        <v/>
      </c>
      <c r="AX1221" s="99" t="str">
        <f t="shared" si="865"/>
        <v/>
      </c>
      <c r="AY1221" s="99" t="str">
        <f t="shared" si="835"/>
        <v/>
      </c>
      <c r="AZ1221" s="99" t="str">
        <f t="shared" si="836"/>
        <v/>
      </c>
      <c r="BA1221" s="99" t="str">
        <f t="shared" si="866"/>
        <v/>
      </c>
      <c r="BB1221" s="99" t="str">
        <f t="shared" si="867"/>
        <v/>
      </c>
      <c r="BD1221" s="99" t="str">
        <f t="shared" si="837"/>
        <v/>
      </c>
      <c r="BE1221" s="99" t="str">
        <f t="shared" si="838"/>
        <v/>
      </c>
      <c r="BF1221" s="99" t="str">
        <f t="shared" si="839"/>
        <v/>
      </c>
      <c r="BG1221" s="99" t="str">
        <f t="shared" si="840"/>
        <v/>
      </c>
      <c r="BH1221" s="121" t="str">
        <f t="shared" si="841"/>
        <v/>
      </c>
      <c r="BI1221" s="121" t="str">
        <f t="shared" si="842"/>
        <v/>
      </c>
      <c r="BJ1221" s="122" t="str">
        <f t="shared" si="843"/>
        <v/>
      </c>
      <c r="BK1221" s="122"/>
      <c r="BL1221" s="99" t="str">
        <f t="shared" si="844"/>
        <v/>
      </c>
      <c r="BM1221" s="99" t="str">
        <f t="shared" si="845"/>
        <v/>
      </c>
      <c r="BN1221" s="122" t="str">
        <f t="shared" si="850"/>
        <v/>
      </c>
      <c r="BO1221" s="121" t="str">
        <f t="shared" si="846"/>
        <v/>
      </c>
      <c r="BP1221" s="122" t="str">
        <f t="shared" si="851"/>
        <v/>
      </c>
      <c r="BQ1221" s="122"/>
    </row>
    <row r="1222" spans="2:69" x14ac:dyDescent="0.3">
      <c r="B1222" s="89"/>
      <c r="C1222" s="98">
        <f t="shared" si="847"/>
        <v>243</v>
      </c>
      <c r="D1222" s="120">
        <v>1212</v>
      </c>
      <c r="E1222" s="161" t="str">
        <f t="shared" si="852"/>
        <v/>
      </c>
      <c r="F1222" s="90" t="str">
        <f t="shared" si="828"/>
        <v/>
      </c>
      <c r="G1222" s="120">
        <v>1212</v>
      </c>
      <c r="H1222" s="161" t="str">
        <f t="shared" si="853"/>
        <v/>
      </c>
      <c r="I1222" s="90" t="str">
        <f t="array" ref="I1222">IF(D$2=1,IF(F1222="","",ABS(F1221-F1222)),IF(D$2&lt;10,IF(AND(F1222="",F1223=""),"",MAX(IF(C$11:C$1510=G1222,B$11:B$1510))-MIN(IF(C$11:C$1510=G1222,B$11:B$1510))),IF(AND(F1222="",F1223=""),"",_xlfn.STDEV.S(IF(C$11:C$1510=G1222,B$11:B$1510)))))</f>
        <v/>
      </c>
      <c r="J1222" s="102"/>
      <c r="K1222" s="156"/>
      <c r="L1222" s="157"/>
      <c r="M1222" s="158"/>
      <c r="N1222" s="147"/>
      <c r="O1222" s="147"/>
      <c r="AA1222" s="99" t="str">
        <f t="shared" si="829"/>
        <v/>
      </c>
      <c r="AB1222" s="99" t="str">
        <f t="shared" si="830"/>
        <v/>
      </c>
      <c r="AC1222" s="99" t="str">
        <f t="shared" si="858"/>
        <v/>
      </c>
      <c r="AD1222" s="99" t="str">
        <f t="shared" si="859"/>
        <v/>
      </c>
      <c r="AE1222" s="99" t="str">
        <f t="shared" si="831"/>
        <v/>
      </c>
      <c r="AF1222" s="99" t="str">
        <f t="shared" si="832"/>
        <v/>
      </c>
      <c r="AG1222" s="99" t="str">
        <f t="shared" si="870"/>
        <v/>
      </c>
      <c r="AH1222" s="99" t="str">
        <f t="shared" si="871"/>
        <v/>
      </c>
      <c r="AI1222" s="99" t="str">
        <f t="shared" si="848"/>
        <v/>
      </c>
      <c r="AJ1222" s="99" t="str">
        <f t="shared" si="854"/>
        <v/>
      </c>
      <c r="AK1222" s="99" t="str">
        <f t="shared" si="868"/>
        <v/>
      </c>
      <c r="AL1222" s="99" t="str">
        <f t="shared" si="869"/>
        <v/>
      </c>
      <c r="AM1222" s="99" t="str">
        <f t="shared" si="849"/>
        <v/>
      </c>
      <c r="AN1222" s="99" t="str">
        <f t="shared" si="855"/>
        <v/>
      </c>
      <c r="AO1222" s="99" t="str">
        <f t="shared" si="860"/>
        <v/>
      </c>
      <c r="AP1222" s="99" t="str">
        <f t="shared" si="861"/>
        <v/>
      </c>
      <c r="AQ1222" s="99" t="str">
        <f t="shared" si="856"/>
        <v/>
      </c>
      <c r="AR1222" s="99" t="str">
        <f t="shared" si="857"/>
        <v/>
      </c>
      <c r="AS1222" s="99" t="str">
        <f t="shared" si="862"/>
        <v/>
      </c>
      <c r="AT1222" s="99" t="str">
        <f t="shared" si="863"/>
        <v/>
      </c>
      <c r="AU1222" s="99" t="str">
        <f t="shared" si="833"/>
        <v/>
      </c>
      <c r="AV1222" s="99" t="str">
        <f t="shared" si="834"/>
        <v/>
      </c>
      <c r="AW1222" s="99" t="str">
        <f t="shared" si="864"/>
        <v/>
      </c>
      <c r="AX1222" s="99" t="str">
        <f t="shared" si="865"/>
        <v/>
      </c>
      <c r="AY1222" s="99" t="str">
        <f t="shared" si="835"/>
        <v/>
      </c>
      <c r="AZ1222" s="99" t="str">
        <f t="shared" si="836"/>
        <v/>
      </c>
      <c r="BA1222" s="99" t="str">
        <f t="shared" si="866"/>
        <v/>
      </c>
      <c r="BB1222" s="99" t="str">
        <f t="shared" si="867"/>
        <v/>
      </c>
      <c r="BD1222" s="99" t="str">
        <f t="shared" si="837"/>
        <v/>
      </c>
      <c r="BE1222" s="99" t="str">
        <f t="shared" si="838"/>
        <v/>
      </c>
      <c r="BF1222" s="99" t="str">
        <f t="shared" si="839"/>
        <v/>
      </c>
      <c r="BG1222" s="99" t="str">
        <f t="shared" si="840"/>
        <v/>
      </c>
      <c r="BH1222" s="121" t="str">
        <f t="shared" si="841"/>
        <v/>
      </c>
      <c r="BI1222" s="121" t="str">
        <f t="shared" si="842"/>
        <v/>
      </c>
      <c r="BJ1222" s="122" t="str">
        <f t="shared" si="843"/>
        <v/>
      </c>
      <c r="BK1222" s="122"/>
      <c r="BL1222" s="99" t="str">
        <f t="shared" si="844"/>
        <v/>
      </c>
      <c r="BM1222" s="99" t="str">
        <f t="shared" si="845"/>
        <v/>
      </c>
      <c r="BN1222" s="122" t="str">
        <f t="shared" si="850"/>
        <v/>
      </c>
      <c r="BO1222" s="121" t="str">
        <f t="shared" si="846"/>
        <v/>
      </c>
      <c r="BP1222" s="122" t="str">
        <f t="shared" si="851"/>
        <v/>
      </c>
      <c r="BQ1222" s="122"/>
    </row>
    <row r="1223" spans="2:69" x14ac:dyDescent="0.3">
      <c r="B1223" s="89"/>
      <c r="C1223" s="98">
        <f t="shared" si="847"/>
        <v>243</v>
      </c>
      <c r="D1223" s="120">
        <v>1213</v>
      </c>
      <c r="E1223" s="161" t="str">
        <f t="shared" si="852"/>
        <v/>
      </c>
      <c r="F1223" s="90" t="str">
        <f t="shared" si="828"/>
        <v/>
      </c>
      <c r="G1223" s="120">
        <v>1213</v>
      </c>
      <c r="H1223" s="161" t="str">
        <f t="shared" si="853"/>
        <v/>
      </c>
      <c r="I1223" s="90" t="str">
        <f t="array" ref="I1223">IF(D$2=1,IF(F1223="","",ABS(F1222-F1223)),IF(D$2&lt;10,IF(AND(F1223="",F1224=""),"",MAX(IF(C$11:C$1510=G1223,B$11:B$1510))-MIN(IF(C$11:C$1510=G1223,B$11:B$1510))),IF(AND(F1223="",F1224=""),"",_xlfn.STDEV.S(IF(C$11:C$1510=G1223,B$11:B$1510)))))</f>
        <v/>
      </c>
      <c r="J1223" s="102"/>
      <c r="K1223" s="156"/>
      <c r="L1223" s="157"/>
      <c r="M1223" s="158"/>
      <c r="N1223" s="147"/>
      <c r="O1223" s="147"/>
      <c r="AA1223" s="99" t="str">
        <f t="shared" si="829"/>
        <v/>
      </c>
      <c r="AB1223" s="99" t="str">
        <f t="shared" si="830"/>
        <v/>
      </c>
      <c r="AC1223" s="99" t="str">
        <f t="shared" si="858"/>
        <v/>
      </c>
      <c r="AD1223" s="99" t="str">
        <f t="shared" si="859"/>
        <v/>
      </c>
      <c r="AE1223" s="99" t="str">
        <f t="shared" si="831"/>
        <v/>
      </c>
      <c r="AF1223" s="99" t="str">
        <f t="shared" si="832"/>
        <v/>
      </c>
      <c r="AG1223" s="99" t="str">
        <f t="shared" si="870"/>
        <v/>
      </c>
      <c r="AH1223" s="99" t="str">
        <f t="shared" si="871"/>
        <v/>
      </c>
      <c r="AI1223" s="99" t="str">
        <f t="shared" si="848"/>
        <v/>
      </c>
      <c r="AJ1223" s="99" t="str">
        <f t="shared" si="854"/>
        <v/>
      </c>
      <c r="AK1223" s="99" t="str">
        <f t="shared" si="868"/>
        <v/>
      </c>
      <c r="AL1223" s="99" t="str">
        <f t="shared" si="869"/>
        <v/>
      </c>
      <c r="AM1223" s="99" t="str">
        <f t="shared" si="849"/>
        <v/>
      </c>
      <c r="AN1223" s="99" t="str">
        <f t="shared" si="855"/>
        <v/>
      </c>
      <c r="AO1223" s="99" t="str">
        <f t="shared" si="860"/>
        <v/>
      </c>
      <c r="AP1223" s="99" t="str">
        <f t="shared" si="861"/>
        <v/>
      </c>
      <c r="AQ1223" s="99" t="str">
        <f t="shared" si="856"/>
        <v/>
      </c>
      <c r="AR1223" s="99" t="str">
        <f t="shared" si="857"/>
        <v/>
      </c>
      <c r="AS1223" s="99" t="str">
        <f t="shared" si="862"/>
        <v/>
      </c>
      <c r="AT1223" s="99" t="str">
        <f t="shared" si="863"/>
        <v/>
      </c>
      <c r="AU1223" s="99" t="str">
        <f t="shared" si="833"/>
        <v/>
      </c>
      <c r="AV1223" s="99" t="str">
        <f t="shared" si="834"/>
        <v/>
      </c>
      <c r="AW1223" s="99" t="str">
        <f t="shared" si="864"/>
        <v/>
      </c>
      <c r="AX1223" s="99" t="str">
        <f t="shared" si="865"/>
        <v/>
      </c>
      <c r="AY1223" s="99" t="str">
        <f t="shared" si="835"/>
        <v/>
      </c>
      <c r="AZ1223" s="99" t="str">
        <f t="shared" si="836"/>
        <v/>
      </c>
      <c r="BA1223" s="99" t="str">
        <f t="shared" si="866"/>
        <v/>
      </c>
      <c r="BB1223" s="99" t="str">
        <f t="shared" si="867"/>
        <v/>
      </c>
      <c r="BD1223" s="99" t="str">
        <f t="shared" si="837"/>
        <v/>
      </c>
      <c r="BE1223" s="99" t="str">
        <f t="shared" si="838"/>
        <v/>
      </c>
      <c r="BF1223" s="99" t="str">
        <f t="shared" si="839"/>
        <v/>
      </c>
      <c r="BG1223" s="99" t="str">
        <f t="shared" si="840"/>
        <v/>
      </c>
      <c r="BH1223" s="121" t="str">
        <f t="shared" si="841"/>
        <v/>
      </c>
      <c r="BI1223" s="121" t="str">
        <f t="shared" si="842"/>
        <v/>
      </c>
      <c r="BJ1223" s="122" t="str">
        <f t="shared" si="843"/>
        <v/>
      </c>
      <c r="BK1223" s="122"/>
      <c r="BL1223" s="99" t="str">
        <f t="shared" si="844"/>
        <v/>
      </c>
      <c r="BM1223" s="99" t="str">
        <f t="shared" si="845"/>
        <v/>
      </c>
      <c r="BN1223" s="122" t="str">
        <f t="shared" si="850"/>
        <v/>
      </c>
      <c r="BO1223" s="121" t="str">
        <f t="shared" si="846"/>
        <v/>
      </c>
      <c r="BP1223" s="122" t="str">
        <f t="shared" si="851"/>
        <v/>
      </c>
      <c r="BQ1223" s="122"/>
    </row>
    <row r="1224" spans="2:69" x14ac:dyDescent="0.3">
      <c r="B1224" s="89"/>
      <c r="C1224" s="98">
        <f t="shared" si="847"/>
        <v>243</v>
      </c>
      <c r="D1224" s="120">
        <v>1214</v>
      </c>
      <c r="E1224" s="161" t="str">
        <f t="shared" si="852"/>
        <v/>
      </c>
      <c r="F1224" s="90" t="str">
        <f t="shared" si="828"/>
        <v/>
      </c>
      <c r="G1224" s="120">
        <v>1214</v>
      </c>
      <c r="H1224" s="161" t="str">
        <f t="shared" si="853"/>
        <v/>
      </c>
      <c r="I1224" s="90" t="str">
        <f t="array" ref="I1224">IF(D$2=1,IF(F1224="","",ABS(F1223-F1224)),IF(D$2&lt;10,IF(AND(F1224="",F1225=""),"",MAX(IF(C$11:C$1510=G1224,B$11:B$1510))-MIN(IF(C$11:C$1510=G1224,B$11:B$1510))),IF(AND(F1224="",F1225=""),"",_xlfn.STDEV.S(IF(C$11:C$1510=G1224,B$11:B$1510)))))</f>
        <v/>
      </c>
      <c r="J1224" s="102"/>
      <c r="K1224" s="156"/>
      <c r="L1224" s="157"/>
      <c r="M1224" s="158"/>
      <c r="N1224" s="147"/>
      <c r="O1224" s="147"/>
      <c r="AA1224" s="99" t="str">
        <f t="shared" si="829"/>
        <v/>
      </c>
      <c r="AB1224" s="99" t="str">
        <f t="shared" si="830"/>
        <v/>
      </c>
      <c r="AC1224" s="99" t="str">
        <f t="shared" si="858"/>
        <v/>
      </c>
      <c r="AD1224" s="99" t="str">
        <f t="shared" si="859"/>
        <v/>
      </c>
      <c r="AE1224" s="99" t="str">
        <f t="shared" si="831"/>
        <v/>
      </c>
      <c r="AF1224" s="99" t="str">
        <f t="shared" si="832"/>
        <v/>
      </c>
      <c r="AG1224" s="99" t="str">
        <f t="shared" si="870"/>
        <v/>
      </c>
      <c r="AH1224" s="99" t="str">
        <f t="shared" si="871"/>
        <v/>
      </c>
      <c r="AI1224" s="99" t="str">
        <f t="shared" si="848"/>
        <v/>
      </c>
      <c r="AJ1224" s="99" t="str">
        <f t="shared" si="854"/>
        <v/>
      </c>
      <c r="AK1224" s="99" t="str">
        <f t="shared" si="868"/>
        <v/>
      </c>
      <c r="AL1224" s="99" t="str">
        <f t="shared" si="869"/>
        <v/>
      </c>
      <c r="AM1224" s="99" t="str">
        <f t="shared" si="849"/>
        <v/>
      </c>
      <c r="AN1224" s="99" t="str">
        <f t="shared" si="855"/>
        <v/>
      </c>
      <c r="AO1224" s="99" t="str">
        <f t="shared" si="860"/>
        <v/>
      </c>
      <c r="AP1224" s="99" t="str">
        <f t="shared" si="861"/>
        <v/>
      </c>
      <c r="AQ1224" s="99" t="str">
        <f t="shared" si="856"/>
        <v/>
      </c>
      <c r="AR1224" s="99" t="str">
        <f t="shared" si="857"/>
        <v/>
      </c>
      <c r="AS1224" s="99" t="str">
        <f t="shared" si="862"/>
        <v/>
      </c>
      <c r="AT1224" s="99" t="str">
        <f t="shared" si="863"/>
        <v/>
      </c>
      <c r="AU1224" s="99" t="str">
        <f t="shared" si="833"/>
        <v/>
      </c>
      <c r="AV1224" s="99" t="str">
        <f t="shared" si="834"/>
        <v/>
      </c>
      <c r="AW1224" s="99" t="str">
        <f t="shared" si="864"/>
        <v/>
      </c>
      <c r="AX1224" s="99" t="str">
        <f t="shared" si="865"/>
        <v/>
      </c>
      <c r="AY1224" s="99" t="str">
        <f t="shared" si="835"/>
        <v/>
      </c>
      <c r="AZ1224" s="99" t="str">
        <f t="shared" si="836"/>
        <v/>
      </c>
      <c r="BA1224" s="99" t="str">
        <f t="shared" si="866"/>
        <v/>
      </c>
      <c r="BB1224" s="99" t="str">
        <f t="shared" si="867"/>
        <v/>
      </c>
      <c r="BD1224" s="99" t="str">
        <f t="shared" si="837"/>
        <v/>
      </c>
      <c r="BE1224" s="99" t="str">
        <f t="shared" si="838"/>
        <v/>
      </c>
      <c r="BF1224" s="99" t="str">
        <f t="shared" si="839"/>
        <v/>
      </c>
      <c r="BG1224" s="99" t="str">
        <f t="shared" si="840"/>
        <v/>
      </c>
      <c r="BH1224" s="121" t="str">
        <f t="shared" si="841"/>
        <v/>
      </c>
      <c r="BI1224" s="121" t="str">
        <f t="shared" si="842"/>
        <v/>
      </c>
      <c r="BJ1224" s="122" t="str">
        <f t="shared" si="843"/>
        <v/>
      </c>
      <c r="BK1224" s="122"/>
      <c r="BL1224" s="99" t="str">
        <f t="shared" si="844"/>
        <v/>
      </c>
      <c r="BM1224" s="99" t="str">
        <f t="shared" si="845"/>
        <v/>
      </c>
      <c r="BN1224" s="122" t="str">
        <f t="shared" si="850"/>
        <v/>
      </c>
      <c r="BO1224" s="121" t="str">
        <f t="shared" si="846"/>
        <v/>
      </c>
      <c r="BP1224" s="122" t="str">
        <f t="shared" si="851"/>
        <v/>
      </c>
      <c r="BQ1224" s="122"/>
    </row>
    <row r="1225" spans="2:69" x14ac:dyDescent="0.3">
      <c r="B1225" s="89"/>
      <c r="C1225" s="98">
        <f t="shared" si="847"/>
        <v>243</v>
      </c>
      <c r="D1225" s="120">
        <v>1215</v>
      </c>
      <c r="E1225" s="161" t="str">
        <f t="shared" si="852"/>
        <v/>
      </c>
      <c r="F1225" s="90" t="str">
        <f t="shared" si="828"/>
        <v/>
      </c>
      <c r="G1225" s="120">
        <v>1215</v>
      </c>
      <c r="H1225" s="161" t="str">
        <f t="shared" si="853"/>
        <v/>
      </c>
      <c r="I1225" s="90" t="str">
        <f t="array" ref="I1225">IF(D$2=1,IF(F1225="","",ABS(F1224-F1225)),IF(D$2&lt;10,IF(AND(F1225="",F1226=""),"",MAX(IF(C$11:C$1510=G1225,B$11:B$1510))-MIN(IF(C$11:C$1510=G1225,B$11:B$1510))),IF(AND(F1225="",F1226=""),"",_xlfn.STDEV.S(IF(C$11:C$1510=G1225,B$11:B$1510)))))</f>
        <v/>
      </c>
      <c r="J1225" s="102"/>
      <c r="K1225" s="156"/>
      <c r="L1225" s="157"/>
      <c r="M1225" s="158"/>
      <c r="N1225" s="147"/>
      <c r="O1225" s="147"/>
      <c r="AA1225" s="99" t="str">
        <f t="shared" si="829"/>
        <v/>
      </c>
      <c r="AB1225" s="99" t="str">
        <f t="shared" si="830"/>
        <v/>
      </c>
      <c r="AC1225" s="99" t="str">
        <f t="shared" si="858"/>
        <v/>
      </c>
      <c r="AD1225" s="99" t="str">
        <f t="shared" si="859"/>
        <v/>
      </c>
      <c r="AE1225" s="99" t="str">
        <f t="shared" si="831"/>
        <v/>
      </c>
      <c r="AF1225" s="99" t="str">
        <f t="shared" si="832"/>
        <v/>
      </c>
      <c r="AG1225" s="99" t="str">
        <f t="shared" si="870"/>
        <v/>
      </c>
      <c r="AH1225" s="99" t="str">
        <f t="shared" si="871"/>
        <v/>
      </c>
      <c r="AI1225" s="99" t="str">
        <f t="shared" si="848"/>
        <v/>
      </c>
      <c r="AJ1225" s="99" t="str">
        <f t="shared" si="854"/>
        <v/>
      </c>
      <c r="AK1225" s="99" t="str">
        <f t="shared" si="868"/>
        <v/>
      </c>
      <c r="AL1225" s="99" t="str">
        <f t="shared" si="869"/>
        <v/>
      </c>
      <c r="AM1225" s="99" t="str">
        <f t="shared" si="849"/>
        <v/>
      </c>
      <c r="AN1225" s="99" t="str">
        <f t="shared" si="855"/>
        <v/>
      </c>
      <c r="AO1225" s="99" t="str">
        <f t="shared" si="860"/>
        <v/>
      </c>
      <c r="AP1225" s="99" t="str">
        <f t="shared" si="861"/>
        <v/>
      </c>
      <c r="AQ1225" s="99" t="str">
        <f t="shared" si="856"/>
        <v/>
      </c>
      <c r="AR1225" s="99" t="str">
        <f t="shared" si="857"/>
        <v/>
      </c>
      <c r="AS1225" s="99" t="str">
        <f t="shared" si="862"/>
        <v/>
      </c>
      <c r="AT1225" s="99" t="str">
        <f t="shared" si="863"/>
        <v/>
      </c>
      <c r="AU1225" s="99" t="str">
        <f t="shared" si="833"/>
        <v/>
      </c>
      <c r="AV1225" s="99" t="str">
        <f t="shared" si="834"/>
        <v/>
      </c>
      <c r="AW1225" s="99" t="str">
        <f t="shared" si="864"/>
        <v/>
      </c>
      <c r="AX1225" s="99" t="str">
        <f t="shared" si="865"/>
        <v/>
      </c>
      <c r="AY1225" s="99" t="str">
        <f t="shared" si="835"/>
        <v/>
      </c>
      <c r="AZ1225" s="99" t="str">
        <f t="shared" si="836"/>
        <v/>
      </c>
      <c r="BA1225" s="99" t="str">
        <f t="shared" si="866"/>
        <v/>
      </c>
      <c r="BB1225" s="99" t="str">
        <f t="shared" si="867"/>
        <v/>
      </c>
      <c r="BD1225" s="99" t="str">
        <f t="shared" si="837"/>
        <v/>
      </c>
      <c r="BE1225" s="99" t="str">
        <f t="shared" si="838"/>
        <v/>
      </c>
      <c r="BF1225" s="99" t="str">
        <f t="shared" si="839"/>
        <v/>
      </c>
      <c r="BG1225" s="99" t="str">
        <f t="shared" si="840"/>
        <v/>
      </c>
      <c r="BH1225" s="121" t="str">
        <f t="shared" si="841"/>
        <v/>
      </c>
      <c r="BI1225" s="121" t="str">
        <f t="shared" si="842"/>
        <v/>
      </c>
      <c r="BJ1225" s="122" t="str">
        <f t="shared" si="843"/>
        <v/>
      </c>
      <c r="BK1225" s="122"/>
      <c r="BL1225" s="99" t="str">
        <f t="shared" si="844"/>
        <v/>
      </c>
      <c r="BM1225" s="99" t="str">
        <f t="shared" si="845"/>
        <v/>
      </c>
      <c r="BN1225" s="122" t="str">
        <f t="shared" si="850"/>
        <v/>
      </c>
      <c r="BO1225" s="121" t="str">
        <f t="shared" si="846"/>
        <v/>
      </c>
      <c r="BP1225" s="122" t="str">
        <f t="shared" si="851"/>
        <v/>
      </c>
      <c r="BQ1225" s="122"/>
    </row>
    <row r="1226" spans="2:69" x14ac:dyDescent="0.3">
      <c r="B1226" s="89"/>
      <c r="C1226" s="98">
        <f t="shared" si="847"/>
        <v>244</v>
      </c>
      <c r="D1226" s="120">
        <v>1216</v>
      </c>
      <c r="E1226" s="161" t="str">
        <f t="shared" si="852"/>
        <v/>
      </c>
      <c r="F1226" s="90" t="str">
        <f t="shared" si="828"/>
        <v/>
      </c>
      <c r="G1226" s="120">
        <v>1216</v>
      </c>
      <c r="H1226" s="161" t="str">
        <f t="shared" si="853"/>
        <v/>
      </c>
      <c r="I1226" s="90" t="str">
        <f t="array" ref="I1226">IF(D$2=1,IF(F1226="","",ABS(F1225-F1226)),IF(D$2&lt;10,IF(AND(F1226="",F1227=""),"",MAX(IF(C$11:C$1510=G1226,B$11:B$1510))-MIN(IF(C$11:C$1510=G1226,B$11:B$1510))),IF(AND(F1226="",F1227=""),"",_xlfn.STDEV.S(IF(C$11:C$1510=G1226,B$11:B$1510)))))</f>
        <v/>
      </c>
      <c r="J1226" s="102"/>
      <c r="K1226" s="156"/>
      <c r="L1226" s="157"/>
      <c r="M1226" s="158"/>
      <c r="N1226" s="147"/>
      <c r="O1226" s="147"/>
      <c r="AA1226" s="99" t="str">
        <f t="shared" si="829"/>
        <v/>
      </c>
      <c r="AB1226" s="99" t="str">
        <f t="shared" si="830"/>
        <v/>
      </c>
      <c r="AC1226" s="99" t="str">
        <f t="shared" si="858"/>
        <v/>
      </c>
      <c r="AD1226" s="99" t="str">
        <f t="shared" si="859"/>
        <v/>
      </c>
      <c r="AE1226" s="99" t="str">
        <f t="shared" si="831"/>
        <v/>
      </c>
      <c r="AF1226" s="99" t="str">
        <f t="shared" si="832"/>
        <v/>
      </c>
      <c r="AG1226" s="99" t="str">
        <f t="shared" si="870"/>
        <v/>
      </c>
      <c r="AH1226" s="99" t="str">
        <f t="shared" si="871"/>
        <v/>
      </c>
      <c r="AI1226" s="99" t="str">
        <f t="shared" si="848"/>
        <v/>
      </c>
      <c r="AJ1226" s="99" t="str">
        <f t="shared" si="854"/>
        <v/>
      </c>
      <c r="AK1226" s="99" t="str">
        <f t="shared" si="868"/>
        <v/>
      </c>
      <c r="AL1226" s="99" t="str">
        <f t="shared" si="869"/>
        <v/>
      </c>
      <c r="AM1226" s="99" t="str">
        <f t="shared" si="849"/>
        <v/>
      </c>
      <c r="AN1226" s="99" t="str">
        <f t="shared" si="855"/>
        <v/>
      </c>
      <c r="AO1226" s="99" t="str">
        <f t="shared" si="860"/>
        <v/>
      </c>
      <c r="AP1226" s="99" t="str">
        <f t="shared" si="861"/>
        <v/>
      </c>
      <c r="AQ1226" s="99" t="str">
        <f t="shared" si="856"/>
        <v/>
      </c>
      <c r="AR1226" s="99" t="str">
        <f t="shared" si="857"/>
        <v/>
      </c>
      <c r="AS1226" s="99" t="str">
        <f t="shared" si="862"/>
        <v/>
      </c>
      <c r="AT1226" s="99" t="str">
        <f t="shared" si="863"/>
        <v/>
      </c>
      <c r="AU1226" s="99" t="str">
        <f t="shared" si="833"/>
        <v/>
      </c>
      <c r="AV1226" s="99" t="str">
        <f t="shared" si="834"/>
        <v/>
      </c>
      <c r="AW1226" s="99" t="str">
        <f t="shared" si="864"/>
        <v/>
      </c>
      <c r="AX1226" s="99" t="str">
        <f t="shared" si="865"/>
        <v/>
      </c>
      <c r="AY1226" s="99" t="str">
        <f t="shared" si="835"/>
        <v/>
      </c>
      <c r="AZ1226" s="99" t="str">
        <f t="shared" si="836"/>
        <v/>
      </c>
      <c r="BA1226" s="99" t="str">
        <f t="shared" si="866"/>
        <v/>
      </c>
      <c r="BB1226" s="99" t="str">
        <f t="shared" si="867"/>
        <v/>
      </c>
      <c r="BD1226" s="99" t="str">
        <f t="shared" si="837"/>
        <v/>
      </c>
      <c r="BE1226" s="99" t="str">
        <f t="shared" si="838"/>
        <v/>
      </c>
      <c r="BF1226" s="99" t="str">
        <f t="shared" si="839"/>
        <v/>
      </c>
      <c r="BG1226" s="99" t="str">
        <f t="shared" si="840"/>
        <v/>
      </c>
      <c r="BH1226" s="121" t="str">
        <f t="shared" si="841"/>
        <v/>
      </c>
      <c r="BI1226" s="121" t="str">
        <f t="shared" si="842"/>
        <v/>
      </c>
      <c r="BJ1226" s="122" t="str">
        <f t="shared" si="843"/>
        <v/>
      </c>
      <c r="BK1226" s="122"/>
      <c r="BL1226" s="99" t="str">
        <f t="shared" si="844"/>
        <v/>
      </c>
      <c r="BM1226" s="99" t="str">
        <f t="shared" si="845"/>
        <v/>
      </c>
      <c r="BN1226" s="122" t="str">
        <f t="shared" si="850"/>
        <v/>
      </c>
      <c r="BO1226" s="121" t="str">
        <f t="shared" si="846"/>
        <v/>
      </c>
      <c r="BP1226" s="122" t="str">
        <f t="shared" si="851"/>
        <v/>
      </c>
      <c r="BQ1226" s="122"/>
    </row>
    <row r="1227" spans="2:69" x14ac:dyDescent="0.3">
      <c r="B1227" s="89"/>
      <c r="C1227" s="98">
        <f t="shared" si="847"/>
        <v>244</v>
      </c>
      <c r="D1227" s="120">
        <v>1217</v>
      </c>
      <c r="E1227" s="161" t="str">
        <f t="shared" si="852"/>
        <v/>
      </c>
      <c r="F1227" s="90" t="str">
        <f t="shared" ref="F1227:F1290" si="872">IF(ISERROR(AVERAGEIF(C$11:C$1510,D1227,B$11:B$1510)),"",AVERAGEIF(C$11:C$1510,D1227,B$11:B$1510))</f>
        <v/>
      </c>
      <c r="G1227" s="120">
        <v>1217</v>
      </c>
      <c r="H1227" s="161" t="str">
        <f t="shared" si="853"/>
        <v/>
      </c>
      <c r="I1227" s="90" t="str">
        <f t="array" ref="I1227">IF(D$2=1,IF(F1227="","",ABS(F1226-F1227)),IF(D$2&lt;10,IF(AND(F1227="",F1228=""),"",MAX(IF(C$11:C$1510=G1227,B$11:B$1510))-MIN(IF(C$11:C$1510=G1227,B$11:B$1510))),IF(AND(F1227="",F1228=""),"",_xlfn.STDEV.S(IF(C$11:C$1510=G1227,B$11:B$1510)))))</f>
        <v/>
      </c>
      <c r="J1227" s="102"/>
      <c r="K1227" s="156"/>
      <c r="L1227" s="157"/>
      <c r="M1227" s="158"/>
      <c r="N1227" s="147"/>
      <c r="O1227" s="147"/>
      <c r="AA1227" s="99" t="str">
        <f t="shared" ref="AA1227:AA1290" si="873">IF(F1227="","",IF(F1227&gt;U$53,1,0))</f>
        <v/>
      </c>
      <c r="AB1227" s="99" t="str">
        <f t="shared" ref="AB1227:AB1290" si="874">IF(I1227="","",IF(I1227&gt;U$54,1,0))</f>
        <v/>
      </c>
      <c r="AC1227" s="99" t="str">
        <f t="shared" si="858"/>
        <v/>
      </c>
      <c r="AD1227" s="99" t="str">
        <f t="shared" si="859"/>
        <v/>
      </c>
      <c r="AE1227" s="99" t="str">
        <f t="shared" ref="AE1227:AE1290" si="875">IF(F1227="","",IF(F1227&lt;U$53,1,0))</f>
        <v/>
      </c>
      <c r="AF1227" s="99" t="str">
        <f t="shared" ref="AF1227:AF1290" si="876">IF(I1227="","",IF(I1227&lt;U$54,1,0))</f>
        <v/>
      </c>
      <c r="AG1227" s="99" t="str">
        <f t="shared" si="870"/>
        <v/>
      </c>
      <c r="AH1227" s="99" t="str">
        <f t="shared" si="871"/>
        <v/>
      </c>
      <c r="AI1227" s="99" t="str">
        <f t="shared" si="848"/>
        <v/>
      </c>
      <c r="AJ1227" s="99" t="str">
        <f t="shared" si="854"/>
        <v/>
      </c>
      <c r="AK1227" s="99" t="str">
        <f t="shared" si="868"/>
        <v/>
      </c>
      <c r="AL1227" s="99" t="str">
        <f t="shared" si="869"/>
        <v/>
      </c>
      <c r="AM1227" s="99" t="str">
        <f t="shared" si="849"/>
        <v/>
      </c>
      <c r="AN1227" s="99" t="str">
        <f t="shared" si="855"/>
        <v/>
      </c>
      <c r="AO1227" s="99" t="str">
        <f t="shared" si="860"/>
        <v/>
      </c>
      <c r="AP1227" s="99" t="str">
        <f t="shared" si="861"/>
        <v/>
      </c>
      <c r="AQ1227" s="99" t="str">
        <f t="shared" si="856"/>
        <v/>
      </c>
      <c r="AR1227" s="99" t="str">
        <f t="shared" si="857"/>
        <v/>
      </c>
      <c r="AS1227" s="99" t="str">
        <f t="shared" si="862"/>
        <v/>
      </c>
      <c r="AT1227" s="99" t="str">
        <f t="shared" si="863"/>
        <v/>
      </c>
      <c r="AU1227" s="99" t="str">
        <f t="shared" ref="AU1227:AU1290" si="877">IF(F1227="","",IF(AND(F1227&lt;(U$53+((1/3)*(U$57-U$53))),F1227&gt;(U$53-((1/3)*(U$53-U$58)))),1,0))</f>
        <v/>
      </c>
      <c r="AV1227" s="99" t="str">
        <f t="shared" ref="AV1227:AV1290" si="878">IF(I1227="","",IF(AND(I1227&lt;(U$54+((1/3)*(Y$62-U$54))),I1227&gt;(U$54-((1/3)*(Y$62-U$54)))),1,0))</f>
        <v/>
      </c>
      <c r="AW1227" s="99" t="str">
        <f t="shared" si="864"/>
        <v/>
      </c>
      <c r="AX1227" s="99" t="str">
        <f t="shared" si="865"/>
        <v/>
      </c>
      <c r="AY1227" s="99" t="str">
        <f t="shared" ref="AY1227:AY1290" si="879">IF(F1227="","",IF(OR(F1227&gt;(U$53+((1/3)*(U$57-U$53))),F1227&lt;(U$53-((1/3)*(U$53-U$58)))),1,0))</f>
        <v/>
      </c>
      <c r="AZ1227" s="99" t="str">
        <f t="shared" ref="AZ1227:AZ1290" si="880">IF(I1227="","",IF(OR(I1227&gt;(U$54+((1/3)*(Y$62-U$54))),I1227&lt;(U$54-((1/3)*(Y$62-U$54)))),1,0))</f>
        <v/>
      </c>
      <c r="BA1227" s="99" t="str">
        <f t="shared" si="866"/>
        <v/>
      </c>
      <c r="BB1227" s="99" t="str">
        <f t="shared" si="867"/>
        <v/>
      </c>
      <c r="BD1227" s="99" t="str">
        <f t="shared" ref="BD1227:BD1290" si="881">IF(E1227="","",E1227)</f>
        <v/>
      </c>
      <c r="BE1227" s="99" t="str">
        <f t="shared" ref="BE1227:BE1290" si="882">IF(F1227="","",F1227)</f>
        <v/>
      </c>
      <c r="BF1227" s="99" t="str">
        <f t="shared" ref="BF1227:BF1290" si="883">IF(D$2=1,IF(F1227="","",U$45),"")</f>
        <v/>
      </c>
      <c r="BG1227" s="99" t="str">
        <f t="shared" ref="BG1227:BG1290" si="884">IF(D$2=1,IF(F1227="","",U$46),"")</f>
        <v/>
      </c>
      <c r="BH1227" s="121" t="str">
        <f t="shared" ref="BH1227:BH1290" si="885">IF(F1227="","",U$58)</f>
        <v/>
      </c>
      <c r="BI1227" s="121" t="str">
        <f t="shared" ref="BI1227:BI1290" si="886">IF(F1227="","",U$57)</f>
        <v/>
      </c>
      <c r="BJ1227" s="122" t="str">
        <f t="shared" ref="BJ1227:BJ1290" si="887">IF(F1227="","",U$53)</f>
        <v/>
      </c>
      <c r="BK1227" s="122"/>
      <c r="BL1227" s="99" t="str">
        <f t="shared" ref="BL1227:BL1290" si="888">IF(H1227="","",H1227)</f>
        <v/>
      </c>
      <c r="BM1227" s="99" t="str">
        <f t="shared" ref="BM1227:BM1290" si="889">IF(I1227="","",I1227)</f>
        <v/>
      </c>
      <c r="BN1227" s="122" t="str">
        <f t="shared" si="850"/>
        <v/>
      </c>
      <c r="BO1227" s="121" t="str">
        <f t="shared" ref="BO1227:BO1290" si="890">IF(I1227="","",Y$63)</f>
        <v/>
      </c>
      <c r="BP1227" s="122" t="str">
        <f t="shared" si="851"/>
        <v/>
      </c>
      <c r="BQ1227" s="122"/>
    </row>
    <row r="1228" spans="2:69" x14ac:dyDescent="0.3">
      <c r="B1228" s="89"/>
      <c r="C1228" s="98">
        <f t="shared" ref="C1228:C1291" si="891">IF(D$2=0,"",IF(D1227/D$2=C1227,C1227+1,C1227))</f>
        <v>244</v>
      </c>
      <c r="D1228" s="120">
        <v>1218</v>
      </c>
      <c r="E1228" s="161" t="str">
        <f t="shared" si="852"/>
        <v/>
      </c>
      <c r="F1228" s="90" t="str">
        <f t="shared" si="872"/>
        <v/>
      </c>
      <c r="G1228" s="120">
        <v>1218</v>
      </c>
      <c r="H1228" s="161" t="str">
        <f t="shared" si="853"/>
        <v/>
      </c>
      <c r="I1228" s="90" t="str">
        <f t="array" ref="I1228">IF(D$2=1,IF(F1228="","",ABS(F1227-F1228)),IF(D$2&lt;10,IF(AND(F1228="",F1229=""),"",MAX(IF(C$11:C$1510=G1228,B$11:B$1510))-MIN(IF(C$11:C$1510=G1228,B$11:B$1510))),IF(AND(F1228="",F1229=""),"",_xlfn.STDEV.S(IF(C$11:C$1510=G1228,B$11:B$1510)))))</f>
        <v/>
      </c>
      <c r="J1228" s="102"/>
      <c r="K1228" s="156"/>
      <c r="L1228" s="157"/>
      <c r="M1228" s="158"/>
      <c r="N1228" s="147"/>
      <c r="O1228" s="147"/>
      <c r="AA1228" s="99" t="str">
        <f t="shared" si="873"/>
        <v/>
      </c>
      <c r="AB1228" s="99" t="str">
        <f t="shared" si="874"/>
        <v/>
      </c>
      <c r="AC1228" s="99" t="str">
        <f t="shared" si="858"/>
        <v/>
      </c>
      <c r="AD1228" s="99" t="str">
        <f t="shared" si="859"/>
        <v/>
      </c>
      <c r="AE1228" s="99" t="str">
        <f t="shared" si="875"/>
        <v/>
      </c>
      <c r="AF1228" s="99" t="str">
        <f t="shared" si="876"/>
        <v/>
      </c>
      <c r="AG1228" s="99" t="str">
        <f t="shared" si="870"/>
        <v/>
      </c>
      <c r="AH1228" s="99" t="str">
        <f t="shared" si="871"/>
        <v/>
      </c>
      <c r="AI1228" s="99" t="str">
        <f t="shared" ref="AI1228:AI1291" si="892">IF(F1228="","",IF(F1228&gt;F1227,1,0))</f>
        <v/>
      </c>
      <c r="AJ1228" s="99" t="str">
        <f t="shared" si="854"/>
        <v/>
      </c>
      <c r="AK1228" s="99" t="str">
        <f t="shared" si="868"/>
        <v/>
      </c>
      <c r="AL1228" s="99" t="str">
        <f t="shared" si="869"/>
        <v/>
      </c>
      <c r="AM1228" s="99" t="str">
        <f t="shared" ref="AM1228:AM1291" si="893">IF(F1228="","",IF(F1228&lt;F1227,1,0))</f>
        <v/>
      </c>
      <c r="AN1228" s="99" t="str">
        <f t="shared" si="855"/>
        <v/>
      </c>
      <c r="AO1228" s="99" t="str">
        <f t="shared" si="860"/>
        <v/>
      </c>
      <c r="AP1228" s="99" t="str">
        <f t="shared" si="861"/>
        <v/>
      </c>
      <c r="AQ1228" s="99" t="str">
        <f t="shared" si="856"/>
        <v/>
      </c>
      <c r="AR1228" s="99" t="str">
        <f t="shared" si="857"/>
        <v/>
      </c>
      <c r="AS1228" s="99" t="str">
        <f t="shared" si="862"/>
        <v/>
      </c>
      <c r="AT1228" s="99" t="str">
        <f t="shared" si="863"/>
        <v/>
      </c>
      <c r="AU1228" s="99" t="str">
        <f t="shared" si="877"/>
        <v/>
      </c>
      <c r="AV1228" s="99" t="str">
        <f t="shared" si="878"/>
        <v/>
      </c>
      <c r="AW1228" s="99" t="str">
        <f t="shared" si="864"/>
        <v/>
      </c>
      <c r="AX1228" s="99" t="str">
        <f t="shared" si="865"/>
        <v/>
      </c>
      <c r="AY1228" s="99" t="str">
        <f t="shared" si="879"/>
        <v/>
      </c>
      <c r="AZ1228" s="99" t="str">
        <f t="shared" si="880"/>
        <v/>
      </c>
      <c r="BA1228" s="99" t="str">
        <f t="shared" si="866"/>
        <v/>
      </c>
      <c r="BB1228" s="99" t="str">
        <f t="shared" si="867"/>
        <v/>
      </c>
      <c r="BD1228" s="99" t="str">
        <f t="shared" si="881"/>
        <v/>
      </c>
      <c r="BE1228" s="99" t="str">
        <f t="shared" si="882"/>
        <v/>
      </c>
      <c r="BF1228" s="99" t="str">
        <f t="shared" si="883"/>
        <v/>
      </c>
      <c r="BG1228" s="99" t="str">
        <f t="shared" si="884"/>
        <v/>
      </c>
      <c r="BH1228" s="121" t="str">
        <f t="shared" si="885"/>
        <v/>
      </c>
      <c r="BI1228" s="121" t="str">
        <f t="shared" si="886"/>
        <v/>
      </c>
      <c r="BJ1228" s="122" t="str">
        <f t="shared" si="887"/>
        <v/>
      </c>
      <c r="BK1228" s="122"/>
      <c r="BL1228" s="99" t="str">
        <f t="shared" si="888"/>
        <v/>
      </c>
      <c r="BM1228" s="99" t="str">
        <f t="shared" si="889"/>
        <v/>
      </c>
      <c r="BN1228" s="122" t="str">
        <f t="shared" ref="BN1228:BN1291" si="894">IF(F1228="","",Y$62)</f>
        <v/>
      </c>
      <c r="BO1228" s="121" t="str">
        <f t="shared" si="890"/>
        <v/>
      </c>
      <c r="BP1228" s="122" t="str">
        <f t="shared" ref="BP1228:BP1291" si="895">IF(F1228="","",U$54)</f>
        <v/>
      </c>
      <c r="BQ1228" s="122"/>
    </row>
    <row r="1229" spans="2:69" x14ac:dyDescent="0.3">
      <c r="B1229" s="89"/>
      <c r="C1229" s="98">
        <f t="shared" si="891"/>
        <v>244</v>
      </c>
      <c r="D1229" s="120">
        <v>1219</v>
      </c>
      <c r="E1229" s="161" t="str">
        <f t="shared" ref="E1229:E1292" si="896">IF(F1229="","",E1228+1)</f>
        <v/>
      </c>
      <c r="F1229" s="90" t="str">
        <f t="shared" si="872"/>
        <v/>
      </c>
      <c r="G1229" s="120">
        <v>1219</v>
      </c>
      <c r="H1229" s="161" t="str">
        <f t="shared" ref="H1229:H1292" si="897">IF(I1229="","",H1228+1)</f>
        <v/>
      </c>
      <c r="I1229" s="90" t="str">
        <f t="array" ref="I1229">IF(D$2=1,IF(F1229="","",ABS(F1228-F1229)),IF(D$2&lt;10,IF(AND(F1229="",F1230=""),"",MAX(IF(C$11:C$1510=G1229,B$11:B$1510))-MIN(IF(C$11:C$1510=G1229,B$11:B$1510))),IF(AND(F1229="",F1230=""),"",_xlfn.STDEV.S(IF(C$11:C$1510=G1229,B$11:B$1510)))))</f>
        <v/>
      </c>
      <c r="J1229" s="102"/>
      <c r="K1229" s="156"/>
      <c r="L1229" s="157"/>
      <c r="M1229" s="158"/>
      <c r="N1229" s="147"/>
      <c r="O1229" s="147"/>
      <c r="AA1229" s="99" t="str">
        <f t="shared" si="873"/>
        <v/>
      </c>
      <c r="AB1229" s="99" t="str">
        <f t="shared" si="874"/>
        <v/>
      </c>
      <c r="AC1229" s="99" t="str">
        <f t="shared" si="858"/>
        <v/>
      </c>
      <c r="AD1229" s="99" t="str">
        <f t="shared" si="859"/>
        <v/>
      </c>
      <c r="AE1229" s="99" t="str">
        <f t="shared" si="875"/>
        <v/>
      </c>
      <c r="AF1229" s="99" t="str">
        <f t="shared" si="876"/>
        <v/>
      </c>
      <c r="AG1229" s="99" t="str">
        <f t="shared" si="870"/>
        <v/>
      </c>
      <c r="AH1229" s="99" t="str">
        <f t="shared" si="871"/>
        <v/>
      </c>
      <c r="AI1229" s="99" t="str">
        <f t="shared" si="892"/>
        <v/>
      </c>
      <c r="AJ1229" s="99" t="str">
        <f t="shared" ref="AJ1229:AJ1292" si="898">IF(I1229="","",IF(I1229&gt;I1228,1,0))</f>
        <v/>
      </c>
      <c r="AK1229" s="99" t="str">
        <f t="shared" si="868"/>
        <v/>
      </c>
      <c r="AL1229" s="99" t="str">
        <f t="shared" si="869"/>
        <v/>
      </c>
      <c r="AM1229" s="99" t="str">
        <f t="shared" si="893"/>
        <v/>
      </c>
      <c r="AN1229" s="99" t="str">
        <f t="shared" ref="AN1229:AN1292" si="899">IF(I1229="","",IF(I1229&lt;I1228,1,0))</f>
        <v/>
      </c>
      <c r="AO1229" s="99" t="str">
        <f t="shared" si="860"/>
        <v/>
      </c>
      <c r="AP1229" s="99" t="str">
        <f t="shared" si="861"/>
        <v/>
      </c>
      <c r="AQ1229" s="99" t="str">
        <f t="shared" ref="AQ1229:AQ1292" si="900">IF(F1229="","",IF(OR(AND(F1228&gt;F1227,F1229&lt;F1228),AND(F1228&lt;F1227,F1229&gt;F1228)),1,0))</f>
        <v/>
      </c>
      <c r="AR1229" s="99" t="str">
        <f t="shared" ref="AR1229:AR1292" si="901">IF(I1229="","",IF(I1227="",IF(OR(I1229&lt;I1228,I1229&gt;I1228),1,0),IF(OR(AND(I1228&gt;I1227,I1229&lt;I1228),AND(I1228&lt;I1227,I1229&gt;I1228)),1,0)))</f>
        <v/>
      </c>
      <c r="AS1229" s="99" t="str">
        <f t="shared" si="862"/>
        <v/>
      </c>
      <c r="AT1229" s="99" t="str">
        <f t="shared" si="863"/>
        <v/>
      </c>
      <c r="AU1229" s="99" t="str">
        <f t="shared" si="877"/>
        <v/>
      </c>
      <c r="AV1229" s="99" t="str">
        <f t="shared" si="878"/>
        <v/>
      </c>
      <c r="AW1229" s="99" t="str">
        <f t="shared" si="864"/>
        <v/>
      </c>
      <c r="AX1229" s="99" t="str">
        <f t="shared" si="865"/>
        <v/>
      </c>
      <c r="AY1229" s="99" t="str">
        <f t="shared" si="879"/>
        <v/>
      </c>
      <c r="AZ1229" s="99" t="str">
        <f t="shared" si="880"/>
        <v/>
      </c>
      <c r="BA1229" s="99" t="str">
        <f t="shared" si="866"/>
        <v/>
      </c>
      <c r="BB1229" s="99" t="str">
        <f t="shared" si="867"/>
        <v/>
      </c>
      <c r="BD1229" s="99" t="str">
        <f t="shared" si="881"/>
        <v/>
      </c>
      <c r="BE1229" s="99" t="str">
        <f t="shared" si="882"/>
        <v/>
      </c>
      <c r="BF1229" s="99" t="str">
        <f t="shared" si="883"/>
        <v/>
      </c>
      <c r="BG1229" s="99" t="str">
        <f t="shared" si="884"/>
        <v/>
      </c>
      <c r="BH1229" s="121" t="str">
        <f t="shared" si="885"/>
        <v/>
      </c>
      <c r="BI1229" s="121" t="str">
        <f t="shared" si="886"/>
        <v/>
      </c>
      <c r="BJ1229" s="122" t="str">
        <f t="shared" si="887"/>
        <v/>
      </c>
      <c r="BK1229" s="122"/>
      <c r="BL1229" s="99" t="str">
        <f t="shared" si="888"/>
        <v/>
      </c>
      <c r="BM1229" s="99" t="str">
        <f t="shared" si="889"/>
        <v/>
      </c>
      <c r="BN1229" s="122" t="str">
        <f t="shared" si="894"/>
        <v/>
      </c>
      <c r="BO1229" s="121" t="str">
        <f t="shared" si="890"/>
        <v/>
      </c>
      <c r="BP1229" s="122" t="str">
        <f t="shared" si="895"/>
        <v/>
      </c>
      <c r="BQ1229" s="122"/>
    </row>
    <row r="1230" spans="2:69" x14ac:dyDescent="0.3">
      <c r="B1230" s="89"/>
      <c r="C1230" s="98">
        <f t="shared" si="891"/>
        <v>244</v>
      </c>
      <c r="D1230" s="120">
        <v>1220</v>
      </c>
      <c r="E1230" s="161" t="str">
        <f t="shared" si="896"/>
        <v/>
      </c>
      <c r="F1230" s="90" t="str">
        <f t="shared" si="872"/>
        <v/>
      </c>
      <c r="G1230" s="120">
        <v>1220</v>
      </c>
      <c r="H1230" s="161" t="str">
        <f t="shared" si="897"/>
        <v/>
      </c>
      <c r="I1230" s="90" t="str">
        <f t="array" ref="I1230">IF(D$2=1,IF(F1230="","",ABS(F1229-F1230)),IF(D$2&lt;10,IF(AND(F1230="",F1231=""),"",MAX(IF(C$11:C$1510=G1230,B$11:B$1510))-MIN(IF(C$11:C$1510=G1230,B$11:B$1510))),IF(AND(F1230="",F1231=""),"",_xlfn.STDEV.S(IF(C$11:C$1510=G1230,B$11:B$1510)))))</f>
        <v/>
      </c>
      <c r="J1230" s="102"/>
      <c r="K1230" s="156"/>
      <c r="L1230" s="157"/>
      <c r="M1230" s="158"/>
      <c r="N1230" s="147"/>
      <c r="O1230" s="147"/>
      <c r="AA1230" s="99" t="str">
        <f t="shared" si="873"/>
        <v/>
      </c>
      <c r="AB1230" s="99" t="str">
        <f t="shared" si="874"/>
        <v/>
      </c>
      <c r="AC1230" s="99" t="str">
        <f t="shared" si="858"/>
        <v/>
      </c>
      <c r="AD1230" s="99" t="str">
        <f t="shared" si="859"/>
        <v/>
      </c>
      <c r="AE1230" s="99" t="str">
        <f t="shared" si="875"/>
        <v/>
      </c>
      <c r="AF1230" s="99" t="str">
        <f t="shared" si="876"/>
        <v/>
      </c>
      <c r="AG1230" s="99" t="str">
        <f t="shared" si="870"/>
        <v/>
      </c>
      <c r="AH1230" s="99" t="str">
        <f t="shared" si="871"/>
        <v/>
      </c>
      <c r="AI1230" s="99" t="str">
        <f t="shared" si="892"/>
        <v/>
      </c>
      <c r="AJ1230" s="99" t="str">
        <f t="shared" si="898"/>
        <v/>
      </c>
      <c r="AK1230" s="99" t="str">
        <f t="shared" si="868"/>
        <v/>
      </c>
      <c r="AL1230" s="99" t="str">
        <f t="shared" si="869"/>
        <v/>
      </c>
      <c r="AM1230" s="99" t="str">
        <f t="shared" si="893"/>
        <v/>
      </c>
      <c r="AN1230" s="99" t="str">
        <f t="shared" si="899"/>
        <v/>
      </c>
      <c r="AO1230" s="99" t="str">
        <f t="shared" si="860"/>
        <v/>
      </c>
      <c r="AP1230" s="99" t="str">
        <f t="shared" si="861"/>
        <v/>
      </c>
      <c r="AQ1230" s="99" t="str">
        <f t="shared" si="900"/>
        <v/>
      </c>
      <c r="AR1230" s="99" t="str">
        <f t="shared" si="901"/>
        <v/>
      </c>
      <c r="AS1230" s="99" t="str">
        <f t="shared" si="862"/>
        <v/>
      </c>
      <c r="AT1230" s="99" t="str">
        <f t="shared" si="863"/>
        <v/>
      </c>
      <c r="AU1230" s="99" t="str">
        <f t="shared" si="877"/>
        <v/>
      </c>
      <c r="AV1230" s="99" t="str">
        <f t="shared" si="878"/>
        <v/>
      </c>
      <c r="AW1230" s="99" t="str">
        <f t="shared" si="864"/>
        <v/>
      </c>
      <c r="AX1230" s="99" t="str">
        <f t="shared" si="865"/>
        <v/>
      </c>
      <c r="AY1230" s="99" t="str">
        <f t="shared" si="879"/>
        <v/>
      </c>
      <c r="AZ1230" s="99" t="str">
        <f t="shared" si="880"/>
        <v/>
      </c>
      <c r="BA1230" s="99" t="str">
        <f t="shared" si="866"/>
        <v/>
      </c>
      <c r="BB1230" s="99" t="str">
        <f t="shared" si="867"/>
        <v/>
      </c>
      <c r="BD1230" s="99" t="str">
        <f t="shared" si="881"/>
        <v/>
      </c>
      <c r="BE1230" s="99" t="str">
        <f t="shared" si="882"/>
        <v/>
      </c>
      <c r="BF1230" s="99" t="str">
        <f t="shared" si="883"/>
        <v/>
      </c>
      <c r="BG1230" s="99" t="str">
        <f t="shared" si="884"/>
        <v/>
      </c>
      <c r="BH1230" s="121" t="str">
        <f t="shared" si="885"/>
        <v/>
      </c>
      <c r="BI1230" s="121" t="str">
        <f t="shared" si="886"/>
        <v/>
      </c>
      <c r="BJ1230" s="122" t="str">
        <f t="shared" si="887"/>
        <v/>
      </c>
      <c r="BK1230" s="122"/>
      <c r="BL1230" s="99" t="str">
        <f t="shared" si="888"/>
        <v/>
      </c>
      <c r="BM1230" s="99" t="str">
        <f t="shared" si="889"/>
        <v/>
      </c>
      <c r="BN1230" s="122" t="str">
        <f t="shared" si="894"/>
        <v/>
      </c>
      <c r="BO1230" s="121" t="str">
        <f t="shared" si="890"/>
        <v/>
      </c>
      <c r="BP1230" s="122" t="str">
        <f t="shared" si="895"/>
        <v/>
      </c>
      <c r="BQ1230" s="122"/>
    </row>
    <row r="1231" spans="2:69" x14ac:dyDescent="0.3">
      <c r="B1231" s="89"/>
      <c r="C1231" s="98">
        <f t="shared" si="891"/>
        <v>245</v>
      </c>
      <c r="D1231" s="120">
        <v>1221</v>
      </c>
      <c r="E1231" s="161" t="str">
        <f t="shared" si="896"/>
        <v/>
      </c>
      <c r="F1231" s="90" t="str">
        <f t="shared" si="872"/>
        <v/>
      </c>
      <c r="G1231" s="120">
        <v>1221</v>
      </c>
      <c r="H1231" s="161" t="str">
        <f t="shared" si="897"/>
        <v/>
      </c>
      <c r="I1231" s="90" t="str">
        <f t="array" ref="I1231">IF(D$2=1,IF(F1231="","",ABS(F1230-F1231)),IF(D$2&lt;10,IF(AND(F1231="",F1232=""),"",MAX(IF(C$11:C$1510=G1231,B$11:B$1510))-MIN(IF(C$11:C$1510=G1231,B$11:B$1510))),IF(AND(F1231="",F1232=""),"",_xlfn.STDEV.S(IF(C$11:C$1510=G1231,B$11:B$1510)))))</f>
        <v/>
      </c>
      <c r="J1231" s="102"/>
      <c r="K1231" s="156"/>
      <c r="L1231" s="157"/>
      <c r="M1231" s="158"/>
      <c r="N1231" s="147"/>
      <c r="O1231" s="147"/>
      <c r="AA1231" s="99" t="str">
        <f t="shared" si="873"/>
        <v/>
      </c>
      <c r="AB1231" s="99" t="str">
        <f t="shared" si="874"/>
        <v/>
      </c>
      <c r="AC1231" s="99" t="str">
        <f t="shared" si="858"/>
        <v/>
      </c>
      <c r="AD1231" s="99" t="str">
        <f t="shared" si="859"/>
        <v/>
      </c>
      <c r="AE1231" s="99" t="str">
        <f t="shared" si="875"/>
        <v/>
      </c>
      <c r="AF1231" s="99" t="str">
        <f t="shared" si="876"/>
        <v/>
      </c>
      <c r="AG1231" s="99" t="str">
        <f t="shared" si="870"/>
        <v/>
      </c>
      <c r="AH1231" s="99" t="str">
        <f t="shared" si="871"/>
        <v/>
      </c>
      <c r="AI1231" s="99" t="str">
        <f t="shared" si="892"/>
        <v/>
      </c>
      <c r="AJ1231" s="99" t="str">
        <f t="shared" si="898"/>
        <v/>
      </c>
      <c r="AK1231" s="99" t="str">
        <f t="shared" si="868"/>
        <v/>
      </c>
      <c r="AL1231" s="99" t="str">
        <f t="shared" si="869"/>
        <v/>
      </c>
      <c r="AM1231" s="99" t="str">
        <f t="shared" si="893"/>
        <v/>
      </c>
      <c r="AN1231" s="99" t="str">
        <f t="shared" si="899"/>
        <v/>
      </c>
      <c r="AO1231" s="99" t="str">
        <f t="shared" si="860"/>
        <v/>
      </c>
      <c r="AP1231" s="99" t="str">
        <f t="shared" si="861"/>
        <v/>
      </c>
      <c r="AQ1231" s="99" t="str">
        <f t="shared" si="900"/>
        <v/>
      </c>
      <c r="AR1231" s="99" t="str">
        <f t="shared" si="901"/>
        <v/>
      </c>
      <c r="AS1231" s="99" t="str">
        <f t="shared" si="862"/>
        <v/>
      </c>
      <c r="AT1231" s="99" t="str">
        <f t="shared" si="863"/>
        <v/>
      </c>
      <c r="AU1231" s="99" t="str">
        <f t="shared" si="877"/>
        <v/>
      </c>
      <c r="AV1231" s="99" t="str">
        <f t="shared" si="878"/>
        <v/>
      </c>
      <c r="AW1231" s="99" t="str">
        <f t="shared" si="864"/>
        <v/>
      </c>
      <c r="AX1231" s="99" t="str">
        <f t="shared" si="865"/>
        <v/>
      </c>
      <c r="AY1231" s="99" t="str">
        <f t="shared" si="879"/>
        <v/>
      </c>
      <c r="AZ1231" s="99" t="str">
        <f t="shared" si="880"/>
        <v/>
      </c>
      <c r="BA1231" s="99" t="str">
        <f t="shared" si="866"/>
        <v/>
      </c>
      <c r="BB1231" s="99" t="str">
        <f t="shared" si="867"/>
        <v/>
      </c>
      <c r="BD1231" s="99" t="str">
        <f t="shared" si="881"/>
        <v/>
      </c>
      <c r="BE1231" s="99" t="str">
        <f t="shared" si="882"/>
        <v/>
      </c>
      <c r="BF1231" s="99" t="str">
        <f t="shared" si="883"/>
        <v/>
      </c>
      <c r="BG1231" s="99" t="str">
        <f t="shared" si="884"/>
        <v/>
      </c>
      <c r="BH1231" s="121" t="str">
        <f t="shared" si="885"/>
        <v/>
      </c>
      <c r="BI1231" s="121" t="str">
        <f t="shared" si="886"/>
        <v/>
      </c>
      <c r="BJ1231" s="122" t="str">
        <f t="shared" si="887"/>
        <v/>
      </c>
      <c r="BK1231" s="122"/>
      <c r="BL1231" s="99" t="str">
        <f t="shared" si="888"/>
        <v/>
      </c>
      <c r="BM1231" s="99" t="str">
        <f t="shared" si="889"/>
        <v/>
      </c>
      <c r="BN1231" s="122" t="str">
        <f t="shared" si="894"/>
        <v/>
      </c>
      <c r="BO1231" s="121" t="str">
        <f t="shared" si="890"/>
        <v/>
      </c>
      <c r="BP1231" s="122" t="str">
        <f t="shared" si="895"/>
        <v/>
      </c>
      <c r="BQ1231" s="122"/>
    </row>
    <row r="1232" spans="2:69" x14ac:dyDescent="0.3">
      <c r="B1232" s="89"/>
      <c r="C1232" s="98">
        <f t="shared" si="891"/>
        <v>245</v>
      </c>
      <c r="D1232" s="120">
        <v>1222</v>
      </c>
      <c r="E1232" s="161" t="str">
        <f t="shared" si="896"/>
        <v/>
      </c>
      <c r="F1232" s="90" t="str">
        <f t="shared" si="872"/>
        <v/>
      </c>
      <c r="G1232" s="120">
        <v>1222</v>
      </c>
      <c r="H1232" s="161" t="str">
        <f t="shared" si="897"/>
        <v/>
      </c>
      <c r="I1232" s="90" t="str">
        <f t="array" ref="I1232">IF(D$2=1,IF(F1232="","",ABS(F1231-F1232)),IF(D$2&lt;10,IF(AND(F1232="",F1233=""),"",MAX(IF(C$11:C$1510=G1232,B$11:B$1510))-MIN(IF(C$11:C$1510=G1232,B$11:B$1510))),IF(AND(F1232="",F1233=""),"",_xlfn.STDEV.S(IF(C$11:C$1510=G1232,B$11:B$1510)))))</f>
        <v/>
      </c>
      <c r="J1232" s="102"/>
      <c r="K1232" s="156"/>
      <c r="L1232" s="157"/>
      <c r="M1232" s="158"/>
      <c r="N1232" s="147"/>
      <c r="O1232" s="147"/>
      <c r="AA1232" s="99" t="str">
        <f t="shared" si="873"/>
        <v/>
      </c>
      <c r="AB1232" s="99" t="str">
        <f t="shared" si="874"/>
        <v/>
      </c>
      <c r="AC1232" s="99" t="str">
        <f t="shared" si="858"/>
        <v/>
      </c>
      <c r="AD1232" s="99" t="str">
        <f t="shared" si="859"/>
        <v/>
      </c>
      <c r="AE1232" s="99" t="str">
        <f t="shared" si="875"/>
        <v/>
      </c>
      <c r="AF1232" s="99" t="str">
        <f t="shared" si="876"/>
        <v/>
      </c>
      <c r="AG1232" s="99" t="str">
        <f t="shared" si="870"/>
        <v/>
      </c>
      <c r="AH1232" s="99" t="str">
        <f t="shared" si="871"/>
        <v/>
      </c>
      <c r="AI1232" s="99" t="str">
        <f t="shared" si="892"/>
        <v/>
      </c>
      <c r="AJ1232" s="99" t="str">
        <f t="shared" si="898"/>
        <v/>
      </c>
      <c r="AK1232" s="99" t="str">
        <f t="shared" si="868"/>
        <v/>
      </c>
      <c r="AL1232" s="99" t="str">
        <f t="shared" si="869"/>
        <v/>
      </c>
      <c r="AM1232" s="99" t="str">
        <f t="shared" si="893"/>
        <v/>
      </c>
      <c r="AN1232" s="99" t="str">
        <f t="shared" si="899"/>
        <v/>
      </c>
      <c r="AO1232" s="99" t="str">
        <f t="shared" si="860"/>
        <v/>
      </c>
      <c r="AP1232" s="99" t="str">
        <f t="shared" si="861"/>
        <v/>
      </c>
      <c r="AQ1232" s="99" t="str">
        <f t="shared" si="900"/>
        <v/>
      </c>
      <c r="AR1232" s="99" t="str">
        <f t="shared" si="901"/>
        <v/>
      </c>
      <c r="AS1232" s="99" t="str">
        <f t="shared" si="862"/>
        <v/>
      </c>
      <c r="AT1232" s="99" t="str">
        <f t="shared" si="863"/>
        <v/>
      </c>
      <c r="AU1232" s="99" t="str">
        <f t="shared" si="877"/>
        <v/>
      </c>
      <c r="AV1232" s="99" t="str">
        <f t="shared" si="878"/>
        <v/>
      </c>
      <c r="AW1232" s="99" t="str">
        <f t="shared" si="864"/>
        <v/>
      </c>
      <c r="AX1232" s="99" t="str">
        <f t="shared" si="865"/>
        <v/>
      </c>
      <c r="AY1232" s="99" t="str">
        <f t="shared" si="879"/>
        <v/>
      </c>
      <c r="AZ1232" s="99" t="str">
        <f t="shared" si="880"/>
        <v/>
      </c>
      <c r="BA1232" s="99" t="str">
        <f t="shared" si="866"/>
        <v/>
      </c>
      <c r="BB1232" s="99" t="str">
        <f t="shared" si="867"/>
        <v/>
      </c>
      <c r="BD1232" s="99" t="str">
        <f t="shared" si="881"/>
        <v/>
      </c>
      <c r="BE1232" s="99" t="str">
        <f t="shared" si="882"/>
        <v/>
      </c>
      <c r="BF1232" s="99" t="str">
        <f t="shared" si="883"/>
        <v/>
      </c>
      <c r="BG1232" s="99" t="str">
        <f t="shared" si="884"/>
        <v/>
      </c>
      <c r="BH1232" s="121" t="str">
        <f t="shared" si="885"/>
        <v/>
      </c>
      <c r="BI1232" s="121" t="str">
        <f t="shared" si="886"/>
        <v/>
      </c>
      <c r="BJ1232" s="122" t="str">
        <f t="shared" si="887"/>
        <v/>
      </c>
      <c r="BK1232" s="122"/>
      <c r="BL1232" s="99" t="str">
        <f t="shared" si="888"/>
        <v/>
      </c>
      <c r="BM1232" s="99" t="str">
        <f t="shared" si="889"/>
        <v/>
      </c>
      <c r="BN1232" s="122" t="str">
        <f t="shared" si="894"/>
        <v/>
      </c>
      <c r="BO1232" s="121" t="str">
        <f t="shared" si="890"/>
        <v/>
      </c>
      <c r="BP1232" s="122" t="str">
        <f t="shared" si="895"/>
        <v/>
      </c>
      <c r="BQ1232" s="122"/>
    </row>
    <row r="1233" spans="2:69" x14ac:dyDescent="0.3">
      <c r="B1233" s="89"/>
      <c r="C1233" s="98">
        <f t="shared" si="891"/>
        <v>245</v>
      </c>
      <c r="D1233" s="120">
        <v>1223</v>
      </c>
      <c r="E1233" s="161" t="str">
        <f t="shared" si="896"/>
        <v/>
      </c>
      <c r="F1233" s="90" t="str">
        <f t="shared" si="872"/>
        <v/>
      </c>
      <c r="G1233" s="120">
        <v>1223</v>
      </c>
      <c r="H1233" s="161" t="str">
        <f t="shared" si="897"/>
        <v/>
      </c>
      <c r="I1233" s="90" t="str">
        <f t="array" ref="I1233">IF(D$2=1,IF(F1233="","",ABS(F1232-F1233)),IF(D$2&lt;10,IF(AND(F1233="",F1234=""),"",MAX(IF(C$11:C$1510=G1233,B$11:B$1510))-MIN(IF(C$11:C$1510=G1233,B$11:B$1510))),IF(AND(F1233="",F1234=""),"",_xlfn.STDEV.S(IF(C$11:C$1510=G1233,B$11:B$1510)))))</f>
        <v/>
      </c>
      <c r="J1233" s="102"/>
      <c r="K1233" s="156"/>
      <c r="L1233" s="157"/>
      <c r="M1233" s="158"/>
      <c r="N1233" s="147"/>
      <c r="O1233" s="147"/>
      <c r="AA1233" s="99" t="str">
        <f t="shared" si="873"/>
        <v/>
      </c>
      <c r="AB1233" s="99" t="str">
        <f t="shared" si="874"/>
        <v/>
      </c>
      <c r="AC1233" s="99" t="str">
        <f t="shared" si="858"/>
        <v/>
      </c>
      <c r="AD1233" s="99" t="str">
        <f t="shared" si="859"/>
        <v/>
      </c>
      <c r="AE1233" s="99" t="str">
        <f t="shared" si="875"/>
        <v/>
      </c>
      <c r="AF1233" s="99" t="str">
        <f t="shared" si="876"/>
        <v/>
      </c>
      <c r="AG1233" s="99" t="str">
        <f t="shared" si="870"/>
        <v/>
      </c>
      <c r="AH1233" s="99" t="str">
        <f t="shared" si="871"/>
        <v/>
      </c>
      <c r="AI1233" s="99" t="str">
        <f t="shared" si="892"/>
        <v/>
      </c>
      <c r="AJ1233" s="99" t="str">
        <f t="shared" si="898"/>
        <v/>
      </c>
      <c r="AK1233" s="99" t="str">
        <f t="shared" si="868"/>
        <v/>
      </c>
      <c r="AL1233" s="99" t="str">
        <f t="shared" si="869"/>
        <v/>
      </c>
      <c r="AM1233" s="99" t="str">
        <f t="shared" si="893"/>
        <v/>
      </c>
      <c r="AN1233" s="99" t="str">
        <f t="shared" si="899"/>
        <v/>
      </c>
      <c r="AO1233" s="99" t="str">
        <f t="shared" si="860"/>
        <v/>
      </c>
      <c r="AP1233" s="99" t="str">
        <f t="shared" si="861"/>
        <v/>
      </c>
      <c r="AQ1233" s="99" t="str">
        <f t="shared" si="900"/>
        <v/>
      </c>
      <c r="AR1233" s="99" t="str">
        <f t="shared" si="901"/>
        <v/>
      </c>
      <c r="AS1233" s="99" t="str">
        <f t="shared" si="862"/>
        <v/>
      </c>
      <c r="AT1233" s="99" t="str">
        <f t="shared" si="863"/>
        <v/>
      </c>
      <c r="AU1233" s="99" t="str">
        <f t="shared" si="877"/>
        <v/>
      </c>
      <c r="AV1233" s="99" t="str">
        <f t="shared" si="878"/>
        <v/>
      </c>
      <c r="AW1233" s="99" t="str">
        <f t="shared" si="864"/>
        <v/>
      </c>
      <c r="AX1233" s="99" t="str">
        <f t="shared" si="865"/>
        <v/>
      </c>
      <c r="AY1233" s="99" t="str">
        <f t="shared" si="879"/>
        <v/>
      </c>
      <c r="AZ1233" s="99" t="str">
        <f t="shared" si="880"/>
        <v/>
      </c>
      <c r="BA1233" s="99" t="str">
        <f t="shared" si="866"/>
        <v/>
      </c>
      <c r="BB1233" s="99" t="str">
        <f t="shared" si="867"/>
        <v/>
      </c>
      <c r="BD1233" s="99" t="str">
        <f t="shared" si="881"/>
        <v/>
      </c>
      <c r="BE1233" s="99" t="str">
        <f t="shared" si="882"/>
        <v/>
      </c>
      <c r="BF1233" s="99" t="str">
        <f t="shared" si="883"/>
        <v/>
      </c>
      <c r="BG1233" s="99" t="str">
        <f t="shared" si="884"/>
        <v/>
      </c>
      <c r="BH1233" s="121" t="str">
        <f t="shared" si="885"/>
        <v/>
      </c>
      <c r="BI1233" s="121" t="str">
        <f t="shared" si="886"/>
        <v/>
      </c>
      <c r="BJ1233" s="122" t="str">
        <f t="shared" si="887"/>
        <v/>
      </c>
      <c r="BK1233" s="122"/>
      <c r="BL1233" s="99" t="str">
        <f t="shared" si="888"/>
        <v/>
      </c>
      <c r="BM1233" s="99" t="str">
        <f t="shared" si="889"/>
        <v/>
      </c>
      <c r="BN1233" s="122" t="str">
        <f t="shared" si="894"/>
        <v/>
      </c>
      <c r="BO1233" s="121" t="str">
        <f t="shared" si="890"/>
        <v/>
      </c>
      <c r="BP1233" s="122" t="str">
        <f t="shared" si="895"/>
        <v/>
      </c>
      <c r="BQ1233" s="122"/>
    </row>
    <row r="1234" spans="2:69" x14ac:dyDescent="0.3">
      <c r="B1234" s="89"/>
      <c r="C1234" s="98">
        <f t="shared" si="891"/>
        <v>245</v>
      </c>
      <c r="D1234" s="120">
        <v>1224</v>
      </c>
      <c r="E1234" s="161" t="str">
        <f t="shared" si="896"/>
        <v/>
      </c>
      <c r="F1234" s="90" t="str">
        <f t="shared" si="872"/>
        <v/>
      </c>
      <c r="G1234" s="120">
        <v>1224</v>
      </c>
      <c r="H1234" s="161" t="str">
        <f t="shared" si="897"/>
        <v/>
      </c>
      <c r="I1234" s="90" t="str">
        <f t="array" ref="I1234">IF(D$2=1,IF(F1234="","",ABS(F1233-F1234)),IF(D$2&lt;10,IF(AND(F1234="",F1235=""),"",MAX(IF(C$11:C$1510=G1234,B$11:B$1510))-MIN(IF(C$11:C$1510=G1234,B$11:B$1510))),IF(AND(F1234="",F1235=""),"",_xlfn.STDEV.S(IF(C$11:C$1510=G1234,B$11:B$1510)))))</f>
        <v/>
      </c>
      <c r="J1234" s="102"/>
      <c r="K1234" s="156"/>
      <c r="L1234" s="157"/>
      <c r="M1234" s="158"/>
      <c r="N1234" s="147"/>
      <c r="O1234" s="147"/>
      <c r="AA1234" s="99" t="str">
        <f t="shared" si="873"/>
        <v/>
      </c>
      <c r="AB1234" s="99" t="str">
        <f t="shared" si="874"/>
        <v/>
      </c>
      <c r="AC1234" s="99" t="str">
        <f t="shared" si="858"/>
        <v/>
      </c>
      <c r="AD1234" s="99" t="str">
        <f t="shared" si="859"/>
        <v/>
      </c>
      <c r="AE1234" s="99" t="str">
        <f t="shared" si="875"/>
        <v/>
      </c>
      <c r="AF1234" s="99" t="str">
        <f t="shared" si="876"/>
        <v/>
      </c>
      <c r="AG1234" s="99" t="str">
        <f t="shared" si="870"/>
        <v/>
      </c>
      <c r="AH1234" s="99" t="str">
        <f t="shared" si="871"/>
        <v/>
      </c>
      <c r="AI1234" s="99" t="str">
        <f t="shared" si="892"/>
        <v/>
      </c>
      <c r="AJ1234" s="99" t="str">
        <f t="shared" si="898"/>
        <v/>
      </c>
      <c r="AK1234" s="99" t="str">
        <f t="shared" si="868"/>
        <v/>
      </c>
      <c r="AL1234" s="99" t="str">
        <f t="shared" si="869"/>
        <v/>
      </c>
      <c r="AM1234" s="99" t="str">
        <f t="shared" si="893"/>
        <v/>
      </c>
      <c r="AN1234" s="99" t="str">
        <f t="shared" si="899"/>
        <v/>
      </c>
      <c r="AO1234" s="99" t="str">
        <f t="shared" si="860"/>
        <v/>
      </c>
      <c r="AP1234" s="99" t="str">
        <f t="shared" si="861"/>
        <v/>
      </c>
      <c r="AQ1234" s="99" t="str">
        <f t="shared" si="900"/>
        <v/>
      </c>
      <c r="AR1234" s="99" t="str">
        <f t="shared" si="901"/>
        <v/>
      </c>
      <c r="AS1234" s="99" t="str">
        <f t="shared" si="862"/>
        <v/>
      </c>
      <c r="AT1234" s="99" t="str">
        <f t="shared" si="863"/>
        <v/>
      </c>
      <c r="AU1234" s="99" t="str">
        <f t="shared" si="877"/>
        <v/>
      </c>
      <c r="AV1234" s="99" t="str">
        <f t="shared" si="878"/>
        <v/>
      </c>
      <c r="AW1234" s="99" t="str">
        <f t="shared" si="864"/>
        <v/>
      </c>
      <c r="AX1234" s="99" t="str">
        <f t="shared" si="865"/>
        <v/>
      </c>
      <c r="AY1234" s="99" t="str">
        <f t="shared" si="879"/>
        <v/>
      </c>
      <c r="AZ1234" s="99" t="str">
        <f t="shared" si="880"/>
        <v/>
      </c>
      <c r="BA1234" s="99" t="str">
        <f t="shared" si="866"/>
        <v/>
      </c>
      <c r="BB1234" s="99" t="str">
        <f t="shared" si="867"/>
        <v/>
      </c>
      <c r="BD1234" s="99" t="str">
        <f t="shared" si="881"/>
        <v/>
      </c>
      <c r="BE1234" s="99" t="str">
        <f t="shared" si="882"/>
        <v/>
      </c>
      <c r="BF1234" s="99" t="str">
        <f t="shared" si="883"/>
        <v/>
      </c>
      <c r="BG1234" s="99" t="str">
        <f t="shared" si="884"/>
        <v/>
      </c>
      <c r="BH1234" s="121" t="str">
        <f t="shared" si="885"/>
        <v/>
      </c>
      <c r="BI1234" s="121" t="str">
        <f t="shared" si="886"/>
        <v/>
      </c>
      <c r="BJ1234" s="122" t="str">
        <f t="shared" si="887"/>
        <v/>
      </c>
      <c r="BK1234" s="122"/>
      <c r="BL1234" s="99" t="str">
        <f t="shared" si="888"/>
        <v/>
      </c>
      <c r="BM1234" s="99" t="str">
        <f t="shared" si="889"/>
        <v/>
      </c>
      <c r="BN1234" s="122" t="str">
        <f t="shared" si="894"/>
        <v/>
      </c>
      <c r="BO1234" s="121" t="str">
        <f t="shared" si="890"/>
        <v/>
      </c>
      <c r="BP1234" s="122" t="str">
        <f t="shared" si="895"/>
        <v/>
      </c>
      <c r="BQ1234" s="122"/>
    </row>
    <row r="1235" spans="2:69" x14ac:dyDescent="0.3">
      <c r="B1235" s="89"/>
      <c r="C1235" s="98">
        <f t="shared" si="891"/>
        <v>245</v>
      </c>
      <c r="D1235" s="120">
        <v>1225</v>
      </c>
      <c r="E1235" s="161" t="str">
        <f t="shared" si="896"/>
        <v/>
      </c>
      <c r="F1235" s="90" t="str">
        <f t="shared" si="872"/>
        <v/>
      </c>
      <c r="G1235" s="120">
        <v>1225</v>
      </c>
      <c r="H1235" s="161" t="str">
        <f t="shared" si="897"/>
        <v/>
      </c>
      <c r="I1235" s="90" t="str">
        <f t="array" ref="I1235">IF(D$2=1,IF(F1235="","",ABS(F1234-F1235)),IF(D$2&lt;10,IF(AND(F1235="",F1236=""),"",MAX(IF(C$11:C$1510=G1235,B$11:B$1510))-MIN(IF(C$11:C$1510=G1235,B$11:B$1510))),IF(AND(F1235="",F1236=""),"",_xlfn.STDEV.S(IF(C$11:C$1510=G1235,B$11:B$1510)))))</f>
        <v/>
      </c>
      <c r="J1235" s="102"/>
      <c r="K1235" s="156"/>
      <c r="L1235" s="157"/>
      <c r="M1235" s="158"/>
      <c r="N1235" s="147"/>
      <c r="O1235" s="147"/>
      <c r="AA1235" s="99" t="str">
        <f t="shared" si="873"/>
        <v/>
      </c>
      <c r="AB1235" s="99" t="str">
        <f t="shared" si="874"/>
        <v/>
      </c>
      <c r="AC1235" s="99" t="str">
        <f t="shared" si="858"/>
        <v/>
      </c>
      <c r="AD1235" s="99" t="str">
        <f t="shared" si="859"/>
        <v/>
      </c>
      <c r="AE1235" s="99" t="str">
        <f t="shared" si="875"/>
        <v/>
      </c>
      <c r="AF1235" s="99" t="str">
        <f t="shared" si="876"/>
        <v/>
      </c>
      <c r="AG1235" s="99" t="str">
        <f t="shared" si="870"/>
        <v/>
      </c>
      <c r="AH1235" s="99" t="str">
        <f t="shared" si="871"/>
        <v/>
      </c>
      <c r="AI1235" s="99" t="str">
        <f t="shared" si="892"/>
        <v/>
      </c>
      <c r="AJ1235" s="99" t="str">
        <f t="shared" si="898"/>
        <v/>
      </c>
      <c r="AK1235" s="99" t="str">
        <f t="shared" si="868"/>
        <v/>
      </c>
      <c r="AL1235" s="99" t="str">
        <f t="shared" si="869"/>
        <v/>
      </c>
      <c r="AM1235" s="99" t="str">
        <f t="shared" si="893"/>
        <v/>
      </c>
      <c r="AN1235" s="99" t="str">
        <f t="shared" si="899"/>
        <v/>
      </c>
      <c r="AO1235" s="99" t="str">
        <f t="shared" si="860"/>
        <v/>
      </c>
      <c r="AP1235" s="99" t="str">
        <f t="shared" si="861"/>
        <v/>
      </c>
      <c r="AQ1235" s="99" t="str">
        <f t="shared" si="900"/>
        <v/>
      </c>
      <c r="AR1235" s="99" t="str">
        <f t="shared" si="901"/>
        <v/>
      </c>
      <c r="AS1235" s="99" t="str">
        <f t="shared" si="862"/>
        <v/>
      </c>
      <c r="AT1235" s="99" t="str">
        <f t="shared" si="863"/>
        <v/>
      </c>
      <c r="AU1235" s="99" t="str">
        <f t="shared" si="877"/>
        <v/>
      </c>
      <c r="AV1235" s="99" t="str">
        <f t="shared" si="878"/>
        <v/>
      </c>
      <c r="AW1235" s="99" t="str">
        <f t="shared" si="864"/>
        <v/>
      </c>
      <c r="AX1235" s="99" t="str">
        <f t="shared" si="865"/>
        <v/>
      </c>
      <c r="AY1235" s="99" t="str">
        <f t="shared" si="879"/>
        <v/>
      </c>
      <c r="AZ1235" s="99" t="str">
        <f t="shared" si="880"/>
        <v/>
      </c>
      <c r="BA1235" s="99" t="str">
        <f t="shared" si="866"/>
        <v/>
      </c>
      <c r="BB1235" s="99" t="str">
        <f t="shared" si="867"/>
        <v/>
      </c>
      <c r="BD1235" s="99" t="str">
        <f t="shared" si="881"/>
        <v/>
      </c>
      <c r="BE1235" s="99" t="str">
        <f t="shared" si="882"/>
        <v/>
      </c>
      <c r="BF1235" s="99" t="str">
        <f t="shared" si="883"/>
        <v/>
      </c>
      <c r="BG1235" s="99" t="str">
        <f t="shared" si="884"/>
        <v/>
      </c>
      <c r="BH1235" s="121" t="str">
        <f t="shared" si="885"/>
        <v/>
      </c>
      <c r="BI1235" s="121" t="str">
        <f t="shared" si="886"/>
        <v/>
      </c>
      <c r="BJ1235" s="122" t="str">
        <f t="shared" si="887"/>
        <v/>
      </c>
      <c r="BK1235" s="122"/>
      <c r="BL1235" s="99" t="str">
        <f t="shared" si="888"/>
        <v/>
      </c>
      <c r="BM1235" s="99" t="str">
        <f t="shared" si="889"/>
        <v/>
      </c>
      <c r="BN1235" s="122" t="str">
        <f t="shared" si="894"/>
        <v/>
      </c>
      <c r="BO1235" s="121" t="str">
        <f t="shared" si="890"/>
        <v/>
      </c>
      <c r="BP1235" s="122" t="str">
        <f t="shared" si="895"/>
        <v/>
      </c>
      <c r="BQ1235" s="122"/>
    </row>
    <row r="1236" spans="2:69" x14ac:dyDescent="0.3">
      <c r="B1236" s="89"/>
      <c r="C1236" s="98">
        <f t="shared" si="891"/>
        <v>246</v>
      </c>
      <c r="D1236" s="120">
        <v>1226</v>
      </c>
      <c r="E1236" s="161" t="str">
        <f t="shared" si="896"/>
        <v/>
      </c>
      <c r="F1236" s="90" t="str">
        <f t="shared" si="872"/>
        <v/>
      </c>
      <c r="G1236" s="120">
        <v>1226</v>
      </c>
      <c r="H1236" s="161" t="str">
        <f t="shared" si="897"/>
        <v/>
      </c>
      <c r="I1236" s="90" t="str">
        <f t="array" ref="I1236">IF(D$2=1,IF(F1236="","",ABS(F1235-F1236)),IF(D$2&lt;10,IF(AND(F1236="",F1237=""),"",MAX(IF(C$11:C$1510=G1236,B$11:B$1510))-MIN(IF(C$11:C$1510=G1236,B$11:B$1510))),IF(AND(F1236="",F1237=""),"",_xlfn.STDEV.S(IF(C$11:C$1510=G1236,B$11:B$1510)))))</f>
        <v/>
      </c>
      <c r="J1236" s="102"/>
      <c r="K1236" s="156"/>
      <c r="L1236" s="157"/>
      <c r="M1236" s="158"/>
      <c r="N1236" s="147"/>
      <c r="O1236" s="147"/>
      <c r="AA1236" s="99" t="str">
        <f t="shared" si="873"/>
        <v/>
      </c>
      <c r="AB1236" s="99" t="str">
        <f t="shared" si="874"/>
        <v/>
      </c>
      <c r="AC1236" s="99" t="str">
        <f t="shared" si="858"/>
        <v/>
      </c>
      <c r="AD1236" s="99" t="str">
        <f t="shared" si="859"/>
        <v/>
      </c>
      <c r="AE1236" s="99" t="str">
        <f t="shared" si="875"/>
        <v/>
      </c>
      <c r="AF1236" s="99" t="str">
        <f t="shared" si="876"/>
        <v/>
      </c>
      <c r="AG1236" s="99" t="str">
        <f t="shared" si="870"/>
        <v/>
      </c>
      <c r="AH1236" s="99" t="str">
        <f t="shared" si="871"/>
        <v/>
      </c>
      <c r="AI1236" s="99" t="str">
        <f t="shared" si="892"/>
        <v/>
      </c>
      <c r="AJ1236" s="99" t="str">
        <f t="shared" si="898"/>
        <v/>
      </c>
      <c r="AK1236" s="99" t="str">
        <f t="shared" si="868"/>
        <v/>
      </c>
      <c r="AL1236" s="99" t="str">
        <f t="shared" si="869"/>
        <v/>
      </c>
      <c r="AM1236" s="99" t="str">
        <f t="shared" si="893"/>
        <v/>
      </c>
      <c r="AN1236" s="99" t="str">
        <f t="shared" si="899"/>
        <v/>
      </c>
      <c r="AO1236" s="99" t="str">
        <f t="shared" si="860"/>
        <v/>
      </c>
      <c r="AP1236" s="99" t="str">
        <f t="shared" si="861"/>
        <v/>
      </c>
      <c r="AQ1236" s="99" t="str">
        <f t="shared" si="900"/>
        <v/>
      </c>
      <c r="AR1236" s="99" t="str">
        <f t="shared" si="901"/>
        <v/>
      </c>
      <c r="AS1236" s="99" t="str">
        <f t="shared" si="862"/>
        <v/>
      </c>
      <c r="AT1236" s="99" t="str">
        <f t="shared" si="863"/>
        <v/>
      </c>
      <c r="AU1236" s="99" t="str">
        <f t="shared" si="877"/>
        <v/>
      </c>
      <c r="AV1236" s="99" t="str">
        <f t="shared" si="878"/>
        <v/>
      </c>
      <c r="AW1236" s="99" t="str">
        <f t="shared" si="864"/>
        <v/>
      </c>
      <c r="AX1236" s="99" t="str">
        <f t="shared" si="865"/>
        <v/>
      </c>
      <c r="AY1236" s="99" t="str">
        <f t="shared" si="879"/>
        <v/>
      </c>
      <c r="AZ1236" s="99" t="str">
        <f t="shared" si="880"/>
        <v/>
      </c>
      <c r="BA1236" s="99" t="str">
        <f t="shared" si="866"/>
        <v/>
      </c>
      <c r="BB1236" s="99" t="str">
        <f t="shared" si="867"/>
        <v/>
      </c>
      <c r="BD1236" s="99" t="str">
        <f t="shared" si="881"/>
        <v/>
      </c>
      <c r="BE1236" s="99" t="str">
        <f t="shared" si="882"/>
        <v/>
      </c>
      <c r="BF1236" s="99" t="str">
        <f t="shared" si="883"/>
        <v/>
      </c>
      <c r="BG1236" s="99" t="str">
        <f t="shared" si="884"/>
        <v/>
      </c>
      <c r="BH1236" s="121" t="str">
        <f t="shared" si="885"/>
        <v/>
      </c>
      <c r="BI1236" s="121" t="str">
        <f t="shared" si="886"/>
        <v/>
      </c>
      <c r="BJ1236" s="122" t="str">
        <f t="shared" si="887"/>
        <v/>
      </c>
      <c r="BK1236" s="122"/>
      <c r="BL1236" s="99" t="str">
        <f t="shared" si="888"/>
        <v/>
      </c>
      <c r="BM1236" s="99" t="str">
        <f t="shared" si="889"/>
        <v/>
      </c>
      <c r="BN1236" s="122" t="str">
        <f t="shared" si="894"/>
        <v/>
      </c>
      <c r="BO1236" s="121" t="str">
        <f t="shared" si="890"/>
        <v/>
      </c>
      <c r="BP1236" s="122" t="str">
        <f t="shared" si="895"/>
        <v/>
      </c>
      <c r="BQ1236" s="122"/>
    </row>
    <row r="1237" spans="2:69" x14ac:dyDescent="0.3">
      <c r="B1237" s="89"/>
      <c r="C1237" s="98">
        <f t="shared" si="891"/>
        <v>246</v>
      </c>
      <c r="D1237" s="120">
        <v>1227</v>
      </c>
      <c r="E1237" s="161" t="str">
        <f t="shared" si="896"/>
        <v/>
      </c>
      <c r="F1237" s="90" t="str">
        <f t="shared" si="872"/>
        <v/>
      </c>
      <c r="G1237" s="120">
        <v>1227</v>
      </c>
      <c r="H1237" s="161" t="str">
        <f t="shared" si="897"/>
        <v/>
      </c>
      <c r="I1237" s="90" t="str">
        <f t="array" ref="I1237">IF(D$2=1,IF(F1237="","",ABS(F1236-F1237)),IF(D$2&lt;10,IF(AND(F1237="",F1238=""),"",MAX(IF(C$11:C$1510=G1237,B$11:B$1510))-MIN(IF(C$11:C$1510=G1237,B$11:B$1510))),IF(AND(F1237="",F1238=""),"",_xlfn.STDEV.S(IF(C$11:C$1510=G1237,B$11:B$1510)))))</f>
        <v/>
      </c>
      <c r="J1237" s="102"/>
      <c r="K1237" s="156"/>
      <c r="L1237" s="157"/>
      <c r="M1237" s="158"/>
      <c r="N1237" s="147"/>
      <c r="O1237" s="147"/>
      <c r="AA1237" s="99" t="str">
        <f t="shared" si="873"/>
        <v/>
      </c>
      <c r="AB1237" s="99" t="str">
        <f t="shared" si="874"/>
        <v/>
      </c>
      <c r="AC1237" s="99" t="str">
        <f t="shared" ref="AC1237:AC1300" si="902">IF(SUM(AA1228:AA1237)&gt;9,"x","")</f>
        <v/>
      </c>
      <c r="AD1237" s="99" t="str">
        <f t="shared" ref="AD1237:AD1300" si="903">IF(IF(AB$11="",SUM(AB1229:AB1238),SUM(AB1228:AB1237))&gt;9,"x","")</f>
        <v/>
      </c>
      <c r="AE1237" s="99" t="str">
        <f t="shared" si="875"/>
        <v/>
      </c>
      <c r="AF1237" s="99" t="str">
        <f t="shared" si="876"/>
        <v/>
      </c>
      <c r="AG1237" s="99" t="str">
        <f t="shared" si="870"/>
        <v/>
      </c>
      <c r="AH1237" s="99" t="str">
        <f t="shared" si="871"/>
        <v/>
      </c>
      <c r="AI1237" s="99" t="str">
        <f t="shared" si="892"/>
        <v/>
      </c>
      <c r="AJ1237" s="99" t="str">
        <f t="shared" si="898"/>
        <v/>
      </c>
      <c r="AK1237" s="99" t="str">
        <f t="shared" si="868"/>
        <v/>
      </c>
      <c r="AL1237" s="99" t="str">
        <f t="shared" si="869"/>
        <v/>
      </c>
      <c r="AM1237" s="99" t="str">
        <f t="shared" si="893"/>
        <v/>
      </c>
      <c r="AN1237" s="99" t="str">
        <f t="shared" si="899"/>
        <v/>
      </c>
      <c r="AO1237" s="99" t="str">
        <f t="shared" si="860"/>
        <v/>
      </c>
      <c r="AP1237" s="99" t="str">
        <f t="shared" si="861"/>
        <v/>
      </c>
      <c r="AQ1237" s="99" t="str">
        <f t="shared" si="900"/>
        <v/>
      </c>
      <c r="AR1237" s="99" t="str">
        <f t="shared" si="901"/>
        <v/>
      </c>
      <c r="AS1237" s="99" t="str">
        <f t="shared" si="862"/>
        <v/>
      </c>
      <c r="AT1237" s="99" t="str">
        <f t="shared" si="863"/>
        <v/>
      </c>
      <c r="AU1237" s="99" t="str">
        <f t="shared" si="877"/>
        <v/>
      </c>
      <c r="AV1237" s="99" t="str">
        <f t="shared" si="878"/>
        <v/>
      </c>
      <c r="AW1237" s="99" t="str">
        <f t="shared" si="864"/>
        <v/>
      </c>
      <c r="AX1237" s="99" t="str">
        <f t="shared" si="865"/>
        <v/>
      </c>
      <c r="AY1237" s="99" t="str">
        <f t="shared" si="879"/>
        <v/>
      </c>
      <c r="AZ1237" s="99" t="str">
        <f t="shared" si="880"/>
        <v/>
      </c>
      <c r="BA1237" s="99" t="str">
        <f t="shared" si="866"/>
        <v/>
      </c>
      <c r="BB1237" s="99" t="str">
        <f t="shared" si="867"/>
        <v/>
      </c>
      <c r="BD1237" s="99" t="str">
        <f t="shared" si="881"/>
        <v/>
      </c>
      <c r="BE1237" s="99" t="str">
        <f t="shared" si="882"/>
        <v/>
      </c>
      <c r="BF1237" s="99" t="str">
        <f t="shared" si="883"/>
        <v/>
      </c>
      <c r="BG1237" s="99" t="str">
        <f t="shared" si="884"/>
        <v/>
      </c>
      <c r="BH1237" s="121" t="str">
        <f t="shared" si="885"/>
        <v/>
      </c>
      <c r="BI1237" s="121" t="str">
        <f t="shared" si="886"/>
        <v/>
      </c>
      <c r="BJ1237" s="122" t="str">
        <f t="shared" si="887"/>
        <v/>
      </c>
      <c r="BK1237" s="122"/>
      <c r="BL1237" s="99" t="str">
        <f t="shared" si="888"/>
        <v/>
      </c>
      <c r="BM1237" s="99" t="str">
        <f t="shared" si="889"/>
        <v/>
      </c>
      <c r="BN1237" s="122" t="str">
        <f t="shared" si="894"/>
        <v/>
      </c>
      <c r="BO1237" s="121" t="str">
        <f t="shared" si="890"/>
        <v/>
      </c>
      <c r="BP1237" s="122" t="str">
        <f t="shared" si="895"/>
        <v/>
      </c>
      <c r="BQ1237" s="122"/>
    </row>
    <row r="1238" spans="2:69" x14ac:dyDescent="0.3">
      <c r="B1238" s="89"/>
      <c r="C1238" s="98">
        <f t="shared" si="891"/>
        <v>246</v>
      </c>
      <c r="D1238" s="120">
        <v>1228</v>
      </c>
      <c r="E1238" s="161" t="str">
        <f t="shared" si="896"/>
        <v/>
      </c>
      <c r="F1238" s="90" t="str">
        <f t="shared" si="872"/>
        <v/>
      </c>
      <c r="G1238" s="120">
        <v>1228</v>
      </c>
      <c r="H1238" s="161" t="str">
        <f t="shared" si="897"/>
        <v/>
      </c>
      <c r="I1238" s="90" t="str">
        <f t="array" ref="I1238">IF(D$2=1,IF(F1238="","",ABS(F1237-F1238)),IF(D$2&lt;10,IF(AND(F1238="",F1239=""),"",MAX(IF(C$11:C$1510=G1238,B$11:B$1510))-MIN(IF(C$11:C$1510=G1238,B$11:B$1510))),IF(AND(F1238="",F1239=""),"",_xlfn.STDEV.S(IF(C$11:C$1510=G1238,B$11:B$1510)))))</f>
        <v/>
      </c>
      <c r="J1238" s="102"/>
      <c r="K1238" s="156"/>
      <c r="L1238" s="157"/>
      <c r="M1238" s="158"/>
      <c r="N1238" s="147"/>
      <c r="O1238" s="147"/>
      <c r="AA1238" s="99" t="str">
        <f t="shared" si="873"/>
        <v/>
      </c>
      <c r="AB1238" s="99" t="str">
        <f t="shared" si="874"/>
        <v/>
      </c>
      <c r="AC1238" s="99" t="str">
        <f t="shared" si="902"/>
        <v/>
      </c>
      <c r="AD1238" s="99" t="str">
        <f t="shared" si="903"/>
        <v/>
      </c>
      <c r="AE1238" s="99" t="str">
        <f t="shared" si="875"/>
        <v/>
      </c>
      <c r="AF1238" s="99" t="str">
        <f t="shared" si="876"/>
        <v/>
      </c>
      <c r="AG1238" s="99" t="str">
        <f t="shared" si="870"/>
        <v/>
      </c>
      <c r="AH1238" s="99" t="str">
        <f t="shared" si="871"/>
        <v/>
      </c>
      <c r="AI1238" s="99" t="str">
        <f t="shared" si="892"/>
        <v/>
      </c>
      <c r="AJ1238" s="99" t="str">
        <f t="shared" si="898"/>
        <v/>
      </c>
      <c r="AK1238" s="99" t="str">
        <f t="shared" si="868"/>
        <v/>
      </c>
      <c r="AL1238" s="99" t="str">
        <f t="shared" si="869"/>
        <v/>
      </c>
      <c r="AM1238" s="99" t="str">
        <f t="shared" si="893"/>
        <v/>
      </c>
      <c r="AN1238" s="99" t="str">
        <f t="shared" si="899"/>
        <v/>
      </c>
      <c r="AO1238" s="99" t="str">
        <f t="shared" si="860"/>
        <v/>
      </c>
      <c r="AP1238" s="99" t="str">
        <f t="shared" si="861"/>
        <v/>
      </c>
      <c r="AQ1238" s="99" t="str">
        <f t="shared" si="900"/>
        <v/>
      </c>
      <c r="AR1238" s="99" t="str">
        <f t="shared" si="901"/>
        <v/>
      </c>
      <c r="AS1238" s="99" t="str">
        <f t="shared" si="862"/>
        <v/>
      </c>
      <c r="AT1238" s="99" t="str">
        <f t="shared" si="863"/>
        <v/>
      </c>
      <c r="AU1238" s="99" t="str">
        <f t="shared" si="877"/>
        <v/>
      </c>
      <c r="AV1238" s="99" t="str">
        <f t="shared" si="878"/>
        <v/>
      </c>
      <c r="AW1238" s="99" t="str">
        <f t="shared" si="864"/>
        <v/>
      </c>
      <c r="AX1238" s="99" t="str">
        <f t="shared" si="865"/>
        <v/>
      </c>
      <c r="AY1238" s="99" t="str">
        <f t="shared" si="879"/>
        <v/>
      </c>
      <c r="AZ1238" s="99" t="str">
        <f t="shared" si="880"/>
        <v/>
      </c>
      <c r="BA1238" s="99" t="str">
        <f t="shared" si="866"/>
        <v/>
      </c>
      <c r="BB1238" s="99" t="str">
        <f t="shared" si="867"/>
        <v/>
      </c>
      <c r="BD1238" s="99" t="str">
        <f t="shared" si="881"/>
        <v/>
      </c>
      <c r="BE1238" s="99" t="str">
        <f t="shared" si="882"/>
        <v/>
      </c>
      <c r="BF1238" s="99" t="str">
        <f t="shared" si="883"/>
        <v/>
      </c>
      <c r="BG1238" s="99" t="str">
        <f t="shared" si="884"/>
        <v/>
      </c>
      <c r="BH1238" s="121" t="str">
        <f t="shared" si="885"/>
        <v/>
      </c>
      <c r="BI1238" s="121" t="str">
        <f t="shared" si="886"/>
        <v/>
      </c>
      <c r="BJ1238" s="122" t="str">
        <f t="shared" si="887"/>
        <v/>
      </c>
      <c r="BK1238" s="122"/>
      <c r="BL1238" s="99" t="str">
        <f t="shared" si="888"/>
        <v/>
      </c>
      <c r="BM1238" s="99" t="str">
        <f t="shared" si="889"/>
        <v/>
      </c>
      <c r="BN1238" s="122" t="str">
        <f t="shared" si="894"/>
        <v/>
      </c>
      <c r="BO1238" s="121" t="str">
        <f t="shared" si="890"/>
        <v/>
      </c>
      <c r="BP1238" s="122" t="str">
        <f t="shared" si="895"/>
        <v/>
      </c>
      <c r="BQ1238" s="122"/>
    </row>
    <row r="1239" spans="2:69" x14ac:dyDescent="0.3">
      <c r="B1239" s="89"/>
      <c r="C1239" s="98">
        <f t="shared" si="891"/>
        <v>246</v>
      </c>
      <c r="D1239" s="120">
        <v>1229</v>
      </c>
      <c r="E1239" s="161" t="str">
        <f t="shared" si="896"/>
        <v/>
      </c>
      <c r="F1239" s="90" t="str">
        <f t="shared" si="872"/>
        <v/>
      </c>
      <c r="G1239" s="120">
        <v>1229</v>
      </c>
      <c r="H1239" s="161" t="str">
        <f t="shared" si="897"/>
        <v/>
      </c>
      <c r="I1239" s="90" t="str">
        <f t="array" ref="I1239">IF(D$2=1,IF(F1239="","",ABS(F1238-F1239)),IF(D$2&lt;10,IF(AND(F1239="",F1240=""),"",MAX(IF(C$11:C$1510=G1239,B$11:B$1510))-MIN(IF(C$11:C$1510=G1239,B$11:B$1510))),IF(AND(F1239="",F1240=""),"",_xlfn.STDEV.S(IF(C$11:C$1510=G1239,B$11:B$1510)))))</f>
        <v/>
      </c>
      <c r="J1239" s="102"/>
      <c r="K1239" s="156"/>
      <c r="L1239" s="157"/>
      <c r="M1239" s="158"/>
      <c r="N1239" s="147"/>
      <c r="O1239" s="147"/>
      <c r="AA1239" s="99" t="str">
        <f t="shared" si="873"/>
        <v/>
      </c>
      <c r="AB1239" s="99" t="str">
        <f t="shared" si="874"/>
        <v/>
      </c>
      <c r="AC1239" s="99" t="str">
        <f t="shared" si="902"/>
        <v/>
      </c>
      <c r="AD1239" s="99" t="str">
        <f t="shared" si="903"/>
        <v/>
      </c>
      <c r="AE1239" s="99" t="str">
        <f t="shared" si="875"/>
        <v/>
      </c>
      <c r="AF1239" s="99" t="str">
        <f t="shared" si="876"/>
        <v/>
      </c>
      <c r="AG1239" s="99" t="str">
        <f t="shared" si="870"/>
        <v/>
      </c>
      <c r="AH1239" s="99" t="str">
        <f t="shared" si="871"/>
        <v/>
      </c>
      <c r="AI1239" s="99" t="str">
        <f t="shared" si="892"/>
        <v/>
      </c>
      <c r="AJ1239" s="99" t="str">
        <f t="shared" si="898"/>
        <v/>
      </c>
      <c r="AK1239" s="99" t="str">
        <f t="shared" si="868"/>
        <v/>
      </c>
      <c r="AL1239" s="99" t="str">
        <f t="shared" si="869"/>
        <v/>
      </c>
      <c r="AM1239" s="99" t="str">
        <f t="shared" si="893"/>
        <v/>
      </c>
      <c r="AN1239" s="99" t="str">
        <f t="shared" si="899"/>
        <v/>
      </c>
      <c r="AO1239" s="99" t="str">
        <f t="shared" si="860"/>
        <v/>
      </c>
      <c r="AP1239" s="99" t="str">
        <f t="shared" si="861"/>
        <v/>
      </c>
      <c r="AQ1239" s="99" t="str">
        <f t="shared" si="900"/>
        <v/>
      </c>
      <c r="AR1239" s="99" t="str">
        <f t="shared" si="901"/>
        <v/>
      </c>
      <c r="AS1239" s="99" t="str">
        <f t="shared" si="862"/>
        <v/>
      </c>
      <c r="AT1239" s="99" t="str">
        <f t="shared" si="863"/>
        <v/>
      </c>
      <c r="AU1239" s="99" t="str">
        <f t="shared" si="877"/>
        <v/>
      </c>
      <c r="AV1239" s="99" t="str">
        <f t="shared" si="878"/>
        <v/>
      </c>
      <c r="AW1239" s="99" t="str">
        <f t="shared" si="864"/>
        <v/>
      </c>
      <c r="AX1239" s="99" t="str">
        <f t="shared" si="865"/>
        <v/>
      </c>
      <c r="AY1239" s="99" t="str">
        <f t="shared" si="879"/>
        <v/>
      </c>
      <c r="AZ1239" s="99" t="str">
        <f t="shared" si="880"/>
        <v/>
      </c>
      <c r="BA1239" s="99" t="str">
        <f t="shared" si="866"/>
        <v/>
      </c>
      <c r="BB1239" s="99" t="str">
        <f t="shared" si="867"/>
        <v/>
      </c>
      <c r="BD1239" s="99" t="str">
        <f t="shared" si="881"/>
        <v/>
      </c>
      <c r="BE1239" s="99" t="str">
        <f t="shared" si="882"/>
        <v/>
      </c>
      <c r="BF1239" s="99" t="str">
        <f t="shared" si="883"/>
        <v/>
      </c>
      <c r="BG1239" s="99" t="str">
        <f t="shared" si="884"/>
        <v/>
      </c>
      <c r="BH1239" s="121" t="str">
        <f t="shared" si="885"/>
        <v/>
      </c>
      <c r="BI1239" s="121" t="str">
        <f t="shared" si="886"/>
        <v/>
      </c>
      <c r="BJ1239" s="122" t="str">
        <f t="shared" si="887"/>
        <v/>
      </c>
      <c r="BK1239" s="122"/>
      <c r="BL1239" s="99" t="str">
        <f t="shared" si="888"/>
        <v/>
      </c>
      <c r="BM1239" s="99" t="str">
        <f t="shared" si="889"/>
        <v/>
      </c>
      <c r="BN1239" s="122" t="str">
        <f t="shared" si="894"/>
        <v/>
      </c>
      <c r="BO1239" s="121" t="str">
        <f t="shared" si="890"/>
        <v/>
      </c>
      <c r="BP1239" s="122" t="str">
        <f t="shared" si="895"/>
        <v/>
      </c>
      <c r="BQ1239" s="122"/>
    </row>
    <row r="1240" spans="2:69" x14ac:dyDescent="0.3">
      <c r="B1240" s="89"/>
      <c r="C1240" s="98">
        <f t="shared" si="891"/>
        <v>246</v>
      </c>
      <c r="D1240" s="120">
        <v>1230</v>
      </c>
      <c r="E1240" s="161" t="str">
        <f t="shared" si="896"/>
        <v/>
      </c>
      <c r="F1240" s="90" t="str">
        <f t="shared" si="872"/>
        <v/>
      </c>
      <c r="G1240" s="120">
        <v>1230</v>
      </c>
      <c r="H1240" s="161" t="str">
        <f t="shared" si="897"/>
        <v/>
      </c>
      <c r="I1240" s="90" t="str">
        <f t="array" ref="I1240">IF(D$2=1,IF(F1240="","",ABS(F1239-F1240)),IF(D$2&lt;10,IF(AND(F1240="",F1241=""),"",MAX(IF(C$11:C$1510=G1240,B$11:B$1510))-MIN(IF(C$11:C$1510=G1240,B$11:B$1510))),IF(AND(F1240="",F1241=""),"",_xlfn.STDEV.S(IF(C$11:C$1510=G1240,B$11:B$1510)))))</f>
        <v/>
      </c>
      <c r="J1240" s="102"/>
      <c r="K1240" s="156"/>
      <c r="L1240" s="157"/>
      <c r="M1240" s="158"/>
      <c r="N1240" s="147"/>
      <c r="O1240" s="147"/>
      <c r="AA1240" s="99" t="str">
        <f t="shared" si="873"/>
        <v/>
      </c>
      <c r="AB1240" s="99" t="str">
        <f t="shared" si="874"/>
        <v/>
      </c>
      <c r="AC1240" s="99" t="str">
        <f t="shared" si="902"/>
        <v/>
      </c>
      <c r="AD1240" s="99" t="str">
        <f t="shared" si="903"/>
        <v/>
      </c>
      <c r="AE1240" s="99" t="str">
        <f t="shared" si="875"/>
        <v/>
      </c>
      <c r="AF1240" s="99" t="str">
        <f t="shared" si="876"/>
        <v/>
      </c>
      <c r="AG1240" s="99" t="str">
        <f t="shared" si="870"/>
        <v/>
      </c>
      <c r="AH1240" s="99" t="str">
        <f t="shared" si="871"/>
        <v/>
      </c>
      <c r="AI1240" s="99" t="str">
        <f t="shared" si="892"/>
        <v/>
      </c>
      <c r="AJ1240" s="99" t="str">
        <f t="shared" si="898"/>
        <v/>
      </c>
      <c r="AK1240" s="99" t="str">
        <f t="shared" si="868"/>
        <v/>
      </c>
      <c r="AL1240" s="99" t="str">
        <f t="shared" si="869"/>
        <v/>
      </c>
      <c r="AM1240" s="99" t="str">
        <f t="shared" si="893"/>
        <v/>
      </c>
      <c r="AN1240" s="99" t="str">
        <f t="shared" si="899"/>
        <v/>
      </c>
      <c r="AO1240" s="99" t="str">
        <f t="shared" si="860"/>
        <v/>
      </c>
      <c r="AP1240" s="99" t="str">
        <f t="shared" si="861"/>
        <v/>
      </c>
      <c r="AQ1240" s="99" t="str">
        <f t="shared" si="900"/>
        <v/>
      </c>
      <c r="AR1240" s="99" t="str">
        <f t="shared" si="901"/>
        <v/>
      </c>
      <c r="AS1240" s="99" t="str">
        <f t="shared" si="862"/>
        <v/>
      </c>
      <c r="AT1240" s="99" t="str">
        <f t="shared" si="863"/>
        <v/>
      </c>
      <c r="AU1240" s="99" t="str">
        <f t="shared" si="877"/>
        <v/>
      </c>
      <c r="AV1240" s="99" t="str">
        <f t="shared" si="878"/>
        <v/>
      </c>
      <c r="AW1240" s="99" t="str">
        <f t="shared" si="864"/>
        <v/>
      </c>
      <c r="AX1240" s="99" t="str">
        <f t="shared" si="865"/>
        <v/>
      </c>
      <c r="AY1240" s="99" t="str">
        <f t="shared" si="879"/>
        <v/>
      </c>
      <c r="AZ1240" s="99" t="str">
        <f t="shared" si="880"/>
        <v/>
      </c>
      <c r="BA1240" s="99" t="str">
        <f t="shared" si="866"/>
        <v/>
      </c>
      <c r="BB1240" s="99" t="str">
        <f t="shared" si="867"/>
        <v/>
      </c>
      <c r="BD1240" s="99" t="str">
        <f t="shared" si="881"/>
        <v/>
      </c>
      <c r="BE1240" s="99" t="str">
        <f t="shared" si="882"/>
        <v/>
      </c>
      <c r="BF1240" s="99" t="str">
        <f t="shared" si="883"/>
        <v/>
      </c>
      <c r="BG1240" s="99" t="str">
        <f t="shared" si="884"/>
        <v/>
      </c>
      <c r="BH1240" s="121" t="str">
        <f t="shared" si="885"/>
        <v/>
      </c>
      <c r="BI1240" s="121" t="str">
        <f t="shared" si="886"/>
        <v/>
      </c>
      <c r="BJ1240" s="122" t="str">
        <f t="shared" si="887"/>
        <v/>
      </c>
      <c r="BK1240" s="122"/>
      <c r="BL1240" s="99" t="str">
        <f t="shared" si="888"/>
        <v/>
      </c>
      <c r="BM1240" s="99" t="str">
        <f t="shared" si="889"/>
        <v/>
      </c>
      <c r="BN1240" s="122" t="str">
        <f t="shared" si="894"/>
        <v/>
      </c>
      <c r="BO1240" s="121" t="str">
        <f t="shared" si="890"/>
        <v/>
      </c>
      <c r="BP1240" s="122" t="str">
        <f t="shared" si="895"/>
        <v/>
      </c>
      <c r="BQ1240" s="122"/>
    </row>
    <row r="1241" spans="2:69" x14ac:dyDescent="0.3">
      <c r="B1241" s="89"/>
      <c r="C1241" s="98">
        <f t="shared" si="891"/>
        <v>247</v>
      </c>
      <c r="D1241" s="120">
        <v>1231</v>
      </c>
      <c r="E1241" s="161" t="str">
        <f t="shared" si="896"/>
        <v/>
      </c>
      <c r="F1241" s="90" t="str">
        <f t="shared" si="872"/>
        <v/>
      </c>
      <c r="G1241" s="120">
        <v>1231</v>
      </c>
      <c r="H1241" s="161" t="str">
        <f t="shared" si="897"/>
        <v/>
      </c>
      <c r="I1241" s="90" t="str">
        <f t="array" ref="I1241">IF(D$2=1,IF(F1241="","",ABS(F1240-F1241)),IF(D$2&lt;10,IF(AND(F1241="",F1242=""),"",MAX(IF(C$11:C$1510=G1241,B$11:B$1510))-MIN(IF(C$11:C$1510=G1241,B$11:B$1510))),IF(AND(F1241="",F1242=""),"",_xlfn.STDEV.S(IF(C$11:C$1510=G1241,B$11:B$1510)))))</f>
        <v/>
      </c>
      <c r="J1241" s="102"/>
      <c r="K1241" s="156"/>
      <c r="L1241" s="157"/>
      <c r="M1241" s="158"/>
      <c r="N1241" s="147"/>
      <c r="O1241" s="147"/>
      <c r="AA1241" s="99" t="str">
        <f t="shared" si="873"/>
        <v/>
      </c>
      <c r="AB1241" s="99" t="str">
        <f t="shared" si="874"/>
        <v/>
      </c>
      <c r="AC1241" s="99" t="str">
        <f t="shared" si="902"/>
        <v/>
      </c>
      <c r="AD1241" s="99" t="str">
        <f t="shared" si="903"/>
        <v/>
      </c>
      <c r="AE1241" s="99" t="str">
        <f t="shared" si="875"/>
        <v/>
      </c>
      <c r="AF1241" s="99" t="str">
        <f t="shared" si="876"/>
        <v/>
      </c>
      <c r="AG1241" s="99" t="str">
        <f t="shared" si="870"/>
        <v/>
      </c>
      <c r="AH1241" s="99" t="str">
        <f t="shared" si="871"/>
        <v/>
      </c>
      <c r="AI1241" s="99" t="str">
        <f t="shared" si="892"/>
        <v/>
      </c>
      <c r="AJ1241" s="99" t="str">
        <f t="shared" si="898"/>
        <v/>
      </c>
      <c r="AK1241" s="99" t="str">
        <f t="shared" si="868"/>
        <v/>
      </c>
      <c r="AL1241" s="99" t="str">
        <f t="shared" si="869"/>
        <v/>
      </c>
      <c r="AM1241" s="99" t="str">
        <f t="shared" si="893"/>
        <v/>
      </c>
      <c r="AN1241" s="99" t="str">
        <f t="shared" si="899"/>
        <v/>
      </c>
      <c r="AO1241" s="99" t="str">
        <f t="shared" si="860"/>
        <v/>
      </c>
      <c r="AP1241" s="99" t="str">
        <f t="shared" si="861"/>
        <v/>
      </c>
      <c r="AQ1241" s="99" t="str">
        <f t="shared" si="900"/>
        <v/>
      </c>
      <c r="AR1241" s="99" t="str">
        <f t="shared" si="901"/>
        <v/>
      </c>
      <c r="AS1241" s="99" t="str">
        <f t="shared" si="862"/>
        <v/>
      </c>
      <c r="AT1241" s="99" t="str">
        <f t="shared" si="863"/>
        <v/>
      </c>
      <c r="AU1241" s="99" t="str">
        <f t="shared" si="877"/>
        <v/>
      </c>
      <c r="AV1241" s="99" t="str">
        <f t="shared" si="878"/>
        <v/>
      </c>
      <c r="AW1241" s="99" t="str">
        <f t="shared" si="864"/>
        <v/>
      </c>
      <c r="AX1241" s="99" t="str">
        <f t="shared" si="865"/>
        <v/>
      </c>
      <c r="AY1241" s="99" t="str">
        <f t="shared" si="879"/>
        <v/>
      </c>
      <c r="AZ1241" s="99" t="str">
        <f t="shared" si="880"/>
        <v/>
      </c>
      <c r="BA1241" s="99" t="str">
        <f t="shared" si="866"/>
        <v/>
      </c>
      <c r="BB1241" s="99" t="str">
        <f t="shared" si="867"/>
        <v/>
      </c>
      <c r="BD1241" s="99" t="str">
        <f t="shared" si="881"/>
        <v/>
      </c>
      <c r="BE1241" s="99" t="str">
        <f t="shared" si="882"/>
        <v/>
      </c>
      <c r="BF1241" s="99" t="str">
        <f t="shared" si="883"/>
        <v/>
      </c>
      <c r="BG1241" s="99" t="str">
        <f t="shared" si="884"/>
        <v/>
      </c>
      <c r="BH1241" s="121" t="str">
        <f t="shared" si="885"/>
        <v/>
      </c>
      <c r="BI1241" s="121" t="str">
        <f t="shared" si="886"/>
        <v/>
      </c>
      <c r="BJ1241" s="122" t="str">
        <f t="shared" si="887"/>
        <v/>
      </c>
      <c r="BK1241" s="122"/>
      <c r="BL1241" s="99" t="str">
        <f t="shared" si="888"/>
        <v/>
      </c>
      <c r="BM1241" s="99" t="str">
        <f t="shared" si="889"/>
        <v/>
      </c>
      <c r="BN1241" s="122" t="str">
        <f t="shared" si="894"/>
        <v/>
      </c>
      <c r="BO1241" s="121" t="str">
        <f t="shared" si="890"/>
        <v/>
      </c>
      <c r="BP1241" s="122" t="str">
        <f t="shared" si="895"/>
        <v/>
      </c>
      <c r="BQ1241" s="122"/>
    </row>
    <row r="1242" spans="2:69" x14ac:dyDescent="0.3">
      <c r="B1242" s="89"/>
      <c r="C1242" s="98">
        <f t="shared" si="891"/>
        <v>247</v>
      </c>
      <c r="D1242" s="120">
        <v>1232</v>
      </c>
      <c r="E1242" s="161" t="str">
        <f t="shared" si="896"/>
        <v/>
      </c>
      <c r="F1242" s="90" t="str">
        <f t="shared" si="872"/>
        <v/>
      </c>
      <c r="G1242" s="120">
        <v>1232</v>
      </c>
      <c r="H1242" s="161" t="str">
        <f t="shared" si="897"/>
        <v/>
      </c>
      <c r="I1242" s="90" t="str">
        <f t="array" ref="I1242">IF(D$2=1,IF(F1242="","",ABS(F1241-F1242)),IF(D$2&lt;10,IF(AND(F1242="",F1243=""),"",MAX(IF(C$11:C$1510=G1242,B$11:B$1510))-MIN(IF(C$11:C$1510=G1242,B$11:B$1510))),IF(AND(F1242="",F1243=""),"",_xlfn.STDEV.S(IF(C$11:C$1510=G1242,B$11:B$1510)))))</f>
        <v/>
      </c>
      <c r="J1242" s="102"/>
      <c r="K1242" s="156"/>
      <c r="L1242" s="157"/>
      <c r="M1242" s="158"/>
      <c r="N1242" s="147"/>
      <c r="O1242" s="147"/>
      <c r="AA1242" s="99" t="str">
        <f t="shared" si="873"/>
        <v/>
      </c>
      <c r="AB1242" s="99" t="str">
        <f t="shared" si="874"/>
        <v/>
      </c>
      <c r="AC1242" s="99" t="str">
        <f t="shared" si="902"/>
        <v/>
      </c>
      <c r="AD1242" s="99" t="str">
        <f t="shared" si="903"/>
        <v/>
      </c>
      <c r="AE1242" s="99" t="str">
        <f t="shared" si="875"/>
        <v/>
      </c>
      <c r="AF1242" s="99" t="str">
        <f t="shared" si="876"/>
        <v/>
      </c>
      <c r="AG1242" s="99" t="str">
        <f t="shared" si="870"/>
        <v/>
      </c>
      <c r="AH1242" s="99" t="str">
        <f t="shared" si="871"/>
        <v/>
      </c>
      <c r="AI1242" s="99" t="str">
        <f t="shared" si="892"/>
        <v/>
      </c>
      <c r="AJ1242" s="99" t="str">
        <f t="shared" si="898"/>
        <v/>
      </c>
      <c r="AK1242" s="99" t="str">
        <f t="shared" si="868"/>
        <v/>
      </c>
      <c r="AL1242" s="99" t="str">
        <f t="shared" si="869"/>
        <v/>
      </c>
      <c r="AM1242" s="99" t="str">
        <f t="shared" si="893"/>
        <v/>
      </c>
      <c r="AN1242" s="99" t="str">
        <f t="shared" si="899"/>
        <v/>
      </c>
      <c r="AO1242" s="99" t="str">
        <f t="shared" ref="AO1242:AO1305" si="904">IF(SUM(AM1237:AM1242)&gt;5,"x","")</f>
        <v/>
      </c>
      <c r="AP1242" s="99" t="str">
        <f t="shared" ref="AP1242:AP1305" si="905">IF(IF(AN$12="",SUM(AN1238:AN1243),SUM(AN1237:AN1242))&gt;5,"x","")</f>
        <v/>
      </c>
      <c r="AQ1242" s="99" t="str">
        <f t="shared" si="900"/>
        <v/>
      </c>
      <c r="AR1242" s="99" t="str">
        <f t="shared" si="901"/>
        <v/>
      </c>
      <c r="AS1242" s="99" t="str">
        <f t="shared" ref="AS1242:AS1305" si="906">IF(SUM(AQ1229:AQ1242)&gt;13,"x","")</f>
        <v/>
      </c>
      <c r="AT1242" s="99" t="str">
        <f t="shared" ref="AT1242:AT1305" si="907">IF(IF(AR$12="",SUM(AR1230:AR1243),SUM(AR1229:AR1242))&gt;13,"x","")</f>
        <v/>
      </c>
      <c r="AU1242" s="99" t="str">
        <f t="shared" si="877"/>
        <v/>
      </c>
      <c r="AV1242" s="99" t="str">
        <f t="shared" si="878"/>
        <v/>
      </c>
      <c r="AW1242" s="99" t="str">
        <f t="shared" ref="AW1242:AW1305" si="908">IF(SUM(AU1228:AU1242)&gt;14,"x","")</f>
        <v/>
      </c>
      <c r="AX1242" s="99" t="str">
        <f t="shared" ref="AX1242:AX1305" si="909">IF(IF(AV$11="",SUM(AV1229:AV1243),SUM(AV1228:AV1242))&gt;14,"x","")</f>
        <v/>
      </c>
      <c r="AY1242" s="99" t="str">
        <f t="shared" si="879"/>
        <v/>
      </c>
      <c r="AZ1242" s="99" t="str">
        <f t="shared" si="880"/>
        <v/>
      </c>
      <c r="BA1242" s="99" t="str">
        <f t="shared" ref="BA1242:BA1305" si="910">IF(SUM(AY1235:AY1242)&gt;7,"x","")</f>
        <v/>
      </c>
      <c r="BB1242" s="99" t="str">
        <f t="shared" ref="BB1242:BB1305" si="911">IF(IF(AZ$11="",SUM(AZ1236:AZ1243),SUM(AZ1235:AZ1242))&gt;7,"x","")</f>
        <v/>
      </c>
      <c r="BD1242" s="99" t="str">
        <f t="shared" si="881"/>
        <v/>
      </c>
      <c r="BE1242" s="99" t="str">
        <f t="shared" si="882"/>
        <v/>
      </c>
      <c r="BF1242" s="99" t="str">
        <f t="shared" si="883"/>
        <v/>
      </c>
      <c r="BG1242" s="99" t="str">
        <f t="shared" si="884"/>
        <v/>
      </c>
      <c r="BH1242" s="121" t="str">
        <f t="shared" si="885"/>
        <v/>
      </c>
      <c r="BI1242" s="121" t="str">
        <f t="shared" si="886"/>
        <v/>
      </c>
      <c r="BJ1242" s="122" t="str">
        <f t="shared" si="887"/>
        <v/>
      </c>
      <c r="BK1242" s="122"/>
      <c r="BL1242" s="99" t="str">
        <f t="shared" si="888"/>
        <v/>
      </c>
      <c r="BM1242" s="99" t="str">
        <f t="shared" si="889"/>
        <v/>
      </c>
      <c r="BN1242" s="122" t="str">
        <f t="shared" si="894"/>
        <v/>
      </c>
      <c r="BO1242" s="121" t="str">
        <f t="shared" si="890"/>
        <v/>
      </c>
      <c r="BP1242" s="122" t="str">
        <f t="shared" si="895"/>
        <v/>
      </c>
      <c r="BQ1242" s="122"/>
    </row>
    <row r="1243" spans="2:69" x14ac:dyDescent="0.3">
      <c r="B1243" s="89"/>
      <c r="C1243" s="98">
        <f t="shared" si="891"/>
        <v>247</v>
      </c>
      <c r="D1243" s="120">
        <v>1233</v>
      </c>
      <c r="E1243" s="161" t="str">
        <f t="shared" si="896"/>
        <v/>
      </c>
      <c r="F1243" s="90" t="str">
        <f t="shared" si="872"/>
        <v/>
      </c>
      <c r="G1243" s="120">
        <v>1233</v>
      </c>
      <c r="H1243" s="161" t="str">
        <f t="shared" si="897"/>
        <v/>
      </c>
      <c r="I1243" s="90" t="str">
        <f t="array" ref="I1243">IF(D$2=1,IF(F1243="","",ABS(F1242-F1243)),IF(D$2&lt;10,IF(AND(F1243="",F1244=""),"",MAX(IF(C$11:C$1510=G1243,B$11:B$1510))-MIN(IF(C$11:C$1510=G1243,B$11:B$1510))),IF(AND(F1243="",F1244=""),"",_xlfn.STDEV.S(IF(C$11:C$1510=G1243,B$11:B$1510)))))</f>
        <v/>
      </c>
      <c r="J1243" s="102"/>
      <c r="K1243" s="156"/>
      <c r="L1243" s="157"/>
      <c r="M1243" s="158"/>
      <c r="N1243" s="147"/>
      <c r="O1243" s="147"/>
      <c r="AA1243" s="99" t="str">
        <f t="shared" si="873"/>
        <v/>
      </c>
      <c r="AB1243" s="99" t="str">
        <f t="shared" si="874"/>
        <v/>
      </c>
      <c r="AC1243" s="99" t="str">
        <f t="shared" si="902"/>
        <v/>
      </c>
      <c r="AD1243" s="99" t="str">
        <f t="shared" si="903"/>
        <v/>
      </c>
      <c r="AE1243" s="99" t="str">
        <f t="shared" si="875"/>
        <v/>
      </c>
      <c r="AF1243" s="99" t="str">
        <f t="shared" si="876"/>
        <v/>
      </c>
      <c r="AG1243" s="99" t="str">
        <f t="shared" si="870"/>
        <v/>
      </c>
      <c r="AH1243" s="99" t="str">
        <f t="shared" si="871"/>
        <v/>
      </c>
      <c r="AI1243" s="99" t="str">
        <f t="shared" si="892"/>
        <v/>
      </c>
      <c r="AJ1243" s="99" t="str">
        <f t="shared" si="898"/>
        <v/>
      </c>
      <c r="AK1243" s="99" t="str">
        <f t="shared" ref="AK1243:AK1306" si="912">IF(SUM(AI1238:AI1243)&gt;5,"x","")</f>
        <v/>
      </c>
      <c r="AL1243" s="99" t="str">
        <f t="shared" ref="AL1243:AL1306" si="913">IF(IF(AJ$12="",SUM(AJ1239:AJ1244),SUM(AJ1238:AJ1243))&gt;5,"x","")</f>
        <v/>
      </c>
      <c r="AM1243" s="99" t="str">
        <f t="shared" si="893"/>
        <v/>
      </c>
      <c r="AN1243" s="99" t="str">
        <f t="shared" si="899"/>
        <v/>
      </c>
      <c r="AO1243" s="99" t="str">
        <f t="shared" si="904"/>
        <v/>
      </c>
      <c r="AP1243" s="99" t="str">
        <f t="shared" si="905"/>
        <v/>
      </c>
      <c r="AQ1243" s="99" t="str">
        <f t="shared" si="900"/>
        <v/>
      </c>
      <c r="AR1243" s="99" t="str">
        <f t="shared" si="901"/>
        <v/>
      </c>
      <c r="AS1243" s="99" t="str">
        <f t="shared" si="906"/>
        <v/>
      </c>
      <c r="AT1243" s="99" t="str">
        <f t="shared" si="907"/>
        <v/>
      </c>
      <c r="AU1243" s="99" t="str">
        <f t="shared" si="877"/>
        <v/>
      </c>
      <c r="AV1243" s="99" t="str">
        <f t="shared" si="878"/>
        <v/>
      </c>
      <c r="AW1243" s="99" t="str">
        <f t="shared" si="908"/>
        <v/>
      </c>
      <c r="AX1243" s="99" t="str">
        <f t="shared" si="909"/>
        <v/>
      </c>
      <c r="AY1243" s="99" t="str">
        <f t="shared" si="879"/>
        <v/>
      </c>
      <c r="AZ1243" s="99" t="str">
        <f t="shared" si="880"/>
        <v/>
      </c>
      <c r="BA1243" s="99" t="str">
        <f t="shared" si="910"/>
        <v/>
      </c>
      <c r="BB1243" s="99" t="str">
        <f t="shared" si="911"/>
        <v/>
      </c>
      <c r="BD1243" s="99" t="str">
        <f t="shared" si="881"/>
        <v/>
      </c>
      <c r="BE1243" s="99" t="str">
        <f t="shared" si="882"/>
        <v/>
      </c>
      <c r="BF1243" s="99" t="str">
        <f t="shared" si="883"/>
        <v/>
      </c>
      <c r="BG1243" s="99" t="str">
        <f t="shared" si="884"/>
        <v/>
      </c>
      <c r="BH1243" s="121" t="str">
        <f t="shared" si="885"/>
        <v/>
      </c>
      <c r="BI1243" s="121" t="str">
        <f t="shared" si="886"/>
        <v/>
      </c>
      <c r="BJ1243" s="122" t="str">
        <f t="shared" si="887"/>
        <v/>
      </c>
      <c r="BK1243" s="122"/>
      <c r="BL1243" s="99" t="str">
        <f t="shared" si="888"/>
        <v/>
      </c>
      <c r="BM1243" s="99" t="str">
        <f t="shared" si="889"/>
        <v/>
      </c>
      <c r="BN1243" s="122" t="str">
        <f t="shared" si="894"/>
        <v/>
      </c>
      <c r="BO1243" s="121" t="str">
        <f t="shared" si="890"/>
        <v/>
      </c>
      <c r="BP1243" s="122" t="str">
        <f t="shared" si="895"/>
        <v/>
      </c>
      <c r="BQ1243" s="122"/>
    </row>
    <row r="1244" spans="2:69" x14ac:dyDescent="0.3">
      <c r="B1244" s="89"/>
      <c r="C1244" s="98">
        <f t="shared" si="891"/>
        <v>247</v>
      </c>
      <c r="D1244" s="120">
        <v>1234</v>
      </c>
      <c r="E1244" s="161" t="str">
        <f t="shared" si="896"/>
        <v/>
      </c>
      <c r="F1244" s="90" t="str">
        <f t="shared" si="872"/>
        <v/>
      </c>
      <c r="G1244" s="120">
        <v>1234</v>
      </c>
      <c r="H1244" s="161" t="str">
        <f t="shared" si="897"/>
        <v/>
      </c>
      <c r="I1244" s="90" t="str">
        <f t="array" ref="I1244">IF(D$2=1,IF(F1244="","",ABS(F1243-F1244)),IF(D$2&lt;10,IF(AND(F1244="",F1245=""),"",MAX(IF(C$11:C$1510=G1244,B$11:B$1510))-MIN(IF(C$11:C$1510=G1244,B$11:B$1510))),IF(AND(F1244="",F1245=""),"",_xlfn.STDEV.S(IF(C$11:C$1510=G1244,B$11:B$1510)))))</f>
        <v/>
      </c>
      <c r="J1244" s="102"/>
      <c r="K1244" s="156"/>
      <c r="L1244" s="157"/>
      <c r="M1244" s="158"/>
      <c r="N1244" s="147"/>
      <c r="O1244" s="147"/>
      <c r="AA1244" s="99" t="str">
        <f t="shared" si="873"/>
        <v/>
      </c>
      <c r="AB1244" s="99" t="str">
        <f t="shared" si="874"/>
        <v/>
      </c>
      <c r="AC1244" s="99" t="str">
        <f t="shared" si="902"/>
        <v/>
      </c>
      <c r="AD1244" s="99" t="str">
        <f t="shared" si="903"/>
        <v/>
      </c>
      <c r="AE1244" s="99" t="str">
        <f t="shared" si="875"/>
        <v/>
      </c>
      <c r="AF1244" s="99" t="str">
        <f t="shared" si="876"/>
        <v/>
      </c>
      <c r="AG1244" s="99" t="str">
        <f t="shared" si="870"/>
        <v/>
      </c>
      <c r="AH1244" s="99" t="str">
        <f t="shared" si="871"/>
        <v/>
      </c>
      <c r="AI1244" s="99" t="str">
        <f t="shared" si="892"/>
        <v/>
      </c>
      <c r="AJ1244" s="99" t="str">
        <f t="shared" si="898"/>
        <v/>
      </c>
      <c r="AK1244" s="99" t="str">
        <f t="shared" si="912"/>
        <v/>
      </c>
      <c r="AL1244" s="99" t="str">
        <f t="shared" si="913"/>
        <v/>
      </c>
      <c r="AM1244" s="99" t="str">
        <f t="shared" si="893"/>
        <v/>
      </c>
      <c r="AN1244" s="99" t="str">
        <f t="shared" si="899"/>
        <v/>
      </c>
      <c r="AO1244" s="99" t="str">
        <f t="shared" si="904"/>
        <v/>
      </c>
      <c r="AP1244" s="99" t="str">
        <f t="shared" si="905"/>
        <v/>
      </c>
      <c r="AQ1244" s="99" t="str">
        <f t="shared" si="900"/>
        <v/>
      </c>
      <c r="AR1244" s="99" t="str">
        <f t="shared" si="901"/>
        <v/>
      </c>
      <c r="AS1244" s="99" t="str">
        <f t="shared" si="906"/>
        <v/>
      </c>
      <c r="AT1244" s="99" t="str">
        <f t="shared" si="907"/>
        <v/>
      </c>
      <c r="AU1244" s="99" t="str">
        <f t="shared" si="877"/>
        <v/>
      </c>
      <c r="AV1244" s="99" t="str">
        <f t="shared" si="878"/>
        <v/>
      </c>
      <c r="AW1244" s="99" t="str">
        <f t="shared" si="908"/>
        <v/>
      </c>
      <c r="AX1244" s="99" t="str">
        <f t="shared" si="909"/>
        <v/>
      </c>
      <c r="AY1244" s="99" t="str">
        <f t="shared" si="879"/>
        <v/>
      </c>
      <c r="AZ1244" s="99" t="str">
        <f t="shared" si="880"/>
        <v/>
      </c>
      <c r="BA1244" s="99" t="str">
        <f t="shared" si="910"/>
        <v/>
      </c>
      <c r="BB1244" s="99" t="str">
        <f t="shared" si="911"/>
        <v/>
      </c>
      <c r="BD1244" s="99" t="str">
        <f t="shared" si="881"/>
        <v/>
      </c>
      <c r="BE1244" s="99" t="str">
        <f t="shared" si="882"/>
        <v/>
      </c>
      <c r="BF1244" s="99" t="str">
        <f t="shared" si="883"/>
        <v/>
      </c>
      <c r="BG1244" s="99" t="str">
        <f t="shared" si="884"/>
        <v/>
      </c>
      <c r="BH1244" s="121" t="str">
        <f t="shared" si="885"/>
        <v/>
      </c>
      <c r="BI1244" s="121" t="str">
        <f t="shared" si="886"/>
        <v/>
      </c>
      <c r="BJ1244" s="122" t="str">
        <f t="shared" si="887"/>
        <v/>
      </c>
      <c r="BK1244" s="122"/>
      <c r="BL1244" s="99" t="str">
        <f t="shared" si="888"/>
        <v/>
      </c>
      <c r="BM1244" s="99" t="str">
        <f t="shared" si="889"/>
        <v/>
      </c>
      <c r="BN1244" s="122" t="str">
        <f t="shared" si="894"/>
        <v/>
      </c>
      <c r="BO1244" s="121" t="str">
        <f t="shared" si="890"/>
        <v/>
      </c>
      <c r="BP1244" s="122" t="str">
        <f t="shared" si="895"/>
        <v/>
      </c>
      <c r="BQ1244" s="122"/>
    </row>
    <row r="1245" spans="2:69" x14ac:dyDescent="0.3">
      <c r="B1245" s="89"/>
      <c r="C1245" s="98">
        <f t="shared" si="891"/>
        <v>247</v>
      </c>
      <c r="D1245" s="120">
        <v>1235</v>
      </c>
      <c r="E1245" s="161" t="str">
        <f t="shared" si="896"/>
        <v/>
      </c>
      <c r="F1245" s="90" t="str">
        <f t="shared" si="872"/>
        <v/>
      </c>
      <c r="G1245" s="120">
        <v>1235</v>
      </c>
      <c r="H1245" s="161" t="str">
        <f t="shared" si="897"/>
        <v/>
      </c>
      <c r="I1245" s="90" t="str">
        <f t="array" ref="I1245">IF(D$2=1,IF(F1245="","",ABS(F1244-F1245)),IF(D$2&lt;10,IF(AND(F1245="",F1246=""),"",MAX(IF(C$11:C$1510=G1245,B$11:B$1510))-MIN(IF(C$11:C$1510=G1245,B$11:B$1510))),IF(AND(F1245="",F1246=""),"",_xlfn.STDEV.S(IF(C$11:C$1510=G1245,B$11:B$1510)))))</f>
        <v/>
      </c>
      <c r="J1245" s="102"/>
      <c r="K1245" s="156"/>
      <c r="L1245" s="157"/>
      <c r="M1245" s="158"/>
      <c r="N1245" s="147"/>
      <c r="O1245" s="147"/>
      <c r="AA1245" s="99" t="str">
        <f t="shared" si="873"/>
        <v/>
      </c>
      <c r="AB1245" s="99" t="str">
        <f t="shared" si="874"/>
        <v/>
      </c>
      <c r="AC1245" s="99" t="str">
        <f t="shared" si="902"/>
        <v/>
      </c>
      <c r="AD1245" s="99" t="str">
        <f t="shared" si="903"/>
        <v/>
      </c>
      <c r="AE1245" s="99" t="str">
        <f t="shared" si="875"/>
        <v/>
      </c>
      <c r="AF1245" s="99" t="str">
        <f t="shared" si="876"/>
        <v/>
      </c>
      <c r="AG1245" s="99" t="str">
        <f t="shared" ref="AG1245:AG1308" si="914">IF(SUM(AE1236:AE1245)&gt;9,"x","")</f>
        <v/>
      </c>
      <c r="AH1245" s="99" t="str">
        <f t="shared" ref="AH1245:AH1308" si="915">IF(IF(AF$11="",SUM(AF1237:AF1246),SUM(AF1236:AF1245))&gt;9,"x","")</f>
        <v/>
      </c>
      <c r="AI1245" s="99" t="str">
        <f t="shared" si="892"/>
        <v/>
      </c>
      <c r="AJ1245" s="99" t="str">
        <f t="shared" si="898"/>
        <v/>
      </c>
      <c r="AK1245" s="99" t="str">
        <f t="shared" si="912"/>
        <v/>
      </c>
      <c r="AL1245" s="99" t="str">
        <f t="shared" si="913"/>
        <v/>
      </c>
      <c r="AM1245" s="99" t="str">
        <f t="shared" si="893"/>
        <v/>
      </c>
      <c r="AN1245" s="99" t="str">
        <f t="shared" si="899"/>
        <v/>
      </c>
      <c r="AO1245" s="99" t="str">
        <f t="shared" si="904"/>
        <v/>
      </c>
      <c r="AP1245" s="99" t="str">
        <f t="shared" si="905"/>
        <v/>
      </c>
      <c r="AQ1245" s="99" t="str">
        <f t="shared" si="900"/>
        <v/>
      </c>
      <c r="AR1245" s="99" t="str">
        <f t="shared" si="901"/>
        <v/>
      </c>
      <c r="AS1245" s="99" t="str">
        <f t="shared" si="906"/>
        <v/>
      </c>
      <c r="AT1245" s="99" t="str">
        <f t="shared" si="907"/>
        <v/>
      </c>
      <c r="AU1245" s="99" t="str">
        <f t="shared" si="877"/>
        <v/>
      </c>
      <c r="AV1245" s="99" t="str">
        <f t="shared" si="878"/>
        <v/>
      </c>
      <c r="AW1245" s="99" t="str">
        <f t="shared" si="908"/>
        <v/>
      </c>
      <c r="AX1245" s="99" t="str">
        <f t="shared" si="909"/>
        <v/>
      </c>
      <c r="AY1245" s="99" t="str">
        <f t="shared" si="879"/>
        <v/>
      </c>
      <c r="AZ1245" s="99" t="str">
        <f t="shared" si="880"/>
        <v/>
      </c>
      <c r="BA1245" s="99" t="str">
        <f t="shared" si="910"/>
        <v/>
      </c>
      <c r="BB1245" s="99" t="str">
        <f t="shared" si="911"/>
        <v/>
      </c>
      <c r="BD1245" s="99" t="str">
        <f t="shared" si="881"/>
        <v/>
      </c>
      <c r="BE1245" s="99" t="str">
        <f t="shared" si="882"/>
        <v/>
      </c>
      <c r="BF1245" s="99" t="str">
        <f t="shared" si="883"/>
        <v/>
      </c>
      <c r="BG1245" s="99" t="str">
        <f t="shared" si="884"/>
        <v/>
      </c>
      <c r="BH1245" s="121" t="str">
        <f t="shared" si="885"/>
        <v/>
      </c>
      <c r="BI1245" s="121" t="str">
        <f t="shared" si="886"/>
        <v/>
      </c>
      <c r="BJ1245" s="122" t="str">
        <f t="shared" si="887"/>
        <v/>
      </c>
      <c r="BK1245" s="122"/>
      <c r="BL1245" s="99" t="str">
        <f t="shared" si="888"/>
        <v/>
      </c>
      <c r="BM1245" s="99" t="str">
        <f t="shared" si="889"/>
        <v/>
      </c>
      <c r="BN1245" s="122" t="str">
        <f t="shared" si="894"/>
        <v/>
      </c>
      <c r="BO1245" s="121" t="str">
        <f t="shared" si="890"/>
        <v/>
      </c>
      <c r="BP1245" s="122" t="str">
        <f t="shared" si="895"/>
        <v/>
      </c>
      <c r="BQ1245" s="122"/>
    </row>
    <row r="1246" spans="2:69" x14ac:dyDescent="0.3">
      <c r="B1246" s="89"/>
      <c r="C1246" s="98">
        <f t="shared" si="891"/>
        <v>248</v>
      </c>
      <c r="D1246" s="120">
        <v>1236</v>
      </c>
      <c r="E1246" s="161" t="str">
        <f t="shared" si="896"/>
        <v/>
      </c>
      <c r="F1246" s="90" t="str">
        <f t="shared" si="872"/>
        <v/>
      </c>
      <c r="G1246" s="120">
        <v>1236</v>
      </c>
      <c r="H1246" s="161" t="str">
        <f t="shared" si="897"/>
        <v/>
      </c>
      <c r="I1246" s="90" t="str">
        <f t="array" ref="I1246">IF(D$2=1,IF(F1246="","",ABS(F1245-F1246)),IF(D$2&lt;10,IF(AND(F1246="",F1247=""),"",MAX(IF(C$11:C$1510=G1246,B$11:B$1510))-MIN(IF(C$11:C$1510=G1246,B$11:B$1510))),IF(AND(F1246="",F1247=""),"",_xlfn.STDEV.S(IF(C$11:C$1510=G1246,B$11:B$1510)))))</f>
        <v/>
      </c>
      <c r="J1246" s="102"/>
      <c r="K1246" s="156"/>
      <c r="L1246" s="157"/>
      <c r="M1246" s="158"/>
      <c r="N1246" s="147"/>
      <c r="O1246" s="147"/>
      <c r="AA1246" s="99" t="str">
        <f t="shared" si="873"/>
        <v/>
      </c>
      <c r="AB1246" s="99" t="str">
        <f t="shared" si="874"/>
        <v/>
      </c>
      <c r="AC1246" s="99" t="str">
        <f t="shared" si="902"/>
        <v/>
      </c>
      <c r="AD1246" s="99" t="str">
        <f t="shared" si="903"/>
        <v/>
      </c>
      <c r="AE1246" s="99" t="str">
        <f t="shared" si="875"/>
        <v/>
      </c>
      <c r="AF1246" s="99" t="str">
        <f t="shared" si="876"/>
        <v/>
      </c>
      <c r="AG1246" s="99" t="str">
        <f t="shared" si="914"/>
        <v/>
      </c>
      <c r="AH1246" s="99" t="str">
        <f t="shared" si="915"/>
        <v/>
      </c>
      <c r="AI1246" s="99" t="str">
        <f t="shared" si="892"/>
        <v/>
      </c>
      <c r="AJ1246" s="99" t="str">
        <f t="shared" si="898"/>
        <v/>
      </c>
      <c r="AK1246" s="99" t="str">
        <f t="shared" si="912"/>
        <v/>
      </c>
      <c r="AL1246" s="99" t="str">
        <f t="shared" si="913"/>
        <v/>
      </c>
      <c r="AM1246" s="99" t="str">
        <f t="shared" si="893"/>
        <v/>
      </c>
      <c r="AN1246" s="99" t="str">
        <f t="shared" si="899"/>
        <v/>
      </c>
      <c r="AO1246" s="99" t="str">
        <f t="shared" si="904"/>
        <v/>
      </c>
      <c r="AP1246" s="99" t="str">
        <f t="shared" si="905"/>
        <v/>
      </c>
      <c r="AQ1246" s="99" t="str">
        <f t="shared" si="900"/>
        <v/>
      </c>
      <c r="AR1246" s="99" t="str">
        <f t="shared" si="901"/>
        <v/>
      </c>
      <c r="AS1246" s="99" t="str">
        <f t="shared" si="906"/>
        <v/>
      </c>
      <c r="AT1246" s="99" t="str">
        <f t="shared" si="907"/>
        <v/>
      </c>
      <c r="AU1246" s="99" t="str">
        <f t="shared" si="877"/>
        <v/>
      </c>
      <c r="AV1246" s="99" t="str">
        <f t="shared" si="878"/>
        <v/>
      </c>
      <c r="AW1246" s="99" t="str">
        <f t="shared" si="908"/>
        <v/>
      </c>
      <c r="AX1246" s="99" t="str">
        <f t="shared" si="909"/>
        <v/>
      </c>
      <c r="AY1246" s="99" t="str">
        <f t="shared" si="879"/>
        <v/>
      </c>
      <c r="AZ1246" s="99" t="str">
        <f t="shared" si="880"/>
        <v/>
      </c>
      <c r="BA1246" s="99" t="str">
        <f t="shared" si="910"/>
        <v/>
      </c>
      <c r="BB1246" s="99" t="str">
        <f t="shared" si="911"/>
        <v/>
      </c>
      <c r="BD1246" s="99" t="str">
        <f t="shared" si="881"/>
        <v/>
      </c>
      <c r="BE1246" s="99" t="str">
        <f t="shared" si="882"/>
        <v/>
      </c>
      <c r="BF1246" s="99" t="str">
        <f t="shared" si="883"/>
        <v/>
      </c>
      <c r="BG1246" s="99" t="str">
        <f t="shared" si="884"/>
        <v/>
      </c>
      <c r="BH1246" s="121" t="str">
        <f t="shared" si="885"/>
        <v/>
      </c>
      <c r="BI1246" s="121" t="str">
        <f t="shared" si="886"/>
        <v/>
      </c>
      <c r="BJ1246" s="122" t="str">
        <f t="shared" si="887"/>
        <v/>
      </c>
      <c r="BK1246" s="122"/>
      <c r="BL1246" s="99" t="str">
        <f t="shared" si="888"/>
        <v/>
      </c>
      <c r="BM1246" s="99" t="str">
        <f t="shared" si="889"/>
        <v/>
      </c>
      <c r="BN1246" s="122" t="str">
        <f t="shared" si="894"/>
        <v/>
      </c>
      <c r="BO1246" s="121" t="str">
        <f t="shared" si="890"/>
        <v/>
      </c>
      <c r="BP1246" s="122" t="str">
        <f t="shared" si="895"/>
        <v/>
      </c>
      <c r="BQ1246" s="122"/>
    </row>
    <row r="1247" spans="2:69" x14ac:dyDescent="0.3">
      <c r="B1247" s="89"/>
      <c r="C1247" s="98">
        <f t="shared" si="891"/>
        <v>248</v>
      </c>
      <c r="D1247" s="120">
        <v>1237</v>
      </c>
      <c r="E1247" s="161" t="str">
        <f t="shared" si="896"/>
        <v/>
      </c>
      <c r="F1247" s="90" t="str">
        <f t="shared" si="872"/>
        <v/>
      </c>
      <c r="G1247" s="120">
        <v>1237</v>
      </c>
      <c r="H1247" s="161" t="str">
        <f t="shared" si="897"/>
        <v/>
      </c>
      <c r="I1247" s="90" t="str">
        <f t="array" ref="I1247">IF(D$2=1,IF(F1247="","",ABS(F1246-F1247)),IF(D$2&lt;10,IF(AND(F1247="",F1248=""),"",MAX(IF(C$11:C$1510=G1247,B$11:B$1510))-MIN(IF(C$11:C$1510=G1247,B$11:B$1510))),IF(AND(F1247="",F1248=""),"",_xlfn.STDEV.S(IF(C$11:C$1510=G1247,B$11:B$1510)))))</f>
        <v/>
      </c>
      <c r="J1247" s="102"/>
      <c r="K1247" s="156"/>
      <c r="L1247" s="157"/>
      <c r="M1247" s="158"/>
      <c r="N1247" s="147"/>
      <c r="O1247" s="147"/>
      <c r="AA1247" s="99" t="str">
        <f t="shared" si="873"/>
        <v/>
      </c>
      <c r="AB1247" s="99" t="str">
        <f t="shared" si="874"/>
        <v/>
      </c>
      <c r="AC1247" s="99" t="str">
        <f t="shared" si="902"/>
        <v/>
      </c>
      <c r="AD1247" s="99" t="str">
        <f t="shared" si="903"/>
        <v/>
      </c>
      <c r="AE1247" s="99" t="str">
        <f t="shared" si="875"/>
        <v/>
      </c>
      <c r="AF1247" s="99" t="str">
        <f t="shared" si="876"/>
        <v/>
      </c>
      <c r="AG1247" s="99" t="str">
        <f t="shared" si="914"/>
        <v/>
      </c>
      <c r="AH1247" s="99" t="str">
        <f t="shared" si="915"/>
        <v/>
      </c>
      <c r="AI1247" s="99" t="str">
        <f t="shared" si="892"/>
        <v/>
      </c>
      <c r="AJ1247" s="99" t="str">
        <f t="shared" si="898"/>
        <v/>
      </c>
      <c r="AK1247" s="99" t="str">
        <f t="shared" si="912"/>
        <v/>
      </c>
      <c r="AL1247" s="99" t="str">
        <f t="shared" si="913"/>
        <v/>
      </c>
      <c r="AM1247" s="99" t="str">
        <f t="shared" si="893"/>
        <v/>
      </c>
      <c r="AN1247" s="99" t="str">
        <f t="shared" si="899"/>
        <v/>
      </c>
      <c r="AO1247" s="99" t="str">
        <f t="shared" si="904"/>
        <v/>
      </c>
      <c r="AP1247" s="99" t="str">
        <f t="shared" si="905"/>
        <v/>
      </c>
      <c r="AQ1247" s="99" t="str">
        <f t="shared" si="900"/>
        <v/>
      </c>
      <c r="AR1247" s="99" t="str">
        <f t="shared" si="901"/>
        <v/>
      </c>
      <c r="AS1247" s="99" t="str">
        <f t="shared" si="906"/>
        <v/>
      </c>
      <c r="AT1247" s="99" t="str">
        <f t="shared" si="907"/>
        <v/>
      </c>
      <c r="AU1247" s="99" t="str">
        <f t="shared" si="877"/>
        <v/>
      </c>
      <c r="AV1247" s="99" t="str">
        <f t="shared" si="878"/>
        <v/>
      </c>
      <c r="AW1247" s="99" t="str">
        <f t="shared" si="908"/>
        <v/>
      </c>
      <c r="AX1247" s="99" t="str">
        <f t="shared" si="909"/>
        <v/>
      </c>
      <c r="AY1247" s="99" t="str">
        <f t="shared" si="879"/>
        <v/>
      </c>
      <c r="AZ1247" s="99" t="str">
        <f t="shared" si="880"/>
        <v/>
      </c>
      <c r="BA1247" s="99" t="str">
        <f t="shared" si="910"/>
        <v/>
      </c>
      <c r="BB1247" s="99" t="str">
        <f t="shared" si="911"/>
        <v/>
      </c>
      <c r="BD1247" s="99" t="str">
        <f t="shared" si="881"/>
        <v/>
      </c>
      <c r="BE1247" s="99" t="str">
        <f t="shared" si="882"/>
        <v/>
      </c>
      <c r="BF1247" s="99" t="str">
        <f t="shared" si="883"/>
        <v/>
      </c>
      <c r="BG1247" s="99" t="str">
        <f t="shared" si="884"/>
        <v/>
      </c>
      <c r="BH1247" s="121" t="str">
        <f t="shared" si="885"/>
        <v/>
      </c>
      <c r="BI1247" s="121" t="str">
        <f t="shared" si="886"/>
        <v/>
      </c>
      <c r="BJ1247" s="122" t="str">
        <f t="shared" si="887"/>
        <v/>
      </c>
      <c r="BK1247" s="122"/>
      <c r="BL1247" s="99" t="str">
        <f t="shared" si="888"/>
        <v/>
      </c>
      <c r="BM1247" s="99" t="str">
        <f t="shared" si="889"/>
        <v/>
      </c>
      <c r="BN1247" s="122" t="str">
        <f t="shared" si="894"/>
        <v/>
      </c>
      <c r="BO1247" s="121" t="str">
        <f t="shared" si="890"/>
        <v/>
      </c>
      <c r="BP1247" s="122" t="str">
        <f t="shared" si="895"/>
        <v/>
      </c>
      <c r="BQ1247" s="122"/>
    </row>
    <row r="1248" spans="2:69" x14ac:dyDescent="0.3">
      <c r="B1248" s="89"/>
      <c r="C1248" s="98">
        <f t="shared" si="891"/>
        <v>248</v>
      </c>
      <c r="D1248" s="120">
        <v>1238</v>
      </c>
      <c r="E1248" s="161" t="str">
        <f t="shared" si="896"/>
        <v/>
      </c>
      <c r="F1248" s="90" t="str">
        <f t="shared" si="872"/>
        <v/>
      </c>
      <c r="G1248" s="120">
        <v>1238</v>
      </c>
      <c r="H1248" s="161" t="str">
        <f t="shared" si="897"/>
        <v/>
      </c>
      <c r="I1248" s="90" t="str">
        <f t="array" ref="I1248">IF(D$2=1,IF(F1248="","",ABS(F1247-F1248)),IF(D$2&lt;10,IF(AND(F1248="",F1249=""),"",MAX(IF(C$11:C$1510=G1248,B$11:B$1510))-MIN(IF(C$11:C$1510=G1248,B$11:B$1510))),IF(AND(F1248="",F1249=""),"",_xlfn.STDEV.S(IF(C$11:C$1510=G1248,B$11:B$1510)))))</f>
        <v/>
      </c>
      <c r="J1248" s="102"/>
      <c r="K1248" s="156"/>
      <c r="L1248" s="157"/>
      <c r="M1248" s="158"/>
      <c r="N1248" s="147"/>
      <c r="O1248" s="147"/>
      <c r="AA1248" s="99" t="str">
        <f t="shared" si="873"/>
        <v/>
      </c>
      <c r="AB1248" s="99" t="str">
        <f t="shared" si="874"/>
        <v/>
      </c>
      <c r="AC1248" s="99" t="str">
        <f t="shared" si="902"/>
        <v/>
      </c>
      <c r="AD1248" s="99" t="str">
        <f t="shared" si="903"/>
        <v/>
      </c>
      <c r="AE1248" s="99" t="str">
        <f t="shared" si="875"/>
        <v/>
      </c>
      <c r="AF1248" s="99" t="str">
        <f t="shared" si="876"/>
        <v/>
      </c>
      <c r="AG1248" s="99" t="str">
        <f t="shared" si="914"/>
        <v/>
      </c>
      <c r="AH1248" s="99" t="str">
        <f t="shared" si="915"/>
        <v/>
      </c>
      <c r="AI1248" s="99" t="str">
        <f t="shared" si="892"/>
        <v/>
      </c>
      <c r="AJ1248" s="99" t="str">
        <f t="shared" si="898"/>
        <v/>
      </c>
      <c r="AK1248" s="99" t="str">
        <f t="shared" si="912"/>
        <v/>
      </c>
      <c r="AL1248" s="99" t="str">
        <f t="shared" si="913"/>
        <v/>
      </c>
      <c r="AM1248" s="99" t="str">
        <f t="shared" si="893"/>
        <v/>
      </c>
      <c r="AN1248" s="99" t="str">
        <f t="shared" si="899"/>
        <v/>
      </c>
      <c r="AO1248" s="99" t="str">
        <f t="shared" si="904"/>
        <v/>
      </c>
      <c r="AP1248" s="99" t="str">
        <f t="shared" si="905"/>
        <v/>
      </c>
      <c r="AQ1248" s="99" t="str">
        <f t="shared" si="900"/>
        <v/>
      </c>
      <c r="AR1248" s="99" t="str">
        <f t="shared" si="901"/>
        <v/>
      </c>
      <c r="AS1248" s="99" t="str">
        <f t="shared" si="906"/>
        <v/>
      </c>
      <c r="AT1248" s="99" t="str">
        <f t="shared" si="907"/>
        <v/>
      </c>
      <c r="AU1248" s="99" t="str">
        <f t="shared" si="877"/>
        <v/>
      </c>
      <c r="AV1248" s="99" t="str">
        <f t="shared" si="878"/>
        <v/>
      </c>
      <c r="AW1248" s="99" t="str">
        <f t="shared" si="908"/>
        <v/>
      </c>
      <c r="AX1248" s="99" t="str">
        <f t="shared" si="909"/>
        <v/>
      </c>
      <c r="AY1248" s="99" t="str">
        <f t="shared" si="879"/>
        <v/>
      </c>
      <c r="AZ1248" s="99" t="str">
        <f t="shared" si="880"/>
        <v/>
      </c>
      <c r="BA1248" s="99" t="str">
        <f t="shared" si="910"/>
        <v/>
      </c>
      <c r="BB1248" s="99" t="str">
        <f t="shared" si="911"/>
        <v/>
      </c>
      <c r="BD1248" s="99" t="str">
        <f t="shared" si="881"/>
        <v/>
      </c>
      <c r="BE1248" s="99" t="str">
        <f t="shared" si="882"/>
        <v/>
      </c>
      <c r="BF1248" s="99" t="str">
        <f t="shared" si="883"/>
        <v/>
      </c>
      <c r="BG1248" s="99" t="str">
        <f t="shared" si="884"/>
        <v/>
      </c>
      <c r="BH1248" s="121" t="str">
        <f t="shared" si="885"/>
        <v/>
      </c>
      <c r="BI1248" s="121" t="str">
        <f t="shared" si="886"/>
        <v/>
      </c>
      <c r="BJ1248" s="122" t="str">
        <f t="shared" si="887"/>
        <v/>
      </c>
      <c r="BK1248" s="122"/>
      <c r="BL1248" s="99" t="str">
        <f t="shared" si="888"/>
        <v/>
      </c>
      <c r="BM1248" s="99" t="str">
        <f t="shared" si="889"/>
        <v/>
      </c>
      <c r="BN1248" s="122" t="str">
        <f t="shared" si="894"/>
        <v/>
      </c>
      <c r="BO1248" s="121" t="str">
        <f t="shared" si="890"/>
        <v/>
      </c>
      <c r="BP1248" s="122" t="str">
        <f t="shared" si="895"/>
        <v/>
      </c>
      <c r="BQ1248" s="122"/>
    </row>
    <row r="1249" spans="2:69" x14ac:dyDescent="0.3">
      <c r="B1249" s="89"/>
      <c r="C1249" s="98">
        <f t="shared" si="891"/>
        <v>248</v>
      </c>
      <c r="D1249" s="120">
        <v>1239</v>
      </c>
      <c r="E1249" s="161" t="str">
        <f t="shared" si="896"/>
        <v/>
      </c>
      <c r="F1249" s="90" t="str">
        <f t="shared" si="872"/>
        <v/>
      </c>
      <c r="G1249" s="120">
        <v>1239</v>
      </c>
      <c r="H1249" s="161" t="str">
        <f t="shared" si="897"/>
        <v/>
      </c>
      <c r="I1249" s="90" t="str">
        <f t="array" ref="I1249">IF(D$2=1,IF(F1249="","",ABS(F1248-F1249)),IF(D$2&lt;10,IF(AND(F1249="",F1250=""),"",MAX(IF(C$11:C$1510=G1249,B$11:B$1510))-MIN(IF(C$11:C$1510=G1249,B$11:B$1510))),IF(AND(F1249="",F1250=""),"",_xlfn.STDEV.S(IF(C$11:C$1510=G1249,B$11:B$1510)))))</f>
        <v/>
      </c>
      <c r="J1249" s="102"/>
      <c r="K1249" s="156"/>
      <c r="L1249" s="157"/>
      <c r="M1249" s="158"/>
      <c r="N1249" s="147"/>
      <c r="O1249" s="147"/>
      <c r="AA1249" s="99" t="str">
        <f t="shared" si="873"/>
        <v/>
      </c>
      <c r="AB1249" s="99" t="str">
        <f t="shared" si="874"/>
        <v/>
      </c>
      <c r="AC1249" s="99" t="str">
        <f t="shared" si="902"/>
        <v/>
      </c>
      <c r="AD1249" s="99" t="str">
        <f t="shared" si="903"/>
        <v/>
      </c>
      <c r="AE1249" s="99" t="str">
        <f t="shared" si="875"/>
        <v/>
      </c>
      <c r="AF1249" s="99" t="str">
        <f t="shared" si="876"/>
        <v/>
      </c>
      <c r="AG1249" s="99" t="str">
        <f t="shared" si="914"/>
        <v/>
      </c>
      <c r="AH1249" s="99" t="str">
        <f t="shared" si="915"/>
        <v/>
      </c>
      <c r="AI1249" s="99" t="str">
        <f t="shared" si="892"/>
        <v/>
      </c>
      <c r="AJ1249" s="99" t="str">
        <f t="shared" si="898"/>
        <v/>
      </c>
      <c r="AK1249" s="99" t="str">
        <f t="shared" si="912"/>
        <v/>
      </c>
      <c r="AL1249" s="99" t="str">
        <f t="shared" si="913"/>
        <v/>
      </c>
      <c r="AM1249" s="99" t="str">
        <f t="shared" si="893"/>
        <v/>
      </c>
      <c r="AN1249" s="99" t="str">
        <f t="shared" si="899"/>
        <v/>
      </c>
      <c r="AO1249" s="99" t="str">
        <f t="shared" si="904"/>
        <v/>
      </c>
      <c r="AP1249" s="99" t="str">
        <f t="shared" si="905"/>
        <v/>
      </c>
      <c r="AQ1249" s="99" t="str">
        <f t="shared" si="900"/>
        <v/>
      </c>
      <c r="AR1249" s="99" t="str">
        <f t="shared" si="901"/>
        <v/>
      </c>
      <c r="AS1249" s="99" t="str">
        <f t="shared" si="906"/>
        <v/>
      </c>
      <c r="AT1249" s="99" t="str">
        <f t="shared" si="907"/>
        <v/>
      </c>
      <c r="AU1249" s="99" t="str">
        <f t="shared" si="877"/>
        <v/>
      </c>
      <c r="AV1249" s="99" t="str">
        <f t="shared" si="878"/>
        <v/>
      </c>
      <c r="AW1249" s="99" t="str">
        <f t="shared" si="908"/>
        <v/>
      </c>
      <c r="AX1249" s="99" t="str">
        <f t="shared" si="909"/>
        <v/>
      </c>
      <c r="AY1249" s="99" t="str">
        <f t="shared" si="879"/>
        <v/>
      </c>
      <c r="AZ1249" s="99" t="str">
        <f t="shared" si="880"/>
        <v/>
      </c>
      <c r="BA1249" s="99" t="str">
        <f t="shared" si="910"/>
        <v/>
      </c>
      <c r="BB1249" s="99" t="str">
        <f t="shared" si="911"/>
        <v/>
      </c>
      <c r="BD1249" s="99" t="str">
        <f t="shared" si="881"/>
        <v/>
      </c>
      <c r="BE1249" s="99" t="str">
        <f t="shared" si="882"/>
        <v/>
      </c>
      <c r="BF1249" s="99" t="str">
        <f t="shared" si="883"/>
        <v/>
      </c>
      <c r="BG1249" s="99" t="str">
        <f t="shared" si="884"/>
        <v/>
      </c>
      <c r="BH1249" s="121" t="str">
        <f t="shared" si="885"/>
        <v/>
      </c>
      <c r="BI1249" s="121" t="str">
        <f t="shared" si="886"/>
        <v/>
      </c>
      <c r="BJ1249" s="122" t="str">
        <f t="shared" si="887"/>
        <v/>
      </c>
      <c r="BK1249" s="122"/>
      <c r="BL1249" s="99" t="str">
        <f t="shared" si="888"/>
        <v/>
      </c>
      <c r="BM1249" s="99" t="str">
        <f t="shared" si="889"/>
        <v/>
      </c>
      <c r="BN1249" s="122" t="str">
        <f t="shared" si="894"/>
        <v/>
      </c>
      <c r="BO1249" s="121" t="str">
        <f t="shared" si="890"/>
        <v/>
      </c>
      <c r="BP1249" s="122" t="str">
        <f t="shared" si="895"/>
        <v/>
      </c>
      <c r="BQ1249" s="122"/>
    </row>
    <row r="1250" spans="2:69" x14ac:dyDescent="0.3">
      <c r="B1250" s="89"/>
      <c r="C1250" s="98">
        <f t="shared" si="891"/>
        <v>248</v>
      </c>
      <c r="D1250" s="120">
        <v>1240</v>
      </c>
      <c r="E1250" s="161" t="str">
        <f t="shared" si="896"/>
        <v/>
      </c>
      <c r="F1250" s="90" t="str">
        <f t="shared" si="872"/>
        <v/>
      </c>
      <c r="G1250" s="120">
        <v>1240</v>
      </c>
      <c r="H1250" s="161" t="str">
        <f t="shared" si="897"/>
        <v/>
      </c>
      <c r="I1250" s="90" t="str">
        <f t="array" ref="I1250">IF(D$2=1,IF(F1250="","",ABS(F1249-F1250)),IF(D$2&lt;10,IF(AND(F1250="",F1251=""),"",MAX(IF(C$11:C$1510=G1250,B$11:B$1510))-MIN(IF(C$11:C$1510=G1250,B$11:B$1510))),IF(AND(F1250="",F1251=""),"",_xlfn.STDEV.S(IF(C$11:C$1510=G1250,B$11:B$1510)))))</f>
        <v/>
      </c>
      <c r="J1250" s="102"/>
      <c r="K1250" s="156"/>
      <c r="L1250" s="157"/>
      <c r="M1250" s="158"/>
      <c r="N1250" s="147"/>
      <c r="O1250" s="147"/>
      <c r="AA1250" s="99" t="str">
        <f t="shared" si="873"/>
        <v/>
      </c>
      <c r="AB1250" s="99" t="str">
        <f t="shared" si="874"/>
        <v/>
      </c>
      <c r="AC1250" s="99" t="str">
        <f t="shared" si="902"/>
        <v/>
      </c>
      <c r="AD1250" s="99" t="str">
        <f t="shared" si="903"/>
        <v/>
      </c>
      <c r="AE1250" s="99" t="str">
        <f t="shared" si="875"/>
        <v/>
      </c>
      <c r="AF1250" s="99" t="str">
        <f t="shared" si="876"/>
        <v/>
      </c>
      <c r="AG1250" s="99" t="str">
        <f t="shared" si="914"/>
        <v/>
      </c>
      <c r="AH1250" s="99" t="str">
        <f t="shared" si="915"/>
        <v/>
      </c>
      <c r="AI1250" s="99" t="str">
        <f t="shared" si="892"/>
        <v/>
      </c>
      <c r="AJ1250" s="99" t="str">
        <f t="shared" si="898"/>
        <v/>
      </c>
      <c r="AK1250" s="99" t="str">
        <f t="shared" si="912"/>
        <v/>
      </c>
      <c r="AL1250" s="99" t="str">
        <f t="shared" si="913"/>
        <v/>
      </c>
      <c r="AM1250" s="99" t="str">
        <f t="shared" si="893"/>
        <v/>
      </c>
      <c r="AN1250" s="99" t="str">
        <f t="shared" si="899"/>
        <v/>
      </c>
      <c r="AO1250" s="99" t="str">
        <f t="shared" si="904"/>
        <v/>
      </c>
      <c r="AP1250" s="99" t="str">
        <f t="shared" si="905"/>
        <v/>
      </c>
      <c r="AQ1250" s="99" t="str">
        <f t="shared" si="900"/>
        <v/>
      </c>
      <c r="AR1250" s="99" t="str">
        <f t="shared" si="901"/>
        <v/>
      </c>
      <c r="AS1250" s="99" t="str">
        <f t="shared" si="906"/>
        <v/>
      </c>
      <c r="AT1250" s="99" t="str">
        <f t="shared" si="907"/>
        <v/>
      </c>
      <c r="AU1250" s="99" t="str">
        <f t="shared" si="877"/>
        <v/>
      </c>
      <c r="AV1250" s="99" t="str">
        <f t="shared" si="878"/>
        <v/>
      </c>
      <c r="AW1250" s="99" t="str">
        <f t="shared" si="908"/>
        <v/>
      </c>
      <c r="AX1250" s="99" t="str">
        <f t="shared" si="909"/>
        <v/>
      </c>
      <c r="AY1250" s="99" t="str">
        <f t="shared" si="879"/>
        <v/>
      </c>
      <c r="AZ1250" s="99" t="str">
        <f t="shared" si="880"/>
        <v/>
      </c>
      <c r="BA1250" s="99" t="str">
        <f t="shared" si="910"/>
        <v/>
      </c>
      <c r="BB1250" s="99" t="str">
        <f t="shared" si="911"/>
        <v/>
      </c>
      <c r="BD1250" s="99" t="str">
        <f t="shared" si="881"/>
        <v/>
      </c>
      <c r="BE1250" s="99" t="str">
        <f t="shared" si="882"/>
        <v/>
      </c>
      <c r="BF1250" s="99" t="str">
        <f t="shared" si="883"/>
        <v/>
      </c>
      <c r="BG1250" s="99" t="str">
        <f t="shared" si="884"/>
        <v/>
      </c>
      <c r="BH1250" s="121" t="str">
        <f t="shared" si="885"/>
        <v/>
      </c>
      <c r="BI1250" s="121" t="str">
        <f t="shared" si="886"/>
        <v/>
      </c>
      <c r="BJ1250" s="122" t="str">
        <f t="shared" si="887"/>
        <v/>
      </c>
      <c r="BK1250" s="122"/>
      <c r="BL1250" s="99" t="str">
        <f t="shared" si="888"/>
        <v/>
      </c>
      <c r="BM1250" s="99" t="str">
        <f t="shared" si="889"/>
        <v/>
      </c>
      <c r="BN1250" s="122" t="str">
        <f t="shared" si="894"/>
        <v/>
      </c>
      <c r="BO1250" s="121" t="str">
        <f t="shared" si="890"/>
        <v/>
      </c>
      <c r="BP1250" s="122" t="str">
        <f t="shared" si="895"/>
        <v/>
      </c>
      <c r="BQ1250" s="122"/>
    </row>
    <row r="1251" spans="2:69" x14ac:dyDescent="0.3">
      <c r="B1251" s="89"/>
      <c r="C1251" s="98">
        <f t="shared" si="891"/>
        <v>249</v>
      </c>
      <c r="D1251" s="120">
        <v>1241</v>
      </c>
      <c r="E1251" s="161" t="str">
        <f t="shared" si="896"/>
        <v/>
      </c>
      <c r="F1251" s="90" t="str">
        <f t="shared" si="872"/>
        <v/>
      </c>
      <c r="G1251" s="120">
        <v>1241</v>
      </c>
      <c r="H1251" s="161" t="str">
        <f t="shared" si="897"/>
        <v/>
      </c>
      <c r="I1251" s="90" t="str">
        <f t="array" ref="I1251">IF(D$2=1,IF(F1251="","",ABS(F1250-F1251)),IF(D$2&lt;10,IF(AND(F1251="",F1252=""),"",MAX(IF(C$11:C$1510=G1251,B$11:B$1510))-MIN(IF(C$11:C$1510=G1251,B$11:B$1510))),IF(AND(F1251="",F1252=""),"",_xlfn.STDEV.S(IF(C$11:C$1510=G1251,B$11:B$1510)))))</f>
        <v/>
      </c>
      <c r="J1251" s="102"/>
      <c r="K1251" s="156"/>
      <c r="L1251" s="157"/>
      <c r="M1251" s="158"/>
      <c r="N1251" s="147"/>
      <c r="O1251" s="147"/>
      <c r="AA1251" s="99" t="str">
        <f t="shared" si="873"/>
        <v/>
      </c>
      <c r="AB1251" s="99" t="str">
        <f t="shared" si="874"/>
        <v/>
      </c>
      <c r="AC1251" s="99" t="str">
        <f t="shared" si="902"/>
        <v/>
      </c>
      <c r="AD1251" s="99" t="str">
        <f t="shared" si="903"/>
        <v/>
      </c>
      <c r="AE1251" s="99" t="str">
        <f t="shared" si="875"/>
        <v/>
      </c>
      <c r="AF1251" s="99" t="str">
        <f t="shared" si="876"/>
        <v/>
      </c>
      <c r="AG1251" s="99" t="str">
        <f t="shared" si="914"/>
        <v/>
      </c>
      <c r="AH1251" s="99" t="str">
        <f t="shared" si="915"/>
        <v/>
      </c>
      <c r="AI1251" s="99" t="str">
        <f t="shared" si="892"/>
        <v/>
      </c>
      <c r="AJ1251" s="99" t="str">
        <f t="shared" si="898"/>
        <v/>
      </c>
      <c r="AK1251" s="99" t="str">
        <f t="shared" si="912"/>
        <v/>
      </c>
      <c r="AL1251" s="99" t="str">
        <f t="shared" si="913"/>
        <v/>
      </c>
      <c r="AM1251" s="99" t="str">
        <f t="shared" si="893"/>
        <v/>
      </c>
      <c r="AN1251" s="99" t="str">
        <f t="shared" si="899"/>
        <v/>
      </c>
      <c r="AO1251" s="99" t="str">
        <f t="shared" si="904"/>
        <v/>
      </c>
      <c r="AP1251" s="99" t="str">
        <f t="shared" si="905"/>
        <v/>
      </c>
      <c r="AQ1251" s="99" t="str">
        <f t="shared" si="900"/>
        <v/>
      </c>
      <c r="AR1251" s="99" t="str">
        <f t="shared" si="901"/>
        <v/>
      </c>
      <c r="AS1251" s="99" t="str">
        <f t="shared" si="906"/>
        <v/>
      </c>
      <c r="AT1251" s="99" t="str">
        <f t="shared" si="907"/>
        <v/>
      </c>
      <c r="AU1251" s="99" t="str">
        <f t="shared" si="877"/>
        <v/>
      </c>
      <c r="AV1251" s="99" t="str">
        <f t="shared" si="878"/>
        <v/>
      </c>
      <c r="AW1251" s="99" t="str">
        <f t="shared" si="908"/>
        <v/>
      </c>
      <c r="AX1251" s="99" t="str">
        <f t="shared" si="909"/>
        <v/>
      </c>
      <c r="AY1251" s="99" t="str">
        <f t="shared" si="879"/>
        <v/>
      </c>
      <c r="AZ1251" s="99" t="str">
        <f t="shared" si="880"/>
        <v/>
      </c>
      <c r="BA1251" s="99" t="str">
        <f t="shared" si="910"/>
        <v/>
      </c>
      <c r="BB1251" s="99" t="str">
        <f t="shared" si="911"/>
        <v/>
      </c>
      <c r="BD1251" s="99" t="str">
        <f t="shared" si="881"/>
        <v/>
      </c>
      <c r="BE1251" s="99" t="str">
        <f t="shared" si="882"/>
        <v/>
      </c>
      <c r="BF1251" s="99" t="str">
        <f t="shared" si="883"/>
        <v/>
      </c>
      <c r="BG1251" s="99" t="str">
        <f t="shared" si="884"/>
        <v/>
      </c>
      <c r="BH1251" s="121" t="str">
        <f t="shared" si="885"/>
        <v/>
      </c>
      <c r="BI1251" s="121" t="str">
        <f t="shared" si="886"/>
        <v/>
      </c>
      <c r="BJ1251" s="122" t="str">
        <f t="shared" si="887"/>
        <v/>
      </c>
      <c r="BK1251" s="122"/>
      <c r="BL1251" s="99" t="str">
        <f t="shared" si="888"/>
        <v/>
      </c>
      <c r="BM1251" s="99" t="str">
        <f t="shared" si="889"/>
        <v/>
      </c>
      <c r="BN1251" s="122" t="str">
        <f t="shared" si="894"/>
        <v/>
      </c>
      <c r="BO1251" s="121" t="str">
        <f t="shared" si="890"/>
        <v/>
      </c>
      <c r="BP1251" s="122" t="str">
        <f t="shared" si="895"/>
        <v/>
      </c>
      <c r="BQ1251" s="122"/>
    </row>
    <row r="1252" spans="2:69" x14ac:dyDescent="0.3">
      <c r="B1252" s="89"/>
      <c r="C1252" s="98">
        <f t="shared" si="891"/>
        <v>249</v>
      </c>
      <c r="D1252" s="120">
        <v>1242</v>
      </c>
      <c r="E1252" s="161" t="str">
        <f t="shared" si="896"/>
        <v/>
      </c>
      <c r="F1252" s="90" t="str">
        <f t="shared" si="872"/>
        <v/>
      </c>
      <c r="G1252" s="120">
        <v>1242</v>
      </c>
      <c r="H1252" s="161" t="str">
        <f t="shared" si="897"/>
        <v/>
      </c>
      <c r="I1252" s="90" t="str">
        <f t="array" ref="I1252">IF(D$2=1,IF(F1252="","",ABS(F1251-F1252)),IF(D$2&lt;10,IF(AND(F1252="",F1253=""),"",MAX(IF(C$11:C$1510=G1252,B$11:B$1510))-MIN(IF(C$11:C$1510=G1252,B$11:B$1510))),IF(AND(F1252="",F1253=""),"",_xlfn.STDEV.S(IF(C$11:C$1510=G1252,B$11:B$1510)))))</f>
        <v/>
      </c>
      <c r="J1252" s="102"/>
      <c r="K1252" s="156"/>
      <c r="L1252" s="157"/>
      <c r="M1252" s="158"/>
      <c r="N1252" s="147"/>
      <c r="O1252" s="147"/>
      <c r="AA1252" s="99" t="str">
        <f t="shared" si="873"/>
        <v/>
      </c>
      <c r="AB1252" s="99" t="str">
        <f t="shared" si="874"/>
        <v/>
      </c>
      <c r="AC1252" s="99" t="str">
        <f t="shared" si="902"/>
        <v/>
      </c>
      <c r="AD1252" s="99" t="str">
        <f t="shared" si="903"/>
        <v/>
      </c>
      <c r="AE1252" s="99" t="str">
        <f t="shared" si="875"/>
        <v/>
      </c>
      <c r="AF1252" s="99" t="str">
        <f t="shared" si="876"/>
        <v/>
      </c>
      <c r="AG1252" s="99" t="str">
        <f t="shared" si="914"/>
        <v/>
      </c>
      <c r="AH1252" s="99" t="str">
        <f t="shared" si="915"/>
        <v/>
      </c>
      <c r="AI1252" s="99" t="str">
        <f t="shared" si="892"/>
        <v/>
      </c>
      <c r="AJ1252" s="99" t="str">
        <f t="shared" si="898"/>
        <v/>
      </c>
      <c r="AK1252" s="99" t="str">
        <f t="shared" si="912"/>
        <v/>
      </c>
      <c r="AL1252" s="99" t="str">
        <f t="shared" si="913"/>
        <v/>
      </c>
      <c r="AM1252" s="99" t="str">
        <f t="shared" si="893"/>
        <v/>
      </c>
      <c r="AN1252" s="99" t="str">
        <f t="shared" si="899"/>
        <v/>
      </c>
      <c r="AO1252" s="99" t="str">
        <f t="shared" si="904"/>
        <v/>
      </c>
      <c r="AP1252" s="99" t="str">
        <f t="shared" si="905"/>
        <v/>
      </c>
      <c r="AQ1252" s="99" t="str">
        <f t="shared" si="900"/>
        <v/>
      </c>
      <c r="AR1252" s="99" t="str">
        <f t="shared" si="901"/>
        <v/>
      </c>
      <c r="AS1252" s="99" t="str">
        <f t="shared" si="906"/>
        <v/>
      </c>
      <c r="AT1252" s="99" t="str">
        <f t="shared" si="907"/>
        <v/>
      </c>
      <c r="AU1252" s="99" t="str">
        <f t="shared" si="877"/>
        <v/>
      </c>
      <c r="AV1252" s="99" t="str">
        <f t="shared" si="878"/>
        <v/>
      </c>
      <c r="AW1252" s="99" t="str">
        <f t="shared" si="908"/>
        <v/>
      </c>
      <c r="AX1252" s="99" t="str">
        <f t="shared" si="909"/>
        <v/>
      </c>
      <c r="AY1252" s="99" t="str">
        <f t="shared" si="879"/>
        <v/>
      </c>
      <c r="AZ1252" s="99" t="str">
        <f t="shared" si="880"/>
        <v/>
      </c>
      <c r="BA1252" s="99" t="str">
        <f t="shared" si="910"/>
        <v/>
      </c>
      <c r="BB1252" s="99" t="str">
        <f t="shared" si="911"/>
        <v/>
      </c>
      <c r="BD1252" s="99" t="str">
        <f t="shared" si="881"/>
        <v/>
      </c>
      <c r="BE1252" s="99" t="str">
        <f t="shared" si="882"/>
        <v/>
      </c>
      <c r="BF1252" s="99" t="str">
        <f t="shared" si="883"/>
        <v/>
      </c>
      <c r="BG1252" s="99" t="str">
        <f t="shared" si="884"/>
        <v/>
      </c>
      <c r="BH1252" s="121" t="str">
        <f t="shared" si="885"/>
        <v/>
      </c>
      <c r="BI1252" s="121" t="str">
        <f t="shared" si="886"/>
        <v/>
      </c>
      <c r="BJ1252" s="122" t="str">
        <f t="shared" si="887"/>
        <v/>
      </c>
      <c r="BK1252" s="122"/>
      <c r="BL1252" s="99" t="str">
        <f t="shared" si="888"/>
        <v/>
      </c>
      <c r="BM1252" s="99" t="str">
        <f t="shared" si="889"/>
        <v/>
      </c>
      <c r="BN1252" s="122" t="str">
        <f t="shared" si="894"/>
        <v/>
      </c>
      <c r="BO1252" s="121" t="str">
        <f t="shared" si="890"/>
        <v/>
      </c>
      <c r="BP1252" s="122" t="str">
        <f t="shared" si="895"/>
        <v/>
      </c>
      <c r="BQ1252" s="122"/>
    </row>
    <row r="1253" spans="2:69" x14ac:dyDescent="0.3">
      <c r="B1253" s="89"/>
      <c r="C1253" s="98">
        <f t="shared" si="891"/>
        <v>249</v>
      </c>
      <c r="D1253" s="120">
        <v>1243</v>
      </c>
      <c r="E1253" s="161" t="str">
        <f t="shared" si="896"/>
        <v/>
      </c>
      <c r="F1253" s="90" t="str">
        <f t="shared" si="872"/>
        <v/>
      </c>
      <c r="G1253" s="120">
        <v>1243</v>
      </c>
      <c r="H1253" s="161" t="str">
        <f t="shared" si="897"/>
        <v/>
      </c>
      <c r="I1253" s="90" t="str">
        <f t="array" ref="I1253">IF(D$2=1,IF(F1253="","",ABS(F1252-F1253)),IF(D$2&lt;10,IF(AND(F1253="",F1254=""),"",MAX(IF(C$11:C$1510=G1253,B$11:B$1510))-MIN(IF(C$11:C$1510=G1253,B$11:B$1510))),IF(AND(F1253="",F1254=""),"",_xlfn.STDEV.S(IF(C$11:C$1510=G1253,B$11:B$1510)))))</f>
        <v/>
      </c>
      <c r="J1253" s="102"/>
      <c r="K1253" s="156"/>
      <c r="L1253" s="157"/>
      <c r="M1253" s="158"/>
      <c r="N1253" s="147"/>
      <c r="O1253" s="147"/>
      <c r="AA1253" s="99" t="str">
        <f t="shared" si="873"/>
        <v/>
      </c>
      <c r="AB1253" s="99" t="str">
        <f t="shared" si="874"/>
        <v/>
      </c>
      <c r="AC1253" s="99" t="str">
        <f t="shared" si="902"/>
        <v/>
      </c>
      <c r="AD1253" s="99" t="str">
        <f t="shared" si="903"/>
        <v/>
      </c>
      <c r="AE1253" s="99" t="str">
        <f t="shared" si="875"/>
        <v/>
      </c>
      <c r="AF1253" s="99" t="str">
        <f t="shared" si="876"/>
        <v/>
      </c>
      <c r="AG1253" s="99" t="str">
        <f t="shared" si="914"/>
        <v/>
      </c>
      <c r="AH1253" s="99" t="str">
        <f t="shared" si="915"/>
        <v/>
      </c>
      <c r="AI1253" s="99" t="str">
        <f t="shared" si="892"/>
        <v/>
      </c>
      <c r="AJ1253" s="99" t="str">
        <f t="shared" si="898"/>
        <v/>
      </c>
      <c r="AK1253" s="99" t="str">
        <f t="shared" si="912"/>
        <v/>
      </c>
      <c r="AL1253" s="99" t="str">
        <f t="shared" si="913"/>
        <v/>
      </c>
      <c r="AM1253" s="99" t="str">
        <f t="shared" si="893"/>
        <v/>
      </c>
      <c r="AN1253" s="99" t="str">
        <f t="shared" si="899"/>
        <v/>
      </c>
      <c r="AO1253" s="99" t="str">
        <f t="shared" si="904"/>
        <v/>
      </c>
      <c r="AP1253" s="99" t="str">
        <f t="shared" si="905"/>
        <v/>
      </c>
      <c r="AQ1253" s="99" t="str">
        <f t="shared" si="900"/>
        <v/>
      </c>
      <c r="AR1253" s="99" t="str">
        <f t="shared" si="901"/>
        <v/>
      </c>
      <c r="AS1253" s="99" t="str">
        <f t="shared" si="906"/>
        <v/>
      </c>
      <c r="AT1253" s="99" t="str">
        <f t="shared" si="907"/>
        <v/>
      </c>
      <c r="AU1253" s="99" t="str">
        <f t="shared" si="877"/>
        <v/>
      </c>
      <c r="AV1253" s="99" t="str">
        <f t="shared" si="878"/>
        <v/>
      </c>
      <c r="AW1253" s="99" t="str">
        <f t="shared" si="908"/>
        <v/>
      </c>
      <c r="AX1253" s="99" t="str">
        <f t="shared" si="909"/>
        <v/>
      </c>
      <c r="AY1253" s="99" t="str">
        <f t="shared" si="879"/>
        <v/>
      </c>
      <c r="AZ1253" s="99" t="str">
        <f t="shared" si="880"/>
        <v/>
      </c>
      <c r="BA1253" s="99" t="str">
        <f t="shared" si="910"/>
        <v/>
      </c>
      <c r="BB1253" s="99" t="str">
        <f t="shared" si="911"/>
        <v/>
      </c>
      <c r="BD1253" s="99" t="str">
        <f t="shared" si="881"/>
        <v/>
      </c>
      <c r="BE1253" s="99" t="str">
        <f t="shared" si="882"/>
        <v/>
      </c>
      <c r="BF1253" s="99" t="str">
        <f t="shared" si="883"/>
        <v/>
      </c>
      <c r="BG1253" s="99" t="str">
        <f t="shared" si="884"/>
        <v/>
      </c>
      <c r="BH1253" s="121" t="str">
        <f t="shared" si="885"/>
        <v/>
      </c>
      <c r="BI1253" s="121" t="str">
        <f t="shared" si="886"/>
        <v/>
      </c>
      <c r="BJ1253" s="122" t="str">
        <f t="shared" si="887"/>
        <v/>
      </c>
      <c r="BK1253" s="122"/>
      <c r="BL1253" s="99" t="str">
        <f t="shared" si="888"/>
        <v/>
      </c>
      <c r="BM1253" s="99" t="str">
        <f t="shared" si="889"/>
        <v/>
      </c>
      <c r="BN1253" s="122" t="str">
        <f t="shared" si="894"/>
        <v/>
      </c>
      <c r="BO1253" s="121" t="str">
        <f t="shared" si="890"/>
        <v/>
      </c>
      <c r="BP1253" s="122" t="str">
        <f t="shared" si="895"/>
        <v/>
      </c>
      <c r="BQ1253" s="122"/>
    </row>
    <row r="1254" spans="2:69" x14ac:dyDescent="0.3">
      <c r="B1254" s="89"/>
      <c r="C1254" s="98">
        <f t="shared" si="891"/>
        <v>249</v>
      </c>
      <c r="D1254" s="120">
        <v>1244</v>
      </c>
      <c r="E1254" s="161" t="str">
        <f t="shared" si="896"/>
        <v/>
      </c>
      <c r="F1254" s="90" t="str">
        <f t="shared" si="872"/>
        <v/>
      </c>
      <c r="G1254" s="120">
        <v>1244</v>
      </c>
      <c r="H1254" s="161" t="str">
        <f t="shared" si="897"/>
        <v/>
      </c>
      <c r="I1254" s="90" t="str">
        <f t="array" ref="I1254">IF(D$2=1,IF(F1254="","",ABS(F1253-F1254)),IF(D$2&lt;10,IF(AND(F1254="",F1255=""),"",MAX(IF(C$11:C$1510=G1254,B$11:B$1510))-MIN(IF(C$11:C$1510=G1254,B$11:B$1510))),IF(AND(F1254="",F1255=""),"",_xlfn.STDEV.S(IF(C$11:C$1510=G1254,B$11:B$1510)))))</f>
        <v/>
      </c>
      <c r="J1254" s="102"/>
      <c r="K1254" s="156"/>
      <c r="L1254" s="157"/>
      <c r="M1254" s="158"/>
      <c r="N1254" s="147"/>
      <c r="O1254" s="147"/>
      <c r="AA1254" s="99" t="str">
        <f t="shared" si="873"/>
        <v/>
      </c>
      <c r="AB1254" s="99" t="str">
        <f t="shared" si="874"/>
        <v/>
      </c>
      <c r="AC1254" s="99" t="str">
        <f t="shared" si="902"/>
        <v/>
      </c>
      <c r="AD1254" s="99" t="str">
        <f t="shared" si="903"/>
        <v/>
      </c>
      <c r="AE1254" s="99" t="str">
        <f t="shared" si="875"/>
        <v/>
      </c>
      <c r="AF1254" s="99" t="str">
        <f t="shared" si="876"/>
        <v/>
      </c>
      <c r="AG1254" s="99" t="str">
        <f t="shared" si="914"/>
        <v/>
      </c>
      <c r="AH1254" s="99" t="str">
        <f t="shared" si="915"/>
        <v/>
      </c>
      <c r="AI1254" s="99" t="str">
        <f t="shared" si="892"/>
        <v/>
      </c>
      <c r="AJ1254" s="99" t="str">
        <f t="shared" si="898"/>
        <v/>
      </c>
      <c r="AK1254" s="99" t="str">
        <f t="shared" si="912"/>
        <v/>
      </c>
      <c r="AL1254" s="99" t="str">
        <f t="shared" si="913"/>
        <v/>
      </c>
      <c r="AM1254" s="99" t="str">
        <f t="shared" si="893"/>
        <v/>
      </c>
      <c r="AN1254" s="99" t="str">
        <f t="shared" si="899"/>
        <v/>
      </c>
      <c r="AO1254" s="99" t="str">
        <f t="shared" si="904"/>
        <v/>
      </c>
      <c r="AP1254" s="99" t="str">
        <f t="shared" si="905"/>
        <v/>
      </c>
      <c r="AQ1254" s="99" t="str">
        <f t="shared" si="900"/>
        <v/>
      </c>
      <c r="AR1254" s="99" t="str">
        <f t="shared" si="901"/>
        <v/>
      </c>
      <c r="AS1254" s="99" t="str">
        <f t="shared" si="906"/>
        <v/>
      </c>
      <c r="AT1254" s="99" t="str">
        <f t="shared" si="907"/>
        <v/>
      </c>
      <c r="AU1254" s="99" t="str">
        <f t="shared" si="877"/>
        <v/>
      </c>
      <c r="AV1254" s="99" t="str">
        <f t="shared" si="878"/>
        <v/>
      </c>
      <c r="AW1254" s="99" t="str">
        <f t="shared" si="908"/>
        <v/>
      </c>
      <c r="AX1254" s="99" t="str">
        <f t="shared" si="909"/>
        <v/>
      </c>
      <c r="AY1254" s="99" t="str">
        <f t="shared" si="879"/>
        <v/>
      </c>
      <c r="AZ1254" s="99" t="str">
        <f t="shared" si="880"/>
        <v/>
      </c>
      <c r="BA1254" s="99" t="str">
        <f t="shared" si="910"/>
        <v/>
      </c>
      <c r="BB1254" s="99" t="str">
        <f t="shared" si="911"/>
        <v/>
      </c>
      <c r="BD1254" s="99" t="str">
        <f t="shared" si="881"/>
        <v/>
      </c>
      <c r="BE1254" s="99" t="str">
        <f t="shared" si="882"/>
        <v/>
      </c>
      <c r="BF1254" s="99" t="str">
        <f t="shared" si="883"/>
        <v/>
      </c>
      <c r="BG1254" s="99" t="str">
        <f t="shared" si="884"/>
        <v/>
      </c>
      <c r="BH1254" s="121" t="str">
        <f t="shared" si="885"/>
        <v/>
      </c>
      <c r="BI1254" s="121" t="str">
        <f t="shared" si="886"/>
        <v/>
      </c>
      <c r="BJ1254" s="122" t="str">
        <f t="shared" si="887"/>
        <v/>
      </c>
      <c r="BK1254" s="122"/>
      <c r="BL1254" s="99" t="str">
        <f t="shared" si="888"/>
        <v/>
      </c>
      <c r="BM1254" s="99" t="str">
        <f t="shared" si="889"/>
        <v/>
      </c>
      <c r="BN1254" s="122" t="str">
        <f t="shared" si="894"/>
        <v/>
      </c>
      <c r="BO1254" s="121" t="str">
        <f t="shared" si="890"/>
        <v/>
      </c>
      <c r="BP1254" s="122" t="str">
        <f t="shared" si="895"/>
        <v/>
      </c>
      <c r="BQ1254" s="122"/>
    </row>
    <row r="1255" spans="2:69" x14ac:dyDescent="0.3">
      <c r="B1255" s="89"/>
      <c r="C1255" s="98">
        <f t="shared" si="891"/>
        <v>249</v>
      </c>
      <c r="D1255" s="120">
        <v>1245</v>
      </c>
      <c r="E1255" s="161" t="str">
        <f t="shared" si="896"/>
        <v/>
      </c>
      <c r="F1255" s="90" t="str">
        <f t="shared" si="872"/>
        <v/>
      </c>
      <c r="G1255" s="120">
        <v>1245</v>
      </c>
      <c r="H1255" s="161" t="str">
        <f t="shared" si="897"/>
        <v/>
      </c>
      <c r="I1255" s="90" t="str">
        <f t="array" ref="I1255">IF(D$2=1,IF(F1255="","",ABS(F1254-F1255)),IF(D$2&lt;10,IF(AND(F1255="",F1256=""),"",MAX(IF(C$11:C$1510=G1255,B$11:B$1510))-MIN(IF(C$11:C$1510=G1255,B$11:B$1510))),IF(AND(F1255="",F1256=""),"",_xlfn.STDEV.S(IF(C$11:C$1510=G1255,B$11:B$1510)))))</f>
        <v/>
      </c>
      <c r="J1255" s="102"/>
      <c r="K1255" s="156"/>
      <c r="L1255" s="157"/>
      <c r="M1255" s="158"/>
      <c r="N1255" s="147"/>
      <c r="O1255" s="147"/>
      <c r="AA1255" s="99" t="str">
        <f t="shared" si="873"/>
        <v/>
      </c>
      <c r="AB1255" s="99" t="str">
        <f t="shared" si="874"/>
        <v/>
      </c>
      <c r="AC1255" s="99" t="str">
        <f t="shared" si="902"/>
        <v/>
      </c>
      <c r="AD1255" s="99" t="str">
        <f t="shared" si="903"/>
        <v/>
      </c>
      <c r="AE1255" s="99" t="str">
        <f t="shared" si="875"/>
        <v/>
      </c>
      <c r="AF1255" s="99" t="str">
        <f t="shared" si="876"/>
        <v/>
      </c>
      <c r="AG1255" s="99" t="str">
        <f t="shared" si="914"/>
        <v/>
      </c>
      <c r="AH1255" s="99" t="str">
        <f t="shared" si="915"/>
        <v/>
      </c>
      <c r="AI1255" s="99" t="str">
        <f t="shared" si="892"/>
        <v/>
      </c>
      <c r="AJ1255" s="99" t="str">
        <f t="shared" si="898"/>
        <v/>
      </c>
      <c r="AK1255" s="99" t="str">
        <f t="shared" si="912"/>
        <v/>
      </c>
      <c r="AL1255" s="99" t="str">
        <f t="shared" si="913"/>
        <v/>
      </c>
      <c r="AM1255" s="99" t="str">
        <f t="shared" si="893"/>
        <v/>
      </c>
      <c r="AN1255" s="99" t="str">
        <f t="shared" si="899"/>
        <v/>
      </c>
      <c r="AO1255" s="99" t="str">
        <f t="shared" si="904"/>
        <v/>
      </c>
      <c r="AP1255" s="99" t="str">
        <f t="shared" si="905"/>
        <v/>
      </c>
      <c r="AQ1255" s="99" t="str">
        <f t="shared" si="900"/>
        <v/>
      </c>
      <c r="AR1255" s="99" t="str">
        <f t="shared" si="901"/>
        <v/>
      </c>
      <c r="AS1255" s="99" t="str">
        <f t="shared" si="906"/>
        <v/>
      </c>
      <c r="AT1255" s="99" t="str">
        <f t="shared" si="907"/>
        <v/>
      </c>
      <c r="AU1255" s="99" t="str">
        <f t="shared" si="877"/>
        <v/>
      </c>
      <c r="AV1255" s="99" t="str">
        <f t="shared" si="878"/>
        <v/>
      </c>
      <c r="AW1255" s="99" t="str">
        <f t="shared" si="908"/>
        <v/>
      </c>
      <c r="AX1255" s="99" t="str">
        <f t="shared" si="909"/>
        <v/>
      </c>
      <c r="AY1255" s="99" t="str">
        <f t="shared" si="879"/>
        <v/>
      </c>
      <c r="AZ1255" s="99" t="str">
        <f t="shared" si="880"/>
        <v/>
      </c>
      <c r="BA1255" s="99" t="str">
        <f t="shared" si="910"/>
        <v/>
      </c>
      <c r="BB1255" s="99" t="str">
        <f t="shared" si="911"/>
        <v/>
      </c>
      <c r="BD1255" s="99" t="str">
        <f t="shared" si="881"/>
        <v/>
      </c>
      <c r="BE1255" s="99" t="str">
        <f t="shared" si="882"/>
        <v/>
      </c>
      <c r="BF1255" s="99" t="str">
        <f t="shared" si="883"/>
        <v/>
      </c>
      <c r="BG1255" s="99" t="str">
        <f t="shared" si="884"/>
        <v/>
      </c>
      <c r="BH1255" s="121" t="str">
        <f t="shared" si="885"/>
        <v/>
      </c>
      <c r="BI1255" s="121" t="str">
        <f t="shared" si="886"/>
        <v/>
      </c>
      <c r="BJ1255" s="122" t="str">
        <f t="shared" si="887"/>
        <v/>
      </c>
      <c r="BK1255" s="122"/>
      <c r="BL1255" s="99" t="str">
        <f t="shared" si="888"/>
        <v/>
      </c>
      <c r="BM1255" s="99" t="str">
        <f t="shared" si="889"/>
        <v/>
      </c>
      <c r="BN1255" s="122" t="str">
        <f t="shared" si="894"/>
        <v/>
      </c>
      <c r="BO1255" s="121" t="str">
        <f t="shared" si="890"/>
        <v/>
      </c>
      <c r="BP1255" s="122" t="str">
        <f t="shared" si="895"/>
        <v/>
      </c>
      <c r="BQ1255" s="122"/>
    </row>
    <row r="1256" spans="2:69" x14ac:dyDescent="0.3">
      <c r="B1256" s="89"/>
      <c r="C1256" s="98">
        <f t="shared" si="891"/>
        <v>250</v>
      </c>
      <c r="D1256" s="120">
        <v>1246</v>
      </c>
      <c r="E1256" s="161" t="str">
        <f t="shared" si="896"/>
        <v/>
      </c>
      <c r="F1256" s="90" t="str">
        <f t="shared" si="872"/>
        <v/>
      </c>
      <c r="G1256" s="120">
        <v>1246</v>
      </c>
      <c r="H1256" s="161" t="str">
        <f t="shared" si="897"/>
        <v/>
      </c>
      <c r="I1256" s="90" t="str">
        <f t="array" ref="I1256">IF(D$2=1,IF(F1256="","",ABS(F1255-F1256)),IF(D$2&lt;10,IF(AND(F1256="",F1257=""),"",MAX(IF(C$11:C$1510=G1256,B$11:B$1510))-MIN(IF(C$11:C$1510=G1256,B$11:B$1510))),IF(AND(F1256="",F1257=""),"",_xlfn.STDEV.S(IF(C$11:C$1510=G1256,B$11:B$1510)))))</f>
        <v/>
      </c>
      <c r="J1256" s="102"/>
      <c r="K1256" s="156"/>
      <c r="L1256" s="157"/>
      <c r="M1256" s="158"/>
      <c r="N1256" s="147"/>
      <c r="O1256" s="147"/>
      <c r="AA1256" s="99" t="str">
        <f t="shared" si="873"/>
        <v/>
      </c>
      <c r="AB1256" s="99" t="str">
        <f t="shared" si="874"/>
        <v/>
      </c>
      <c r="AC1256" s="99" t="str">
        <f t="shared" si="902"/>
        <v/>
      </c>
      <c r="AD1256" s="99" t="str">
        <f t="shared" si="903"/>
        <v/>
      </c>
      <c r="AE1256" s="99" t="str">
        <f t="shared" si="875"/>
        <v/>
      </c>
      <c r="AF1256" s="99" t="str">
        <f t="shared" si="876"/>
        <v/>
      </c>
      <c r="AG1256" s="99" t="str">
        <f t="shared" si="914"/>
        <v/>
      </c>
      <c r="AH1256" s="99" t="str">
        <f t="shared" si="915"/>
        <v/>
      </c>
      <c r="AI1256" s="99" t="str">
        <f t="shared" si="892"/>
        <v/>
      </c>
      <c r="AJ1256" s="99" t="str">
        <f t="shared" si="898"/>
        <v/>
      </c>
      <c r="AK1256" s="99" t="str">
        <f t="shared" si="912"/>
        <v/>
      </c>
      <c r="AL1256" s="99" t="str">
        <f t="shared" si="913"/>
        <v/>
      </c>
      <c r="AM1256" s="99" t="str">
        <f t="shared" si="893"/>
        <v/>
      </c>
      <c r="AN1256" s="99" t="str">
        <f t="shared" si="899"/>
        <v/>
      </c>
      <c r="AO1256" s="99" t="str">
        <f t="shared" si="904"/>
        <v/>
      </c>
      <c r="AP1256" s="99" t="str">
        <f t="shared" si="905"/>
        <v/>
      </c>
      <c r="AQ1256" s="99" t="str">
        <f t="shared" si="900"/>
        <v/>
      </c>
      <c r="AR1256" s="99" t="str">
        <f t="shared" si="901"/>
        <v/>
      </c>
      <c r="AS1256" s="99" t="str">
        <f t="shared" si="906"/>
        <v/>
      </c>
      <c r="AT1256" s="99" t="str">
        <f t="shared" si="907"/>
        <v/>
      </c>
      <c r="AU1256" s="99" t="str">
        <f t="shared" si="877"/>
        <v/>
      </c>
      <c r="AV1256" s="99" t="str">
        <f t="shared" si="878"/>
        <v/>
      </c>
      <c r="AW1256" s="99" t="str">
        <f t="shared" si="908"/>
        <v/>
      </c>
      <c r="AX1256" s="99" t="str">
        <f t="shared" si="909"/>
        <v/>
      </c>
      <c r="AY1256" s="99" t="str">
        <f t="shared" si="879"/>
        <v/>
      </c>
      <c r="AZ1256" s="99" t="str">
        <f t="shared" si="880"/>
        <v/>
      </c>
      <c r="BA1256" s="99" t="str">
        <f t="shared" si="910"/>
        <v/>
      </c>
      <c r="BB1256" s="99" t="str">
        <f t="shared" si="911"/>
        <v/>
      </c>
      <c r="BD1256" s="99" t="str">
        <f t="shared" si="881"/>
        <v/>
      </c>
      <c r="BE1256" s="99" t="str">
        <f t="shared" si="882"/>
        <v/>
      </c>
      <c r="BF1256" s="99" t="str">
        <f t="shared" si="883"/>
        <v/>
      </c>
      <c r="BG1256" s="99" t="str">
        <f t="shared" si="884"/>
        <v/>
      </c>
      <c r="BH1256" s="121" t="str">
        <f t="shared" si="885"/>
        <v/>
      </c>
      <c r="BI1256" s="121" t="str">
        <f t="shared" si="886"/>
        <v/>
      </c>
      <c r="BJ1256" s="122" t="str">
        <f t="shared" si="887"/>
        <v/>
      </c>
      <c r="BK1256" s="122"/>
      <c r="BL1256" s="99" t="str">
        <f t="shared" si="888"/>
        <v/>
      </c>
      <c r="BM1256" s="99" t="str">
        <f t="shared" si="889"/>
        <v/>
      </c>
      <c r="BN1256" s="122" t="str">
        <f t="shared" si="894"/>
        <v/>
      </c>
      <c r="BO1256" s="121" t="str">
        <f t="shared" si="890"/>
        <v/>
      </c>
      <c r="BP1256" s="122" t="str">
        <f t="shared" si="895"/>
        <v/>
      </c>
      <c r="BQ1256" s="122"/>
    </row>
    <row r="1257" spans="2:69" x14ac:dyDescent="0.3">
      <c r="B1257" s="89"/>
      <c r="C1257" s="98">
        <f t="shared" si="891"/>
        <v>250</v>
      </c>
      <c r="D1257" s="120">
        <v>1247</v>
      </c>
      <c r="E1257" s="161" t="str">
        <f t="shared" si="896"/>
        <v/>
      </c>
      <c r="F1257" s="90" t="str">
        <f t="shared" si="872"/>
        <v/>
      </c>
      <c r="G1257" s="120">
        <v>1247</v>
      </c>
      <c r="H1257" s="161" t="str">
        <f t="shared" si="897"/>
        <v/>
      </c>
      <c r="I1257" s="90" t="str">
        <f t="array" ref="I1257">IF(D$2=1,IF(F1257="","",ABS(F1256-F1257)),IF(D$2&lt;10,IF(AND(F1257="",F1258=""),"",MAX(IF(C$11:C$1510=G1257,B$11:B$1510))-MIN(IF(C$11:C$1510=G1257,B$11:B$1510))),IF(AND(F1257="",F1258=""),"",_xlfn.STDEV.S(IF(C$11:C$1510=G1257,B$11:B$1510)))))</f>
        <v/>
      </c>
      <c r="J1257" s="102"/>
      <c r="K1257" s="156"/>
      <c r="L1257" s="157"/>
      <c r="M1257" s="158"/>
      <c r="N1257" s="147"/>
      <c r="O1257" s="147"/>
      <c r="AA1257" s="99" t="str">
        <f t="shared" si="873"/>
        <v/>
      </c>
      <c r="AB1257" s="99" t="str">
        <f t="shared" si="874"/>
        <v/>
      </c>
      <c r="AC1257" s="99" t="str">
        <f t="shared" si="902"/>
        <v/>
      </c>
      <c r="AD1257" s="99" t="str">
        <f t="shared" si="903"/>
        <v/>
      </c>
      <c r="AE1257" s="99" t="str">
        <f t="shared" si="875"/>
        <v/>
      </c>
      <c r="AF1257" s="99" t="str">
        <f t="shared" si="876"/>
        <v/>
      </c>
      <c r="AG1257" s="99" t="str">
        <f t="shared" si="914"/>
        <v/>
      </c>
      <c r="AH1257" s="99" t="str">
        <f t="shared" si="915"/>
        <v/>
      </c>
      <c r="AI1257" s="99" t="str">
        <f t="shared" si="892"/>
        <v/>
      </c>
      <c r="AJ1257" s="99" t="str">
        <f t="shared" si="898"/>
        <v/>
      </c>
      <c r="AK1257" s="99" t="str">
        <f t="shared" si="912"/>
        <v/>
      </c>
      <c r="AL1257" s="99" t="str">
        <f t="shared" si="913"/>
        <v/>
      </c>
      <c r="AM1257" s="99" t="str">
        <f t="shared" si="893"/>
        <v/>
      </c>
      <c r="AN1257" s="99" t="str">
        <f t="shared" si="899"/>
        <v/>
      </c>
      <c r="AO1257" s="99" t="str">
        <f t="shared" si="904"/>
        <v/>
      </c>
      <c r="AP1257" s="99" t="str">
        <f t="shared" si="905"/>
        <v/>
      </c>
      <c r="AQ1257" s="99" t="str">
        <f t="shared" si="900"/>
        <v/>
      </c>
      <c r="AR1257" s="99" t="str">
        <f t="shared" si="901"/>
        <v/>
      </c>
      <c r="AS1257" s="99" t="str">
        <f t="shared" si="906"/>
        <v/>
      </c>
      <c r="AT1257" s="99" t="str">
        <f t="shared" si="907"/>
        <v/>
      </c>
      <c r="AU1257" s="99" t="str">
        <f t="shared" si="877"/>
        <v/>
      </c>
      <c r="AV1257" s="99" t="str">
        <f t="shared" si="878"/>
        <v/>
      </c>
      <c r="AW1257" s="99" t="str">
        <f t="shared" si="908"/>
        <v/>
      </c>
      <c r="AX1257" s="99" t="str">
        <f t="shared" si="909"/>
        <v/>
      </c>
      <c r="AY1257" s="99" t="str">
        <f t="shared" si="879"/>
        <v/>
      </c>
      <c r="AZ1257" s="99" t="str">
        <f t="shared" si="880"/>
        <v/>
      </c>
      <c r="BA1257" s="99" t="str">
        <f t="shared" si="910"/>
        <v/>
      </c>
      <c r="BB1257" s="99" t="str">
        <f t="shared" si="911"/>
        <v/>
      </c>
      <c r="BD1257" s="99" t="str">
        <f t="shared" si="881"/>
        <v/>
      </c>
      <c r="BE1257" s="99" t="str">
        <f t="shared" si="882"/>
        <v/>
      </c>
      <c r="BF1257" s="99" t="str">
        <f t="shared" si="883"/>
        <v/>
      </c>
      <c r="BG1257" s="99" t="str">
        <f t="shared" si="884"/>
        <v/>
      </c>
      <c r="BH1257" s="121" t="str">
        <f t="shared" si="885"/>
        <v/>
      </c>
      <c r="BI1257" s="121" t="str">
        <f t="shared" si="886"/>
        <v/>
      </c>
      <c r="BJ1257" s="122" t="str">
        <f t="shared" si="887"/>
        <v/>
      </c>
      <c r="BK1257" s="122"/>
      <c r="BL1257" s="99" t="str">
        <f t="shared" si="888"/>
        <v/>
      </c>
      <c r="BM1257" s="99" t="str">
        <f t="shared" si="889"/>
        <v/>
      </c>
      <c r="BN1257" s="122" t="str">
        <f t="shared" si="894"/>
        <v/>
      </c>
      <c r="BO1257" s="121" t="str">
        <f t="shared" si="890"/>
        <v/>
      </c>
      <c r="BP1257" s="122" t="str">
        <f t="shared" si="895"/>
        <v/>
      </c>
      <c r="BQ1257" s="122"/>
    </row>
    <row r="1258" spans="2:69" x14ac:dyDescent="0.3">
      <c r="B1258" s="89"/>
      <c r="C1258" s="98">
        <f t="shared" si="891"/>
        <v>250</v>
      </c>
      <c r="D1258" s="120">
        <v>1248</v>
      </c>
      <c r="E1258" s="161" t="str">
        <f t="shared" si="896"/>
        <v/>
      </c>
      <c r="F1258" s="90" t="str">
        <f t="shared" si="872"/>
        <v/>
      </c>
      <c r="G1258" s="120">
        <v>1248</v>
      </c>
      <c r="H1258" s="161" t="str">
        <f t="shared" si="897"/>
        <v/>
      </c>
      <c r="I1258" s="90" t="str">
        <f t="array" ref="I1258">IF(D$2=1,IF(F1258="","",ABS(F1257-F1258)),IF(D$2&lt;10,IF(AND(F1258="",F1259=""),"",MAX(IF(C$11:C$1510=G1258,B$11:B$1510))-MIN(IF(C$11:C$1510=G1258,B$11:B$1510))),IF(AND(F1258="",F1259=""),"",_xlfn.STDEV.S(IF(C$11:C$1510=G1258,B$11:B$1510)))))</f>
        <v/>
      </c>
      <c r="J1258" s="102"/>
      <c r="K1258" s="156"/>
      <c r="L1258" s="157"/>
      <c r="M1258" s="158"/>
      <c r="N1258" s="147"/>
      <c r="O1258" s="147"/>
      <c r="AA1258" s="99" t="str">
        <f t="shared" si="873"/>
        <v/>
      </c>
      <c r="AB1258" s="99" t="str">
        <f t="shared" si="874"/>
        <v/>
      </c>
      <c r="AC1258" s="99" t="str">
        <f t="shared" si="902"/>
        <v/>
      </c>
      <c r="AD1258" s="99" t="str">
        <f t="shared" si="903"/>
        <v/>
      </c>
      <c r="AE1258" s="99" t="str">
        <f t="shared" si="875"/>
        <v/>
      </c>
      <c r="AF1258" s="99" t="str">
        <f t="shared" si="876"/>
        <v/>
      </c>
      <c r="AG1258" s="99" t="str">
        <f t="shared" si="914"/>
        <v/>
      </c>
      <c r="AH1258" s="99" t="str">
        <f t="shared" si="915"/>
        <v/>
      </c>
      <c r="AI1258" s="99" t="str">
        <f t="shared" si="892"/>
        <v/>
      </c>
      <c r="AJ1258" s="99" t="str">
        <f t="shared" si="898"/>
        <v/>
      </c>
      <c r="AK1258" s="99" t="str">
        <f t="shared" si="912"/>
        <v/>
      </c>
      <c r="AL1258" s="99" t="str">
        <f t="shared" si="913"/>
        <v/>
      </c>
      <c r="AM1258" s="99" t="str">
        <f t="shared" si="893"/>
        <v/>
      </c>
      <c r="AN1258" s="99" t="str">
        <f t="shared" si="899"/>
        <v/>
      </c>
      <c r="AO1258" s="99" t="str">
        <f t="shared" si="904"/>
        <v/>
      </c>
      <c r="AP1258" s="99" t="str">
        <f t="shared" si="905"/>
        <v/>
      </c>
      <c r="AQ1258" s="99" t="str">
        <f t="shared" si="900"/>
        <v/>
      </c>
      <c r="AR1258" s="99" t="str">
        <f t="shared" si="901"/>
        <v/>
      </c>
      <c r="AS1258" s="99" t="str">
        <f t="shared" si="906"/>
        <v/>
      </c>
      <c r="AT1258" s="99" t="str">
        <f t="shared" si="907"/>
        <v/>
      </c>
      <c r="AU1258" s="99" t="str">
        <f t="shared" si="877"/>
        <v/>
      </c>
      <c r="AV1258" s="99" t="str">
        <f t="shared" si="878"/>
        <v/>
      </c>
      <c r="AW1258" s="99" t="str">
        <f t="shared" si="908"/>
        <v/>
      </c>
      <c r="AX1258" s="99" t="str">
        <f t="shared" si="909"/>
        <v/>
      </c>
      <c r="AY1258" s="99" t="str">
        <f t="shared" si="879"/>
        <v/>
      </c>
      <c r="AZ1258" s="99" t="str">
        <f t="shared" si="880"/>
        <v/>
      </c>
      <c r="BA1258" s="99" t="str">
        <f t="shared" si="910"/>
        <v/>
      </c>
      <c r="BB1258" s="99" t="str">
        <f t="shared" si="911"/>
        <v/>
      </c>
      <c r="BD1258" s="99" t="str">
        <f t="shared" si="881"/>
        <v/>
      </c>
      <c r="BE1258" s="99" t="str">
        <f t="shared" si="882"/>
        <v/>
      </c>
      <c r="BF1258" s="99" t="str">
        <f t="shared" si="883"/>
        <v/>
      </c>
      <c r="BG1258" s="99" t="str">
        <f t="shared" si="884"/>
        <v/>
      </c>
      <c r="BH1258" s="121" t="str">
        <f t="shared" si="885"/>
        <v/>
      </c>
      <c r="BI1258" s="121" t="str">
        <f t="shared" si="886"/>
        <v/>
      </c>
      <c r="BJ1258" s="122" t="str">
        <f t="shared" si="887"/>
        <v/>
      </c>
      <c r="BK1258" s="122"/>
      <c r="BL1258" s="99" t="str">
        <f t="shared" si="888"/>
        <v/>
      </c>
      <c r="BM1258" s="99" t="str">
        <f t="shared" si="889"/>
        <v/>
      </c>
      <c r="BN1258" s="122" t="str">
        <f t="shared" si="894"/>
        <v/>
      </c>
      <c r="BO1258" s="121" t="str">
        <f t="shared" si="890"/>
        <v/>
      </c>
      <c r="BP1258" s="122" t="str">
        <f t="shared" si="895"/>
        <v/>
      </c>
      <c r="BQ1258" s="122"/>
    </row>
    <row r="1259" spans="2:69" x14ac:dyDescent="0.3">
      <c r="B1259" s="89"/>
      <c r="C1259" s="98">
        <f t="shared" si="891"/>
        <v>250</v>
      </c>
      <c r="D1259" s="120">
        <v>1249</v>
      </c>
      <c r="E1259" s="161" t="str">
        <f t="shared" si="896"/>
        <v/>
      </c>
      <c r="F1259" s="90" t="str">
        <f t="shared" si="872"/>
        <v/>
      </c>
      <c r="G1259" s="120">
        <v>1249</v>
      </c>
      <c r="H1259" s="161" t="str">
        <f t="shared" si="897"/>
        <v/>
      </c>
      <c r="I1259" s="90" t="str">
        <f t="array" ref="I1259">IF(D$2=1,IF(F1259="","",ABS(F1258-F1259)),IF(D$2&lt;10,IF(AND(F1259="",F1260=""),"",MAX(IF(C$11:C$1510=G1259,B$11:B$1510))-MIN(IF(C$11:C$1510=G1259,B$11:B$1510))),IF(AND(F1259="",F1260=""),"",_xlfn.STDEV.S(IF(C$11:C$1510=G1259,B$11:B$1510)))))</f>
        <v/>
      </c>
      <c r="J1259" s="102"/>
      <c r="K1259" s="156"/>
      <c r="L1259" s="157"/>
      <c r="M1259" s="158"/>
      <c r="N1259" s="147"/>
      <c r="O1259" s="147"/>
      <c r="AA1259" s="99" t="str">
        <f t="shared" si="873"/>
        <v/>
      </c>
      <c r="AB1259" s="99" t="str">
        <f t="shared" si="874"/>
        <v/>
      </c>
      <c r="AC1259" s="99" t="str">
        <f t="shared" si="902"/>
        <v/>
      </c>
      <c r="AD1259" s="99" t="str">
        <f t="shared" si="903"/>
        <v/>
      </c>
      <c r="AE1259" s="99" t="str">
        <f t="shared" si="875"/>
        <v/>
      </c>
      <c r="AF1259" s="99" t="str">
        <f t="shared" si="876"/>
        <v/>
      </c>
      <c r="AG1259" s="99" t="str">
        <f t="shared" si="914"/>
        <v/>
      </c>
      <c r="AH1259" s="99" t="str">
        <f t="shared" si="915"/>
        <v/>
      </c>
      <c r="AI1259" s="99" t="str">
        <f t="shared" si="892"/>
        <v/>
      </c>
      <c r="AJ1259" s="99" t="str">
        <f t="shared" si="898"/>
        <v/>
      </c>
      <c r="AK1259" s="99" t="str">
        <f t="shared" si="912"/>
        <v/>
      </c>
      <c r="AL1259" s="99" t="str">
        <f t="shared" si="913"/>
        <v/>
      </c>
      <c r="AM1259" s="99" t="str">
        <f t="shared" si="893"/>
        <v/>
      </c>
      <c r="AN1259" s="99" t="str">
        <f t="shared" si="899"/>
        <v/>
      </c>
      <c r="AO1259" s="99" t="str">
        <f t="shared" si="904"/>
        <v/>
      </c>
      <c r="AP1259" s="99" t="str">
        <f t="shared" si="905"/>
        <v/>
      </c>
      <c r="AQ1259" s="99" t="str">
        <f t="shared" si="900"/>
        <v/>
      </c>
      <c r="AR1259" s="99" t="str">
        <f t="shared" si="901"/>
        <v/>
      </c>
      <c r="AS1259" s="99" t="str">
        <f t="shared" si="906"/>
        <v/>
      </c>
      <c r="AT1259" s="99" t="str">
        <f t="shared" si="907"/>
        <v/>
      </c>
      <c r="AU1259" s="99" t="str">
        <f t="shared" si="877"/>
        <v/>
      </c>
      <c r="AV1259" s="99" t="str">
        <f t="shared" si="878"/>
        <v/>
      </c>
      <c r="AW1259" s="99" t="str">
        <f t="shared" si="908"/>
        <v/>
      </c>
      <c r="AX1259" s="99" t="str">
        <f t="shared" si="909"/>
        <v/>
      </c>
      <c r="AY1259" s="99" t="str">
        <f t="shared" si="879"/>
        <v/>
      </c>
      <c r="AZ1259" s="99" t="str">
        <f t="shared" si="880"/>
        <v/>
      </c>
      <c r="BA1259" s="99" t="str">
        <f t="shared" si="910"/>
        <v/>
      </c>
      <c r="BB1259" s="99" t="str">
        <f t="shared" si="911"/>
        <v/>
      </c>
      <c r="BD1259" s="99" t="str">
        <f t="shared" si="881"/>
        <v/>
      </c>
      <c r="BE1259" s="99" t="str">
        <f t="shared" si="882"/>
        <v/>
      </c>
      <c r="BF1259" s="99" t="str">
        <f t="shared" si="883"/>
        <v/>
      </c>
      <c r="BG1259" s="99" t="str">
        <f t="shared" si="884"/>
        <v/>
      </c>
      <c r="BH1259" s="121" t="str">
        <f t="shared" si="885"/>
        <v/>
      </c>
      <c r="BI1259" s="121" t="str">
        <f t="shared" si="886"/>
        <v/>
      </c>
      <c r="BJ1259" s="122" t="str">
        <f t="shared" si="887"/>
        <v/>
      </c>
      <c r="BK1259" s="122"/>
      <c r="BL1259" s="99" t="str">
        <f t="shared" si="888"/>
        <v/>
      </c>
      <c r="BM1259" s="99" t="str">
        <f t="shared" si="889"/>
        <v/>
      </c>
      <c r="BN1259" s="122" t="str">
        <f t="shared" si="894"/>
        <v/>
      </c>
      <c r="BO1259" s="121" t="str">
        <f t="shared" si="890"/>
        <v/>
      </c>
      <c r="BP1259" s="122" t="str">
        <f t="shared" si="895"/>
        <v/>
      </c>
      <c r="BQ1259" s="122"/>
    </row>
    <row r="1260" spans="2:69" x14ac:dyDescent="0.3">
      <c r="B1260" s="89"/>
      <c r="C1260" s="98">
        <f t="shared" si="891"/>
        <v>250</v>
      </c>
      <c r="D1260" s="120">
        <v>1250</v>
      </c>
      <c r="E1260" s="161" t="str">
        <f t="shared" si="896"/>
        <v/>
      </c>
      <c r="F1260" s="90" t="str">
        <f t="shared" si="872"/>
        <v/>
      </c>
      <c r="G1260" s="120">
        <v>1250</v>
      </c>
      <c r="H1260" s="161" t="str">
        <f t="shared" si="897"/>
        <v/>
      </c>
      <c r="I1260" s="90" t="str">
        <f t="array" ref="I1260">IF(D$2=1,IF(F1260="","",ABS(F1259-F1260)),IF(D$2&lt;10,IF(AND(F1260="",F1261=""),"",MAX(IF(C$11:C$1510=G1260,B$11:B$1510))-MIN(IF(C$11:C$1510=G1260,B$11:B$1510))),IF(AND(F1260="",F1261=""),"",_xlfn.STDEV.S(IF(C$11:C$1510=G1260,B$11:B$1510)))))</f>
        <v/>
      </c>
      <c r="J1260" s="102"/>
      <c r="K1260" s="156"/>
      <c r="L1260" s="157"/>
      <c r="M1260" s="158"/>
      <c r="N1260" s="147"/>
      <c r="O1260" s="147"/>
      <c r="AA1260" s="99" t="str">
        <f t="shared" si="873"/>
        <v/>
      </c>
      <c r="AB1260" s="99" t="str">
        <f t="shared" si="874"/>
        <v/>
      </c>
      <c r="AC1260" s="99" t="str">
        <f t="shared" si="902"/>
        <v/>
      </c>
      <c r="AD1260" s="99" t="str">
        <f t="shared" si="903"/>
        <v/>
      </c>
      <c r="AE1260" s="99" t="str">
        <f t="shared" si="875"/>
        <v/>
      </c>
      <c r="AF1260" s="99" t="str">
        <f t="shared" si="876"/>
        <v/>
      </c>
      <c r="AG1260" s="99" t="str">
        <f t="shared" si="914"/>
        <v/>
      </c>
      <c r="AH1260" s="99" t="str">
        <f t="shared" si="915"/>
        <v/>
      </c>
      <c r="AI1260" s="99" t="str">
        <f t="shared" si="892"/>
        <v/>
      </c>
      <c r="AJ1260" s="99" t="str">
        <f t="shared" si="898"/>
        <v/>
      </c>
      <c r="AK1260" s="99" t="str">
        <f t="shared" si="912"/>
        <v/>
      </c>
      <c r="AL1260" s="99" t="str">
        <f t="shared" si="913"/>
        <v/>
      </c>
      <c r="AM1260" s="99" t="str">
        <f t="shared" si="893"/>
        <v/>
      </c>
      <c r="AN1260" s="99" t="str">
        <f t="shared" si="899"/>
        <v/>
      </c>
      <c r="AO1260" s="99" t="str">
        <f t="shared" si="904"/>
        <v/>
      </c>
      <c r="AP1260" s="99" t="str">
        <f t="shared" si="905"/>
        <v/>
      </c>
      <c r="AQ1260" s="99" t="str">
        <f t="shared" si="900"/>
        <v/>
      </c>
      <c r="AR1260" s="99" t="str">
        <f t="shared" si="901"/>
        <v/>
      </c>
      <c r="AS1260" s="99" t="str">
        <f t="shared" si="906"/>
        <v/>
      </c>
      <c r="AT1260" s="99" t="str">
        <f t="shared" si="907"/>
        <v/>
      </c>
      <c r="AU1260" s="99" t="str">
        <f t="shared" si="877"/>
        <v/>
      </c>
      <c r="AV1260" s="99" t="str">
        <f t="shared" si="878"/>
        <v/>
      </c>
      <c r="AW1260" s="99" t="str">
        <f t="shared" si="908"/>
        <v/>
      </c>
      <c r="AX1260" s="99" t="str">
        <f t="shared" si="909"/>
        <v/>
      </c>
      <c r="AY1260" s="99" t="str">
        <f t="shared" si="879"/>
        <v/>
      </c>
      <c r="AZ1260" s="99" t="str">
        <f t="shared" si="880"/>
        <v/>
      </c>
      <c r="BA1260" s="99" t="str">
        <f t="shared" si="910"/>
        <v/>
      </c>
      <c r="BB1260" s="99" t="str">
        <f t="shared" si="911"/>
        <v/>
      </c>
      <c r="BD1260" s="99" t="str">
        <f t="shared" si="881"/>
        <v/>
      </c>
      <c r="BE1260" s="99" t="str">
        <f t="shared" si="882"/>
        <v/>
      </c>
      <c r="BF1260" s="99" t="str">
        <f t="shared" si="883"/>
        <v/>
      </c>
      <c r="BG1260" s="99" t="str">
        <f t="shared" si="884"/>
        <v/>
      </c>
      <c r="BH1260" s="121" t="str">
        <f t="shared" si="885"/>
        <v/>
      </c>
      <c r="BI1260" s="121" t="str">
        <f t="shared" si="886"/>
        <v/>
      </c>
      <c r="BJ1260" s="122" t="str">
        <f t="shared" si="887"/>
        <v/>
      </c>
      <c r="BK1260" s="122"/>
      <c r="BL1260" s="99" t="str">
        <f t="shared" si="888"/>
        <v/>
      </c>
      <c r="BM1260" s="99" t="str">
        <f t="shared" si="889"/>
        <v/>
      </c>
      <c r="BN1260" s="122" t="str">
        <f t="shared" si="894"/>
        <v/>
      </c>
      <c r="BO1260" s="121" t="str">
        <f t="shared" si="890"/>
        <v/>
      </c>
      <c r="BP1260" s="122" t="str">
        <f t="shared" si="895"/>
        <v/>
      </c>
      <c r="BQ1260" s="122"/>
    </row>
    <row r="1261" spans="2:69" x14ac:dyDescent="0.3">
      <c r="B1261" s="89"/>
      <c r="C1261" s="98">
        <f t="shared" si="891"/>
        <v>251</v>
      </c>
      <c r="D1261" s="120">
        <v>1251</v>
      </c>
      <c r="E1261" s="161" t="str">
        <f t="shared" si="896"/>
        <v/>
      </c>
      <c r="F1261" s="90" t="str">
        <f t="shared" si="872"/>
        <v/>
      </c>
      <c r="G1261" s="120">
        <v>1251</v>
      </c>
      <c r="H1261" s="161" t="str">
        <f t="shared" si="897"/>
        <v/>
      </c>
      <c r="I1261" s="90" t="str">
        <f t="array" ref="I1261">IF(D$2=1,IF(F1261="","",ABS(F1260-F1261)),IF(D$2&lt;10,IF(AND(F1261="",F1262=""),"",MAX(IF(C$11:C$1510=G1261,B$11:B$1510))-MIN(IF(C$11:C$1510=G1261,B$11:B$1510))),IF(AND(F1261="",F1262=""),"",_xlfn.STDEV.S(IF(C$11:C$1510=G1261,B$11:B$1510)))))</f>
        <v/>
      </c>
      <c r="J1261" s="102"/>
      <c r="K1261" s="156"/>
      <c r="L1261" s="157"/>
      <c r="M1261" s="158"/>
      <c r="N1261" s="147"/>
      <c r="O1261" s="147"/>
      <c r="AA1261" s="99" t="str">
        <f t="shared" si="873"/>
        <v/>
      </c>
      <c r="AB1261" s="99" t="str">
        <f t="shared" si="874"/>
        <v/>
      </c>
      <c r="AC1261" s="99" t="str">
        <f t="shared" si="902"/>
        <v/>
      </c>
      <c r="AD1261" s="99" t="str">
        <f t="shared" si="903"/>
        <v/>
      </c>
      <c r="AE1261" s="99" t="str">
        <f t="shared" si="875"/>
        <v/>
      </c>
      <c r="AF1261" s="99" t="str">
        <f t="shared" si="876"/>
        <v/>
      </c>
      <c r="AG1261" s="99" t="str">
        <f t="shared" si="914"/>
        <v/>
      </c>
      <c r="AH1261" s="99" t="str">
        <f t="shared" si="915"/>
        <v/>
      </c>
      <c r="AI1261" s="99" t="str">
        <f t="shared" si="892"/>
        <v/>
      </c>
      <c r="AJ1261" s="99" t="str">
        <f t="shared" si="898"/>
        <v/>
      </c>
      <c r="AK1261" s="99" t="str">
        <f t="shared" si="912"/>
        <v/>
      </c>
      <c r="AL1261" s="99" t="str">
        <f t="shared" si="913"/>
        <v/>
      </c>
      <c r="AM1261" s="99" t="str">
        <f t="shared" si="893"/>
        <v/>
      </c>
      <c r="AN1261" s="99" t="str">
        <f t="shared" si="899"/>
        <v/>
      </c>
      <c r="AO1261" s="99" t="str">
        <f t="shared" si="904"/>
        <v/>
      </c>
      <c r="AP1261" s="99" t="str">
        <f t="shared" si="905"/>
        <v/>
      </c>
      <c r="AQ1261" s="99" t="str">
        <f t="shared" si="900"/>
        <v/>
      </c>
      <c r="AR1261" s="99" t="str">
        <f t="shared" si="901"/>
        <v/>
      </c>
      <c r="AS1261" s="99" t="str">
        <f t="shared" si="906"/>
        <v/>
      </c>
      <c r="AT1261" s="99" t="str">
        <f t="shared" si="907"/>
        <v/>
      </c>
      <c r="AU1261" s="99" t="str">
        <f t="shared" si="877"/>
        <v/>
      </c>
      <c r="AV1261" s="99" t="str">
        <f t="shared" si="878"/>
        <v/>
      </c>
      <c r="AW1261" s="99" t="str">
        <f t="shared" si="908"/>
        <v/>
      </c>
      <c r="AX1261" s="99" t="str">
        <f t="shared" si="909"/>
        <v/>
      </c>
      <c r="AY1261" s="99" t="str">
        <f t="shared" si="879"/>
        <v/>
      </c>
      <c r="AZ1261" s="99" t="str">
        <f t="shared" si="880"/>
        <v/>
      </c>
      <c r="BA1261" s="99" t="str">
        <f t="shared" si="910"/>
        <v/>
      </c>
      <c r="BB1261" s="99" t="str">
        <f t="shared" si="911"/>
        <v/>
      </c>
      <c r="BD1261" s="99" t="str">
        <f t="shared" si="881"/>
        <v/>
      </c>
      <c r="BE1261" s="99" t="str">
        <f t="shared" si="882"/>
        <v/>
      </c>
      <c r="BF1261" s="99" t="str">
        <f t="shared" si="883"/>
        <v/>
      </c>
      <c r="BG1261" s="99" t="str">
        <f t="shared" si="884"/>
        <v/>
      </c>
      <c r="BH1261" s="121" t="str">
        <f t="shared" si="885"/>
        <v/>
      </c>
      <c r="BI1261" s="121" t="str">
        <f t="shared" si="886"/>
        <v/>
      </c>
      <c r="BJ1261" s="122" t="str">
        <f t="shared" si="887"/>
        <v/>
      </c>
      <c r="BK1261" s="122"/>
      <c r="BL1261" s="99" t="str">
        <f t="shared" si="888"/>
        <v/>
      </c>
      <c r="BM1261" s="99" t="str">
        <f t="shared" si="889"/>
        <v/>
      </c>
      <c r="BN1261" s="122" t="str">
        <f t="shared" si="894"/>
        <v/>
      </c>
      <c r="BO1261" s="121" t="str">
        <f t="shared" si="890"/>
        <v/>
      </c>
      <c r="BP1261" s="122" t="str">
        <f t="shared" si="895"/>
        <v/>
      </c>
      <c r="BQ1261" s="122"/>
    </row>
    <row r="1262" spans="2:69" x14ac:dyDescent="0.3">
      <c r="B1262" s="89"/>
      <c r="C1262" s="98">
        <f t="shared" si="891"/>
        <v>251</v>
      </c>
      <c r="D1262" s="120">
        <v>1252</v>
      </c>
      <c r="E1262" s="161" t="str">
        <f t="shared" si="896"/>
        <v/>
      </c>
      <c r="F1262" s="90" t="str">
        <f t="shared" si="872"/>
        <v/>
      </c>
      <c r="G1262" s="120">
        <v>1252</v>
      </c>
      <c r="H1262" s="161" t="str">
        <f t="shared" si="897"/>
        <v/>
      </c>
      <c r="I1262" s="90" t="str">
        <f t="array" ref="I1262">IF(D$2=1,IF(F1262="","",ABS(F1261-F1262)),IF(D$2&lt;10,IF(AND(F1262="",F1263=""),"",MAX(IF(C$11:C$1510=G1262,B$11:B$1510))-MIN(IF(C$11:C$1510=G1262,B$11:B$1510))),IF(AND(F1262="",F1263=""),"",_xlfn.STDEV.S(IF(C$11:C$1510=G1262,B$11:B$1510)))))</f>
        <v/>
      </c>
      <c r="J1262" s="102"/>
      <c r="K1262" s="156"/>
      <c r="L1262" s="157"/>
      <c r="M1262" s="158"/>
      <c r="N1262" s="147"/>
      <c r="O1262" s="147"/>
      <c r="AA1262" s="99" t="str">
        <f t="shared" si="873"/>
        <v/>
      </c>
      <c r="AB1262" s="99" t="str">
        <f t="shared" si="874"/>
        <v/>
      </c>
      <c r="AC1262" s="99" t="str">
        <f t="shared" si="902"/>
        <v/>
      </c>
      <c r="AD1262" s="99" t="str">
        <f t="shared" si="903"/>
        <v/>
      </c>
      <c r="AE1262" s="99" t="str">
        <f t="shared" si="875"/>
        <v/>
      </c>
      <c r="AF1262" s="99" t="str">
        <f t="shared" si="876"/>
        <v/>
      </c>
      <c r="AG1262" s="99" t="str">
        <f t="shared" si="914"/>
        <v/>
      </c>
      <c r="AH1262" s="99" t="str">
        <f t="shared" si="915"/>
        <v/>
      </c>
      <c r="AI1262" s="99" t="str">
        <f t="shared" si="892"/>
        <v/>
      </c>
      <c r="AJ1262" s="99" t="str">
        <f t="shared" si="898"/>
        <v/>
      </c>
      <c r="AK1262" s="99" t="str">
        <f t="shared" si="912"/>
        <v/>
      </c>
      <c r="AL1262" s="99" t="str">
        <f t="shared" si="913"/>
        <v/>
      </c>
      <c r="AM1262" s="99" t="str">
        <f t="shared" si="893"/>
        <v/>
      </c>
      <c r="AN1262" s="99" t="str">
        <f t="shared" si="899"/>
        <v/>
      </c>
      <c r="AO1262" s="99" t="str">
        <f t="shared" si="904"/>
        <v/>
      </c>
      <c r="AP1262" s="99" t="str">
        <f t="shared" si="905"/>
        <v/>
      </c>
      <c r="AQ1262" s="99" t="str">
        <f t="shared" si="900"/>
        <v/>
      </c>
      <c r="AR1262" s="99" t="str">
        <f t="shared" si="901"/>
        <v/>
      </c>
      <c r="AS1262" s="99" t="str">
        <f t="shared" si="906"/>
        <v/>
      </c>
      <c r="AT1262" s="99" t="str">
        <f t="shared" si="907"/>
        <v/>
      </c>
      <c r="AU1262" s="99" t="str">
        <f t="shared" si="877"/>
        <v/>
      </c>
      <c r="AV1262" s="99" t="str">
        <f t="shared" si="878"/>
        <v/>
      </c>
      <c r="AW1262" s="99" t="str">
        <f t="shared" si="908"/>
        <v/>
      </c>
      <c r="AX1262" s="99" t="str">
        <f t="shared" si="909"/>
        <v/>
      </c>
      <c r="AY1262" s="99" t="str">
        <f t="shared" si="879"/>
        <v/>
      </c>
      <c r="AZ1262" s="99" t="str">
        <f t="shared" si="880"/>
        <v/>
      </c>
      <c r="BA1262" s="99" t="str">
        <f t="shared" si="910"/>
        <v/>
      </c>
      <c r="BB1262" s="99" t="str">
        <f t="shared" si="911"/>
        <v/>
      </c>
      <c r="BD1262" s="99" t="str">
        <f t="shared" si="881"/>
        <v/>
      </c>
      <c r="BE1262" s="99" t="str">
        <f t="shared" si="882"/>
        <v/>
      </c>
      <c r="BF1262" s="99" t="str">
        <f t="shared" si="883"/>
        <v/>
      </c>
      <c r="BG1262" s="99" t="str">
        <f t="shared" si="884"/>
        <v/>
      </c>
      <c r="BH1262" s="121" t="str">
        <f t="shared" si="885"/>
        <v/>
      </c>
      <c r="BI1262" s="121" t="str">
        <f t="shared" si="886"/>
        <v/>
      </c>
      <c r="BJ1262" s="122" t="str">
        <f t="shared" si="887"/>
        <v/>
      </c>
      <c r="BK1262" s="122"/>
      <c r="BL1262" s="99" t="str">
        <f t="shared" si="888"/>
        <v/>
      </c>
      <c r="BM1262" s="99" t="str">
        <f t="shared" si="889"/>
        <v/>
      </c>
      <c r="BN1262" s="122" t="str">
        <f t="shared" si="894"/>
        <v/>
      </c>
      <c r="BO1262" s="121" t="str">
        <f t="shared" si="890"/>
        <v/>
      </c>
      <c r="BP1262" s="122" t="str">
        <f t="shared" si="895"/>
        <v/>
      </c>
      <c r="BQ1262" s="122"/>
    </row>
    <row r="1263" spans="2:69" x14ac:dyDescent="0.3">
      <c r="B1263" s="89"/>
      <c r="C1263" s="98">
        <f t="shared" si="891"/>
        <v>251</v>
      </c>
      <c r="D1263" s="120">
        <v>1253</v>
      </c>
      <c r="E1263" s="161" t="str">
        <f t="shared" si="896"/>
        <v/>
      </c>
      <c r="F1263" s="90" t="str">
        <f t="shared" si="872"/>
        <v/>
      </c>
      <c r="G1263" s="120">
        <v>1253</v>
      </c>
      <c r="H1263" s="161" t="str">
        <f t="shared" si="897"/>
        <v/>
      </c>
      <c r="I1263" s="90" t="str">
        <f t="array" ref="I1263">IF(D$2=1,IF(F1263="","",ABS(F1262-F1263)),IF(D$2&lt;10,IF(AND(F1263="",F1264=""),"",MAX(IF(C$11:C$1510=G1263,B$11:B$1510))-MIN(IF(C$11:C$1510=G1263,B$11:B$1510))),IF(AND(F1263="",F1264=""),"",_xlfn.STDEV.S(IF(C$11:C$1510=G1263,B$11:B$1510)))))</f>
        <v/>
      </c>
      <c r="J1263" s="102"/>
      <c r="K1263" s="156"/>
      <c r="L1263" s="157"/>
      <c r="M1263" s="158"/>
      <c r="N1263" s="147"/>
      <c r="O1263" s="147"/>
      <c r="AA1263" s="99" t="str">
        <f t="shared" si="873"/>
        <v/>
      </c>
      <c r="AB1263" s="99" t="str">
        <f t="shared" si="874"/>
        <v/>
      </c>
      <c r="AC1263" s="99" t="str">
        <f t="shared" si="902"/>
        <v/>
      </c>
      <c r="AD1263" s="99" t="str">
        <f t="shared" si="903"/>
        <v/>
      </c>
      <c r="AE1263" s="99" t="str">
        <f t="shared" si="875"/>
        <v/>
      </c>
      <c r="AF1263" s="99" t="str">
        <f t="shared" si="876"/>
        <v/>
      </c>
      <c r="AG1263" s="99" t="str">
        <f t="shared" si="914"/>
        <v/>
      </c>
      <c r="AH1263" s="99" t="str">
        <f t="shared" si="915"/>
        <v/>
      </c>
      <c r="AI1263" s="99" t="str">
        <f t="shared" si="892"/>
        <v/>
      </c>
      <c r="AJ1263" s="99" t="str">
        <f t="shared" si="898"/>
        <v/>
      </c>
      <c r="AK1263" s="99" t="str">
        <f t="shared" si="912"/>
        <v/>
      </c>
      <c r="AL1263" s="99" t="str">
        <f t="shared" si="913"/>
        <v/>
      </c>
      <c r="AM1263" s="99" t="str">
        <f t="shared" si="893"/>
        <v/>
      </c>
      <c r="AN1263" s="99" t="str">
        <f t="shared" si="899"/>
        <v/>
      </c>
      <c r="AO1263" s="99" t="str">
        <f t="shared" si="904"/>
        <v/>
      </c>
      <c r="AP1263" s="99" t="str">
        <f t="shared" si="905"/>
        <v/>
      </c>
      <c r="AQ1263" s="99" t="str">
        <f t="shared" si="900"/>
        <v/>
      </c>
      <c r="AR1263" s="99" t="str">
        <f t="shared" si="901"/>
        <v/>
      </c>
      <c r="AS1263" s="99" t="str">
        <f t="shared" si="906"/>
        <v/>
      </c>
      <c r="AT1263" s="99" t="str">
        <f t="shared" si="907"/>
        <v/>
      </c>
      <c r="AU1263" s="99" t="str">
        <f t="shared" si="877"/>
        <v/>
      </c>
      <c r="AV1263" s="99" t="str">
        <f t="shared" si="878"/>
        <v/>
      </c>
      <c r="AW1263" s="99" t="str">
        <f t="shared" si="908"/>
        <v/>
      </c>
      <c r="AX1263" s="99" t="str">
        <f t="shared" si="909"/>
        <v/>
      </c>
      <c r="AY1263" s="99" t="str">
        <f t="shared" si="879"/>
        <v/>
      </c>
      <c r="AZ1263" s="99" t="str">
        <f t="shared" si="880"/>
        <v/>
      </c>
      <c r="BA1263" s="99" t="str">
        <f t="shared" si="910"/>
        <v/>
      </c>
      <c r="BB1263" s="99" t="str">
        <f t="shared" si="911"/>
        <v/>
      </c>
      <c r="BD1263" s="99" t="str">
        <f t="shared" si="881"/>
        <v/>
      </c>
      <c r="BE1263" s="99" t="str">
        <f t="shared" si="882"/>
        <v/>
      </c>
      <c r="BF1263" s="99" t="str">
        <f t="shared" si="883"/>
        <v/>
      </c>
      <c r="BG1263" s="99" t="str">
        <f t="shared" si="884"/>
        <v/>
      </c>
      <c r="BH1263" s="121" t="str">
        <f t="shared" si="885"/>
        <v/>
      </c>
      <c r="BI1263" s="121" t="str">
        <f t="shared" si="886"/>
        <v/>
      </c>
      <c r="BJ1263" s="122" t="str">
        <f t="shared" si="887"/>
        <v/>
      </c>
      <c r="BK1263" s="122"/>
      <c r="BL1263" s="99" t="str">
        <f t="shared" si="888"/>
        <v/>
      </c>
      <c r="BM1263" s="99" t="str">
        <f t="shared" si="889"/>
        <v/>
      </c>
      <c r="BN1263" s="122" t="str">
        <f t="shared" si="894"/>
        <v/>
      </c>
      <c r="BO1263" s="121" t="str">
        <f t="shared" si="890"/>
        <v/>
      </c>
      <c r="BP1263" s="122" t="str">
        <f t="shared" si="895"/>
        <v/>
      </c>
      <c r="BQ1263" s="122"/>
    </row>
    <row r="1264" spans="2:69" x14ac:dyDescent="0.3">
      <c r="B1264" s="89"/>
      <c r="C1264" s="98">
        <f t="shared" si="891"/>
        <v>251</v>
      </c>
      <c r="D1264" s="120">
        <v>1254</v>
      </c>
      <c r="E1264" s="161" t="str">
        <f t="shared" si="896"/>
        <v/>
      </c>
      <c r="F1264" s="90" t="str">
        <f t="shared" si="872"/>
        <v/>
      </c>
      <c r="G1264" s="120">
        <v>1254</v>
      </c>
      <c r="H1264" s="161" t="str">
        <f t="shared" si="897"/>
        <v/>
      </c>
      <c r="I1264" s="90" t="str">
        <f t="array" ref="I1264">IF(D$2=1,IF(F1264="","",ABS(F1263-F1264)),IF(D$2&lt;10,IF(AND(F1264="",F1265=""),"",MAX(IF(C$11:C$1510=G1264,B$11:B$1510))-MIN(IF(C$11:C$1510=G1264,B$11:B$1510))),IF(AND(F1264="",F1265=""),"",_xlfn.STDEV.S(IF(C$11:C$1510=G1264,B$11:B$1510)))))</f>
        <v/>
      </c>
      <c r="J1264" s="102"/>
      <c r="K1264" s="156"/>
      <c r="L1264" s="157"/>
      <c r="M1264" s="158"/>
      <c r="N1264" s="147"/>
      <c r="O1264" s="147"/>
      <c r="AA1264" s="99" t="str">
        <f t="shared" si="873"/>
        <v/>
      </c>
      <c r="AB1264" s="99" t="str">
        <f t="shared" si="874"/>
        <v/>
      </c>
      <c r="AC1264" s="99" t="str">
        <f t="shared" si="902"/>
        <v/>
      </c>
      <c r="AD1264" s="99" t="str">
        <f t="shared" si="903"/>
        <v/>
      </c>
      <c r="AE1264" s="99" t="str">
        <f t="shared" si="875"/>
        <v/>
      </c>
      <c r="AF1264" s="99" t="str">
        <f t="shared" si="876"/>
        <v/>
      </c>
      <c r="AG1264" s="99" t="str">
        <f t="shared" si="914"/>
        <v/>
      </c>
      <c r="AH1264" s="99" t="str">
        <f t="shared" si="915"/>
        <v/>
      </c>
      <c r="AI1264" s="99" t="str">
        <f t="shared" si="892"/>
        <v/>
      </c>
      <c r="AJ1264" s="99" t="str">
        <f t="shared" si="898"/>
        <v/>
      </c>
      <c r="AK1264" s="99" t="str">
        <f t="shared" si="912"/>
        <v/>
      </c>
      <c r="AL1264" s="99" t="str">
        <f t="shared" si="913"/>
        <v/>
      </c>
      <c r="AM1264" s="99" t="str">
        <f t="shared" si="893"/>
        <v/>
      </c>
      <c r="AN1264" s="99" t="str">
        <f t="shared" si="899"/>
        <v/>
      </c>
      <c r="AO1264" s="99" t="str">
        <f t="shared" si="904"/>
        <v/>
      </c>
      <c r="AP1264" s="99" t="str">
        <f t="shared" si="905"/>
        <v/>
      </c>
      <c r="AQ1264" s="99" t="str">
        <f t="shared" si="900"/>
        <v/>
      </c>
      <c r="AR1264" s="99" t="str">
        <f t="shared" si="901"/>
        <v/>
      </c>
      <c r="AS1264" s="99" t="str">
        <f t="shared" si="906"/>
        <v/>
      </c>
      <c r="AT1264" s="99" t="str">
        <f t="shared" si="907"/>
        <v/>
      </c>
      <c r="AU1264" s="99" t="str">
        <f t="shared" si="877"/>
        <v/>
      </c>
      <c r="AV1264" s="99" t="str">
        <f t="shared" si="878"/>
        <v/>
      </c>
      <c r="AW1264" s="99" t="str">
        <f t="shared" si="908"/>
        <v/>
      </c>
      <c r="AX1264" s="99" t="str">
        <f t="shared" si="909"/>
        <v/>
      </c>
      <c r="AY1264" s="99" t="str">
        <f t="shared" si="879"/>
        <v/>
      </c>
      <c r="AZ1264" s="99" t="str">
        <f t="shared" si="880"/>
        <v/>
      </c>
      <c r="BA1264" s="99" t="str">
        <f t="shared" si="910"/>
        <v/>
      </c>
      <c r="BB1264" s="99" t="str">
        <f t="shared" si="911"/>
        <v/>
      </c>
      <c r="BD1264" s="99" t="str">
        <f t="shared" si="881"/>
        <v/>
      </c>
      <c r="BE1264" s="99" t="str">
        <f t="shared" si="882"/>
        <v/>
      </c>
      <c r="BF1264" s="99" t="str">
        <f t="shared" si="883"/>
        <v/>
      </c>
      <c r="BG1264" s="99" t="str">
        <f t="shared" si="884"/>
        <v/>
      </c>
      <c r="BH1264" s="121" t="str">
        <f t="shared" si="885"/>
        <v/>
      </c>
      <c r="BI1264" s="121" t="str">
        <f t="shared" si="886"/>
        <v/>
      </c>
      <c r="BJ1264" s="122" t="str">
        <f t="shared" si="887"/>
        <v/>
      </c>
      <c r="BK1264" s="122"/>
      <c r="BL1264" s="99" t="str">
        <f t="shared" si="888"/>
        <v/>
      </c>
      <c r="BM1264" s="99" t="str">
        <f t="shared" si="889"/>
        <v/>
      </c>
      <c r="BN1264" s="122" t="str">
        <f t="shared" si="894"/>
        <v/>
      </c>
      <c r="BO1264" s="121" t="str">
        <f t="shared" si="890"/>
        <v/>
      </c>
      <c r="BP1264" s="122" t="str">
        <f t="shared" si="895"/>
        <v/>
      </c>
      <c r="BQ1264" s="122"/>
    </row>
    <row r="1265" spans="2:69" x14ac:dyDescent="0.3">
      <c r="B1265" s="89"/>
      <c r="C1265" s="98">
        <f t="shared" si="891"/>
        <v>251</v>
      </c>
      <c r="D1265" s="120">
        <v>1255</v>
      </c>
      <c r="E1265" s="161" t="str">
        <f t="shared" si="896"/>
        <v/>
      </c>
      <c r="F1265" s="90" t="str">
        <f t="shared" si="872"/>
        <v/>
      </c>
      <c r="G1265" s="120">
        <v>1255</v>
      </c>
      <c r="H1265" s="161" t="str">
        <f t="shared" si="897"/>
        <v/>
      </c>
      <c r="I1265" s="90" t="str">
        <f t="array" ref="I1265">IF(D$2=1,IF(F1265="","",ABS(F1264-F1265)),IF(D$2&lt;10,IF(AND(F1265="",F1266=""),"",MAX(IF(C$11:C$1510=G1265,B$11:B$1510))-MIN(IF(C$11:C$1510=G1265,B$11:B$1510))),IF(AND(F1265="",F1266=""),"",_xlfn.STDEV.S(IF(C$11:C$1510=G1265,B$11:B$1510)))))</f>
        <v/>
      </c>
      <c r="J1265" s="102"/>
      <c r="K1265" s="156"/>
      <c r="L1265" s="157"/>
      <c r="M1265" s="158"/>
      <c r="N1265" s="147"/>
      <c r="O1265" s="147"/>
      <c r="AA1265" s="99" t="str">
        <f t="shared" si="873"/>
        <v/>
      </c>
      <c r="AB1265" s="99" t="str">
        <f t="shared" si="874"/>
        <v/>
      </c>
      <c r="AC1265" s="99" t="str">
        <f t="shared" si="902"/>
        <v/>
      </c>
      <c r="AD1265" s="99" t="str">
        <f t="shared" si="903"/>
        <v/>
      </c>
      <c r="AE1265" s="99" t="str">
        <f t="shared" si="875"/>
        <v/>
      </c>
      <c r="AF1265" s="99" t="str">
        <f t="shared" si="876"/>
        <v/>
      </c>
      <c r="AG1265" s="99" t="str">
        <f t="shared" si="914"/>
        <v/>
      </c>
      <c r="AH1265" s="99" t="str">
        <f t="shared" si="915"/>
        <v/>
      </c>
      <c r="AI1265" s="99" t="str">
        <f t="shared" si="892"/>
        <v/>
      </c>
      <c r="AJ1265" s="99" t="str">
        <f t="shared" si="898"/>
        <v/>
      </c>
      <c r="AK1265" s="99" t="str">
        <f t="shared" si="912"/>
        <v/>
      </c>
      <c r="AL1265" s="99" t="str">
        <f t="shared" si="913"/>
        <v/>
      </c>
      <c r="AM1265" s="99" t="str">
        <f t="shared" si="893"/>
        <v/>
      </c>
      <c r="AN1265" s="99" t="str">
        <f t="shared" si="899"/>
        <v/>
      </c>
      <c r="AO1265" s="99" t="str">
        <f t="shared" si="904"/>
        <v/>
      </c>
      <c r="AP1265" s="99" t="str">
        <f t="shared" si="905"/>
        <v/>
      </c>
      <c r="AQ1265" s="99" t="str">
        <f t="shared" si="900"/>
        <v/>
      </c>
      <c r="AR1265" s="99" t="str">
        <f t="shared" si="901"/>
        <v/>
      </c>
      <c r="AS1265" s="99" t="str">
        <f t="shared" si="906"/>
        <v/>
      </c>
      <c r="AT1265" s="99" t="str">
        <f t="shared" si="907"/>
        <v/>
      </c>
      <c r="AU1265" s="99" t="str">
        <f t="shared" si="877"/>
        <v/>
      </c>
      <c r="AV1265" s="99" t="str">
        <f t="shared" si="878"/>
        <v/>
      </c>
      <c r="AW1265" s="99" t="str">
        <f t="shared" si="908"/>
        <v/>
      </c>
      <c r="AX1265" s="99" t="str">
        <f t="shared" si="909"/>
        <v/>
      </c>
      <c r="AY1265" s="99" t="str">
        <f t="shared" si="879"/>
        <v/>
      </c>
      <c r="AZ1265" s="99" t="str">
        <f t="shared" si="880"/>
        <v/>
      </c>
      <c r="BA1265" s="99" t="str">
        <f t="shared" si="910"/>
        <v/>
      </c>
      <c r="BB1265" s="99" t="str">
        <f t="shared" si="911"/>
        <v/>
      </c>
      <c r="BD1265" s="99" t="str">
        <f t="shared" si="881"/>
        <v/>
      </c>
      <c r="BE1265" s="99" t="str">
        <f t="shared" si="882"/>
        <v/>
      </c>
      <c r="BF1265" s="99" t="str">
        <f t="shared" si="883"/>
        <v/>
      </c>
      <c r="BG1265" s="99" t="str">
        <f t="shared" si="884"/>
        <v/>
      </c>
      <c r="BH1265" s="121" t="str">
        <f t="shared" si="885"/>
        <v/>
      </c>
      <c r="BI1265" s="121" t="str">
        <f t="shared" si="886"/>
        <v/>
      </c>
      <c r="BJ1265" s="122" t="str">
        <f t="shared" si="887"/>
        <v/>
      </c>
      <c r="BK1265" s="122"/>
      <c r="BL1265" s="99" t="str">
        <f t="shared" si="888"/>
        <v/>
      </c>
      <c r="BM1265" s="99" t="str">
        <f t="shared" si="889"/>
        <v/>
      </c>
      <c r="BN1265" s="122" t="str">
        <f t="shared" si="894"/>
        <v/>
      </c>
      <c r="BO1265" s="121" t="str">
        <f t="shared" si="890"/>
        <v/>
      </c>
      <c r="BP1265" s="122" t="str">
        <f t="shared" si="895"/>
        <v/>
      </c>
      <c r="BQ1265" s="122"/>
    </row>
    <row r="1266" spans="2:69" x14ac:dyDescent="0.3">
      <c r="B1266" s="89"/>
      <c r="C1266" s="98">
        <f t="shared" si="891"/>
        <v>252</v>
      </c>
      <c r="D1266" s="120">
        <v>1256</v>
      </c>
      <c r="E1266" s="161" t="str">
        <f t="shared" si="896"/>
        <v/>
      </c>
      <c r="F1266" s="90" t="str">
        <f t="shared" si="872"/>
        <v/>
      </c>
      <c r="G1266" s="120">
        <v>1256</v>
      </c>
      <c r="H1266" s="161" t="str">
        <f t="shared" si="897"/>
        <v/>
      </c>
      <c r="I1266" s="90" t="str">
        <f t="array" ref="I1266">IF(D$2=1,IF(F1266="","",ABS(F1265-F1266)),IF(D$2&lt;10,IF(AND(F1266="",F1267=""),"",MAX(IF(C$11:C$1510=G1266,B$11:B$1510))-MIN(IF(C$11:C$1510=G1266,B$11:B$1510))),IF(AND(F1266="",F1267=""),"",_xlfn.STDEV.S(IF(C$11:C$1510=G1266,B$11:B$1510)))))</f>
        <v/>
      </c>
      <c r="J1266" s="102"/>
      <c r="K1266" s="156"/>
      <c r="L1266" s="157"/>
      <c r="M1266" s="158"/>
      <c r="N1266" s="147"/>
      <c r="O1266" s="147"/>
      <c r="AA1266" s="99" t="str">
        <f t="shared" si="873"/>
        <v/>
      </c>
      <c r="AB1266" s="99" t="str">
        <f t="shared" si="874"/>
        <v/>
      </c>
      <c r="AC1266" s="99" t="str">
        <f t="shared" si="902"/>
        <v/>
      </c>
      <c r="AD1266" s="99" t="str">
        <f t="shared" si="903"/>
        <v/>
      </c>
      <c r="AE1266" s="99" t="str">
        <f t="shared" si="875"/>
        <v/>
      </c>
      <c r="AF1266" s="99" t="str">
        <f t="shared" si="876"/>
        <v/>
      </c>
      <c r="AG1266" s="99" t="str">
        <f t="shared" si="914"/>
        <v/>
      </c>
      <c r="AH1266" s="99" t="str">
        <f t="shared" si="915"/>
        <v/>
      </c>
      <c r="AI1266" s="99" t="str">
        <f t="shared" si="892"/>
        <v/>
      </c>
      <c r="AJ1266" s="99" t="str">
        <f t="shared" si="898"/>
        <v/>
      </c>
      <c r="AK1266" s="99" t="str">
        <f t="shared" si="912"/>
        <v/>
      </c>
      <c r="AL1266" s="99" t="str">
        <f t="shared" si="913"/>
        <v/>
      </c>
      <c r="AM1266" s="99" t="str">
        <f t="shared" si="893"/>
        <v/>
      </c>
      <c r="AN1266" s="99" t="str">
        <f t="shared" si="899"/>
        <v/>
      </c>
      <c r="AO1266" s="99" t="str">
        <f t="shared" si="904"/>
        <v/>
      </c>
      <c r="AP1266" s="99" t="str">
        <f t="shared" si="905"/>
        <v/>
      </c>
      <c r="AQ1266" s="99" t="str">
        <f t="shared" si="900"/>
        <v/>
      </c>
      <c r="AR1266" s="99" t="str">
        <f t="shared" si="901"/>
        <v/>
      </c>
      <c r="AS1266" s="99" t="str">
        <f t="shared" si="906"/>
        <v/>
      </c>
      <c r="AT1266" s="99" t="str">
        <f t="shared" si="907"/>
        <v/>
      </c>
      <c r="AU1266" s="99" t="str">
        <f t="shared" si="877"/>
        <v/>
      </c>
      <c r="AV1266" s="99" t="str">
        <f t="shared" si="878"/>
        <v/>
      </c>
      <c r="AW1266" s="99" t="str">
        <f t="shared" si="908"/>
        <v/>
      </c>
      <c r="AX1266" s="99" t="str">
        <f t="shared" si="909"/>
        <v/>
      </c>
      <c r="AY1266" s="99" t="str">
        <f t="shared" si="879"/>
        <v/>
      </c>
      <c r="AZ1266" s="99" t="str">
        <f t="shared" si="880"/>
        <v/>
      </c>
      <c r="BA1266" s="99" t="str">
        <f t="shared" si="910"/>
        <v/>
      </c>
      <c r="BB1266" s="99" t="str">
        <f t="shared" si="911"/>
        <v/>
      </c>
      <c r="BD1266" s="99" t="str">
        <f t="shared" si="881"/>
        <v/>
      </c>
      <c r="BE1266" s="99" t="str">
        <f t="shared" si="882"/>
        <v/>
      </c>
      <c r="BF1266" s="99" t="str">
        <f t="shared" si="883"/>
        <v/>
      </c>
      <c r="BG1266" s="99" t="str">
        <f t="shared" si="884"/>
        <v/>
      </c>
      <c r="BH1266" s="121" t="str">
        <f t="shared" si="885"/>
        <v/>
      </c>
      <c r="BI1266" s="121" t="str">
        <f t="shared" si="886"/>
        <v/>
      </c>
      <c r="BJ1266" s="122" t="str">
        <f t="shared" si="887"/>
        <v/>
      </c>
      <c r="BK1266" s="122"/>
      <c r="BL1266" s="99" t="str">
        <f t="shared" si="888"/>
        <v/>
      </c>
      <c r="BM1266" s="99" t="str">
        <f t="shared" si="889"/>
        <v/>
      </c>
      <c r="BN1266" s="122" t="str">
        <f t="shared" si="894"/>
        <v/>
      </c>
      <c r="BO1266" s="121" t="str">
        <f t="shared" si="890"/>
        <v/>
      </c>
      <c r="BP1266" s="122" t="str">
        <f t="shared" si="895"/>
        <v/>
      </c>
      <c r="BQ1266" s="122"/>
    </row>
    <row r="1267" spans="2:69" x14ac:dyDescent="0.3">
      <c r="B1267" s="89"/>
      <c r="C1267" s="98">
        <f t="shared" si="891"/>
        <v>252</v>
      </c>
      <c r="D1267" s="120">
        <v>1257</v>
      </c>
      <c r="E1267" s="161" t="str">
        <f t="shared" si="896"/>
        <v/>
      </c>
      <c r="F1267" s="90" t="str">
        <f t="shared" si="872"/>
        <v/>
      </c>
      <c r="G1267" s="120">
        <v>1257</v>
      </c>
      <c r="H1267" s="161" t="str">
        <f t="shared" si="897"/>
        <v/>
      </c>
      <c r="I1267" s="90" t="str">
        <f t="array" ref="I1267">IF(D$2=1,IF(F1267="","",ABS(F1266-F1267)),IF(D$2&lt;10,IF(AND(F1267="",F1268=""),"",MAX(IF(C$11:C$1510=G1267,B$11:B$1510))-MIN(IF(C$11:C$1510=G1267,B$11:B$1510))),IF(AND(F1267="",F1268=""),"",_xlfn.STDEV.S(IF(C$11:C$1510=G1267,B$11:B$1510)))))</f>
        <v/>
      </c>
      <c r="J1267" s="102"/>
      <c r="K1267" s="156"/>
      <c r="L1267" s="157"/>
      <c r="M1267" s="158"/>
      <c r="N1267" s="147"/>
      <c r="O1267" s="147"/>
      <c r="AA1267" s="99" t="str">
        <f t="shared" si="873"/>
        <v/>
      </c>
      <c r="AB1267" s="99" t="str">
        <f t="shared" si="874"/>
        <v/>
      </c>
      <c r="AC1267" s="99" t="str">
        <f t="shared" si="902"/>
        <v/>
      </c>
      <c r="AD1267" s="99" t="str">
        <f t="shared" si="903"/>
        <v/>
      </c>
      <c r="AE1267" s="99" t="str">
        <f t="shared" si="875"/>
        <v/>
      </c>
      <c r="AF1267" s="99" t="str">
        <f t="shared" si="876"/>
        <v/>
      </c>
      <c r="AG1267" s="99" t="str">
        <f t="shared" si="914"/>
        <v/>
      </c>
      <c r="AH1267" s="99" t="str">
        <f t="shared" si="915"/>
        <v/>
      </c>
      <c r="AI1267" s="99" t="str">
        <f t="shared" si="892"/>
        <v/>
      </c>
      <c r="AJ1267" s="99" t="str">
        <f t="shared" si="898"/>
        <v/>
      </c>
      <c r="AK1267" s="99" t="str">
        <f t="shared" si="912"/>
        <v/>
      </c>
      <c r="AL1267" s="99" t="str">
        <f t="shared" si="913"/>
        <v/>
      </c>
      <c r="AM1267" s="99" t="str">
        <f t="shared" si="893"/>
        <v/>
      </c>
      <c r="AN1267" s="99" t="str">
        <f t="shared" si="899"/>
        <v/>
      </c>
      <c r="AO1267" s="99" t="str">
        <f t="shared" si="904"/>
        <v/>
      </c>
      <c r="AP1267" s="99" t="str">
        <f t="shared" si="905"/>
        <v/>
      </c>
      <c r="AQ1267" s="99" t="str">
        <f t="shared" si="900"/>
        <v/>
      </c>
      <c r="AR1267" s="99" t="str">
        <f t="shared" si="901"/>
        <v/>
      </c>
      <c r="AS1267" s="99" t="str">
        <f t="shared" si="906"/>
        <v/>
      </c>
      <c r="AT1267" s="99" t="str">
        <f t="shared" si="907"/>
        <v/>
      </c>
      <c r="AU1267" s="99" t="str">
        <f t="shared" si="877"/>
        <v/>
      </c>
      <c r="AV1267" s="99" t="str">
        <f t="shared" si="878"/>
        <v/>
      </c>
      <c r="AW1267" s="99" t="str">
        <f t="shared" si="908"/>
        <v/>
      </c>
      <c r="AX1267" s="99" t="str">
        <f t="shared" si="909"/>
        <v/>
      </c>
      <c r="AY1267" s="99" t="str">
        <f t="shared" si="879"/>
        <v/>
      </c>
      <c r="AZ1267" s="99" t="str">
        <f t="shared" si="880"/>
        <v/>
      </c>
      <c r="BA1267" s="99" t="str">
        <f t="shared" si="910"/>
        <v/>
      </c>
      <c r="BB1267" s="99" t="str">
        <f t="shared" si="911"/>
        <v/>
      </c>
      <c r="BD1267" s="99" t="str">
        <f t="shared" si="881"/>
        <v/>
      </c>
      <c r="BE1267" s="99" t="str">
        <f t="shared" si="882"/>
        <v/>
      </c>
      <c r="BF1267" s="99" t="str">
        <f t="shared" si="883"/>
        <v/>
      </c>
      <c r="BG1267" s="99" t="str">
        <f t="shared" si="884"/>
        <v/>
      </c>
      <c r="BH1267" s="121" t="str">
        <f t="shared" si="885"/>
        <v/>
      </c>
      <c r="BI1267" s="121" t="str">
        <f t="shared" si="886"/>
        <v/>
      </c>
      <c r="BJ1267" s="122" t="str">
        <f t="shared" si="887"/>
        <v/>
      </c>
      <c r="BK1267" s="122"/>
      <c r="BL1267" s="99" t="str">
        <f t="shared" si="888"/>
        <v/>
      </c>
      <c r="BM1267" s="99" t="str">
        <f t="shared" si="889"/>
        <v/>
      </c>
      <c r="BN1267" s="122" t="str">
        <f t="shared" si="894"/>
        <v/>
      </c>
      <c r="BO1267" s="121" t="str">
        <f t="shared" si="890"/>
        <v/>
      </c>
      <c r="BP1267" s="122" t="str">
        <f t="shared" si="895"/>
        <v/>
      </c>
      <c r="BQ1267" s="122"/>
    </row>
    <row r="1268" spans="2:69" x14ac:dyDescent="0.3">
      <c r="B1268" s="89"/>
      <c r="C1268" s="98">
        <f t="shared" si="891"/>
        <v>252</v>
      </c>
      <c r="D1268" s="120">
        <v>1258</v>
      </c>
      <c r="E1268" s="161" t="str">
        <f t="shared" si="896"/>
        <v/>
      </c>
      <c r="F1268" s="90" t="str">
        <f t="shared" si="872"/>
        <v/>
      </c>
      <c r="G1268" s="120">
        <v>1258</v>
      </c>
      <c r="H1268" s="161" t="str">
        <f t="shared" si="897"/>
        <v/>
      </c>
      <c r="I1268" s="90" t="str">
        <f t="array" ref="I1268">IF(D$2=1,IF(F1268="","",ABS(F1267-F1268)),IF(D$2&lt;10,IF(AND(F1268="",F1269=""),"",MAX(IF(C$11:C$1510=G1268,B$11:B$1510))-MIN(IF(C$11:C$1510=G1268,B$11:B$1510))),IF(AND(F1268="",F1269=""),"",_xlfn.STDEV.S(IF(C$11:C$1510=G1268,B$11:B$1510)))))</f>
        <v/>
      </c>
      <c r="J1268" s="102"/>
      <c r="K1268" s="156"/>
      <c r="L1268" s="157"/>
      <c r="M1268" s="158"/>
      <c r="N1268" s="147"/>
      <c r="O1268" s="147"/>
      <c r="AA1268" s="99" t="str">
        <f t="shared" si="873"/>
        <v/>
      </c>
      <c r="AB1268" s="99" t="str">
        <f t="shared" si="874"/>
        <v/>
      </c>
      <c r="AC1268" s="99" t="str">
        <f t="shared" si="902"/>
        <v/>
      </c>
      <c r="AD1268" s="99" t="str">
        <f t="shared" si="903"/>
        <v/>
      </c>
      <c r="AE1268" s="99" t="str">
        <f t="shared" si="875"/>
        <v/>
      </c>
      <c r="AF1268" s="99" t="str">
        <f t="shared" si="876"/>
        <v/>
      </c>
      <c r="AG1268" s="99" t="str">
        <f t="shared" si="914"/>
        <v/>
      </c>
      <c r="AH1268" s="99" t="str">
        <f t="shared" si="915"/>
        <v/>
      </c>
      <c r="AI1268" s="99" t="str">
        <f t="shared" si="892"/>
        <v/>
      </c>
      <c r="AJ1268" s="99" t="str">
        <f t="shared" si="898"/>
        <v/>
      </c>
      <c r="AK1268" s="99" t="str">
        <f t="shared" si="912"/>
        <v/>
      </c>
      <c r="AL1268" s="99" t="str">
        <f t="shared" si="913"/>
        <v/>
      </c>
      <c r="AM1268" s="99" t="str">
        <f t="shared" si="893"/>
        <v/>
      </c>
      <c r="AN1268" s="99" t="str">
        <f t="shared" si="899"/>
        <v/>
      </c>
      <c r="AO1268" s="99" t="str">
        <f t="shared" si="904"/>
        <v/>
      </c>
      <c r="AP1268" s="99" t="str">
        <f t="shared" si="905"/>
        <v/>
      </c>
      <c r="AQ1268" s="99" t="str">
        <f t="shared" si="900"/>
        <v/>
      </c>
      <c r="AR1268" s="99" t="str">
        <f t="shared" si="901"/>
        <v/>
      </c>
      <c r="AS1268" s="99" t="str">
        <f t="shared" si="906"/>
        <v/>
      </c>
      <c r="AT1268" s="99" t="str">
        <f t="shared" si="907"/>
        <v/>
      </c>
      <c r="AU1268" s="99" t="str">
        <f t="shared" si="877"/>
        <v/>
      </c>
      <c r="AV1268" s="99" t="str">
        <f t="shared" si="878"/>
        <v/>
      </c>
      <c r="AW1268" s="99" t="str">
        <f t="shared" si="908"/>
        <v/>
      </c>
      <c r="AX1268" s="99" t="str">
        <f t="shared" si="909"/>
        <v/>
      </c>
      <c r="AY1268" s="99" t="str">
        <f t="shared" si="879"/>
        <v/>
      </c>
      <c r="AZ1268" s="99" t="str">
        <f t="shared" si="880"/>
        <v/>
      </c>
      <c r="BA1268" s="99" t="str">
        <f t="shared" si="910"/>
        <v/>
      </c>
      <c r="BB1268" s="99" t="str">
        <f t="shared" si="911"/>
        <v/>
      </c>
      <c r="BD1268" s="99" t="str">
        <f t="shared" si="881"/>
        <v/>
      </c>
      <c r="BE1268" s="99" t="str">
        <f t="shared" si="882"/>
        <v/>
      </c>
      <c r="BF1268" s="99" t="str">
        <f t="shared" si="883"/>
        <v/>
      </c>
      <c r="BG1268" s="99" t="str">
        <f t="shared" si="884"/>
        <v/>
      </c>
      <c r="BH1268" s="121" t="str">
        <f t="shared" si="885"/>
        <v/>
      </c>
      <c r="BI1268" s="121" t="str">
        <f t="shared" si="886"/>
        <v/>
      </c>
      <c r="BJ1268" s="122" t="str">
        <f t="shared" si="887"/>
        <v/>
      </c>
      <c r="BK1268" s="122"/>
      <c r="BL1268" s="99" t="str">
        <f t="shared" si="888"/>
        <v/>
      </c>
      <c r="BM1268" s="99" t="str">
        <f t="shared" si="889"/>
        <v/>
      </c>
      <c r="BN1268" s="122" t="str">
        <f t="shared" si="894"/>
        <v/>
      </c>
      <c r="BO1268" s="121" t="str">
        <f t="shared" si="890"/>
        <v/>
      </c>
      <c r="BP1268" s="122" t="str">
        <f t="shared" si="895"/>
        <v/>
      </c>
      <c r="BQ1268" s="122"/>
    </row>
    <row r="1269" spans="2:69" x14ac:dyDescent="0.3">
      <c r="B1269" s="89"/>
      <c r="C1269" s="98">
        <f t="shared" si="891"/>
        <v>252</v>
      </c>
      <c r="D1269" s="120">
        <v>1259</v>
      </c>
      <c r="E1269" s="161" t="str">
        <f t="shared" si="896"/>
        <v/>
      </c>
      <c r="F1269" s="90" t="str">
        <f t="shared" si="872"/>
        <v/>
      </c>
      <c r="G1269" s="120">
        <v>1259</v>
      </c>
      <c r="H1269" s="161" t="str">
        <f t="shared" si="897"/>
        <v/>
      </c>
      <c r="I1269" s="90" t="str">
        <f t="array" ref="I1269">IF(D$2=1,IF(F1269="","",ABS(F1268-F1269)),IF(D$2&lt;10,IF(AND(F1269="",F1270=""),"",MAX(IF(C$11:C$1510=G1269,B$11:B$1510))-MIN(IF(C$11:C$1510=G1269,B$11:B$1510))),IF(AND(F1269="",F1270=""),"",_xlfn.STDEV.S(IF(C$11:C$1510=G1269,B$11:B$1510)))))</f>
        <v/>
      </c>
      <c r="J1269" s="102"/>
      <c r="K1269" s="156"/>
      <c r="L1269" s="157"/>
      <c r="M1269" s="158"/>
      <c r="N1269" s="147"/>
      <c r="O1269" s="147"/>
      <c r="AA1269" s="99" t="str">
        <f t="shared" si="873"/>
        <v/>
      </c>
      <c r="AB1269" s="99" t="str">
        <f t="shared" si="874"/>
        <v/>
      </c>
      <c r="AC1269" s="99" t="str">
        <f t="shared" si="902"/>
        <v/>
      </c>
      <c r="AD1269" s="99" t="str">
        <f t="shared" si="903"/>
        <v/>
      </c>
      <c r="AE1269" s="99" t="str">
        <f t="shared" si="875"/>
        <v/>
      </c>
      <c r="AF1269" s="99" t="str">
        <f t="shared" si="876"/>
        <v/>
      </c>
      <c r="AG1269" s="99" t="str">
        <f t="shared" si="914"/>
        <v/>
      </c>
      <c r="AH1269" s="99" t="str">
        <f t="shared" si="915"/>
        <v/>
      </c>
      <c r="AI1269" s="99" t="str">
        <f t="shared" si="892"/>
        <v/>
      </c>
      <c r="AJ1269" s="99" t="str">
        <f t="shared" si="898"/>
        <v/>
      </c>
      <c r="AK1269" s="99" t="str">
        <f t="shared" si="912"/>
        <v/>
      </c>
      <c r="AL1269" s="99" t="str">
        <f t="shared" si="913"/>
        <v/>
      </c>
      <c r="AM1269" s="99" t="str">
        <f t="shared" si="893"/>
        <v/>
      </c>
      <c r="AN1269" s="99" t="str">
        <f t="shared" si="899"/>
        <v/>
      </c>
      <c r="AO1269" s="99" t="str">
        <f t="shared" si="904"/>
        <v/>
      </c>
      <c r="AP1269" s="99" t="str">
        <f t="shared" si="905"/>
        <v/>
      </c>
      <c r="AQ1269" s="99" t="str">
        <f t="shared" si="900"/>
        <v/>
      </c>
      <c r="AR1269" s="99" t="str">
        <f t="shared" si="901"/>
        <v/>
      </c>
      <c r="AS1269" s="99" t="str">
        <f t="shared" si="906"/>
        <v/>
      </c>
      <c r="AT1269" s="99" t="str">
        <f t="shared" si="907"/>
        <v/>
      </c>
      <c r="AU1269" s="99" t="str">
        <f t="shared" si="877"/>
        <v/>
      </c>
      <c r="AV1269" s="99" t="str">
        <f t="shared" si="878"/>
        <v/>
      </c>
      <c r="AW1269" s="99" t="str">
        <f t="shared" si="908"/>
        <v/>
      </c>
      <c r="AX1269" s="99" t="str">
        <f t="shared" si="909"/>
        <v/>
      </c>
      <c r="AY1269" s="99" t="str">
        <f t="shared" si="879"/>
        <v/>
      </c>
      <c r="AZ1269" s="99" t="str">
        <f t="shared" si="880"/>
        <v/>
      </c>
      <c r="BA1269" s="99" t="str">
        <f t="shared" si="910"/>
        <v/>
      </c>
      <c r="BB1269" s="99" t="str">
        <f t="shared" si="911"/>
        <v/>
      </c>
      <c r="BD1269" s="99" t="str">
        <f t="shared" si="881"/>
        <v/>
      </c>
      <c r="BE1269" s="99" t="str">
        <f t="shared" si="882"/>
        <v/>
      </c>
      <c r="BF1269" s="99" t="str">
        <f t="shared" si="883"/>
        <v/>
      </c>
      <c r="BG1269" s="99" t="str">
        <f t="shared" si="884"/>
        <v/>
      </c>
      <c r="BH1269" s="121" t="str">
        <f t="shared" si="885"/>
        <v/>
      </c>
      <c r="BI1269" s="121" t="str">
        <f t="shared" si="886"/>
        <v/>
      </c>
      <c r="BJ1269" s="122" t="str">
        <f t="shared" si="887"/>
        <v/>
      </c>
      <c r="BK1269" s="122"/>
      <c r="BL1269" s="99" t="str">
        <f t="shared" si="888"/>
        <v/>
      </c>
      <c r="BM1269" s="99" t="str">
        <f t="shared" si="889"/>
        <v/>
      </c>
      <c r="BN1269" s="122" t="str">
        <f t="shared" si="894"/>
        <v/>
      </c>
      <c r="BO1269" s="121" t="str">
        <f t="shared" si="890"/>
        <v/>
      </c>
      <c r="BP1269" s="122" t="str">
        <f t="shared" si="895"/>
        <v/>
      </c>
      <c r="BQ1269" s="122"/>
    </row>
    <row r="1270" spans="2:69" x14ac:dyDescent="0.3">
      <c r="B1270" s="89"/>
      <c r="C1270" s="98">
        <f t="shared" si="891"/>
        <v>252</v>
      </c>
      <c r="D1270" s="120">
        <v>1260</v>
      </c>
      <c r="E1270" s="161" t="str">
        <f t="shared" si="896"/>
        <v/>
      </c>
      <c r="F1270" s="90" t="str">
        <f t="shared" si="872"/>
        <v/>
      </c>
      <c r="G1270" s="120">
        <v>1260</v>
      </c>
      <c r="H1270" s="161" t="str">
        <f t="shared" si="897"/>
        <v/>
      </c>
      <c r="I1270" s="90" t="str">
        <f t="array" ref="I1270">IF(D$2=1,IF(F1270="","",ABS(F1269-F1270)),IF(D$2&lt;10,IF(AND(F1270="",F1271=""),"",MAX(IF(C$11:C$1510=G1270,B$11:B$1510))-MIN(IF(C$11:C$1510=G1270,B$11:B$1510))),IF(AND(F1270="",F1271=""),"",_xlfn.STDEV.S(IF(C$11:C$1510=G1270,B$11:B$1510)))))</f>
        <v/>
      </c>
      <c r="J1270" s="102"/>
      <c r="K1270" s="156"/>
      <c r="L1270" s="157"/>
      <c r="M1270" s="158"/>
      <c r="N1270" s="147"/>
      <c r="O1270" s="147"/>
      <c r="AA1270" s="99" t="str">
        <f t="shared" si="873"/>
        <v/>
      </c>
      <c r="AB1270" s="99" t="str">
        <f t="shared" si="874"/>
        <v/>
      </c>
      <c r="AC1270" s="99" t="str">
        <f t="shared" si="902"/>
        <v/>
      </c>
      <c r="AD1270" s="99" t="str">
        <f t="shared" si="903"/>
        <v/>
      </c>
      <c r="AE1270" s="99" t="str">
        <f t="shared" si="875"/>
        <v/>
      </c>
      <c r="AF1270" s="99" t="str">
        <f t="shared" si="876"/>
        <v/>
      </c>
      <c r="AG1270" s="99" t="str">
        <f t="shared" si="914"/>
        <v/>
      </c>
      <c r="AH1270" s="99" t="str">
        <f t="shared" si="915"/>
        <v/>
      </c>
      <c r="AI1270" s="99" t="str">
        <f t="shared" si="892"/>
        <v/>
      </c>
      <c r="AJ1270" s="99" t="str">
        <f t="shared" si="898"/>
        <v/>
      </c>
      <c r="AK1270" s="99" t="str">
        <f t="shared" si="912"/>
        <v/>
      </c>
      <c r="AL1270" s="99" t="str">
        <f t="shared" si="913"/>
        <v/>
      </c>
      <c r="AM1270" s="99" t="str">
        <f t="shared" si="893"/>
        <v/>
      </c>
      <c r="AN1270" s="99" t="str">
        <f t="shared" si="899"/>
        <v/>
      </c>
      <c r="AO1270" s="99" t="str">
        <f t="shared" si="904"/>
        <v/>
      </c>
      <c r="AP1270" s="99" t="str">
        <f t="shared" si="905"/>
        <v/>
      </c>
      <c r="AQ1270" s="99" t="str">
        <f t="shared" si="900"/>
        <v/>
      </c>
      <c r="AR1270" s="99" t="str">
        <f t="shared" si="901"/>
        <v/>
      </c>
      <c r="AS1270" s="99" t="str">
        <f t="shared" si="906"/>
        <v/>
      </c>
      <c r="AT1270" s="99" t="str">
        <f t="shared" si="907"/>
        <v/>
      </c>
      <c r="AU1270" s="99" t="str">
        <f t="shared" si="877"/>
        <v/>
      </c>
      <c r="AV1270" s="99" t="str">
        <f t="shared" si="878"/>
        <v/>
      </c>
      <c r="AW1270" s="99" t="str">
        <f t="shared" si="908"/>
        <v/>
      </c>
      <c r="AX1270" s="99" t="str">
        <f t="shared" si="909"/>
        <v/>
      </c>
      <c r="AY1270" s="99" t="str">
        <f t="shared" si="879"/>
        <v/>
      </c>
      <c r="AZ1270" s="99" t="str">
        <f t="shared" si="880"/>
        <v/>
      </c>
      <c r="BA1270" s="99" t="str">
        <f t="shared" si="910"/>
        <v/>
      </c>
      <c r="BB1270" s="99" t="str">
        <f t="shared" si="911"/>
        <v/>
      </c>
      <c r="BD1270" s="99" t="str">
        <f t="shared" si="881"/>
        <v/>
      </c>
      <c r="BE1270" s="99" t="str">
        <f t="shared" si="882"/>
        <v/>
      </c>
      <c r="BF1270" s="99" t="str">
        <f t="shared" si="883"/>
        <v/>
      </c>
      <c r="BG1270" s="99" t="str">
        <f t="shared" si="884"/>
        <v/>
      </c>
      <c r="BH1270" s="121" t="str">
        <f t="shared" si="885"/>
        <v/>
      </c>
      <c r="BI1270" s="121" t="str">
        <f t="shared" si="886"/>
        <v/>
      </c>
      <c r="BJ1270" s="122" t="str">
        <f t="shared" si="887"/>
        <v/>
      </c>
      <c r="BK1270" s="122"/>
      <c r="BL1270" s="99" t="str">
        <f t="shared" si="888"/>
        <v/>
      </c>
      <c r="BM1270" s="99" t="str">
        <f t="shared" si="889"/>
        <v/>
      </c>
      <c r="BN1270" s="122" t="str">
        <f t="shared" si="894"/>
        <v/>
      </c>
      <c r="BO1270" s="121" t="str">
        <f t="shared" si="890"/>
        <v/>
      </c>
      <c r="BP1270" s="122" t="str">
        <f t="shared" si="895"/>
        <v/>
      </c>
      <c r="BQ1270" s="122"/>
    </row>
    <row r="1271" spans="2:69" x14ac:dyDescent="0.3">
      <c r="B1271" s="89"/>
      <c r="C1271" s="98">
        <f t="shared" si="891"/>
        <v>253</v>
      </c>
      <c r="D1271" s="120">
        <v>1261</v>
      </c>
      <c r="E1271" s="161" t="str">
        <f t="shared" si="896"/>
        <v/>
      </c>
      <c r="F1271" s="90" t="str">
        <f t="shared" si="872"/>
        <v/>
      </c>
      <c r="G1271" s="120">
        <v>1261</v>
      </c>
      <c r="H1271" s="161" t="str">
        <f t="shared" si="897"/>
        <v/>
      </c>
      <c r="I1271" s="90" t="str">
        <f t="array" ref="I1271">IF(D$2=1,IF(F1271="","",ABS(F1270-F1271)),IF(D$2&lt;10,IF(AND(F1271="",F1272=""),"",MAX(IF(C$11:C$1510=G1271,B$11:B$1510))-MIN(IF(C$11:C$1510=G1271,B$11:B$1510))),IF(AND(F1271="",F1272=""),"",_xlfn.STDEV.S(IF(C$11:C$1510=G1271,B$11:B$1510)))))</f>
        <v/>
      </c>
      <c r="J1271" s="102"/>
      <c r="K1271" s="156"/>
      <c r="L1271" s="157"/>
      <c r="M1271" s="158"/>
      <c r="N1271" s="147"/>
      <c r="O1271" s="147"/>
      <c r="AA1271" s="99" t="str">
        <f t="shared" si="873"/>
        <v/>
      </c>
      <c r="AB1271" s="99" t="str">
        <f t="shared" si="874"/>
        <v/>
      </c>
      <c r="AC1271" s="99" t="str">
        <f t="shared" si="902"/>
        <v/>
      </c>
      <c r="AD1271" s="99" t="str">
        <f t="shared" si="903"/>
        <v/>
      </c>
      <c r="AE1271" s="99" t="str">
        <f t="shared" si="875"/>
        <v/>
      </c>
      <c r="AF1271" s="99" t="str">
        <f t="shared" si="876"/>
        <v/>
      </c>
      <c r="AG1271" s="99" t="str">
        <f t="shared" si="914"/>
        <v/>
      </c>
      <c r="AH1271" s="99" t="str">
        <f t="shared" si="915"/>
        <v/>
      </c>
      <c r="AI1271" s="99" t="str">
        <f t="shared" si="892"/>
        <v/>
      </c>
      <c r="AJ1271" s="99" t="str">
        <f t="shared" si="898"/>
        <v/>
      </c>
      <c r="AK1271" s="99" t="str">
        <f t="shared" si="912"/>
        <v/>
      </c>
      <c r="AL1271" s="99" t="str">
        <f t="shared" si="913"/>
        <v/>
      </c>
      <c r="AM1271" s="99" t="str">
        <f t="shared" si="893"/>
        <v/>
      </c>
      <c r="AN1271" s="99" t="str">
        <f t="shared" si="899"/>
        <v/>
      </c>
      <c r="AO1271" s="99" t="str">
        <f t="shared" si="904"/>
        <v/>
      </c>
      <c r="AP1271" s="99" t="str">
        <f t="shared" si="905"/>
        <v/>
      </c>
      <c r="AQ1271" s="99" t="str">
        <f t="shared" si="900"/>
        <v/>
      </c>
      <c r="AR1271" s="99" t="str">
        <f t="shared" si="901"/>
        <v/>
      </c>
      <c r="AS1271" s="99" t="str">
        <f t="shared" si="906"/>
        <v/>
      </c>
      <c r="AT1271" s="99" t="str">
        <f t="shared" si="907"/>
        <v/>
      </c>
      <c r="AU1271" s="99" t="str">
        <f t="shared" si="877"/>
        <v/>
      </c>
      <c r="AV1271" s="99" t="str">
        <f t="shared" si="878"/>
        <v/>
      </c>
      <c r="AW1271" s="99" t="str">
        <f t="shared" si="908"/>
        <v/>
      </c>
      <c r="AX1271" s="99" t="str">
        <f t="shared" si="909"/>
        <v/>
      </c>
      <c r="AY1271" s="99" t="str">
        <f t="shared" si="879"/>
        <v/>
      </c>
      <c r="AZ1271" s="99" t="str">
        <f t="shared" si="880"/>
        <v/>
      </c>
      <c r="BA1271" s="99" t="str">
        <f t="shared" si="910"/>
        <v/>
      </c>
      <c r="BB1271" s="99" t="str">
        <f t="shared" si="911"/>
        <v/>
      </c>
      <c r="BD1271" s="99" t="str">
        <f t="shared" si="881"/>
        <v/>
      </c>
      <c r="BE1271" s="99" t="str">
        <f t="shared" si="882"/>
        <v/>
      </c>
      <c r="BF1271" s="99" t="str">
        <f t="shared" si="883"/>
        <v/>
      </c>
      <c r="BG1271" s="99" t="str">
        <f t="shared" si="884"/>
        <v/>
      </c>
      <c r="BH1271" s="121" t="str">
        <f t="shared" si="885"/>
        <v/>
      </c>
      <c r="BI1271" s="121" t="str">
        <f t="shared" si="886"/>
        <v/>
      </c>
      <c r="BJ1271" s="122" t="str">
        <f t="shared" si="887"/>
        <v/>
      </c>
      <c r="BK1271" s="122"/>
      <c r="BL1271" s="99" t="str">
        <f t="shared" si="888"/>
        <v/>
      </c>
      <c r="BM1271" s="99" t="str">
        <f t="shared" si="889"/>
        <v/>
      </c>
      <c r="BN1271" s="122" t="str">
        <f t="shared" si="894"/>
        <v/>
      </c>
      <c r="BO1271" s="121" t="str">
        <f t="shared" si="890"/>
        <v/>
      </c>
      <c r="BP1271" s="122" t="str">
        <f t="shared" si="895"/>
        <v/>
      </c>
      <c r="BQ1271" s="122"/>
    </row>
    <row r="1272" spans="2:69" x14ac:dyDescent="0.3">
      <c r="B1272" s="89"/>
      <c r="C1272" s="98">
        <f t="shared" si="891"/>
        <v>253</v>
      </c>
      <c r="D1272" s="120">
        <v>1262</v>
      </c>
      <c r="E1272" s="161" t="str">
        <f t="shared" si="896"/>
        <v/>
      </c>
      <c r="F1272" s="90" t="str">
        <f t="shared" si="872"/>
        <v/>
      </c>
      <c r="G1272" s="120">
        <v>1262</v>
      </c>
      <c r="H1272" s="161" t="str">
        <f t="shared" si="897"/>
        <v/>
      </c>
      <c r="I1272" s="90" t="str">
        <f t="array" ref="I1272">IF(D$2=1,IF(F1272="","",ABS(F1271-F1272)),IF(D$2&lt;10,IF(AND(F1272="",F1273=""),"",MAX(IF(C$11:C$1510=G1272,B$11:B$1510))-MIN(IF(C$11:C$1510=G1272,B$11:B$1510))),IF(AND(F1272="",F1273=""),"",_xlfn.STDEV.S(IF(C$11:C$1510=G1272,B$11:B$1510)))))</f>
        <v/>
      </c>
      <c r="J1272" s="102"/>
      <c r="K1272" s="156"/>
      <c r="L1272" s="157"/>
      <c r="M1272" s="158"/>
      <c r="N1272" s="147"/>
      <c r="O1272" s="147"/>
      <c r="AA1272" s="99" t="str">
        <f t="shared" si="873"/>
        <v/>
      </c>
      <c r="AB1272" s="99" t="str">
        <f t="shared" si="874"/>
        <v/>
      </c>
      <c r="AC1272" s="99" t="str">
        <f t="shared" si="902"/>
        <v/>
      </c>
      <c r="AD1272" s="99" t="str">
        <f t="shared" si="903"/>
        <v/>
      </c>
      <c r="AE1272" s="99" t="str">
        <f t="shared" si="875"/>
        <v/>
      </c>
      <c r="AF1272" s="99" t="str">
        <f t="shared" si="876"/>
        <v/>
      </c>
      <c r="AG1272" s="99" t="str">
        <f t="shared" si="914"/>
        <v/>
      </c>
      <c r="AH1272" s="99" t="str">
        <f t="shared" si="915"/>
        <v/>
      </c>
      <c r="AI1272" s="99" t="str">
        <f t="shared" si="892"/>
        <v/>
      </c>
      <c r="AJ1272" s="99" t="str">
        <f t="shared" si="898"/>
        <v/>
      </c>
      <c r="AK1272" s="99" t="str">
        <f t="shared" si="912"/>
        <v/>
      </c>
      <c r="AL1272" s="99" t="str">
        <f t="shared" si="913"/>
        <v/>
      </c>
      <c r="AM1272" s="99" t="str">
        <f t="shared" si="893"/>
        <v/>
      </c>
      <c r="AN1272" s="99" t="str">
        <f t="shared" si="899"/>
        <v/>
      </c>
      <c r="AO1272" s="99" t="str">
        <f t="shared" si="904"/>
        <v/>
      </c>
      <c r="AP1272" s="99" t="str">
        <f t="shared" si="905"/>
        <v/>
      </c>
      <c r="AQ1272" s="99" t="str">
        <f t="shared" si="900"/>
        <v/>
      </c>
      <c r="AR1272" s="99" t="str">
        <f t="shared" si="901"/>
        <v/>
      </c>
      <c r="AS1272" s="99" t="str">
        <f t="shared" si="906"/>
        <v/>
      </c>
      <c r="AT1272" s="99" t="str">
        <f t="shared" si="907"/>
        <v/>
      </c>
      <c r="AU1272" s="99" t="str">
        <f t="shared" si="877"/>
        <v/>
      </c>
      <c r="AV1272" s="99" t="str">
        <f t="shared" si="878"/>
        <v/>
      </c>
      <c r="AW1272" s="99" t="str">
        <f t="shared" si="908"/>
        <v/>
      </c>
      <c r="AX1272" s="99" t="str">
        <f t="shared" si="909"/>
        <v/>
      </c>
      <c r="AY1272" s="99" t="str">
        <f t="shared" si="879"/>
        <v/>
      </c>
      <c r="AZ1272" s="99" t="str">
        <f t="shared" si="880"/>
        <v/>
      </c>
      <c r="BA1272" s="99" t="str">
        <f t="shared" si="910"/>
        <v/>
      </c>
      <c r="BB1272" s="99" t="str">
        <f t="shared" si="911"/>
        <v/>
      </c>
      <c r="BD1272" s="99" t="str">
        <f t="shared" si="881"/>
        <v/>
      </c>
      <c r="BE1272" s="99" t="str">
        <f t="shared" si="882"/>
        <v/>
      </c>
      <c r="BF1272" s="99" t="str">
        <f t="shared" si="883"/>
        <v/>
      </c>
      <c r="BG1272" s="99" t="str">
        <f t="shared" si="884"/>
        <v/>
      </c>
      <c r="BH1272" s="121" t="str">
        <f t="shared" si="885"/>
        <v/>
      </c>
      <c r="BI1272" s="121" t="str">
        <f t="shared" si="886"/>
        <v/>
      </c>
      <c r="BJ1272" s="122" t="str">
        <f t="shared" si="887"/>
        <v/>
      </c>
      <c r="BK1272" s="122"/>
      <c r="BL1272" s="99" t="str">
        <f t="shared" si="888"/>
        <v/>
      </c>
      <c r="BM1272" s="99" t="str">
        <f t="shared" si="889"/>
        <v/>
      </c>
      <c r="BN1272" s="122" t="str">
        <f t="shared" si="894"/>
        <v/>
      </c>
      <c r="BO1272" s="121" t="str">
        <f t="shared" si="890"/>
        <v/>
      </c>
      <c r="BP1272" s="122" t="str">
        <f t="shared" si="895"/>
        <v/>
      </c>
      <c r="BQ1272" s="122"/>
    </row>
    <row r="1273" spans="2:69" x14ac:dyDescent="0.3">
      <c r="B1273" s="89"/>
      <c r="C1273" s="98">
        <f t="shared" si="891"/>
        <v>253</v>
      </c>
      <c r="D1273" s="120">
        <v>1263</v>
      </c>
      <c r="E1273" s="161" t="str">
        <f t="shared" si="896"/>
        <v/>
      </c>
      <c r="F1273" s="90" t="str">
        <f t="shared" si="872"/>
        <v/>
      </c>
      <c r="G1273" s="120">
        <v>1263</v>
      </c>
      <c r="H1273" s="161" t="str">
        <f t="shared" si="897"/>
        <v/>
      </c>
      <c r="I1273" s="90" t="str">
        <f t="array" ref="I1273">IF(D$2=1,IF(F1273="","",ABS(F1272-F1273)),IF(D$2&lt;10,IF(AND(F1273="",F1274=""),"",MAX(IF(C$11:C$1510=G1273,B$11:B$1510))-MIN(IF(C$11:C$1510=G1273,B$11:B$1510))),IF(AND(F1273="",F1274=""),"",_xlfn.STDEV.S(IF(C$11:C$1510=G1273,B$11:B$1510)))))</f>
        <v/>
      </c>
      <c r="J1273" s="102"/>
      <c r="K1273" s="156"/>
      <c r="L1273" s="157"/>
      <c r="M1273" s="158"/>
      <c r="N1273" s="147"/>
      <c r="O1273" s="147"/>
      <c r="AA1273" s="99" t="str">
        <f t="shared" si="873"/>
        <v/>
      </c>
      <c r="AB1273" s="99" t="str">
        <f t="shared" si="874"/>
        <v/>
      </c>
      <c r="AC1273" s="99" t="str">
        <f t="shared" si="902"/>
        <v/>
      </c>
      <c r="AD1273" s="99" t="str">
        <f t="shared" si="903"/>
        <v/>
      </c>
      <c r="AE1273" s="99" t="str">
        <f t="shared" si="875"/>
        <v/>
      </c>
      <c r="AF1273" s="99" t="str">
        <f t="shared" si="876"/>
        <v/>
      </c>
      <c r="AG1273" s="99" t="str">
        <f t="shared" si="914"/>
        <v/>
      </c>
      <c r="AH1273" s="99" t="str">
        <f t="shared" si="915"/>
        <v/>
      </c>
      <c r="AI1273" s="99" t="str">
        <f t="shared" si="892"/>
        <v/>
      </c>
      <c r="AJ1273" s="99" t="str">
        <f t="shared" si="898"/>
        <v/>
      </c>
      <c r="AK1273" s="99" t="str">
        <f t="shared" si="912"/>
        <v/>
      </c>
      <c r="AL1273" s="99" t="str">
        <f t="shared" si="913"/>
        <v/>
      </c>
      <c r="AM1273" s="99" t="str">
        <f t="shared" si="893"/>
        <v/>
      </c>
      <c r="AN1273" s="99" t="str">
        <f t="shared" si="899"/>
        <v/>
      </c>
      <c r="AO1273" s="99" t="str">
        <f t="shared" si="904"/>
        <v/>
      </c>
      <c r="AP1273" s="99" t="str">
        <f t="shared" si="905"/>
        <v/>
      </c>
      <c r="AQ1273" s="99" t="str">
        <f t="shared" si="900"/>
        <v/>
      </c>
      <c r="AR1273" s="99" t="str">
        <f t="shared" si="901"/>
        <v/>
      </c>
      <c r="AS1273" s="99" t="str">
        <f t="shared" si="906"/>
        <v/>
      </c>
      <c r="AT1273" s="99" t="str">
        <f t="shared" si="907"/>
        <v/>
      </c>
      <c r="AU1273" s="99" t="str">
        <f t="shared" si="877"/>
        <v/>
      </c>
      <c r="AV1273" s="99" t="str">
        <f t="shared" si="878"/>
        <v/>
      </c>
      <c r="AW1273" s="99" t="str">
        <f t="shared" si="908"/>
        <v/>
      </c>
      <c r="AX1273" s="99" t="str">
        <f t="shared" si="909"/>
        <v/>
      </c>
      <c r="AY1273" s="99" t="str">
        <f t="shared" si="879"/>
        <v/>
      </c>
      <c r="AZ1273" s="99" t="str">
        <f t="shared" si="880"/>
        <v/>
      </c>
      <c r="BA1273" s="99" t="str">
        <f t="shared" si="910"/>
        <v/>
      </c>
      <c r="BB1273" s="99" t="str">
        <f t="shared" si="911"/>
        <v/>
      </c>
      <c r="BD1273" s="99" t="str">
        <f t="shared" si="881"/>
        <v/>
      </c>
      <c r="BE1273" s="99" t="str">
        <f t="shared" si="882"/>
        <v/>
      </c>
      <c r="BF1273" s="99" t="str">
        <f t="shared" si="883"/>
        <v/>
      </c>
      <c r="BG1273" s="99" t="str">
        <f t="shared" si="884"/>
        <v/>
      </c>
      <c r="BH1273" s="121" t="str">
        <f t="shared" si="885"/>
        <v/>
      </c>
      <c r="BI1273" s="121" t="str">
        <f t="shared" si="886"/>
        <v/>
      </c>
      <c r="BJ1273" s="122" t="str">
        <f t="shared" si="887"/>
        <v/>
      </c>
      <c r="BK1273" s="122"/>
      <c r="BL1273" s="99" t="str">
        <f t="shared" si="888"/>
        <v/>
      </c>
      <c r="BM1273" s="99" t="str">
        <f t="shared" si="889"/>
        <v/>
      </c>
      <c r="BN1273" s="122" t="str">
        <f t="shared" si="894"/>
        <v/>
      </c>
      <c r="BO1273" s="121" t="str">
        <f t="shared" si="890"/>
        <v/>
      </c>
      <c r="BP1273" s="122" t="str">
        <f t="shared" si="895"/>
        <v/>
      </c>
      <c r="BQ1273" s="122"/>
    </row>
    <row r="1274" spans="2:69" x14ac:dyDescent="0.3">
      <c r="B1274" s="89"/>
      <c r="C1274" s="98">
        <f t="shared" si="891"/>
        <v>253</v>
      </c>
      <c r="D1274" s="120">
        <v>1264</v>
      </c>
      <c r="E1274" s="161" t="str">
        <f t="shared" si="896"/>
        <v/>
      </c>
      <c r="F1274" s="90" t="str">
        <f t="shared" si="872"/>
        <v/>
      </c>
      <c r="G1274" s="120">
        <v>1264</v>
      </c>
      <c r="H1274" s="161" t="str">
        <f t="shared" si="897"/>
        <v/>
      </c>
      <c r="I1274" s="90" t="str">
        <f t="array" ref="I1274">IF(D$2=1,IF(F1274="","",ABS(F1273-F1274)),IF(D$2&lt;10,IF(AND(F1274="",F1275=""),"",MAX(IF(C$11:C$1510=G1274,B$11:B$1510))-MIN(IF(C$11:C$1510=G1274,B$11:B$1510))),IF(AND(F1274="",F1275=""),"",_xlfn.STDEV.S(IF(C$11:C$1510=G1274,B$11:B$1510)))))</f>
        <v/>
      </c>
      <c r="J1274" s="102"/>
      <c r="K1274" s="156"/>
      <c r="L1274" s="157"/>
      <c r="M1274" s="158"/>
      <c r="N1274" s="147"/>
      <c r="O1274" s="147"/>
      <c r="AA1274" s="99" t="str">
        <f t="shared" si="873"/>
        <v/>
      </c>
      <c r="AB1274" s="99" t="str">
        <f t="shared" si="874"/>
        <v/>
      </c>
      <c r="AC1274" s="99" t="str">
        <f t="shared" si="902"/>
        <v/>
      </c>
      <c r="AD1274" s="99" t="str">
        <f t="shared" si="903"/>
        <v/>
      </c>
      <c r="AE1274" s="99" t="str">
        <f t="shared" si="875"/>
        <v/>
      </c>
      <c r="AF1274" s="99" t="str">
        <f t="shared" si="876"/>
        <v/>
      </c>
      <c r="AG1274" s="99" t="str">
        <f t="shared" si="914"/>
        <v/>
      </c>
      <c r="AH1274" s="99" t="str">
        <f t="shared" si="915"/>
        <v/>
      </c>
      <c r="AI1274" s="99" t="str">
        <f t="shared" si="892"/>
        <v/>
      </c>
      <c r="AJ1274" s="99" t="str">
        <f t="shared" si="898"/>
        <v/>
      </c>
      <c r="AK1274" s="99" t="str">
        <f t="shared" si="912"/>
        <v/>
      </c>
      <c r="AL1274" s="99" t="str">
        <f t="shared" si="913"/>
        <v/>
      </c>
      <c r="AM1274" s="99" t="str">
        <f t="shared" si="893"/>
        <v/>
      </c>
      <c r="AN1274" s="99" t="str">
        <f t="shared" si="899"/>
        <v/>
      </c>
      <c r="AO1274" s="99" t="str">
        <f t="shared" si="904"/>
        <v/>
      </c>
      <c r="AP1274" s="99" t="str">
        <f t="shared" si="905"/>
        <v/>
      </c>
      <c r="AQ1274" s="99" t="str">
        <f t="shared" si="900"/>
        <v/>
      </c>
      <c r="AR1274" s="99" t="str">
        <f t="shared" si="901"/>
        <v/>
      </c>
      <c r="AS1274" s="99" t="str">
        <f t="shared" si="906"/>
        <v/>
      </c>
      <c r="AT1274" s="99" t="str">
        <f t="shared" si="907"/>
        <v/>
      </c>
      <c r="AU1274" s="99" t="str">
        <f t="shared" si="877"/>
        <v/>
      </c>
      <c r="AV1274" s="99" t="str">
        <f t="shared" si="878"/>
        <v/>
      </c>
      <c r="AW1274" s="99" t="str">
        <f t="shared" si="908"/>
        <v/>
      </c>
      <c r="AX1274" s="99" t="str">
        <f t="shared" si="909"/>
        <v/>
      </c>
      <c r="AY1274" s="99" t="str">
        <f t="shared" si="879"/>
        <v/>
      </c>
      <c r="AZ1274" s="99" t="str">
        <f t="shared" si="880"/>
        <v/>
      </c>
      <c r="BA1274" s="99" t="str">
        <f t="shared" si="910"/>
        <v/>
      </c>
      <c r="BB1274" s="99" t="str">
        <f t="shared" si="911"/>
        <v/>
      </c>
      <c r="BD1274" s="99" t="str">
        <f t="shared" si="881"/>
        <v/>
      </c>
      <c r="BE1274" s="99" t="str">
        <f t="shared" si="882"/>
        <v/>
      </c>
      <c r="BF1274" s="99" t="str">
        <f t="shared" si="883"/>
        <v/>
      </c>
      <c r="BG1274" s="99" t="str">
        <f t="shared" si="884"/>
        <v/>
      </c>
      <c r="BH1274" s="121" t="str">
        <f t="shared" si="885"/>
        <v/>
      </c>
      <c r="BI1274" s="121" t="str">
        <f t="shared" si="886"/>
        <v/>
      </c>
      <c r="BJ1274" s="122" t="str">
        <f t="shared" si="887"/>
        <v/>
      </c>
      <c r="BK1274" s="122"/>
      <c r="BL1274" s="99" t="str">
        <f t="shared" si="888"/>
        <v/>
      </c>
      <c r="BM1274" s="99" t="str">
        <f t="shared" si="889"/>
        <v/>
      </c>
      <c r="BN1274" s="122" t="str">
        <f t="shared" si="894"/>
        <v/>
      </c>
      <c r="BO1274" s="121" t="str">
        <f t="shared" si="890"/>
        <v/>
      </c>
      <c r="BP1274" s="122" t="str">
        <f t="shared" si="895"/>
        <v/>
      </c>
      <c r="BQ1274" s="122"/>
    </row>
    <row r="1275" spans="2:69" x14ac:dyDescent="0.3">
      <c r="B1275" s="89"/>
      <c r="C1275" s="98">
        <f t="shared" si="891"/>
        <v>253</v>
      </c>
      <c r="D1275" s="120">
        <v>1265</v>
      </c>
      <c r="E1275" s="161" t="str">
        <f t="shared" si="896"/>
        <v/>
      </c>
      <c r="F1275" s="90" t="str">
        <f t="shared" si="872"/>
        <v/>
      </c>
      <c r="G1275" s="120">
        <v>1265</v>
      </c>
      <c r="H1275" s="161" t="str">
        <f t="shared" si="897"/>
        <v/>
      </c>
      <c r="I1275" s="90" t="str">
        <f t="array" ref="I1275">IF(D$2=1,IF(F1275="","",ABS(F1274-F1275)),IF(D$2&lt;10,IF(AND(F1275="",F1276=""),"",MAX(IF(C$11:C$1510=G1275,B$11:B$1510))-MIN(IF(C$11:C$1510=G1275,B$11:B$1510))),IF(AND(F1275="",F1276=""),"",_xlfn.STDEV.S(IF(C$11:C$1510=G1275,B$11:B$1510)))))</f>
        <v/>
      </c>
      <c r="J1275" s="102"/>
      <c r="K1275" s="156"/>
      <c r="L1275" s="157"/>
      <c r="M1275" s="158"/>
      <c r="N1275" s="147"/>
      <c r="O1275" s="147"/>
      <c r="AA1275" s="99" t="str">
        <f t="shared" si="873"/>
        <v/>
      </c>
      <c r="AB1275" s="99" t="str">
        <f t="shared" si="874"/>
        <v/>
      </c>
      <c r="AC1275" s="99" t="str">
        <f t="shared" si="902"/>
        <v/>
      </c>
      <c r="AD1275" s="99" t="str">
        <f t="shared" si="903"/>
        <v/>
      </c>
      <c r="AE1275" s="99" t="str">
        <f t="shared" si="875"/>
        <v/>
      </c>
      <c r="AF1275" s="99" t="str">
        <f t="shared" si="876"/>
        <v/>
      </c>
      <c r="AG1275" s="99" t="str">
        <f t="shared" si="914"/>
        <v/>
      </c>
      <c r="AH1275" s="99" t="str">
        <f t="shared" si="915"/>
        <v/>
      </c>
      <c r="AI1275" s="99" t="str">
        <f t="shared" si="892"/>
        <v/>
      </c>
      <c r="AJ1275" s="99" t="str">
        <f t="shared" si="898"/>
        <v/>
      </c>
      <c r="AK1275" s="99" t="str">
        <f t="shared" si="912"/>
        <v/>
      </c>
      <c r="AL1275" s="99" t="str">
        <f t="shared" si="913"/>
        <v/>
      </c>
      <c r="AM1275" s="99" t="str">
        <f t="shared" si="893"/>
        <v/>
      </c>
      <c r="AN1275" s="99" t="str">
        <f t="shared" si="899"/>
        <v/>
      </c>
      <c r="AO1275" s="99" t="str">
        <f t="shared" si="904"/>
        <v/>
      </c>
      <c r="AP1275" s="99" t="str">
        <f t="shared" si="905"/>
        <v/>
      </c>
      <c r="AQ1275" s="99" t="str">
        <f t="shared" si="900"/>
        <v/>
      </c>
      <c r="AR1275" s="99" t="str">
        <f t="shared" si="901"/>
        <v/>
      </c>
      <c r="AS1275" s="99" t="str">
        <f t="shared" si="906"/>
        <v/>
      </c>
      <c r="AT1275" s="99" t="str">
        <f t="shared" si="907"/>
        <v/>
      </c>
      <c r="AU1275" s="99" t="str">
        <f t="shared" si="877"/>
        <v/>
      </c>
      <c r="AV1275" s="99" t="str">
        <f t="shared" si="878"/>
        <v/>
      </c>
      <c r="AW1275" s="99" t="str">
        <f t="shared" si="908"/>
        <v/>
      </c>
      <c r="AX1275" s="99" t="str">
        <f t="shared" si="909"/>
        <v/>
      </c>
      <c r="AY1275" s="99" t="str">
        <f t="shared" si="879"/>
        <v/>
      </c>
      <c r="AZ1275" s="99" t="str">
        <f t="shared" si="880"/>
        <v/>
      </c>
      <c r="BA1275" s="99" t="str">
        <f t="shared" si="910"/>
        <v/>
      </c>
      <c r="BB1275" s="99" t="str">
        <f t="shared" si="911"/>
        <v/>
      </c>
      <c r="BD1275" s="99" t="str">
        <f t="shared" si="881"/>
        <v/>
      </c>
      <c r="BE1275" s="99" t="str">
        <f t="shared" si="882"/>
        <v/>
      </c>
      <c r="BF1275" s="99" t="str">
        <f t="shared" si="883"/>
        <v/>
      </c>
      <c r="BG1275" s="99" t="str">
        <f t="shared" si="884"/>
        <v/>
      </c>
      <c r="BH1275" s="121" t="str">
        <f t="shared" si="885"/>
        <v/>
      </c>
      <c r="BI1275" s="121" t="str">
        <f t="shared" si="886"/>
        <v/>
      </c>
      <c r="BJ1275" s="122" t="str">
        <f t="shared" si="887"/>
        <v/>
      </c>
      <c r="BK1275" s="122"/>
      <c r="BL1275" s="99" t="str">
        <f t="shared" si="888"/>
        <v/>
      </c>
      <c r="BM1275" s="99" t="str">
        <f t="shared" si="889"/>
        <v/>
      </c>
      <c r="BN1275" s="122" t="str">
        <f t="shared" si="894"/>
        <v/>
      </c>
      <c r="BO1275" s="121" t="str">
        <f t="shared" si="890"/>
        <v/>
      </c>
      <c r="BP1275" s="122" t="str">
        <f t="shared" si="895"/>
        <v/>
      </c>
      <c r="BQ1275" s="122"/>
    </row>
    <row r="1276" spans="2:69" x14ac:dyDescent="0.3">
      <c r="B1276" s="89"/>
      <c r="C1276" s="98">
        <f t="shared" si="891"/>
        <v>254</v>
      </c>
      <c r="D1276" s="120">
        <v>1266</v>
      </c>
      <c r="E1276" s="161" t="str">
        <f t="shared" si="896"/>
        <v/>
      </c>
      <c r="F1276" s="90" t="str">
        <f t="shared" si="872"/>
        <v/>
      </c>
      <c r="G1276" s="120">
        <v>1266</v>
      </c>
      <c r="H1276" s="161" t="str">
        <f t="shared" si="897"/>
        <v/>
      </c>
      <c r="I1276" s="90" t="str">
        <f t="array" ref="I1276">IF(D$2=1,IF(F1276="","",ABS(F1275-F1276)),IF(D$2&lt;10,IF(AND(F1276="",F1277=""),"",MAX(IF(C$11:C$1510=G1276,B$11:B$1510))-MIN(IF(C$11:C$1510=G1276,B$11:B$1510))),IF(AND(F1276="",F1277=""),"",_xlfn.STDEV.S(IF(C$11:C$1510=G1276,B$11:B$1510)))))</f>
        <v/>
      </c>
      <c r="J1276" s="102"/>
      <c r="K1276" s="156"/>
      <c r="L1276" s="157"/>
      <c r="M1276" s="158"/>
      <c r="N1276" s="147"/>
      <c r="O1276" s="147"/>
      <c r="AA1276" s="99" t="str">
        <f t="shared" si="873"/>
        <v/>
      </c>
      <c r="AB1276" s="99" t="str">
        <f t="shared" si="874"/>
        <v/>
      </c>
      <c r="AC1276" s="99" t="str">
        <f t="shared" si="902"/>
        <v/>
      </c>
      <c r="AD1276" s="99" t="str">
        <f t="shared" si="903"/>
        <v/>
      </c>
      <c r="AE1276" s="99" t="str">
        <f t="shared" si="875"/>
        <v/>
      </c>
      <c r="AF1276" s="99" t="str">
        <f t="shared" si="876"/>
        <v/>
      </c>
      <c r="AG1276" s="99" t="str">
        <f t="shared" si="914"/>
        <v/>
      </c>
      <c r="AH1276" s="99" t="str">
        <f t="shared" si="915"/>
        <v/>
      </c>
      <c r="AI1276" s="99" t="str">
        <f t="shared" si="892"/>
        <v/>
      </c>
      <c r="AJ1276" s="99" t="str">
        <f t="shared" si="898"/>
        <v/>
      </c>
      <c r="AK1276" s="99" t="str">
        <f t="shared" si="912"/>
        <v/>
      </c>
      <c r="AL1276" s="99" t="str">
        <f t="shared" si="913"/>
        <v/>
      </c>
      <c r="AM1276" s="99" t="str">
        <f t="shared" si="893"/>
        <v/>
      </c>
      <c r="AN1276" s="99" t="str">
        <f t="shared" si="899"/>
        <v/>
      </c>
      <c r="AO1276" s="99" t="str">
        <f t="shared" si="904"/>
        <v/>
      </c>
      <c r="AP1276" s="99" t="str">
        <f t="shared" si="905"/>
        <v/>
      </c>
      <c r="AQ1276" s="99" t="str">
        <f t="shared" si="900"/>
        <v/>
      </c>
      <c r="AR1276" s="99" t="str">
        <f t="shared" si="901"/>
        <v/>
      </c>
      <c r="AS1276" s="99" t="str">
        <f t="shared" si="906"/>
        <v/>
      </c>
      <c r="AT1276" s="99" t="str">
        <f t="shared" si="907"/>
        <v/>
      </c>
      <c r="AU1276" s="99" t="str">
        <f t="shared" si="877"/>
        <v/>
      </c>
      <c r="AV1276" s="99" t="str">
        <f t="shared" si="878"/>
        <v/>
      </c>
      <c r="AW1276" s="99" t="str">
        <f t="shared" si="908"/>
        <v/>
      </c>
      <c r="AX1276" s="99" t="str">
        <f t="shared" si="909"/>
        <v/>
      </c>
      <c r="AY1276" s="99" t="str">
        <f t="shared" si="879"/>
        <v/>
      </c>
      <c r="AZ1276" s="99" t="str">
        <f t="shared" si="880"/>
        <v/>
      </c>
      <c r="BA1276" s="99" t="str">
        <f t="shared" si="910"/>
        <v/>
      </c>
      <c r="BB1276" s="99" t="str">
        <f t="shared" si="911"/>
        <v/>
      </c>
      <c r="BD1276" s="99" t="str">
        <f t="shared" si="881"/>
        <v/>
      </c>
      <c r="BE1276" s="99" t="str">
        <f t="shared" si="882"/>
        <v/>
      </c>
      <c r="BF1276" s="99" t="str">
        <f t="shared" si="883"/>
        <v/>
      </c>
      <c r="BG1276" s="99" t="str">
        <f t="shared" si="884"/>
        <v/>
      </c>
      <c r="BH1276" s="121" t="str">
        <f t="shared" si="885"/>
        <v/>
      </c>
      <c r="BI1276" s="121" t="str">
        <f t="shared" si="886"/>
        <v/>
      </c>
      <c r="BJ1276" s="122" t="str">
        <f t="shared" si="887"/>
        <v/>
      </c>
      <c r="BK1276" s="122"/>
      <c r="BL1276" s="99" t="str">
        <f t="shared" si="888"/>
        <v/>
      </c>
      <c r="BM1276" s="99" t="str">
        <f t="shared" si="889"/>
        <v/>
      </c>
      <c r="BN1276" s="122" t="str">
        <f t="shared" si="894"/>
        <v/>
      </c>
      <c r="BO1276" s="121" t="str">
        <f t="shared" si="890"/>
        <v/>
      </c>
      <c r="BP1276" s="122" t="str">
        <f t="shared" si="895"/>
        <v/>
      </c>
      <c r="BQ1276" s="122"/>
    </row>
    <row r="1277" spans="2:69" x14ac:dyDescent="0.3">
      <c r="B1277" s="89"/>
      <c r="C1277" s="98">
        <f t="shared" si="891"/>
        <v>254</v>
      </c>
      <c r="D1277" s="120">
        <v>1267</v>
      </c>
      <c r="E1277" s="161" t="str">
        <f t="shared" si="896"/>
        <v/>
      </c>
      <c r="F1277" s="90" t="str">
        <f t="shared" si="872"/>
        <v/>
      </c>
      <c r="G1277" s="120">
        <v>1267</v>
      </c>
      <c r="H1277" s="161" t="str">
        <f t="shared" si="897"/>
        <v/>
      </c>
      <c r="I1277" s="90" t="str">
        <f t="array" ref="I1277">IF(D$2=1,IF(F1277="","",ABS(F1276-F1277)),IF(D$2&lt;10,IF(AND(F1277="",F1278=""),"",MAX(IF(C$11:C$1510=G1277,B$11:B$1510))-MIN(IF(C$11:C$1510=G1277,B$11:B$1510))),IF(AND(F1277="",F1278=""),"",_xlfn.STDEV.S(IF(C$11:C$1510=G1277,B$11:B$1510)))))</f>
        <v/>
      </c>
      <c r="J1277" s="102"/>
      <c r="K1277" s="156"/>
      <c r="L1277" s="157"/>
      <c r="M1277" s="158"/>
      <c r="N1277" s="147"/>
      <c r="O1277" s="147"/>
      <c r="AA1277" s="99" t="str">
        <f t="shared" si="873"/>
        <v/>
      </c>
      <c r="AB1277" s="99" t="str">
        <f t="shared" si="874"/>
        <v/>
      </c>
      <c r="AC1277" s="99" t="str">
        <f t="shared" si="902"/>
        <v/>
      </c>
      <c r="AD1277" s="99" t="str">
        <f t="shared" si="903"/>
        <v/>
      </c>
      <c r="AE1277" s="99" t="str">
        <f t="shared" si="875"/>
        <v/>
      </c>
      <c r="AF1277" s="99" t="str">
        <f t="shared" si="876"/>
        <v/>
      </c>
      <c r="AG1277" s="99" t="str">
        <f t="shared" si="914"/>
        <v/>
      </c>
      <c r="AH1277" s="99" t="str">
        <f t="shared" si="915"/>
        <v/>
      </c>
      <c r="AI1277" s="99" t="str">
        <f t="shared" si="892"/>
        <v/>
      </c>
      <c r="AJ1277" s="99" t="str">
        <f t="shared" si="898"/>
        <v/>
      </c>
      <c r="AK1277" s="99" t="str">
        <f t="shared" si="912"/>
        <v/>
      </c>
      <c r="AL1277" s="99" t="str">
        <f t="shared" si="913"/>
        <v/>
      </c>
      <c r="AM1277" s="99" t="str">
        <f t="shared" si="893"/>
        <v/>
      </c>
      <c r="AN1277" s="99" t="str">
        <f t="shared" si="899"/>
        <v/>
      </c>
      <c r="AO1277" s="99" t="str">
        <f t="shared" si="904"/>
        <v/>
      </c>
      <c r="AP1277" s="99" t="str">
        <f t="shared" si="905"/>
        <v/>
      </c>
      <c r="AQ1277" s="99" t="str">
        <f t="shared" si="900"/>
        <v/>
      </c>
      <c r="AR1277" s="99" t="str">
        <f t="shared" si="901"/>
        <v/>
      </c>
      <c r="AS1277" s="99" t="str">
        <f t="shared" si="906"/>
        <v/>
      </c>
      <c r="AT1277" s="99" t="str">
        <f t="shared" si="907"/>
        <v/>
      </c>
      <c r="AU1277" s="99" t="str">
        <f t="shared" si="877"/>
        <v/>
      </c>
      <c r="AV1277" s="99" t="str">
        <f t="shared" si="878"/>
        <v/>
      </c>
      <c r="AW1277" s="99" t="str">
        <f t="shared" si="908"/>
        <v/>
      </c>
      <c r="AX1277" s="99" t="str">
        <f t="shared" si="909"/>
        <v/>
      </c>
      <c r="AY1277" s="99" t="str">
        <f t="shared" si="879"/>
        <v/>
      </c>
      <c r="AZ1277" s="99" t="str">
        <f t="shared" si="880"/>
        <v/>
      </c>
      <c r="BA1277" s="99" t="str">
        <f t="shared" si="910"/>
        <v/>
      </c>
      <c r="BB1277" s="99" t="str">
        <f t="shared" si="911"/>
        <v/>
      </c>
      <c r="BD1277" s="99" t="str">
        <f t="shared" si="881"/>
        <v/>
      </c>
      <c r="BE1277" s="99" t="str">
        <f t="shared" si="882"/>
        <v/>
      </c>
      <c r="BF1277" s="99" t="str">
        <f t="shared" si="883"/>
        <v/>
      </c>
      <c r="BG1277" s="99" t="str">
        <f t="shared" si="884"/>
        <v/>
      </c>
      <c r="BH1277" s="121" t="str">
        <f t="shared" si="885"/>
        <v/>
      </c>
      <c r="BI1277" s="121" t="str">
        <f t="shared" si="886"/>
        <v/>
      </c>
      <c r="BJ1277" s="122" t="str">
        <f t="shared" si="887"/>
        <v/>
      </c>
      <c r="BK1277" s="122"/>
      <c r="BL1277" s="99" t="str">
        <f t="shared" si="888"/>
        <v/>
      </c>
      <c r="BM1277" s="99" t="str">
        <f t="shared" si="889"/>
        <v/>
      </c>
      <c r="BN1277" s="122" t="str">
        <f t="shared" si="894"/>
        <v/>
      </c>
      <c r="BO1277" s="121" t="str">
        <f t="shared" si="890"/>
        <v/>
      </c>
      <c r="BP1277" s="122" t="str">
        <f t="shared" si="895"/>
        <v/>
      </c>
      <c r="BQ1277" s="122"/>
    </row>
    <row r="1278" spans="2:69" x14ac:dyDescent="0.3">
      <c r="B1278" s="89"/>
      <c r="C1278" s="98">
        <f t="shared" si="891"/>
        <v>254</v>
      </c>
      <c r="D1278" s="120">
        <v>1268</v>
      </c>
      <c r="E1278" s="161" t="str">
        <f t="shared" si="896"/>
        <v/>
      </c>
      <c r="F1278" s="90" t="str">
        <f t="shared" si="872"/>
        <v/>
      </c>
      <c r="G1278" s="120">
        <v>1268</v>
      </c>
      <c r="H1278" s="161" t="str">
        <f t="shared" si="897"/>
        <v/>
      </c>
      <c r="I1278" s="90" t="str">
        <f t="array" ref="I1278">IF(D$2=1,IF(F1278="","",ABS(F1277-F1278)),IF(D$2&lt;10,IF(AND(F1278="",F1279=""),"",MAX(IF(C$11:C$1510=G1278,B$11:B$1510))-MIN(IF(C$11:C$1510=G1278,B$11:B$1510))),IF(AND(F1278="",F1279=""),"",_xlfn.STDEV.S(IF(C$11:C$1510=G1278,B$11:B$1510)))))</f>
        <v/>
      </c>
      <c r="J1278" s="102"/>
      <c r="K1278" s="156"/>
      <c r="L1278" s="157"/>
      <c r="M1278" s="158"/>
      <c r="N1278" s="147"/>
      <c r="O1278" s="147"/>
      <c r="AA1278" s="99" t="str">
        <f t="shared" si="873"/>
        <v/>
      </c>
      <c r="AB1278" s="99" t="str">
        <f t="shared" si="874"/>
        <v/>
      </c>
      <c r="AC1278" s="99" t="str">
        <f t="shared" si="902"/>
        <v/>
      </c>
      <c r="AD1278" s="99" t="str">
        <f t="shared" si="903"/>
        <v/>
      </c>
      <c r="AE1278" s="99" t="str">
        <f t="shared" si="875"/>
        <v/>
      </c>
      <c r="AF1278" s="99" t="str">
        <f t="shared" si="876"/>
        <v/>
      </c>
      <c r="AG1278" s="99" t="str">
        <f t="shared" si="914"/>
        <v/>
      </c>
      <c r="AH1278" s="99" t="str">
        <f t="shared" si="915"/>
        <v/>
      </c>
      <c r="AI1278" s="99" t="str">
        <f t="shared" si="892"/>
        <v/>
      </c>
      <c r="AJ1278" s="99" t="str">
        <f t="shared" si="898"/>
        <v/>
      </c>
      <c r="AK1278" s="99" t="str">
        <f t="shared" si="912"/>
        <v/>
      </c>
      <c r="AL1278" s="99" t="str">
        <f t="shared" si="913"/>
        <v/>
      </c>
      <c r="AM1278" s="99" t="str">
        <f t="shared" si="893"/>
        <v/>
      </c>
      <c r="AN1278" s="99" t="str">
        <f t="shared" si="899"/>
        <v/>
      </c>
      <c r="AO1278" s="99" t="str">
        <f t="shared" si="904"/>
        <v/>
      </c>
      <c r="AP1278" s="99" t="str">
        <f t="shared" si="905"/>
        <v/>
      </c>
      <c r="AQ1278" s="99" t="str">
        <f t="shared" si="900"/>
        <v/>
      </c>
      <c r="AR1278" s="99" t="str">
        <f t="shared" si="901"/>
        <v/>
      </c>
      <c r="AS1278" s="99" t="str">
        <f t="shared" si="906"/>
        <v/>
      </c>
      <c r="AT1278" s="99" t="str">
        <f t="shared" si="907"/>
        <v/>
      </c>
      <c r="AU1278" s="99" t="str">
        <f t="shared" si="877"/>
        <v/>
      </c>
      <c r="AV1278" s="99" t="str">
        <f t="shared" si="878"/>
        <v/>
      </c>
      <c r="AW1278" s="99" t="str">
        <f t="shared" si="908"/>
        <v/>
      </c>
      <c r="AX1278" s="99" t="str">
        <f t="shared" si="909"/>
        <v/>
      </c>
      <c r="AY1278" s="99" t="str">
        <f t="shared" si="879"/>
        <v/>
      </c>
      <c r="AZ1278" s="99" t="str">
        <f t="shared" si="880"/>
        <v/>
      </c>
      <c r="BA1278" s="99" t="str">
        <f t="shared" si="910"/>
        <v/>
      </c>
      <c r="BB1278" s="99" t="str">
        <f t="shared" si="911"/>
        <v/>
      </c>
      <c r="BD1278" s="99" t="str">
        <f t="shared" si="881"/>
        <v/>
      </c>
      <c r="BE1278" s="99" t="str">
        <f t="shared" si="882"/>
        <v/>
      </c>
      <c r="BF1278" s="99" t="str">
        <f t="shared" si="883"/>
        <v/>
      </c>
      <c r="BG1278" s="99" t="str">
        <f t="shared" si="884"/>
        <v/>
      </c>
      <c r="BH1278" s="121" t="str">
        <f t="shared" si="885"/>
        <v/>
      </c>
      <c r="BI1278" s="121" t="str">
        <f t="shared" si="886"/>
        <v/>
      </c>
      <c r="BJ1278" s="122" t="str">
        <f t="shared" si="887"/>
        <v/>
      </c>
      <c r="BK1278" s="122"/>
      <c r="BL1278" s="99" t="str">
        <f t="shared" si="888"/>
        <v/>
      </c>
      <c r="BM1278" s="99" t="str">
        <f t="shared" si="889"/>
        <v/>
      </c>
      <c r="BN1278" s="122" t="str">
        <f t="shared" si="894"/>
        <v/>
      </c>
      <c r="BO1278" s="121" t="str">
        <f t="shared" si="890"/>
        <v/>
      </c>
      <c r="BP1278" s="122" t="str">
        <f t="shared" si="895"/>
        <v/>
      </c>
      <c r="BQ1278" s="122"/>
    </row>
    <row r="1279" spans="2:69" x14ac:dyDescent="0.3">
      <c r="B1279" s="89"/>
      <c r="C1279" s="98">
        <f t="shared" si="891"/>
        <v>254</v>
      </c>
      <c r="D1279" s="120">
        <v>1269</v>
      </c>
      <c r="E1279" s="161" t="str">
        <f t="shared" si="896"/>
        <v/>
      </c>
      <c r="F1279" s="90" t="str">
        <f t="shared" si="872"/>
        <v/>
      </c>
      <c r="G1279" s="120">
        <v>1269</v>
      </c>
      <c r="H1279" s="161" t="str">
        <f t="shared" si="897"/>
        <v/>
      </c>
      <c r="I1279" s="90" t="str">
        <f t="array" ref="I1279">IF(D$2=1,IF(F1279="","",ABS(F1278-F1279)),IF(D$2&lt;10,IF(AND(F1279="",F1280=""),"",MAX(IF(C$11:C$1510=G1279,B$11:B$1510))-MIN(IF(C$11:C$1510=G1279,B$11:B$1510))),IF(AND(F1279="",F1280=""),"",_xlfn.STDEV.S(IF(C$11:C$1510=G1279,B$11:B$1510)))))</f>
        <v/>
      </c>
      <c r="J1279" s="102"/>
      <c r="K1279" s="156"/>
      <c r="L1279" s="157"/>
      <c r="M1279" s="158"/>
      <c r="N1279" s="147"/>
      <c r="O1279" s="147"/>
      <c r="AA1279" s="99" t="str">
        <f t="shared" si="873"/>
        <v/>
      </c>
      <c r="AB1279" s="99" t="str">
        <f t="shared" si="874"/>
        <v/>
      </c>
      <c r="AC1279" s="99" t="str">
        <f t="shared" si="902"/>
        <v/>
      </c>
      <c r="AD1279" s="99" t="str">
        <f t="shared" si="903"/>
        <v/>
      </c>
      <c r="AE1279" s="99" t="str">
        <f t="shared" si="875"/>
        <v/>
      </c>
      <c r="AF1279" s="99" t="str">
        <f t="shared" si="876"/>
        <v/>
      </c>
      <c r="AG1279" s="99" t="str">
        <f t="shared" si="914"/>
        <v/>
      </c>
      <c r="AH1279" s="99" t="str">
        <f t="shared" si="915"/>
        <v/>
      </c>
      <c r="AI1279" s="99" t="str">
        <f t="shared" si="892"/>
        <v/>
      </c>
      <c r="AJ1279" s="99" t="str">
        <f t="shared" si="898"/>
        <v/>
      </c>
      <c r="AK1279" s="99" t="str">
        <f t="shared" si="912"/>
        <v/>
      </c>
      <c r="AL1279" s="99" t="str">
        <f t="shared" si="913"/>
        <v/>
      </c>
      <c r="AM1279" s="99" t="str">
        <f t="shared" si="893"/>
        <v/>
      </c>
      <c r="AN1279" s="99" t="str">
        <f t="shared" si="899"/>
        <v/>
      </c>
      <c r="AO1279" s="99" t="str">
        <f t="shared" si="904"/>
        <v/>
      </c>
      <c r="AP1279" s="99" t="str">
        <f t="shared" si="905"/>
        <v/>
      </c>
      <c r="AQ1279" s="99" t="str">
        <f t="shared" si="900"/>
        <v/>
      </c>
      <c r="AR1279" s="99" t="str">
        <f t="shared" si="901"/>
        <v/>
      </c>
      <c r="AS1279" s="99" t="str">
        <f t="shared" si="906"/>
        <v/>
      </c>
      <c r="AT1279" s="99" t="str">
        <f t="shared" si="907"/>
        <v/>
      </c>
      <c r="AU1279" s="99" t="str">
        <f t="shared" si="877"/>
        <v/>
      </c>
      <c r="AV1279" s="99" t="str">
        <f t="shared" si="878"/>
        <v/>
      </c>
      <c r="AW1279" s="99" t="str">
        <f t="shared" si="908"/>
        <v/>
      </c>
      <c r="AX1279" s="99" t="str">
        <f t="shared" si="909"/>
        <v/>
      </c>
      <c r="AY1279" s="99" t="str">
        <f t="shared" si="879"/>
        <v/>
      </c>
      <c r="AZ1279" s="99" t="str">
        <f t="shared" si="880"/>
        <v/>
      </c>
      <c r="BA1279" s="99" t="str">
        <f t="shared" si="910"/>
        <v/>
      </c>
      <c r="BB1279" s="99" t="str">
        <f t="shared" si="911"/>
        <v/>
      </c>
      <c r="BD1279" s="99" t="str">
        <f t="shared" si="881"/>
        <v/>
      </c>
      <c r="BE1279" s="99" t="str">
        <f t="shared" si="882"/>
        <v/>
      </c>
      <c r="BF1279" s="99" t="str">
        <f t="shared" si="883"/>
        <v/>
      </c>
      <c r="BG1279" s="99" t="str">
        <f t="shared" si="884"/>
        <v/>
      </c>
      <c r="BH1279" s="121" t="str">
        <f t="shared" si="885"/>
        <v/>
      </c>
      <c r="BI1279" s="121" t="str">
        <f t="shared" si="886"/>
        <v/>
      </c>
      <c r="BJ1279" s="122" t="str">
        <f t="shared" si="887"/>
        <v/>
      </c>
      <c r="BK1279" s="122"/>
      <c r="BL1279" s="99" t="str">
        <f t="shared" si="888"/>
        <v/>
      </c>
      <c r="BM1279" s="99" t="str">
        <f t="shared" si="889"/>
        <v/>
      </c>
      <c r="BN1279" s="122" t="str">
        <f t="shared" si="894"/>
        <v/>
      </c>
      <c r="BO1279" s="121" t="str">
        <f t="shared" si="890"/>
        <v/>
      </c>
      <c r="BP1279" s="122" t="str">
        <f t="shared" si="895"/>
        <v/>
      </c>
      <c r="BQ1279" s="122"/>
    </row>
    <row r="1280" spans="2:69" x14ac:dyDescent="0.3">
      <c r="B1280" s="89"/>
      <c r="C1280" s="98">
        <f t="shared" si="891"/>
        <v>254</v>
      </c>
      <c r="D1280" s="120">
        <v>1270</v>
      </c>
      <c r="E1280" s="161" t="str">
        <f t="shared" si="896"/>
        <v/>
      </c>
      <c r="F1280" s="90" t="str">
        <f t="shared" si="872"/>
        <v/>
      </c>
      <c r="G1280" s="120">
        <v>1270</v>
      </c>
      <c r="H1280" s="161" t="str">
        <f t="shared" si="897"/>
        <v/>
      </c>
      <c r="I1280" s="90" t="str">
        <f t="array" ref="I1280">IF(D$2=1,IF(F1280="","",ABS(F1279-F1280)),IF(D$2&lt;10,IF(AND(F1280="",F1281=""),"",MAX(IF(C$11:C$1510=G1280,B$11:B$1510))-MIN(IF(C$11:C$1510=G1280,B$11:B$1510))),IF(AND(F1280="",F1281=""),"",_xlfn.STDEV.S(IF(C$11:C$1510=G1280,B$11:B$1510)))))</f>
        <v/>
      </c>
      <c r="J1280" s="102"/>
      <c r="K1280" s="156"/>
      <c r="L1280" s="157"/>
      <c r="M1280" s="158"/>
      <c r="N1280" s="147"/>
      <c r="O1280" s="147"/>
      <c r="AA1280" s="99" t="str">
        <f t="shared" si="873"/>
        <v/>
      </c>
      <c r="AB1280" s="99" t="str">
        <f t="shared" si="874"/>
        <v/>
      </c>
      <c r="AC1280" s="99" t="str">
        <f t="shared" si="902"/>
        <v/>
      </c>
      <c r="AD1280" s="99" t="str">
        <f t="shared" si="903"/>
        <v/>
      </c>
      <c r="AE1280" s="99" t="str">
        <f t="shared" si="875"/>
        <v/>
      </c>
      <c r="AF1280" s="99" t="str">
        <f t="shared" si="876"/>
        <v/>
      </c>
      <c r="AG1280" s="99" t="str">
        <f t="shared" si="914"/>
        <v/>
      </c>
      <c r="AH1280" s="99" t="str">
        <f t="shared" si="915"/>
        <v/>
      </c>
      <c r="AI1280" s="99" t="str">
        <f t="shared" si="892"/>
        <v/>
      </c>
      <c r="AJ1280" s="99" t="str">
        <f t="shared" si="898"/>
        <v/>
      </c>
      <c r="AK1280" s="99" t="str">
        <f t="shared" si="912"/>
        <v/>
      </c>
      <c r="AL1280" s="99" t="str">
        <f t="shared" si="913"/>
        <v/>
      </c>
      <c r="AM1280" s="99" t="str">
        <f t="shared" si="893"/>
        <v/>
      </c>
      <c r="AN1280" s="99" t="str">
        <f t="shared" si="899"/>
        <v/>
      </c>
      <c r="AO1280" s="99" t="str">
        <f t="shared" si="904"/>
        <v/>
      </c>
      <c r="AP1280" s="99" t="str">
        <f t="shared" si="905"/>
        <v/>
      </c>
      <c r="AQ1280" s="99" t="str">
        <f t="shared" si="900"/>
        <v/>
      </c>
      <c r="AR1280" s="99" t="str">
        <f t="shared" si="901"/>
        <v/>
      </c>
      <c r="AS1280" s="99" t="str">
        <f t="shared" si="906"/>
        <v/>
      </c>
      <c r="AT1280" s="99" t="str">
        <f t="shared" si="907"/>
        <v/>
      </c>
      <c r="AU1280" s="99" t="str">
        <f t="shared" si="877"/>
        <v/>
      </c>
      <c r="AV1280" s="99" t="str">
        <f t="shared" si="878"/>
        <v/>
      </c>
      <c r="AW1280" s="99" t="str">
        <f t="shared" si="908"/>
        <v/>
      </c>
      <c r="AX1280" s="99" t="str">
        <f t="shared" si="909"/>
        <v/>
      </c>
      <c r="AY1280" s="99" t="str">
        <f t="shared" si="879"/>
        <v/>
      </c>
      <c r="AZ1280" s="99" t="str">
        <f t="shared" si="880"/>
        <v/>
      </c>
      <c r="BA1280" s="99" t="str">
        <f t="shared" si="910"/>
        <v/>
      </c>
      <c r="BB1280" s="99" t="str">
        <f t="shared" si="911"/>
        <v/>
      </c>
      <c r="BD1280" s="99" t="str">
        <f t="shared" si="881"/>
        <v/>
      </c>
      <c r="BE1280" s="99" t="str">
        <f t="shared" si="882"/>
        <v/>
      </c>
      <c r="BF1280" s="99" t="str">
        <f t="shared" si="883"/>
        <v/>
      </c>
      <c r="BG1280" s="99" t="str">
        <f t="shared" si="884"/>
        <v/>
      </c>
      <c r="BH1280" s="121" t="str">
        <f t="shared" si="885"/>
        <v/>
      </c>
      <c r="BI1280" s="121" t="str">
        <f t="shared" si="886"/>
        <v/>
      </c>
      <c r="BJ1280" s="122" t="str">
        <f t="shared" si="887"/>
        <v/>
      </c>
      <c r="BK1280" s="122"/>
      <c r="BL1280" s="99" t="str">
        <f t="shared" si="888"/>
        <v/>
      </c>
      <c r="BM1280" s="99" t="str">
        <f t="shared" si="889"/>
        <v/>
      </c>
      <c r="BN1280" s="122" t="str">
        <f t="shared" si="894"/>
        <v/>
      </c>
      <c r="BO1280" s="121" t="str">
        <f t="shared" si="890"/>
        <v/>
      </c>
      <c r="BP1280" s="122" t="str">
        <f t="shared" si="895"/>
        <v/>
      </c>
      <c r="BQ1280" s="122"/>
    </row>
    <row r="1281" spans="2:69" x14ac:dyDescent="0.3">
      <c r="B1281" s="89"/>
      <c r="C1281" s="98">
        <f t="shared" si="891"/>
        <v>255</v>
      </c>
      <c r="D1281" s="120">
        <v>1271</v>
      </c>
      <c r="E1281" s="161" t="str">
        <f t="shared" si="896"/>
        <v/>
      </c>
      <c r="F1281" s="90" t="str">
        <f t="shared" si="872"/>
        <v/>
      </c>
      <c r="G1281" s="120">
        <v>1271</v>
      </c>
      <c r="H1281" s="161" t="str">
        <f t="shared" si="897"/>
        <v/>
      </c>
      <c r="I1281" s="90" t="str">
        <f t="array" ref="I1281">IF(D$2=1,IF(F1281="","",ABS(F1280-F1281)),IF(D$2&lt;10,IF(AND(F1281="",F1282=""),"",MAX(IF(C$11:C$1510=G1281,B$11:B$1510))-MIN(IF(C$11:C$1510=G1281,B$11:B$1510))),IF(AND(F1281="",F1282=""),"",_xlfn.STDEV.S(IF(C$11:C$1510=G1281,B$11:B$1510)))))</f>
        <v/>
      </c>
      <c r="J1281" s="102"/>
      <c r="K1281" s="156"/>
      <c r="L1281" s="157"/>
      <c r="M1281" s="158"/>
      <c r="N1281" s="147"/>
      <c r="O1281" s="147"/>
      <c r="AA1281" s="99" t="str">
        <f t="shared" si="873"/>
        <v/>
      </c>
      <c r="AB1281" s="99" t="str">
        <f t="shared" si="874"/>
        <v/>
      </c>
      <c r="AC1281" s="99" t="str">
        <f t="shared" si="902"/>
        <v/>
      </c>
      <c r="AD1281" s="99" t="str">
        <f t="shared" si="903"/>
        <v/>
      </c>
      <c r="AE1281" s="99" t="str">
        <f t="shared" si="875"/>
        <v/>
      </c>
      <c r="AF1281" s="99" t="str">
        <f t="shared" si="876"/>
        <v/>
      </c>
      <c r="AG1281" s="99" t="str">
        <f t="shared" si="914"/>
        <v/>
      </c>
      <c r="AH1281" s="99" t="str">
        <f t="shared" si="915"/>
        <v/>
      </c>
      <c r="AI1281" s="99" t="str">
        <f t="shared" si="892"/>
        <v/>
      </c>
      <c r="AJ1281" s="99" t="str">
        <f t="shared" si="898"/>
        <v/>
      </c>
      <c r="AK1281" s="99" t="str">
        <f t="shared" si="912"/>
        <v/>
      </c>
      <c r="AL1281" s="99" t="str">
        <f t="shared" si="913"/>
        <v/>
      </c>
      <c r="AM1281" s="99" t="str">
        <f t="shared" si="893"/>
        <v/>
      </c>
      <c r="AN1281" s="99" t="str">
        <f t="shared" si="899"/>
        <v/>
      </c>
      <c r="AO1281" s="99" t="str">
        <f t="shared" si="904"/>
        <v/>
      </c>
      <c r="AP1281" s="99" t="str">
        <f t="shared" si="905"/>
        <v/>
      </c>
      <c r="AQ1281" s="99" t="str">
        <f t="shared" si="900"/>
        <v/>
      </c>
      <c r="AR1281" s="99" t="str">
        <f t="shared" si="901"/>
        <v/>
      </c>
      <c r="AS1281" s="99" t="str">
        <f t="shared" si="906"/>
        <v/>
      </c>
      <c r="AT1281" s="99" t="str">
        <f t="shared" si="907"/>
        <v/>
      </c>
      <c r="AU1281" s="99" t="str">
        <f t="shared" si="877"/>
        <v/>
      </c>
      <c r="AV1281" s="99" t="str">
        <f t="shared" si="878"/>
        <v/>
      </c>
      <c r="AW1281" s="99" t="str">
        <f t="shared" si="908"/>
        <v/>
      </c>
      <c r="AX1281" s="99" t="str">
        <f t="shared" si="909"/>
        <v/>
      </c>
      <c r="AY1281" s="99" t="str">
        <f t="shared" si="879"/>
        <v/>
      </c>
      <c r="AZ1281" s="99" t="str">
        <f t="shared" si="880"/>
        <v/>
      </c>
      <c r="BA1281" s="99" t="str">
        <f t="shared" si="910"/>
        <v/>
      </c>
      <c r="BB1281" s="99" t="str">
        <f t="shared" si="911"/>
        <v/>
      </c>
      <c r="BD1281" s="99" t="str">
        <f t="shared" si="881"/>
        <v/>
      </c>
      <c r="BE1281" s="99" t="str">
        <f t="shared" si="882"/>
        <v/>
      </c>
      <c r="BF1281" s="99" t="str">
        <f t="shared" si="883"/>
        <v/>
      </c>
      <c r="BG1281" s="99" t="str">
        <f t="shared" si="884"/>
        <v/>
      </c>
      <c r="BH1281" s="121" t="str">
        <f t="shared" si="885"/>
        <v/>
      </c>
      <c r="BI1281" s="121" t="str">
        <f t="shared" si="886"/>
        <v/>
      </c>
      <c r="BJ1281" s="122" t="str">
        <f t="shared" si="887"/>
        <v/>
      </c>
      <c r="BK1281" s="122"/>
      <c r="BL1281" s="99" t="str">
        <f t="shared" si="888"/>
        <v/>
      </c>
      <c r="BM1281" s="99" t="str">
        <f t="shared" si="889"/>
        <v/>
      </c>
      <c r="BN1281" s="122" t="str">
        <f t="shared" si="894"/>
        <v/>
      </c>
      <c r="BO1281" s="121" t="str">
        <f t="shared" si="890"/>
        <v/>
      </c>
      <c r="BP1281" s="122" t="str">
        <f t="shared" si="895"/>
        <v/>
      </c>
      <c r="BQ1281" s="122"/>
    </row>
    <row r="1282" spans="2:69" x14ac:dyDescent="0.3">
      <c r="B1282" s="89"/>
      <c r="C1282" s="98">
        <f t="shared" si="891"/>
        <v>255</v>
      </c>
      <c r="D1282" s="120">
        <v>1272</v>
      </c>
      <c r="E1282" s="161" t="str">
        <f t="shared" si="896"/>
        <v/>
      </c>
      <c r="F1282" s="90" t="str">
        <f t="shared" si="872"/>
        <v/>
      </c>
      <c r="G1282" s="120">
        <v>1272</v>
      </c>
      <c r="H1282" s="161" t="str">
        <f t="shared" si="897"/>
        <v/>
      </c>
      <c r="I1282" s="90" t="str">
        <f t="array" ref="I1282">IF(D$2=1,IF(F1282="","",ABS(F1281-F1282)),IF(D$2&lt;10,IF(AND(F1282="",F1283=""),"",MAX(IF(C$11:C$1510=G1282,B$11:B$1510))-MIN(IF(C$11:C$1510=G1282,B$11:B$1510))),IF(AND(F1282="",F1283=""),"",_xlfn.STDEV.S(IF(C$11:C$1510=G1282,B$11:B$1510)))))</f>
        <v/>
      </c>
      <c r="J1282" s="102"/>
      <c r="K1282" s="156"/>
      <c r="L1282" s="157"/>
      <c r="M1282" s="158"/>
      <c r="N1282" s="147"/>
      <c r="O1282" s="147"/>
      <c r="AA1282" s="99" t="str">
        <f t="shared" si="873"/>
        <v/>
      </c>
      <c r="AB1282" s="99" t="str">
        <f t="shared" si="874"/>
        <v/>
      </c>
      <c r="AC1282" s="99" t="str">
        <f t="shared" si="902"/>
        <v/>
      </c>
      <c r="AD1282" s="99" t="str">
        <f t="shared" si="903"/>
        <v/>
      </c>
      <c r="AE1282" s="99" t="str">
        <f t="shared" si="875"/>
        <v/>
      </c>
      <c r="AF1282" s="99" t="str">
        <f t="shared" si="876"/>
        <v/>
      </c>
      <c r="AG1282" s="99" t="str">
        <f t="shared" si="914"/>
        <v/>
      </c>
      <c r="AH1282" s="99" t="str">
        <f t="shared" si="915"/>
        <v/>
      </c>
      <c r="AI1282" s="99" t="str">
        <f t="shared" si="892"/>
        <v/>
      </c>
      <c r="AJ1282" s="99" t="str">
        <f t="shared" si="898"/>
        <v/>
      </c>
      <c r="AK1282" s="99" t="str">
        <f t="shared" si="912"/>
        <v/>
      </c>
      <c r="AL1282" s="99" t="str">
        <f t="shared" si="913"/>
        <v/>
      </c>
      <c r="AM1282" s="99" t="str">
        <f t="shared" si="893"/>
        <v/>
      </c>
      <c r="AN1282" s="99" t="str">
        <f t="shared" si="899"/>
        <v/>
      </c>
      <c r="AO1282" s="99" t="str">
        <f t="shared" si="904"/>
        <v/>
      </c>
      <c r="AP1282" s="99" t="str">
        <f t="shared" si="905"/>
        <v/>
      </c>
      <c r="AQ1282" s="99" t="str">
        <f t="shared" si="900"/>
        <v/>
      </c>
      <c r="AR1282" s="99" t="str">
        <f t="shared" si="901"/>
        <v/>
      </c>
      <c r="AS1282" s="99" t="str">
        <f t="shared" si="906"/>
        <v/>
      </c>
      <c r="AT1282" s="99" t="str">
        <f t="shared" si="907"/>
        <v/>
      </c>
      <c r="AU1282" s="99" t="str">
        <f t="shared" si="877"/>
        <v/>
      </c>
      <c r="AV1282" s="99" t="str">
        <f t="shared" si="878"/>
        <v/>
      </c>
      <c r="AW1282" s="99" t="str">
        <f t="shared" si="908"/>
        <v/>
      </c>
      <c r="AX1282" s="99" t="str">
        <f t="shared" si="909"/>
        <v/>
      </c>
      <c r="AY1282" s="99" t="str">
        <f t="shared" si="879"/>
        <v/>
      </c>
      <c r="AZ1282" s="99" t="str">
        <f t="shared" si="880"/>
        <v/>
      </c>
      <c r="BA1282" s="99" t="str">
        <f t="shared" si="910"/>
        <v/>
      </c>
      <c r="BB1282" s="99" t="str">
        <f t="shared" si="911"/>
        <v/>
      </c>
      <c r="BD1282" s="99" t="str">
        <f t="shared" si="881"/>
        <v/>
      </c>
      <c r="BE1282" s="99" t="str">
        <f t="shared" si="882"/>
        <v/>
      </c>
      <c r="BF1282" s="99" t="str">
        <f t="shared" si="883"/>
        <v/>
      </c>
      <c r="BG1282" s="99" t="str">
        <f t="shared" si="884"/>
        <v/>
      </c>
      <c r="BH1282" s="121" t="str">
        <f t="shared" si="885"/>
        <v/>
      </c>
      <c r="BI1282" s="121" t="str">
        <f t="shared" si="886"/>
        <v/>
      </c>
      <c r="BJ1282" s="122" t="str">
        <f t="shared" si="887"/>
        <v/>
      </c>
      <c r="BK1282" s="122"/>
      <c r="BL1282" s="99" t="str">
        <f t="shared" si="888"/>
        <v/>
      </c>
      <c r="BM1282" s="99" t="str">
        <f t="shared" si="889"/>
        <v/>
      </c>
      <c r="BN1282" s="122" t="str">
        <f t="shared" si="894"/>
        <v/>
      </c>
      <c r="BO1282" s="121" t="str">
        <f t="shared" si="890"/>
        <v/>
      </c>
      <c r="BP1282" s="122" t="str">
        <f t="shared" si="895"/>
        <v/>
      </c>
      <c r="BQ1282" s="122"/>
    </row>
    <row r="1283" spans="2:69" x14ac:dyDescent="0.3">
      <c r="B1283" s="89"/>
      <c r="C1283" s="98">
        <f t="shared" si="891"/>
        <v>255</v>
      </c>
      <c r="D1283" s="120">
        <v>1273</v>
      </c>
      <c r="E1283" s="161" t="str">
        <f t="shared" si="896"/>
        <v/>
      </c>
      <c r="F1283" s="90" t="str">
        <f t="shared" si="872"/>
        <v/>
      </c>
      <c r="G1283" s="120">
        <v>1273</v>
      </c>
      <c r="H1283" s="161" t="str">
        <f t="shared" si="897"/>
        <v/>
      </c>
      <c r="I1283" s="90" t="str">
        <f t="array" ref="I1283">IF(D$2=1,IF(F1283="","",ABS(F1282-F1283)),IF(D$2&lt;10,IF(AND(F1283="",F1284=""),"",MAX(IF(C$11:C$1510=G1283,B$11:B$1510))-MIN(IF(C$11:C$1510=G1283,B$11:B$1510))),IF(AND(F1283="",F1284=""),"",_xlfn.STDEV.S(IF(C$11:C$1510=G1283,B$11:B$1510)))))</f>
        <v/>
      </c>
      <c r="J1283" s="102"/>
      <c r="K1283" s="156"/>
      <c r="L1283" s="157"/>
      <c r="M1283" s="158"/>
      <c r="N1283" s="147"/>
      <c r="O1283" s="147"/>
      <c r="AA1283" s="99" t="str">
        <f t="shared" si="873"/>
        <v/>
      </c>
      <c r="AB1283" s="99" t="str">
        <f t="shared" si="874"/>
        <v/>
      </c>
      <c r="AC1283" s="99" t="str">
        <f t="shared" si="902"/>
        <v/>
      </c>
      <c r="AD1283" s="99" t="str">
        <f t="shared" si="903"/>
        <v/>
      </c>
      <c r="AE1283" s="99" t="str">
        <f t="shared" si="875"/>
        <v/>
      </c>
      <c r="AF1283" s="99" t="str">
        <f t="shared" si="876"/>
        <v/>
      </c>
      <c r="AG1283" s="99" t="str">
        <f t="shared" si="914"/>
        <v/>
      </c>
      <c r="AH1283" s="99" t="str">
        <f t="shared" si="915"/>
        <v/>
      </c>
      <c r="AI1283" s="99" t="str">
        <f t="shared" si="892"/>
        <v/>
      </c>
      <c r="AJ1283" s="99" t="str">
        <f t="shared" si="898"/>
        <v/>
      </c>
      <c r="AK1283" s="99" t="str">
        <f t="shared" si="912"/>
        <v/>
      </c>
      <c r="AL1283" s="99" t="str">
        <f t="shared" si="913"/>
        <v/>
      </c>
      <c r="AM1283" s="99" t="str">
        <f t="shared" si="893"/>
        <v/>
      </c>
      <c r="AN1283" s="99" t="str">
        <f t="shared" si="899"/>
        <v/>
      </c>
      <c r="AO1283" s="99" t="str">
        <f t="shared" si="904"/>
        <v/>
      </c>
      <c r="AP1283" s="99" t="str">
        <f t="shared" si="905"/>
        <v/>
      </c>
      <c r="AQ1283" s="99" t="str">
        <f t="shared" si="900"/>
        <v/>
      </c>
      <c r="AR1283" s="99" t="str">
        <f t="shared" si="901"/>
        <v/>
      </c>
      <c r="AS1283" s="99" t="str">
        <f t="shared" si="906"/>
        <v/>
      </c>
      <c r="AT1283" s="99" t="str">
        <f t="shared" si="907"/>
        <v/>
      </c>
      <c r="AU1283" s="99" t="str">
        <f t="shared" si="877"/>
        <v/>
      </c>
      <c r="AV1283" s="99" t="str">
        <f t="shared" si="878"/>
        <v/>
      </c>
      <c r="AW1283" s="99" t="str">
        <f t="shared" si="908"/>
        <v/>
      </c>
      <c r="AX1283" s="99" t="str">
        <f t="shared" si="909"/>
        <v/>
      </c>
      <c r="AY1283" s="99" t="str">
        <f t="shared" si="879"/>
        <v/>
      </c>
      <c r="AZ1283" s="99" t="str">
        <f t="shared" si="880"/>
        <v/>
      </c>
      <c r="BA1283" s="99" t="str">
        <f t="shared" si="910"/>
        <v/>
      </c>
      <c r="BB1283" s="99" t="str">
        <f t="shared" si="911"/>
        <v/>
      </c>
      <c r="BD1283" s="99" t="str">
        <f t="shared" si="881"/>
        <v/>
      </c>
      <c r="BE1283" s="99" t="str">
        <f t="shared" si="882"/>
        <v/>
      </c>
      <c r="BF1283" s="99" t="str">
        <f t="shared" si="883"/>
        <v/>
      </c>
      <c r="BG1283" s="99" t="str">
        <f t="shared" si="884"/>
        <v/>
      </c>
      <c r="BH1283" s="121" t="str">
        <f t="shared" si="885"/>
        <v/>
      </c>
      <c r="BI1283" s="121" t="str">
        <f t="shared" si="886"/>
        <v/>
      </c>
      <c r="BJ1283" s="122" t="str">
        <f t="shared" si="887"/>
        <v/>
      </c>
      <c r="BK1283" s="122"/>
      <c r="BL1283" s="99" t="str">
        <f t="shared" si="888"/>
        <v/>
      </c>
      <c r="BM1283" s="99" t="str">
        <f t="shared" si="889"/>
        <v/>
      </c>
      <c r="BN1283" s="122" t="str">
        <f t="shared" si="894"/>
        <v/>
      </c>
      <c r="BO1283" s="121" t="str">
        <f t="shared" si="890"/>
        <v/>
      </c>
      <c r="BP1283" s="122" t="str">
        <f t="shared" si="895"/>
        <v/>
      </c>
      <c r="BQ1283" s="122"/>
    </row>
    <row r="1284" spans="2:69" x14ac:dyDescent="0.3">
      <c r="B1284" s="89"/>
      <c r="C1284" s="98">
        <f t="shared" si="891"/>
        <v>255</v>
      </c>
      <c r="D1284" s="120">
        <v>1274</v>
      </c>
      <c r="E1284" s="161" t="str">
        <f t="shared" si="896"/>
        <v/>
      </c>
      <c r="F1284" s="90" t="str">
        <f t="shared" si="872"/>
        <v/>
      </c>
      <c r="G1284" s="120">
        <v>1274</v>
      </c>
      <c r="H1284" s="161" t="str">
        <f t="shared" si="897"/>
        <v/>
      </c>
      <c r="I1284" s="90" t="str">
        <f t="array" ref="I1284">IF(D$2=1,IF(F1284="","",ABS(F1283-F1284)),IF(D$2&lt;10,IF(AND(F1284="",F1285=""),"",MAX(IF(C$11:C$1510=G1284,B$11:B$1510))-MIN(IF(C$11:C$1510=G1284,B$11:B$1510))),IF(AND(F1284="",F1285=""),"",_xlfn.STDEV.S(IF(C$11:C$1510=G1284,B$11:B$1510)))))</f>
        <v/>
      </c>
      <c r="J1284" s="102"/>
      <c r="K1284" s="156"/>
      <c r="L1284" s="157"/>
      <c r="M1284" s="158"/>
      <c r="N1284" s="147"/>
      <c r="O1284" s="147"/>
      <c r="AA1284" s="99" t="str">
        <f t="shared" si="873"/>
        <v/>
      </c>
      <c r="AB1284" s="99" t="str">
        <f t="shared" si="874"/>
        <v/>
      </c>
      <c r="AC1284" s="99" t="str">
        <f t="shared" si="902"/>
        <v/>
      </c>
      <c r="AD1284" s="99" t="str">
        <f t="shared" si="903"/>
        <v/>
      </c>
      <c r="AE1284" s="99" t="str">
        <f t="shared" si="875"/>
        <v/>
      </c>
      <c r="AF1284" s="99" t="str">
        <f t="shared" si="876"/>
        <v/>
      </c>
      <c r="AG1284" s="99" t="str">
        <f t="shared" si="914"/>
        <v/>
      </c>
      <c r="AH1284" s="99" t="str">
        <f t="shared" si="915"/>
        <v/>
      </c>
      <c r="AI1284" s="99" t="str">
        <f t="shared" si="892"/>
        <v/>
      </c>
      <c r="AJ1284" s="99" t="str">
        <f t="shared" si="898"/>
        <v/>
      </c>
      <c r="AK1284" s="99" t="str">
        <f t="shared" si="912"/>
        <v/>
      </c>
      <c r="AL1284" s="99" t="str">
        <f t="shared" si="913"/>
        <v/>
      </c>
      <c r="AM1284" s="99" t="str">
        <f t="shared" si="893"/>
        <v/>
      </c>
      <c r="AN1284" s="99" t="str">
        <f t="shared" si="899"/>
        <v/>
      </c>
      <c r="AO1284" s="99" t="str">
        <f t="shared" si="904"/>
        <v/>
      </c>
      <c r="AP1284" s="99" t="str">
        <f t="shared" si="905"/>
        <v/>
      </c>
      <c r="AQ1284" s="99" t="str">
        <f t="shared" si="900"/>
        <v/>
      </c>
      <c r="AR1284" s="99" t="str">
        <f t="shared" si="901"/>
        <v/>
      </c>
      <c r="AS1284" s="99" t="str">
        <f t="shared" si="906"/>
        <v/>
      </c>
      <c r="AT1284" s="99" t="str">
        <f t="shared" si="907"/>
        <v/>
      </c>
      <c r="AU1284" s="99" t="str">
        <f t="shared" si="877"/>
        <v/>
      </c>
      <c r="AV1284" s="99" t="str">
        <f t="shared" si="878"/>
        <v/>
      </c>
      <c r="AW1284" s="99" t="str">
        <f t="shared" si="908"/>
        <v/>
      </c>
      <c r="AX1284" s="99" t="str">
        <f t="shared" si="909"/>
        <v/>
      </c>
      <c r="AY1284" s="99" t="str">
        <f t="shared" si="879"/>
        <v/>
      </c>
      <c r="AZ1284" s="99" t="str">
        <f t="shared" si="880"/>
        <v/>
      </c>
      <c r="BA1284" s="99" t="str">
        <f t="shared" si="910"/>
        <v/>
      </c>
      <c r="BB1284" s="99" t="str">
        <f t="shared" si="911"/>
        <v/>
      </c>
      <c r="BD1284" s="99" t="str">
        <f t="shared" si="881"/>
        <v/>
      </c>
      <c r="BE1284" s="99" t="str">
        <f t="shared" si="882"/>
        <v/>
      </c>
      <c r="BF1284" s="99" t="str">
        <f t="shared" si="883"/>
        <v/>
      </c>
      <c r="BG1284" s="99" t="str">
        <f t="shared" si="884"/>
        <v/>
      </c>
      <c r="BH1284" s="121" t="str">
        <f t="shared" si="885"/>
        <v/>
      </c>
      <c r="BI1284" s="121" t="str">
        <f t="shared" si="886"/>
        <v/>
      </c>
      <c r="BJ1284" s="122" t="str">
        <f t="shared" si="887"/>
        <v/>
      </c>
      <c r="BK1284" s="122"/>
      <c r="BL1284" s="99" t="str">
        <f t="shared" si="888"/>
        <v/>
      </c>
      <c r="BM1284" s="99" t="str">
        <f t="shared" si="889"/>
        <v/>
      </c>
      <c r="BN1284" s="122" t="str">
        <f t="shared" si="894"/>
        <v/>
      </c>
      <c r="BO1284" s="121" t="str">
        <f t="shared" si="890"/>
        <v/>
      </c>
      <c r="BP1284" s="122" t="str">
        <f t="shared" si="895"/>
        <v/>
      </c>
      <c r="BQ1284" s="122"/>
    </row>
    <row r="1285" spans="2:69" x14ac:dyDescent="0.3">
      <c r="B1285" s="89"/>
      <c r="C1285" s="98">
        <f t="shared" si="891"/>
        <v>255</v>
      </c>
      <c r="D1285" s="120">
        <v>1275</v>
      </c>
      <c r="E1285" s="161" t="str">
        <f t="shared" si="896"/>
        <v/>
      </c>
      <c r="F1285" s="90" t="str">
        <f t="shared" si="872"/>
        <v/>
      </c>
      <c r="G1285" s="120">
        <v>1275</v>
      </c>
      <c r="H1285" s="161" t="str">
        <f t="shared" si="897"/>
        <v/>
      </c>
      <c r="I1285" s="90" t="str">
        <f t="array" ref="I1285">IF(D$2=1,IF(F1285="","",ABS(F1284-F1285)),IF(D$2&lt;10,IF(AND(F1285="",F1286=""),"",MAX(IF(C$11:C$1510=G1285,B$11:B$1510))-MIN(IF(C$11:C$1510=G1285,B$11:B$1510))),IF(AND(F1285="",F1286=""),"",_xlfn.STDEV.S(IF(C$11:C$1510=G1285,B$11:B$1510)))))</f>
        <v/>
      </c>
      <c r="J1285" s="102"/>
      <c r="K1285" s="156"/>
      <c r="L1285" s="157"/>
      <c r="M1285" s="158"/>
      <c r="N1285" s="147"/>
      <c r="O1285" s="147"/>
      <c r="AA1285" s="99" t="str">
        <f t="shared" si="873"/>
        <v/>
      </c>
      <c r="AB1285" s="99" t="str">
        <f t="shared" si="874"/>
        <v/>
      </c>
      <c r="AC1285" s="99" t="str">
        <f t="shared" si="902"/>
        <v/>
      </c>
      <c r="AD1285" s="99" t="str">
        <f t="shared" si="903"/>
        <v/>
      </c>
      <c r="AE1285" s="99" t="str">
        <f t="shared" si="875"/>
        <v/>
      </c>
      <c r="AF1285" s="99" t="str">
        <f t="shared" si="876"/>
        <v/>
      </c>
      <c r="AG1285" s="99" t="str">
        <f t="shared" si="914"/>
        <v/>
      </c>
      <c r="AH1285" s="99" t="str">
        <f t="shared" si="915"/>
        <v/>
      </c>
      <c r="AI1285" s="99" t="str">
        <f t="shared" si="892"/>
        <v/>
      </c>
      <c r="AJ1285" s="99" t="str">
        <f t="shared" si="898"/>
        <v/>
      </c>
      <c r="AK1285" s="99" t="str">
        <f t="shared" si="912"/>
        <v/>
      </c>
      <c r="AL1285" s="99" t="str">
        <f t="shared" si="913"/>
        <v/>
      </c>
      <c r="AM1285" s="99" t="str">
        <f t="shared" si="893"/>
        <v/>
      </c>
      <c r="AN1285" s="99" t="str">
        <f t="shared" si="899"/>
        <v/>
      </c>
      <c r="AO1285" s="99" t="str">
        <f t="shared" si="904"/>
        <v/>
      </c>
      <c r="AP1285" s="99" t="str">
        <f t="shared" si="905"/>
        <v/>
      </c>
      <c r="AQ1285" s="99" t="str">
        <f t="shared" si="900"/>
        <v/>
      </c>
      <c r="AR1285" s="99" t="str">
        <f t="shared" si="901"/>
        <v/>
      </c>
      <c r="AS1285" s="99" t="str">
        <f t="shared" si="906"/>
        <v/>
      </c>
      <c r="AT1285" s="99" t="str">
        <f t="shared" si="907"/>
        <v/>
      </c>
      <c r="AU1285" s="99" t="str">
        <f t="shared" si="877"/>
        <v/>
      </c>
      <c r="AV1285" s="99" t="str">
        <f t="shared" si="878"/>
        <v/>
      </c>
      <c r="AW1285" s="99" t="str">
        <f t="shared" si="908"/>
        <v/>
      </c>
      <c r="AX1285" s="99" t="str">
        <f t="shared" si="909"/>
        <v/>
      </c>
      <c r="AY1285" s="99" t="str">
        <f t="shared" si="879"/>
        <v/>
      </c>
      <c r="AZ1285" s="99" t="str">
        <f t="shared" si="880"/>
        <v/>
      </c>
      <c r="BA1285" s="99" t="str">
        <f t="shared" si="910"/>
        <v/>
      </c>
      <c r="BB1285" s="99" t="str">
        <f t="shared" si="911"/>
        <v/>
      </c>
      <c r="BD1285" s="99" t="str">
        <f t="shared" si="881"/>
        <v/>
      </c>
      <c r="BE1285" s="99" t="str">
        <f t="shared" si="882"/>
        <v/>
      </c>
      <c r="BF1285" s="99" t="str">
        <f t="shared" si="883"/>
        <v/>
      </c>
      <c r="BG1285" s="99" t="str">
        <f t="shared" si="884"/>
        <v/>
      </c>
      <c r="BH1285" s="121" t="str">
        <f t="shared" si="885"/>
        <v/>
      </c>
      <c r="BI1285" s="121" t="str">
        <f t="shared" si="886"/>
        <v/>
      </c>
      <c r="BJ1285" s="122" t="str">
        <f t="shared" si="887"/>
        <v/>
      </c>
      <c r="BK1285" s="122"/>
      <c r="BL1285" s="99" t="str">
        <f t="shared" si="888"/>
        <v/>
      </c>
      <c r="BM1285" s="99" t="str">
        <f t="shared" si="889"/>
        <v/>
      </c>
      <c r="BN1285" s="122" t="str">
        <f t="shared" si="894"/>
        <v/>
      </c>
      <c r="BO1285" s="121" t="str">
        <f t="shared" si="890"/>
        <v/>
      </c>
      <c r="BP1285" s="122" t="str">
        <f t="shared" si="895"/>
        <v/>
      </c>
      <c r="BQ1285" s="122"/>
    </row>
    <row r="1286" spans="2:69" x14ac:dyDescent="0.3">
      <c r="B1286" s="89"/>
      <c r="C1286" s="98">
        <f t="shared" si="891"/>
        <v>256</v>
      </c>
      <c r="D1286" s="120">
        <v>1276</v>
      </c>
      <c r="E1286" s="161" t="str">
        <f t="shared" si="896"/>
        <v/>
      </c>
      <c r="F1286" s="90" t="str">
        <f t="shared" si="872"/>
        <v/>
      </c>
      <c r="G1286" s="120">
        <v>1276</v>
      </c>
      <c r="H1286" s="161" t="str">
        <f t="shared" si="897"/>
        <v/>
      </c>
      <c r="I1286" s="90" t="str">
        <f t="array" ref="I1286">IF(D$2=1,IF(F1286="","",ABS(F1285-F1286)),IF(D$2&lt;10,IF(AND(F1286="",F1287=""),"",MAX(IF(C$11:C$1510=G1286,B$11:B$1510))-MIN(IF(C$11:C$1510=G1286,B$11:B$1510))),IF(AND(F1286="",F1287=""),"",_xlfn.STDEV.S(IF(C$11:C$1510=G1286,B$11:B$1510)))))</f>
        <v/>
      </c>
      <c r="J1286" s="102"/>
      <c r="K1286" s="156"/>
      <c r="L1286" s="157"/>
      <c r="M1286" s="158"/>
      <c r="N1286" s="147"/>
      <c r="O1286" s="147"/>
      <c r="AA1286" s="99" t="str">
        <f t="shared" si="873"/>
        <v/>
      </c>
      <c r="AB1286" s="99" t="str">
        <f t="shared" si="874"/>
        <v/>
      </c>
      <c r="AC1286" s="99" t="str">
        <f t="shared" si="902"/>
        <v/>
      </c>
      <c r="AD1286" s="99" t="str">
        <f t="shared" si="903"/>
        <v/>
      </c>
      <c r="AE1286" s="99" t="str">
        <f t="shared" si="875"/>
        <v/>
      </c>
      <c r="AF1286" s="99" t="str">
        <f t="shared" si="876"/>
        <v/>
      </c>
      <c r="AG1286" s="99" t="str">
        <f t="shared" si="914"/>
        <v/>
      </c>
      <c r="AH1286" s="99" t="str">
        <f t="shared" si="915"/>
        <v/>
      </c>
      <c r="AI1286" s="99" t="str">
        <f t="shared" si="892"/>
        <v/>
      </c>
      <c r="AJ1286" s="99" t="str">
        <f t="shared" si="898"/>
        <v/>
      </c>
      <c r="AK1286" s="99" t="str">
        <f t="shared" si="912"/>
        <v/>
      </c>
      <c r="AL1286" s="99" t="str">
        <f t="shared" si="913"/>
        <v/>
      </c>
      <c r="AM1286" s="99" t="str">
        <f t="shared" si="893"/>
        <v/>
      </c>
      <c r="AN1286" s="99" t="str">
        <f t="shared" si="899"/>
        <v/>
      </c>
      <c r="AO1286" s="99" t="str">
        <f t="shared" si="904"/>
        <v/>
      </c>
      <c r="AP1286" s="99" t="str">
        <f t="shared" si="905"/>
        <v/>
      </c>
      <c r="AQ1286" s="99" t="str">
        <f t="shared" si="900"/>
        <v/>
      </c>
      <c r="AR1286" s="99" t="str">
        <f t="shared" si="901"/>
        <v/>
      </c>
      <c r="AS1286" s="99" t="str">
        <f t="shared" si="906"/>
        <v/>
      </c>
      <c r="AT1286" s="99" t="str">
        <f t="shared" si="907"/>
        <v/>
      </c>
      <c r="AU1286" s="99" t="str">
        <f t="shared" si="877"/>
        <v/>
      </c>
      <c r="AV1286" s="99" t="str">
        <f t="shared" si="878"/>
        <v/>
      </c>
      <c r="AW1286" s="99" t="str">
        <f t="shared" si="908"/>
        <v/>
      </c>
      <c r="AX1286" s="99" t="str">
        <f t="shared" si="909"/>
        <v/>
      </c>
      <c r="AY1286" s="99" t="str">
        <f t="shared" si="879"/>
        <v/>
      </c>
      <c r="AZ1286" s="99" t="str">
        <f t="shared" si="880"/>
        <v/>
      </c>
      <c r="BA1286" s="99" t="str">
        <f t="shared" si="910"/>
        <v/>
      </c>
      <c r="BB1286" s="99" t="str">
        <f t="shared" si="911"/>
        <v/>
      </c>
      <c r="BD1286" s="99" t="str">
        <f t="shared" si="881"/>
        <v/>
      </c>
      <c r="BE1286" s="99" t="str">
        <f t="shared" si="882"/>
        <v/>
      </c>
      <c r="BF1286" s="99" t="str">
        <f t="shared" si="883"/>
        <v/>
      </c>
      <c r="BG1286" s="99" t="str">
        <f t="shared" si="884"/>
        <v/>
      </c>
      <c r="BH1286" s="121" t="str">
        <f t="shared" si="885"/>
        <v/>
      </c>
      <c r="BI1286" s="121" t="str">
        <f t="shared" si="886"/>
        <v/>
      </c>
      <c r="BJ1286" s="122" t="str">
        <f t="shared" si="887"/>
        <v/>
      </c>
      <c r="BK1286" s="122"/>
      <c r="BL1286" s="99" t="str">
        <f t="shared" si="888"/>
        <v/>
      </c>
      <c r="BM1286" s="99" t="str">
        <f t="shared" si="889"/>
        <v/>
      </c>
      <c r="BN1286" s="122" t="str">
        <f t="shared" si="894"/>
        <v/>
      </c>
      <c r="BO1286" s="121" t="str">
        <f t="shared" si="890"/>
        <v/>
      </c>
      <c r="BP1286" s="122" t="str">
        <f t="shared" si="895"/>
        <v/>
      </c>
      <c r="BQ1286" s="122"/>
    </row>
    <row r="1287" spans="2:69" x14ac:dyDescent="0.3">
      <c r="B1287" s="89"/>
      <c r="C1287" s="98">
        <f t="shared" si="891"/>
        <v>256</v>
      </c>
      <c r="D1287" s="120">
        <v>1277</v>
      </c>
      <c r="E1287" s="161" t="str">
        <f t="shared" si="896"/>
        <v/>
      </c>
      <c r="F1287" s="90" t="str">
        <f t="shared" si="872"/>
        <v/>
      </c>
      <c r="G1287" s="120">
        <v>1277</v>
      </c>
      <c r="H1287" s="161" t="str">
        <f t="shared" si="897"/>
        <v/>
      </c>
      <c r="I1287" s="90" t="str">
        <f t="array" ref="I1287">IF(D$2=1,IF(F1287="","",ABS(F1286-F1287)),IF(D$2&lt;10,IF(AND(F1287="",F1288=""),"",MAX(IF(C$11:C$1510=G1287,B$11:B$1510))-MIN(IF(C$11:C$1510=G1287,B$11:B$1510))),IF(AND(F1287="",F1288=""),"",_xlfn.STDEV.S(IF(C$11:C$1510=G1287,B$11:B$1510)))))</f>
        <v/>
      </c>
      <c r="J1287" s="102"/>
      <c r="K1287" s="156"/>
      <c r="L1287" s="157"/>
      <c r="M1287" s="158"/>
      <c r="N1287" s="147"/>
      <c r="O1287" s="147"/>
      <c r="AA1287" s="99" t="str">
        <f t="shared" si="873"/>
        <v/>
      </c>
      <c r="AB1287" s="99" t="str">
        <f t="shared" si="874"/>
        <v/>
      </c>
      <c r="AC1287" s="99" t="str">
        <f t="shared" si="902"/>
        <v/>
      </c>
      <c r="AD1287" s="99" t="str">
        <f t="shared" si="903"/>
        <v/>
      </c>
      <c r="AE1287" s="99" t="str">
        <f t="shared" si="875"/>
        <v/>
      </c>
      <c r="AF1287" s="99" t="str">
        <f t="shared" si="876"/>
        <v/>
      </c>
      <c r="AG1287" s="99" t="str">
        <f t="shared" si="914"/>
        <v/>
      </c>
      <c r="AH1287" s="99" t="str">
        <f t="shared" si="915"/>
        <v/>
      </c>
      <c r="AI1287" s="99" t="str">
        <f t="shared" si="892"/>
        <v/>
      </c>
      <c r="AJ1287" s="99" t="str">
        <f t="shared" si="898"/>
        <v/>
      </c>
      <c r="AK1287" s="99" t="str">
        <f t="shared" si="912"/>
        <v/>
      </c>
      <c r="AL1287" s="99" t="str">
        <f t="shared" si="913"/>
        <v/>
      </c>
      <c r="AM1287" s="99" t="str">
        <f t="shared" si="893"/>
        <v/>
      </c>
      <c r="AN1287" s="99" t="str">
        <f t="shared" si="899"/>
        <v/>
      </c>
      <c r="AO1287" s="99" t="str">
        <f t="shared" si="904"/>
        <v/>
      </c>
      <c r="AP1287" s="99" t="str">
        <f t="shared" si="905"/>
        <v/>
      </c>
      <c r="AQ1287" s="99" t="str">
        <f t="shared" si="900"/>
        <v/>
      </c>
      <c r="AR1287" s="99" t="str">
        <f t="shared" si="901"/>
        <v/>
      </c>
      <c r="AS1287" s="99" t="str">
        <f t="shared" si="906"/>
        <v/>
      </c>
      <c r="AT1287" s="99" t="str">
        <f t="shared" si="907"/>
        <v/>
      </c>
      <c r="AU1287" s="99" t="str">
        <f t="shared" si="877"/>
        <v/>
      </c>
      <c r="AV1287" s="99" t="str">
        <f t="shared" si="878"/>
        <v/>
      </c>
      <c r="AW1287" s="99" t="str">
        <f t="shared" si="908"/>
        <v/>
      </c>
      <c r="AX1287" s="99" t="str">
        <f t="shared" si="909"/>
        <v/>
      </c>
      <c r="AY1287" s="99" t="str">
        <f t="shared" si="879"/>
        <v/>
      </c>
      <c r="AZ1287" s="99" t="str">
        <f t="shared" si="880"/>
        <v/>
      </c>
      <c r="BA1287" s="99" t="str">
        <f t="shared" si="910"/>
        <v/>
      </c>
      <c r="BB1287" s="99" t="str">
        <f t="shared" si="911"/>
        <v/>
      </c>
      <c r="BD1287" s="99" t="str">
        <f t="shared" si="881"/>
        <v/>
      </c>
      <c r="BE1287" s="99" t="str">
        <f t="shared" si="882"/>
        <v/>
      </c>
      <c r="BF1287" s="99" t="str">
        <f t="shared" si="883"/>
        <v/>
      </c>
      <c r="BG1287" s="99" t="str">
        <f t="shared" si="884"/>
        <v/>
      </c>
      <c r="BH1287" s="121" t="str">
        <f t="shared" si="885"/>
        <v/>
      </c>
      <c r="BI1287" s="121" t="str">
        <f t="shared" si="886"/>
        <v/>
      </c>
      <c r="BJ1287" s="122" t="str">
        <f t="shared" si="887"/>
        <v/>
      </c>
      <c r="BK1287" s="122"/>
      <c r="BL1287" s="99" t="str">
        <f t="shared" si="888"/>
        <v/>
      </c>
      <c r="BM1287" s="99" t="str">
        <f t="shared" si="889"/>
        <v/>
      </c>
      <c r="BN1287" s="122" t="str">
        <f t="shared" si="894"/>
        <v/>
      </c>
      <c r="BO1287" s="121" t="str">
        <f t="shared" si="890"/>
        <v/>
      </c>
      <c r="BP1287" s="122" t="str">
        <f t="shared" si="895"/>
        <v/>
      </c>
      <c r="BQ1287" s="122"/>
    </row>
    <row r="1288" spans="2:69" x14ac:dyDescent="0.3">
      <c r="B1288" s="89"/>
      <c r="C1288" s="98">
        <f t="shared" si="891"/>
        <v>256</v>
      </c>
      <c r="D1288" s="120">
        <v>1278</v>
      </c>
      <c r="E1288" s="161" t="str">
        <f t="shared" si="896"/>
        <v/>
      </c>
      <c r="F1288" s="90" t="str">
        <f t="shared" si="872"/>
        <v/>
      </c>
      <c r="G1288" s="120">
        <v>1278</v>
      </c>
      <c r="H1288" s="161" t="str">
        <f t="shared" si="897"/>
        <v/>
      </c>
      <c r="I1288" s="90" t="str">
        <f t="array" ref="I1288">IF(D$2=1,IF(F1288="","",ABS(F1287-F1288)),IF(D$2&lt;10,IF(AND(F1288="",F1289=""),"",MAX(IF(C$11:C$1510=G1288,B$11:B$1510))-MIN(IF(C$11:C$1510=G1288,B$11:B$1510))),IF(AND(F1288="",F1289=""),"",_xlfn.STDEV.S(IF(C$11:C$1510=G1288,B$11:B$1510)))))</f>
        <v/>
      </c>
      <c r="J1288" s="102"/>
      <c r="K1288" s="156"/>
      <c r="L1288" s="157"/>
      <c r="M1288" s="158"/>
      <c r="N1288" s="147"/>
      <c r="O1288" s="147"/>
      <c r="AA1288" s="99" t="str">
        <f t="shared" si="873"/>
        <v/>
      </c>
      <c r="AB1288" s="99" t="str">
        <f t="shared" si="874"/>
        <v/>
      </c>
      <c r="AC1288" s="99" t="str">
        <f t="shared" si="902"/>
        <v/>
      </c>
      <c r="AD1288" s="99" t="str">
        <f t="shared" si="903"/>
        <v/>
      </c>
      <c r="AE1288" s="99" t="str">
        <f t="shared" si="875"/>
        <v/>
      </c>
      <c r="AF1288" s="99" t="str">
        <f t="shared" si="876"/>
        <v/>
      </c>
      <c r="AG1288" s="99" t="str">
        <f t="shared" si="914"/>
        <v/>
      </c>
      <c r="AH1288" s="99" t="str">
        <f t="shared" si="915"/>
        <v/>
      </c>
      <c r="AI1288" s="99" t="str">
        <f t="shared" si="892"/>
        <v/>
      </c>
      <c r="AJ1288" s="99" t="str">
        <f t="shared" si="898"/>
        <v/>
      </c>
      <c r="AK1288" s="99" t="str">
        <f t="shared" si="912"/>
        <v/>
      </c>
      <c r="AL1288" s="99" t="str">
        <f t="shared" si="913"/>
        <v/>
      </c>
      <c r="AM1288" s="99" t="str">
        <f t="shared" si="893"/>
        <v/>
      </c>
      <c r="AN1288" s="99" t="str">
        <f t="shared" si="899"/>
        <v/>
      </c>
      <c r="AO1288" s="99" t="str">
        <f t="shared" si="904"/>
        <v/>
      </c>
      <c r="AP1288" s="99" t="str">
        <f t="shared" si="905"/>
        <v/>
      </c>
      <c r="AQ1288" s="99" t="str">
        <f t="shared" si="900"/>
        <v/>
      </c>
      <c r="AR1288" s="99" t="str">
        <f t="shared" si="901"/>
        <v/>
      </c>
      <c r="AS1288" s="99" t="str">
        <f t="shared" si="906"/>
        <v/>
      </c>
      <c r="AT1288" s="99" t="str">
        <f t="shared" si="907"/>
        <v/>
      </c>
      <c r="AU1288" s="99" t="str">
        <f t="shared" si="877"/>
        <v/>
      </c>
      <c r="AV1288" s="99" t="str">
        <f t="shared" si="878"/>
        <v/>
      </c>
      <c r="AW1288" s="99" t="str">
        <f t="shared" si="908"/>
        <v/>
      </c>
      <c r="AX1288" s="99" t="str">
        <f t="shared" si="909"/>
        <v/>
      </c>
      <c r="AY1288" s="99" t="str">
        <f t="shared" si="879"/>
        <v/>
      </c>
      <c r="AZ1288" s="99" t="str">
        <f t="shared" si="880"/>
        <v/>
      </c>
      <c r="BA1288" s="99" t="str">
        <f t="shared" si="910"/>
        <v/>
      </c>
      <c r="BB1288" s="99" t="str">
        <f t="shared" si="911"/>
        <v/>
      </c>
      <c r="BD1288" s="99" t="str">
        <f t="shared" si="881"/>
        <v/>
      </c>
      <c r="BE1288" s="99" t="str">
        <f t="shared" si="882"/>
        <v/>
      </c>
      <c r="BF1288" s="99" t="str">
        <f t="shared" si="883"/>
        <v/>
      </c>
      <c r="BG1288" s="99" t="str">
        <f t="shared" si="884"/>
        <v/>
      </c>
      <c r="BH1288" s="121" t="str">
        <f t="shared" si="885"/>
        <v/>
      </c>
      <c r="BI1288" s="121" t="str">
        <f t="shared" si="886"/>
        <v/>
      </c>
      <c r="BJ1288" s="122" t="str">
        <f t="shared" si="887"/>
        <v/>
      </c>
      <c r="BK1288" s="122"/>
      <c r="BL1288" s="99" t="str">
        <f t="shared" si="888"/>
        <v/>
      </c>
      <c r="BM1288" s="99" t="str">
        <f t="shared" si="889"/>
        <v/>
      </c>
      <c r="BN1288" s="122" t="str">
        <f t="shared" si="894"/>
        <v/>
      </c>
      <c r="BO1288" s="121" t="str">
        <f t="shared" si="890"/>
        <v/>
      </c>
      <c r="BP1288" s="122" t="str">
        <f t="shared" si="895"/>
        <v/>
      </c>
      <c r="BQ1288" s="122"/>
    </row>
    <row r="1289" spans="2:69" x14ac:dyDescent="0.3">
      <c r="B1289" s="89"/>
      <c r="C1289" s="98">
        <f t="shared" si="891"/>
        <v>256</v>
      </c>
      <c r="D1289" s="120">
        <v>1279</v>
      </c>
      <c r="E1289" s="161" t="str">
        <f t="shared" si="896"/>
        <v/>
      </c>
      <c r="F1289" s="90" t="str">
        <f t="shared" si="872"/>
        <v/>
      </c>
      <c r="G1289" s="120">
        <v>1279</v>
      </c>
      <c r="H1289" s="161" t="str">
        <f t="shared" si="897"/>
        <v/>
      </c>
      <c r="I1289" s="90" t="str">
        <f t="array" ref="I1289">IF(D$2=1,IF(F1289="","",ABS(F1288-F1289)),IF(D$2&lt;10,IF(AND(F1289="",F1290=""),"",MAX(IF(C$11:C$1510=G1289,B$11:B$1510))-MIN(IF(C$11:C$1510=G1289,B$11:B$1510))),IF(AND(F1289="",F1290=""),"",_xlfn.STDEV.S(IF(C$11:C$1510=G1289,B$11:B$1510)))))</f>
        <v/>
      </c>
      <c r="J1289" s="102"/>
      <c r="K1289" s="156"/>
      <c r="L1289" s="157"/>
      <c r="M1289" s="158"/>
      <c r="N1289" s="147"/>
      <c r="O1289" s="147"/>
      <c r="AA1289" s="99" t="str">
        <f t="shared" si="873"/>
        <v/>
      </c>
      <c r="AB1289" s="99" t="str">
        <f t="shared" si="874"/>
        <v/>
      </c>
      <c r="AC1289" s="99" t="str">
        <f t="shared" si="902"/>
        <v/>
      </c>
      <c r="AD1289" s="99" t="str">
        <f t="shared" si="903"/>
        <v/>
      </c>
      <c r="AE1289" s="99" t="str">
        <f t="shared" si="875"/>
        <v/>
      </c>
      <c r="AF1289" s="99" t="str">
        <f t="shared" si="876"/>
        <v/>
      </c>
      <c r="AG1289" s="99" t="str">
        <f t="shared" si="914"/>
        <v/>
      </c>
      <c r="AH1289" s="99" t="str">
        <f t="shared" si="915"/>
        <v/>
      </c>
      <c r="AI1289" s="99" t="str">
        <f t="shared" si="892"/>
        <v/>
      </c>
      <c r="AJ1289" s="99" t="str">
        <f t="shared" si="898"/>
        <v/>
      </c>
      <c r="AK1289" s="99" t="str">
        <f t="shared" si="912"/>
        <v/>
      </c>
      <c r="AL1289" s="99" t="str">
        <f t="shared" si="913"/>
        <v/>
      </c>
      <c r="AM1289" s="99" t="str">
        <f t="shared" si="893"/>
        <v/>
      </c>
      <c r="AN1289" s="99" t="str">
        <f t="shared" si="899"/>
        <v/>
      </c>
      <c r="AO1289" s="99" t="str">
        <f t="shared" si="904"/>
        <v/>
      </c>
      <c r="AP1289" s="99" t="str">
        <f t="shared" si="905"/>
        <v/>
      </c>
      <c r="AQ1289" s="99" t="str">
        <f t="shared" si="900"/>
        <v/>
      </c>
      <c r="AR1289" s="99" t="str">
        <f t="shared" si="901"/>
        <v/>
      </c>
      <c r="AS1289" s="99" t="str">
        <f t="shared" si="906"/>
        <v/>
      </c>
      <c r="AT1289" s="99" t="str">
        <f t="shared" si="907"/>
        <v/>
      </c>
      <c r="AU1289" s="99" t="str">
        <f t="shared" si="877"/>
        <v/>
      </c>
      <c r="AV1289" s="99" t="str">
        <f t="shared" si="878"/>
        <v/>
      </c>
      <c r="AW1289" s="99" t="str">
        <f t="shared" si="908"/>
        <v/>
      </c>
      <c r="AX1289" s="99" t="str">
        <f t="shared" si="909"/>
        <v/>
      </c>
      <c r="AY1289" s="99" t="str">
        <f t="shared" si="879"/>
        <v/>
      </c>
      <c r="AZ1289" s="99" t="str">
        <f t="shared" si="880"/>
        <v/>
      </c>
      <c r="BA1289" s="99" t="str">
        <f t="shared" si="910"/>
        <v/>
      </c>
      <c r="BB1289" s="99" t="str">
        <f t="shared" si="911"/>
        <v/>
      </c>
      <c r="BD1289" s="99" t="str">
        <f t="shared" si="881"/>
        <v/>
      </c>
      <c r="BE1289" s="99" t="str">
        <f t="shared" si="882"/>
        <v/>
      </c>
      <c r="BF1289" s="99" t="str">
        <f t="shared" si="883"/>
        <v/>
      </c>
      <c r="BG1289" s="99" t="str">
        <f t="shared" si="884"/>
        <v/>
      </c>
      <c r="BH1289" s="121" t="str">
        <f t="shared" si="885"/>
        <v/>
      </c>
      <c r="BI1289" s="121" t="str">
        <f t="shared" si="886"/>
        <v/>
      </c>
      <c r="BJ1289" s="122" t="str">
        <f t="shared" si="887"/>
        <v/>
      </c>
      <c r="BK1289" s="122"/>
      <c r="BL1289" s="99" t="str">
        <f t="shared" si="888"/>
        <v/>
      </c>
      <c r="BM1289" s="99" t="str">
        <f t="shared" si="889"/>
        <v/>
      </c>
      <c r="BN1289" s="122" t="str">
        <f t="shared" si="894"/>
        <v/>
      </c>
      <c r="BO1289" s="121" t="str">
        <f t="shared" si="890"/>
        <v/>
      </c>
      <c r="BP1289" s="122" t="str">
        <f t="shared" si="895"/>
        <v/>
      </c>
      <c r="BQ1289" s="122"/>
    </row>
    <row r="1290" spans="2:69" x14ac:dyDescent="0.3">
      <c r="B1290" s="89"/>
      <c r="C1290" s="98">
        <f t="shared" si="891"/>
        <v>256</v>
      </c>
      <c r="D1290" s="120">
        <v>1280</v>
      </c>
      <c r="E1290" s="161" t="str">
        <f t="shared" si="896"/>
        <v/>
      </c>
      <c r="F1290" s="90" t="str">
        <f t="shared" si="872"/>
        <v/>
      </c>
      <c r="G1290" s="120">
        <v>1280</v>
      </c>
      <c r="H1290" s="161" t="str">
        <f t="shared" si="897"/>
        <v/>
      </c>
      <c r="I1290" s="90" t="str">
        <f t="array" ref="I1290">IF(D$2=1,IF(F1290="","",ABS(F1289-F1290)),IF(D$2&lt;10,IF(AND(F1290="",F1291=""),"",MAX(IF(C$11:C$1510=G1290,B$11:B$1510))-MIN(IF(C$11:C$1510=G1290,B$11:B$1510))),IF(AND(F1290="",F1291=""),"",_xlfn.STDEV.S(IF(C$11:C$1510=G1290,B$11:B$1510)))))</f>
        <v/>
      </c>
      <c r="J1290" s="102"/>
      <c r="K1290" s="156"/>
      <c r="L1290" s="157"/>
      <c r="M1290" s="158"/>
      <c r="N1290" s="147"/>
      <c r="O1290" s="147"/>
      <c r="AA1290" s="99" t="str">
        <f t="shared" si="873"/>
        <v/>
      </c>
      <c r="AB1290" s="99" t="str">
        <f t="shared" si="874"/>
        <v/>
      </c>
      <c r="AC1290" s="99" t="str">
        <f t="shared" si="902"/>
        <v/>
      </c>
      <c r="AD1290" s="99" t="str">
        <f t="shared" si="903"/>
        <v/>
      </c>
      <c r="AE1290" s="99" t="str">
        <f t="shared" si="875"/>
        <v/>
      </c>
      <c r="AF1290" s="99" t="str">
        <f t="shared" si="876"/>
        <v/>
      </c>
      <c r="AG1290" s="99" t="str">
        <f t="shared" si="914"/>
        <v/>
      </c>
      <c r="AH1290" s="99" t="str">
        <f t="shared" si="915"/>
        <v/>
      </c>
      <c r="AI1290" s="99" t="str">
        <f t="shared" si="892"/>
        <v/>
      </c>
      <c r="AJ1290" s="99" t="str">
        <f t="shared" si="898"/>
        <v/>
      </c>
      <c r="AK1290" s="99" t="str">
        <f t="shared" si="912"/>
        <v/>
      </c>
      <c r="AL1290" s="99" t="str">
        <f t="shared" si="913"/>
        <v/>
      </c>
      <c r="AM1290" s="99" t="str">
        <f t="shared" si="893"/>
        <v/>
      </c>
      <c r="AN1290" s="99" t="str">
        <f t="shared" si="899"/>
        <v/>
      </c>
      <c r="AO1290" s="99" t="str">
        <f t="shared" si="904"/>
        <v/>
      </c>
      <c r="AP1290" s="99" t="str">
        <f t="shared" si="905"/>
        <v/>
      </c>
      <c r="AQ1290" s="99" t="str">
        <f t="shared" si="900"/>
        <v/>
      </c>
      <c r="AR1290" s="99" t="str">
        <f t="shared" si="901"/>
        <v/>
      </c>
      <c r="AS1290" s="99" t="str">
        <f t="shared" si="906"/>
        <v/>
      </c>
      <c r="AT1290" s="99" t="str">
        <f t="shared" si="907"/>
        <v/>
      </c>
      <c r="AU1290" s="99" t="str">
        <f t="shared" si="877"/>
        <v/>
      </c>
      <c r="AV1290" s="99" t="str">
        <f t="shared" si="878"/>
        <v/>
      </c>
      <c r="AW1290" s="99" t="str">
        <f t="shared" si="908"/>
        <v/>
      </c>
      <c r="AX1290" s="99" t="str">
        <f t="shared" si="909"/>
        <v/>
      </c>
      <c r="AY1290" s="99" t="str">
        <f t="shared" si="879"/>
        <v/>
      </c>
      <c r="AZ1290" s="99" t="str">
        <f t="shared" si="880"/>
        <v/>
      </c>
      <c r="BA1290" s="99" t="str">
        <f t="shared" si="910"/>
        <v/>
      </c>
      <c r="BB1290" s="99" t="str">
        <f t="shared" si="911"/>
        <v/>
      </c>
      <c r="BD1290" s="99" t="str">
        <f t="shared" si="881"/>
        <v/>
      </c>
      <c r="BE1290" s="99" t="str">
        <f t="shared" si="882"/>
        <v/>
      </c>
      <c r="BF1290" s="99" t="str">
        <f t="shared" si="883"/>
        <v/>
      </c>
      <c r="BG1290" s="99" t="str">
        <f t="shared" si="884"/>
        <v/>
      </c>
      <c r="BH1290" s="121" t="str">
        <f t="shared" si="885"/>
        <v/>
      </c>
      <c r="BI1290" s="121" t="str">
        <f t="shared" si="886"/>
        <v/>
      </c>
      <c r="BJ1290" s="122" t="str">
        <f t="shared" si="887"/>
        <v/>
      </c>
      <c r="BK1290" s="122"/>
      <c r="BL1290" s="99" t="str">
        <f t="shared" si="888"/>
        <v/>
      </c>
      <c r="BM1290" s="99" t="str">
        <f t="shared" si="889"/>
        <v/>
      </c>
      <c r="BN1290" s="122" t="str">
        <f t="shared" si="894"/>
        <v/>
      </c>
      <c r="BO1290" s="121" t="str">
        <f t="shared" si="890"/>
        <v/>
      </c>
      <c r="BP1290" s="122" t="str">
        <f t="shared" si="895"/>
        <v/>
      </c>
      <c r="BQ1290" s="122"/>
    </row>
    <row r="1291" spans="2:69" x14ac:dyDescent="0.3">
      <c r="B1291" s="89"/>
      <c r="C1291" s="98">
        <f t="shared" si="891"/>
        <v>257</v>
      </c>
      <c r="D1291" s="120">
        <v>1281</v>
      </c>
      <c r="E1291" s="161" t="str">
        <f t="shared" si="896"/>
        <v/>
      </c>
      <c r="F1291" s="90" t="str">
        <f t="shared" ref="F1291:F1354" si="916">IF(ISERROR(AVERAGEIF(C$11:C$1510,D1291,B$11:B$1510)),"",AVERAGEIF(C$11:C$1510,D1291,B$11:B$1510))</f>
        <v/>
      </c>
      <c r="G1291" s="120">
        <v>1281</v>
      </c>
      <c r="H1291" s="161" t="str">
        <f t="shared" si="897"/>
        <v/>
      </c>
      <c r="I1291" s="90" t="str">
        <f t="array" ref="I1291">IF(D$2=1,IF(F1291="","",ABS(F1290-F1291)),IF(D$2&lt;10,IF(AND(F1291="",F1292=""),"",MAX(IF(C$11:C$1510=G1291,B$11:B$1510))-MIN(IF(C$11:C$1510=G1291,B$11:B$1510))),IF(AND(F1291="",F1292=""),"",_xlfn.STDEV.S(IF(C$11:C$1510=G1291,B$11:B$1510)))))</f>
        <v/>
      </c>
      <c r="J1291" s="102"/>
      <c r="K1291" s="156"/>
      <c r="L1291" s="157"/>
      <c r="M1291" s="158"/>
      <c r="N1291" s="147"/>
      <c r="O1291" s="147"/>
      <c r="AA1291" s="99" t="str">
        <f t="shared" ref="AA1291:AA1354" si="917">IF(F1291="","",IF(F1291&gt;U$53,1,0))</f>
        <v/>
      </c>
      <c r="AB1291" s="99" t="str">
        <f t="shared" ref="AB1291:AB1354" si="918">IF(I1291="","",IF(I1291&gt;U$54,1,0))</f>
        <v/>
      </c>
      <c r="AC1291" s="99" t="str">
        <f t="shared" si="902"/>
        <v/>
      </c>
      <c r="AD1291" s="99" t="str">
        <f t="shared" si="903"/>
        <v/>
      </c>
      <c r="AE1291" s="99" t="str">
        <f t="shared" ref="AE1291:AE1354" si="919">IF(F1291="","",IF(F1291&lt;U$53,1,0))</f>
        <v/>
      </c>
      <c r="AF1291" s="99" t="str">
        <f t="shared" ref="AF1291:AF1354" si="920">IF(I1291="","",IF(I1291&lt;U$54,1,0))</f>
        <v/>
      </c>
      <c r="AG1291" s="99" t="str">
        <f t="shared" si="914"/>
        <v/>
      </c>
      <c r="AH1291" s="99" t="str">
        <f t="shared" si="915"/>
        <v/>
      </c>
      <c r="AI1291" s="99" t="str">
        <f t="shared" si="892"/>
        <v/>
      </c>
      <c r="AJ1291" s="99" t="str">
        <f t="shared" si="898"/>
        <v/>
      </c>
      <c r="AK1291" s="99" t="str">
        <f t="shared" si="912"/>
        <v/>
      </c>
      <c r="AL1291" s="99" t="str">
        <f t="shared" si="913"/>
        <v/>
      </c>
      <c r="AM1291" s="99" t="str">
        <f t="shared" si="893"/>
        <v/>
      </c>
      <c r="AN1291" s="99" t="str">
        <f t="shared" si="899"/>
        <v/>
      </c>
      <c r="AO1291" s="99" t="str">
        <f t="shared" si="904"/>
        <v/>
      </c>
      <c r="AP1291" s="99" t="str">
        <f t="shared" si="905"/>
        <v/>
      </c>
      <c r="AQ1291" s="99" t="str">
        <f t="shared" si="900"/>
        <v/>
      </c>
      <c r="AR1291" s="99" t="str">
        <f t="shared" si="901"/>
        <v/>
      </c>
      <c r="AS1291" s="99" t="str">
        <f t="shared" si="906"/>
        <v/>
      </c>
      <c r="AT1291" s="99" t="str">
        <f t="shared" si="907"/>
        <v/>
      </c>
      <c r="AU1291" s="99" t="str">
        <f t="shared" ref="AU1291:AU1354" si="921">IF(F1291="","",IF(AND(F1291&lt;(U$53+((1/3)*(U$57-U$53))),F1291&gt;(U$53-((1/3)*(U$53-U$58)))),1,0))</f>
        <v/>
      </c>
      <c r="AV1291" s="99" t="str">
        <f t="shared" ref="AV1291:AV1354" si="922">IF(I1291="","",IF(AND(I1291&lt;(U$54+((1/3)*(Y$62-U$54))),I1291&gt;(U$54-((1/3)*(Y$62-U$54)))),1,0))</f>
        <v/>
      </c>
      <c r="AW1291" s="99" t="str">
        <f t="shared" si="908"/>
        <v/>
      </c>
      <c r="AX1291" s="99" t="str">
        <f t="shared" si="909"/>
        <v/>
      </c>
      <c r="AY1291" s="99" t="str">
        <f t="shared" ref="AY1291:AY1354" si="923">IF(F1291="","",IF(OR(F1291&gt;(U$53+((1/3)*(U$57-U$53))),F1291&lt;(U$53-((1/3)*(U$53-U$58)))),1,0))</f>
        <v/>
      </c>
      <c r="AZ1291" s="99" t="str">
        <f t="shared" ref="AZ1291:AZ1354" si="924">IF(I1291="","",IF(OR(I1291&gt;(U$54+((1/3)*(Y$62-U$54))),I1291&lt;(U$54-((1/3)*(Y$62-U$54)))),1,0))</f>
        <v/>
      </c>
      <c r="BA1291" s="99" t="str">
        <f t="shared" si="910"/>
        <v/>
      </c>
      <c r="BB1291" s="99" t="str">
        <f t="shared" si="911"/>
        <v/>
      </c>
      <c r="BD1291" s="99" t="str">
        <f t="shared" ref="BD1291:BD1354" si="925">IF(E1291="","",E1291)</f>
        <v/>
      </c>
      <c r="BE1291" s="99" t="str">
        <f t="shared" ref="BE1291:BE1354" si="926">IF(F1291="","",F1291)</f>
        <v/>
      </c>
      <c r="BF1291" s="99" t="str">
        <f t="shared" ref="BF1291:BF1354" si="927">IF(D$2=1,IF(F1291="","",U$45),"")</f>
        <v/>
      </c>
      <c r="BG1291" s="99" t="str">
        <f t="shared" ref="BG1291:BG1354" si="928">IF(D$2=1,IF(F1291="","",U$46),"")</f>
        <v/>
      </c>
      <c r="BH1291" s="121" t="str">
        <f t="shared" ref="BH1291:BH1354" si="929">IF(F1291="","",U$58)</f>
        <v/>
      </c>
      <c r="BI1291" s="121" t="str">
        <f t="shared" ref="BI1291:BI1354" si="930">IF(F1291="","",U$57)</f>
        <v/>
      </c>
      <c r="BJ1291" s="122" t="str">
        <f t="shared" ref="BJ1291:BJ1354" si="931">IF(F1291="","",U$53)</f>
        <v/>
      </c>
      <c r="BK1291" s="122"/>
      <c r="BL1291" s="99" t="str">
        <f t="shared" ref="BL1291:BL1354" si="932">IF(H1291="","",H1291)</f>
        <v/>
      </c>
      <c r="BM1291" s="99" t="str">
        <f t="shared" ref="BM1291:BM1354" si="933">IF(I1291="","",I1291)</f>
        <v/>
      </c>
      <c r="BN1291" s="122" t="str">
        <f t="shared" si="894"/>
        <v/>
      </c>
      <c r="BO1291" s="121" t="str">
        <f t="shared" ref="BO1291:BO1354" si="934">IF(I1291="","",Y$63)</f>
        <v/>
      </c>
      <c r="BP1291" s="122" t="str">
        <f t="shared" si="895"/>
        <v/>
      </c>
      <c r="BQ1291" s="122"/>
    </row>
    <row r="1292" spans="2:69" x14ac:dyDescent="0.3">
      <c r="B1292" s="89"/>
      <c r="C1292" s="98">
        <f t="shared" ref="C1292:C1355" si="935">IF(D$2=0,"",IF(D1291/D$2=C1291,C1291+1,C1291))</f>
        <v>257</v>
      </c>
      <c r="D1292" s="120">
        <v>1282</v>
      </c>
      <c r="E1292" s="161" t="str">
        <f t="shared" si="896"/>
        <v/>
      </c>
      <c r="F1292" s="90" t="str">
        <f t="shared" si="916"/>
        <v/>
      </c>
      <c r="G1292" s="120">
        <v>1282</v>
      </c>
      <c r="H1292" s="161" t="str">
        <f t="shared" si="897"/>
        <v/>
      </c>
      <c r="I1292" s="90" t="str">
        <f t="array" ref="I1292">IF(D$2=1,IF(F1292="","",ABS(F1291-F1292)),IF(D$2&lt;10,IF(AND(F1292="",F1293=""),"",MAX(IF(C$11:C$1510=G1292,B$11:B$1510))-MIN(IF(C$11:C$1510=G1292,B$11:B$1510))),IF(AND(F1292="",F1293=""),"",_xlfn.STDEV.S(IF(C$11:C$1510=G1292,B$11:B$1510)))))</f>
        <v/>
      </c>
      <c r="J1292" s="102"/>
      <c r="K1292" s="156"/>
      <c r="L1292" s="157"/>
      <c r="M1292" s="158"/>
      <c r="N1292" s="147"/>
      <c r="O1292" s="147"/>
      <c r="AA1292" s="99" t="str">
        <f t="shared" si="917"/>
        <v/>
      </c>
      <c r="AB1292" s="99" t="str">
        <f t="shared" si="918"/>
        <v/>
      </c>
      <c r="AC1292" s="99" t="str">
        <f t="shared" si="902"/>
        <v/>
      </c>
      <c r="AD1292" s="99" t="str">
        <f t="shared" si="903"/>
        <v/>
      </c>
      <c r="AE1292" s="99" t="str">
        <f t="shared" si="919"/>
        <v/>
      </c>
      <c r="AF1292" s="99" t="str">
        <f t="shared" si="920"/>
        <v/>
      </c>
      <c r="AG1292" s="99" t="str">
        <f t="shared" si="914"/>
        <v/>
      </c>
      <c r="AH1292" s="99" t="str">
        <f t="shared" si="915"/>
        <v/>
      </c>
      <c r="AI1292" s="99" t="str">
        <f t="shared" ref="AI1292:AI1355" si="936">IF(F1292="","",IF(F1292&gt;F1291,1,0))</f>
        <v/>
      </c>
      <c r="AJ1292" s="99" t="str">
        <f t="shared" si="898"/>
        <v/>
      </c>
      <c r="AK1292" s="99" t="str">
        <f t="shared" si="912"/>
        <v/>
      </c>
      <c r="AL1292" s="99" t="str">
        <f t="shared" si="913"/>
        <v/>
      </c>
      <c r="AM1292" s="99" t="str">
        <f t="shared" ref="AM1292:AM1355" si="937">IF(F1292="","",IF(F1292&lt;F1291,1,0))</f>
        <v/>
      </c>
      <c r="AN1292" s="99" t="str">
        <f t="shared" si="899"/>
        <v/>
      </c>
      <c r="AO1292" s="99" t="str">
        <f t="shared" si="904"/>
        <v/>
      </c>
      <c r="AP1292" s="99" t="str">
        <f t="shared" si="905"/>
        <v/>
      </c>
      <c r="AQ1292" s="99" t="str">
        <f t="shared" si="900"/>
        <v/>
      </c>
      <c r="AR1292" s="99" t="str">
        <f t="shared" si="901"/>
        <v/>
      </c>
      <c r="AS1292" s="99" t="str">
        <f t="shared" si="906"/>
        <v/>
      </c>
      <c r="AT1292" s="99" t="str">
        <f t="shared" si="907"/>
        <v/>
      </c>
      <c r="AU1292" s="99" t="str">
        <f t="shared" si="921"/>
        <v/>
      </c>
      <c r="AV1292" s="99" t="str">
        <f t="shared" si="922"/>
        <v/>
      </c>
      <c r="AW1292" s="99" t="str">
        <f t="shared" si="908"/>
        <v/>
      </c>
      <c r="AX1292" s="99" t="str">
        <f t="shared" si="909"/>
        <v/>
      </c>
      <c r="AY1292" s="99" t="str">
        <f t="shared" si="923"/>
        <v/>
      </c>
      <c r="AZ1292" s="99" t="str">
        <f t="shared" si="924"/>
        <v/>
      </c>
      <c r="BA1292" s="99" t="str">
        <f t="shared" si="910"/>
        <v/>
      </c>
      <c r="BB1292" s="99" t="str">
        <f t="shared" si="911"/>
        <v/>
      </c>
      <c r="BD1292" s="99" t="str">
        <f t="shared" si="925"/>
        <v/>
      </c>
      <c r="BE1292" s="99" t="str">
        <f t="shared" si="926"/>
        <v/>
      </c>
      <c r="BF1292" s="99" t="str">
        <f t="shared" si="927"/>
        <v/>
      </c>
      <c r="BG1292" s="99" t="str">
        <f t="shared" si="928"/>
        <v/>
      </c>
      <c r="BH1292" s="121" t="str">
        <f t="shared" si="929"/>
        <v/>
      </c>
      <c r="BI1292" s="121" t="str">
        <f t="shared" si="930"/>
        <v/>
      </c>
      <c r="BJ1292" s="122" t="str">
        <f t="shared" si="931"/>
        <v/>
      </c>
      <c r="BK1292" s="122"/>
      <c r="BL1292" s="99" t="str">
        <f t="shared" si="932"/>
        <v/>
      </c>
      <c r="BM1292" s="99" t="str">
        <f t="shared" si="933"/>
        <v/>
      </c>
      <c r="BN1292" s="122" t="str">
        <f t="shared" ref="BN1292:BN1355" si="938">IF(F1292="","",Y$62)</f>
        <v/>
      </c>
      <c r="BO1292" s="121" t="str">
        <f t="shared" si="934"/>
        <v/>
      </c>
      <c r="BP1292" s="122" t="str">
        <f t="shared" ref="BP1292:BP1355" si="939">IF(F1292="","",U$54)</f>
        <v/>
      </c>
      <c r="BQ1292" s="122"/>
    </row>
    <row r="1293" spans="2:69" x14ac:dyDescent="0.3">
      <c r="B1293" s="89"/>
      <c r="C1293" s="98">
        <f t="shared" si="935"/>
        <v>257</v>
      </c>
      <c r="D1293" s="120">
        <v>1283</v>
      </c>
      <c r="E1293" s="161" t="str">
        <f t="shared" ref="E1293:E1356" si="940">IF(F1293="","",E1292+1)</f>
        <v/>
      </c>
      <c r="F1293" s="90" t="str">
        <f t="shared" si="916"/>
        <v/>
      </c>
      <c r="G1293" s="120">
        <v>1283</v>
      </c>
      <c r="H1293" s="161" t="str">
        <f t="shared" ref="H1293:H1356" si="941">IF(I1293="","",H1292+1)</f>
        <v/>
      </c>
      <c r="I1293" s="90" t="str">
        <f t="array" ref="I1293">IF(D$2=1,IF(F1293="","",ABS(F1292-F1293)),IF(D$2&lt;10,IF(AND(F1293="",F1294=""),"",MAX(IF(C$11:C$1510=G1293,B$11:B$1510))-MIN(IF(C$11:C$1510=G1293,B$11:B$1510))),IF(AND(F1293="",F1294=""),"",_xlfn.STDEV.S(IF(C$11:C$1510=G1293,B$11:B$1510)))))</f>
        <v/>
      </c>
      <c r="J1293" s="102"/>
      <c r="K1293" s="156"/>
      <c r="L1293" s="157"/>
      <c r="M1293" s="158"/>
      <c r="N1293" s="147"/>
      <c r="O1293" s="147"/>
      <c r="AA1293" s="99" t="str">
        <f t="shared" si="917"/>
        <v/>
      </c>
      <c r="AB1293" s="99" t="str">
        <f t="shared" si="918"/>
        <v/>
      </c>
      <c r="AC1293" s="99" t="str">
        <f t="shared" si="902"/>
        <v/>
      </c>
      <c r="AD1293" s="99" t="str">
        <f t="shared" si="903"/>
        <v/>
      </c>
      <c r="AE1293" s="99" t="str">
        <f t="shared" si="919"/>
        <v/>
      </c>
      <c r="AF1293" s="99" t="str">
        <f t="shared" si="920"/>
        <v/>
      </c>
      <c r="AG1293" s="99" t="str">
        <f t="shared" si="914"/>
        <v/>
      </c>
      <c r="AH1293" s="99" t="str">
        <f t="shared" si="915"/>
        <v/>
      </c>
      <c r="AI1293" s="99" t="str">
        <f t="shared" si="936"/>
        <v/>
      </c>
      <c r="AJ1293" s="99" t="str">
        <f t="shared" ref="AJ1293:AJ1356" si="942">IF(I1293="","",IF(I1293&gt;I1292,1,0))</f>
        <v/>
      </c>
      <c r="AK1293" s="99" t="str">
        <f t="shared" si="912"/>
        <v/>
      </c>
      <c r="AL1293" s="99" t="str">
        <f t="shared" si="913"/>
        <v/>
      </c>
      <c r="AM1293" s="99" t="str">
        <f t="shared" si="937"/>
        <v/>
      </c>
      <c r="AN1293" s="99" t="str">
        <f t="shared" ref="AN1293:AN1356" si="943">IF(I1293="","",IF(I1293&lt;I1292,1,0))</f>
        <v/>
      </c>
      <c r="AO1293" s="99" t="str">
        <f t="shared" si="904"/>
        <v/>
      </c>
      <c r="AP1293" s="99" t="str">
        <f t="shared" si="905"/>
        <v/>
      </c>
      <c r="AQ1293" s="99" t="str">
        <f t="shared" ref="AQ1293:AQ1356" si="944">IF(F1293="","",IF(OR(AND(F1292&gt;F1291,F1293&lt;F1292),AND(F1292&lt;F1291,F1293&gt;F1292)),1,0))</f>
        <v/>
      </c>
      <c r="AR1293" s="99" t="str">
        <f t="shared" ref="AR1293:AR1356" si="945">IF(I1293="","",IF(I1291="",IF(OR(I1293&lt;I1292,I1293&gt;I1292),1,0),IF(OR(AND(I1292&gt;I1291,I1293&lt;I1292),AND(I1292&lt;I1291,I1293&gt;I1292)),1,0)))</f>
        <v/>
      </c>
      <c r="AS1293" s="99" t="str">
        <f t="shared" si="906"/>
        <v/>
      </c>
      <c r="AT1293" s="99" t="str">
        <f t="shared" si="907"/>
        <v/>
      </c>
      <c r="AU1293" s="99" t="str">
        <f t="shared" si="921"/>
        <v/>
      </c>
      <c r="AV1293" s="99" t="str">
        <f t="shared" si="922"/>
        <v/>
      </c>
      <c r="AW1293" s="99" t="str">
        <f t="shared" si="908"/>
        <v/>
      </c>
      <c r="AX1293" s="99" t="str">
        <f t="shared" si="909"/>
        <v/>
      </c>
      <c r="AY1293" s="99" t="str">
        <f t="shared" si="923"/>
        <v/>
      </c>
      <c r="AZ1293" s="99" t="str">
        <f t="shared" si="924"/>
        <v/>
      </c>
      <c r="BA1293" s="99" t="str">
        <f t="shared" si="910"/>
        <v/>
      </c>
      <c r="BB1293" s="99" t="str">
        <f t="shared" si="911"/>
        <v/>
      </c>
      <c r="BD1293" s="99" t="str">
        <f t="shared" si="925"/>
        <v/>
      </c>
      <c r="BE1293" s="99" t="str">
        <f t="shared" si="926"/>
        <v/>
      </c>
      <c r="BF1293" s="99" t="str">
        <f t="shared" si="927"/>
        <v/>
      </c>
      <c r="BG1293" s="99" t="str">
        <f t="shared" si="928"/>
        <v/>
      </c>
      <c r="BH1293" s="121" t="str">
        <f t="shared" si="929"/>
        <v/>
      </c>
      <c r="BI1293" s="121" t="str">
        <f t="shared" si="930"/>
        <v/>
      </c>
      <c r="BJ1293" s="122" t="str">
        <f t="shared" si="931"/>
        <v/>
      </c>
      <c r="BK1293" s="122"/>
      <c r="BL1293" s="99" t="str">
        <f t="shared" si="932"/>
        <v/>
      </c>
      <c r="BM1293" s="99" t="str">
        <f t="shared" si="933"/>
        <v/>
      </c>
      <c r="BN1293" s="122" t="str">
        <f t="shared" si="938"/>
        <v/>
      </c>
      <c r="BO1293" s="121" t="str">
        <f t="shared" si="934"/>
        <v/>
      </c>
      <c r="BP1293" s="122" t="str">
        <f t="shared" si="939"/>
        <v/>
      </c>
      <c r="BQ1293" s="122"/>
    </row>
    <row r="1294" spans="2:69" x14ac:dyDescent="0.3">
      <c r="B1294" s="89"/>
      <c r="C1294" s="98">
        <f t="shared" si="935"/>
        <v>257</v>
      </c>
      <c r="D1294" s="120">
        <v>1284</v>
      </c>
      <c r="E1294" s="161" t="str">
        <f t="shared" si="940"/>
        <v/>
      </c>
      <c r="F1294" s="90" t="str">
        <f t="shared" si="916"/>
        <v/>
      </c>
      <c r="G1294" s="120">
        <v>1284</v>
      </c>
      <c r="H1294" s="161" t="str">
        <f t="shared" si="941"/>
        <v/>
      </c>
      <c r="I1294" s="90" t="str">
        <f t="array" ref="I1294">IF(D$2=1,IF(F1294="","",ABS(F1293-F1294)),IF(D$2&lt;10,IF(AND(F1294="",F1295=""),"",MAX(IF(C$11:C$1510=G1294,B$11:B$1510))-MIN(IF(C$11:C$1510=G1294,B$11:B$1510))),IF(AND(F1294="",F1295=""),"",_xlfn.STDEV.S(IF(C$11:C$1510=G1294,B$11:B$1510)))))</f>
        <v/>
      </c>
      <c r="J1294" s="102"/>
      <c r="K1294" s="156"/>
      <c r="L1294" s="157"/>
      <c r="M1294" s="158"/>
      <c r="N1294" s="147"/>
      <c r="O1294" s="147"/>
      <c r="AA1294" s="99" t="str">
        <f t="shared" si="917"/>
        <v/>
      </c>
      <c r="AB1294" s="99" t="str">
        <f t="shared" si="918"/>
        <v/>
      </c>
      <c r="AC1294" s="99" t="str">
        <f t="shared" si="902"/>
        <v/>
      </c>
      <c r="AD1294" s="99" t="str">
        <f t="shared" si="903"/>
        <v/>
      </c>
      <c r="AE1294" s="99" t="str">
        <f t="shared" si="919"/>
        <v/>
      </c>
      <c r="AF1294" s="99" t="str">
        <f t="shared" si="920"/>
        <v/>
      </c>
      <c r="AG1294" s="99" t="str">
        <f t="shared" si="914"/>
        <v/>
      </c>
      <c r="AH1294" s="99" t="str">
        <f t="shared" si="915"/>
        <v/>
      </c>
      <c r="AI1294" s="99" t="str">
        <f t="shared" si="936"/>
        <v/>
      </c>
      <c r="AJ1294" s="99" t="str">
        <f t="shared" si="942"/>
        <v/>
      </c>
      <c r="AK1294" s="99" t="str">
        <f t="shared" si="912"/>
        <v/>
      </c>
      <c r="AL1294" s="99" t="str">
        <f t="shared" si="913"/>
        <v/>
      </c>
      <c r="AM1294" s="99" t="str">
        <f t="shared" si="937"/>
        <v/>
      </c>
      <c r="AN1294" s="99" t="str">
        <f t="shared" si="943"/>
        <v/>
      </c>
      <c r="AO1294" s="99" t="str">
        <f t="shared" si="904"/>
        <v/>
      </c>
      <c r="AP1294" s="99" t="str">
        <f t="shared" si="905"/>
        <v/>
      </c>
      <c r="AQ1294" s="99" t="str">
        <f t="shared" si="944"/>
        <v/>
      </c>
      <c r="AR1294" s="99" t="str">
        <f t="shared" si="945"/>
        <v/>
      </c>
      <c r="AS1294" s="99" t="str">
        <f t="shared" si="906"/>
        <v/>
      </c>
      <c r="AT1294" s="99" t="str">
        <f t="shared" si="907"/>
        <v/>
      </c>
      <c r="AU1294" s="99" t="str">
        <f t="shared" si="921"/>
        <v/>
      </c>
      <c r="AV1294" s="99" t="str">
        <f t="shared" si="922"/>
        <v/>
      </c>
      <c r="AW1294" s="99" t="str">
        <f t="shared" si="908"/>
        <v/>
      </c>
      <c r="AX1294" s="99" t="str">
        <f t="shared" si="909"/>
        <v/>
      </c>
      <c r="AY1294" s="99" t="str">
        <f t="shared" si="923"/>
        <v/>
      </c>
      <c r="AZ1294" s="99" t="str">
        <f t="shared" si="924"/>
        <v/>
      </c>
      <c r="BA1294" s="99" t="str">
        <f t="shared" si="910"/>
        <v/>
      </c>
      <c r="BB1294" s="99" t="str">
        <f t="shared" si="911"/>
        <v/>
      </c>
      <c r="BD1294" s="99" t="str">
        <f t="shared" si="925"/>
        <v/>
      </c>
      <c r="BE1294" s="99" t="str">
        <f t="shared" si="926"/>
        <v/>
      </c>
      <c r="BF1294" s="99" t="str">
        <f t="shared" si="927"/>
        <v/>
      </c>
      <c r="BG1294" s="99" t="str">
        <f t="shared" si="928"/>
        <v/>
      </c>
      <c r="BH1294" s="121" t="str">
        <f t="shared" si="929"/>
        <v/>
      </c>
      <c r="BI1294" s="121" t="str">
        <f t="shared" si="930"/>
        <v/>
      </c>
      <c r="BJ1294" s="122" t="str">
        <f t="shared" si="931"/>
        <v/>
      </c>
      <c r="BK1294" s="122"/>
      <c r="BL1294" s="99" t="str">
        <f t="shared" si="932"/>
        <v/>
      </c>
      <c r="BM1294" s="99" t="str">
        <f t="shared" si="933"/>
        <v/>
      </c>
      <c r="BN1294" s="122" t="str">
        <f t="shared" si="938"/>
        <v/>
      </c>
      <c r="BO1294" s="121" t="str">
        <f t="shared" si="934"/>
        <v/>
      </c>
      <c r="BP1294" s="122" t="str">
        <f t="shared" si="939"/>
        <v/>
      </c>
      <c r="BQ1294" s="122"/>
    </row>
    <row r="1295" spans="2:69" x14ac:dyDescent="0.3">
      <c r="B1295" s="89"/>
      <c r="C1295" s="98">
        <f t="shared" si="935"/>
        <v>257</v>
      </c>
      <c r="D1295" s="120">
        <v>1285</v>
      </c>
      <c r="E1295" s="161" t="str">
        <f t="shared" si="940"/>
        <v/>
      </c>
      <c r="F1295" s="90" t="str">
        <f t="shared" si="916"/>
        <v/>
      </c>
      <c r="G1295" s="120">
        <v>1285</v>
      </c>
      <c r="H1295" s="161" t="str">
        <f t="shared" si="941"/>
        <v/>
      </c>
      <c r="I1295" s="90" t="str">
        <f t="array" ref="I1295">IF(D$2=1,IF(F1295="","",ABS(F1294-F1295)),IF(D$2&lt;10,IF(AND(F1295="",F1296=""),"",MAX(IF(C$11:C$1510=G1295,B$11:B$1510))-MIN(IF(C$11:C$1510=G1295,B$11:B$1510))),IF(AND(F1295="",F1296=""),"",_xlfn.STDEV.S(IF(C$11:C$1510=G1295,B$11:B$1510)))))</f>
        <v/>
      </c>
      <c r="J1295" s="102"/>
      <c r="K1295" s="156"/>
      <c r="L1295" s="157"/>
      <c r="M1295" s="158"/>
      <c r="N1295" s="147"/>
      <c r="O1295" s="147"/>
      <c r="AA1295" s="99" t="str">
        <f t="shared" si="917"/>
        <v/>
      </c>
      <c r="AB1295" s="99" t="str">
        <f t="shared" si="918"/>
        <v/>
      </c>
      <c r="AC1295" s="99" t="str">
        <f t="shared" si="902"/>
        <v/>
      </c>
      <c r="AD1295" s="99" t="str">
        <f t="shared" si="903"/>
        <v/>
      </c>
      <c r="AE1295" s="99" t="str">
        <f t="shared" si="919"/>
        <v/>
      </c>
      <c r="AF1295" s="99" t="str">
        <f t="shared" si="920"/>
        <v/>
      </c>
      <c r="AG1295" s="99" t="str">
        <f t="shared" si="914"/>
        <v/>
      </c>
      <c r="AH1295" s="99" t="str">
        <f t="shared" si="915"/>
        <v/>
      </c>
      <c r="AI1295" s="99" t="str">
        <f t="shared" si="936"/>
        <v/>
      </c>
      <c r="AJ1295" s="99" t="str">
        <f t="shared" si="942"/>
        <v/>
      </c>
      <c r="AK1295" s="99" t="str">
        <f t="shared" si="912"/>
        <v/>
      </c>
      <c r="AL1295" s="99" t="str">
        <f t="shared" si="913"/>
        <v/>
      </c>
      <c r="AM1295" s="99" t="str">
        <f t="shared" si="937"/>
        <v/>
      </c>
      <c r="AN1295" s="99" t="str">
        <f t="shared" si="943"/>
        <v/>
      </c>
      <c r="AO1295" s="99" t="str">
        <f t="shared" si="904"/>
        <v/>
      </c>
      <c r="AP1295" s="99" t="str">
        <f t="shared" si="905"/>
        <v/>
      </c>
      <c r="AQ1295" s="99" t="str">
        <f t="shared" si="944"/>
        <v/>
      </c>
      <c r="AR1295" s="99" t="str">
        <f t="shared" si="945"/>
        <v/>
      </c>
      <c r="AS1295" s="99" t="str">
        <f t="shared" si="906"/>
        <v/>
      </c>
      <c r="AT1295" s="99" t="str">
        <f t="shared" si="907"/>
        <v/>
      </c>
      <c r="AU1295" s="99" t="str">
        <f t="shared" si="921"/>
        <v/>
      </c>
      <c r="AV1295" s="99" t="str">
        <f t="shared" si="922"/>
        <v/>
      </c>
      <c r="AW1295" s="99" t="str">
        <f t="shared" si="908"/>
        <v/>
      </c>
      <c r="AX1295" s="99" t="str">
        <f t="shared" si="909"/>
        <v/>
      </c>
      <c r="AY1295" s="99" t="str">
        <f t="shared" si="923"/>
        <v/>
      </c>
      <c r="AZ1295" s="99" t="str">
        <f t="shared" si="924"/>
        <v/>
      </c>
      <c r="BA1295" s="99" t="str">
        <f t="shared" si="910"/>
        <v/>
      </c>
      <c r="BB1295" s="99" t="str">
        <f t="shared" si="911"/>
        <v/>
      </c>
      <c r="BD1295" s="99" t="str">
        <f t="shared" si="925"/>
        <v/>
      </c>
      <c r="BE1295" s="99" t="str">
        <f t="shared" si="926"/>
        <v/>
      </c>
      <c r="BF1295" s="99" t="str">
        <f t="shared" si="927"/>
        <v/>
      </c>
      <c r="BG1295" s="99" t="str">
        <f t="shared" si="928"/>
        <v/>
      </c>
      <c r="BH1295" s="121" t="str">
        <f t="shared" si="929"/>
        <v/>
      </c>
      <c r="BI1295" s="121" t="str">
        <f t="shared" si="930"/>
        <v/>
      </c>
      <c r="BJ1295" s="122" t="str">
        <f t="shared" si="931"/>
        <v/>
      </c>
      <c r="BK1295" s="122"/>
      <c r="BL1295" s="99" t="str">
        <f t="shared" si="932"/>
        <v/>
      </c>
      <c r="BM1295" s="99" t="str">
        <f t="shared" si="933"/>
        <v/>
      </c>
      <c r="BN1295" s="122" t="str">
        <f t="shared" si="938"/>
        <v/>
      </c>
      <c r="BO1295" s="121" t="str">
        <f t="shared" si="934"/>
        <v/>
      </c>
      <c r="BP1295" s="122" t="str">
        <f t="shared" si="939"/>
        <v/>
      </c>
      <c r="BQ1295" s="122"/>
    </row>
    <row r="1296" spans="2:69" x14ac:dyDescent="0.3">
      <c r="B1296" s="89"/>
      <c r="C1296" s="98">
        <f t="shared" si="935"/>
        <v>258</v>
      </c>
      <c r="D1296" s="120">
        <v>1286</v>
      </c>
      <c r="E1296" s="161" t="str">
        <f t="shared" si="940"/>
        <v/>
      </c>
      <c r="F1296" s="90" t="str">
        <f t="shared" si="916"/>
        <v/>
      </c>
      <c r="G1296" s="120">
        <v>1286</v>
      </c>
      <c r="H1296" s="161" t="str">
        <f t="shared" si="941"/>
        <v/>
      </c>
      <c r="I1296" s="90" t="str">
        <f t="array" ref="I1296">IF(D$2=1,IF(F1296="","",ABS(F1295-F1296)),IF(D$2&lt;10,IF(AND(F1296="",F1297=""),"",MAX(IF(C$11:C$1510=G1296,B$11:B$1510))-MIN(IF(C$11:C$1510=G1296,B$11:B$1510))),IF(AND(F1296="",F1297=""),"",_xlfn.STDEV.S(IF(C$11:C$1510=G1296,B$11:B$1510)))))</f>
        <v/>
      </c>
      <c r="J1296" s="102"/>
      <c r="K1296" s="156"/>
      <c r="L1296" s="157"/>
      <c r="M1296" s="158"/>
      <c r="N1296" s="147"/>
      <c r="O1296" s="147"/>
      <c r="AA1296" s="99" t="str">
        <f t="shared" si="917"/>
        <v/>
      </c>
      <c r="AB1296" s="99" t="str">
        <f t="shared" si="918"/>
        <v/>
      </c>
      <c r="AC1296" s="99" t="str">
        <f t="shared" si="902"/>
        <v/>
      </c>
      <c r="AD1296" s="99" t="str">
        <f t="shared" si="903"/>
        <v/>
      </c>
      <c r="AE1296" s="99" t="str">
        <f t="shared" si="919"/>
        <v/>
      </c>
      <c r="AF1296" s="99" t="str">
        <f t="shared" si="920"/>
        <v/>
      </c>
      <c r="AG1296" s="99" t="str">
        <f t="shared" si="914"/>
        <v/>
      </c>
      <c r="AH1296" s="99" t="str">
        <f t="shared" si="915"/>
        <v/>
      </c>
      <c r="AI1296" s="99" t="str">
        <f t="shared" si="936"/>
        <v/>
      </c>
      <c r="AJ1296" s="99" t="str">
        <f t="shared" si="942"/>
        <v/>
      </c>
      <c r="AK1296" s="99" t="str">
        <f t="shared" si="912"/>
        <v/>
      </c>
      <c r="AL1296" s="99" t="str">
        <f t="shared" si="913"/>
        <v/>
      </c>
      <c r="AM1296" s="99" t="str">
        <f t="shared" si="937"/>
        <v/>
      </c>
      <c r="AN1296" s="99" t="str">
        <f t="shared" si="943"/>
        <v/>
      </c>
      <c r="AO1296" s="99" t="str">
        <f t="shared" si="904"/>
        <v/>
      </c>
      <c r="AP1296" s="99" t="str">
        <f t="shared" si="905"/>
        <v/>
      </c>
      <c r="AQ1296" s="99" t="str">
        <f t="shared" si="944"/>
        <v/>
      </c>
      <c r="AR1296" s="99" t="str">
        <f t="shared" si="945"/>
        <v/>
      </c>
      <c r="AS1296" s="99" t="str">
        <f t="shared" si="906"/>
        <v/>
      </c>
      <c r="AT1296" s="99" t="str">
        <f t="shared" si="907"/>
        <v/>
      </c>
      <c r="AU1296" s="99" t="str">
        <f t="shared" si="921"/>
        <v/>
      </c>
      <c r="AV1296" s="99" t="str">
        <f t="shared" si="922"/>
        <v/>
      </c>
      <c r="AW1296" s="99" t="str">
        <f t="shared" si="908"/>
        <v/>
      </c>
      <c r="AX1296" s="99" t="str">
        <f t="shared" si="909"/>
        <v/>
      </c>
      <c r="AY1296" s="99" t="str">
        <f t="shared" si="923"/>
        <v/>
      </c>
      <c r="AZ1296" s="99" t="str">
        <f t="shared" si="924"/>
        <v/>
      </c>
      <c r="BA1296" s="99" t="str">
        <f t="shared" si="910"/>
        <v/>
      </c>
      <c r="BB1296" s="99" t="str">
        <f t="shared" si="911"/>
        <v/>
      </c>
      <c r="BD1296" s="99" t="str">
        <f t="shared" si="925"/>
        <v/>
      </c>
      <c r="BE1296" s="99" t="str">
        <f t="shared" si="926"/>
        <v/>
      </c>
      <c r="BF1296" s="99" t="str">
        <f t="shared" si="927"/>
        <v/>
      </c>
      <c r="BG1296" s="99" t="str">
        <f t="shared" si="928"/>
        <v/>
      </c>
      <c r="BH1296" s="121" t="str">
        <f t="shared" si="929"/>
        <v/>
      </c>
      <c r="BI1296" s="121" t="str">
        <f t="shared" si="930"/>
        <v/>
      </c>
      <c r="BJ1296" s="122" t="str">
        <f t="shared" si="931"/>
        <v/>
      </c>
      <c r="BK1296" s="122"/>
      <c r="BL1296" s="99" t="str">
        <f t="shared" si="932"/>
        <v/>
      </c>
      <c r="BM1296" s="99" t="str">
        <f t="shared" si="933"/>
        <v/>
      </c>
      <c r="BN1296" s="122" t="str">
        <f t="shared" si="938"/>
        <v/>
      </c>
      <c r="BO1296" s="121" t="str">
        <f t="shared" si="934"/>
        <v/>
      </c>
      <c r="BP1296" s="122" t="str">
        <f t="shared" si="939"/>
        <v/>
      </c>
      <c r="BQ1296" s="122"/>
    </row>
    <row r="1297" spans="2:69" x14ac:dyDescent="0.3">
      <c r="B1297" s="89"/>
      <c r="C1297" s="98">
        <f t="shared" si="935"/>
        <v>258</v>
      </c>
      <c r="D1297" s="120">
        <v>1287</v>
      </c>
      <c r="E1297" s="161" t="str">
        <f t="shared" si="940"/>
        <v/>
      </c>
      <c r="F1297" s="90" t="str">
        <f t="shared" si="916"/>
        <v/>
      </c>
      <c r="G1297" s="120">
        <v>1287</v>
      </c>
      <c r="H1297" s="161" t="str">
        <f t="shared" si="941"/>
        <v/>
      </c>
      <c r="I1297" s="90" t="str">
        <f t="array" ref="I1297">IF(D$2=1,IF(F1297="","",ABS(F1296-F1297)),IF(D$2&lt;10,IF(AND(F1297="",F1298=""),"",MAX(IF(C$11:C$1510=G1297,B$11:B$1510))-MIN(IF(C$11:C$1510=G1297,B$11:B$1510))),IF(AND(F1297="",F1298=""),"",_xlfn.STDEV.S(IF(C$11:C$1510=G1297,B$11:B$1510)))))</f>
        <v/>
      </c>
      <c r="J1297" s="102"/>
      <c r="K1297" s="156"/>
      <c r="L1297" s="157"/>
      <c r="M1297" s="158"/>
      <c r="N1297" s="147"/>
      <c r="O1297" s="147"/>
      <c r="AA1297" s="99" t="str">
        <f t="shared" si="917"/>
        <v/>
      </c>
      <c r="AB1297" s="99" t="str">
        <f t="shared" si="918"/>
        <v/>
      </c>
      <c r="AC1297" s="99" t="str">
        <f t="shared" si="902"/>
        <v/>
      </c>
      <c r="AD1297" s="99" t="str">
        <f t="shared" si="903"/>
        <v/>
      </c>
      <c r="AE1297" s="99" t="str">
        <f t="shared" si="919"/>
        <v/>
      </c>
      <c r="AF1297" s="99" t="str">
        <f t="shared" si="920"/>
        <v/>
      </c>
      <c r="AG1297" s="99" t="str">
        <f t="shared" si="914"/>
        <v/>
      </c>
      <c r="AH1297" s="99" t="str">
        <f t="shared" si="915"/>
        <v/>
      </c>
      <c r="AI1297" s="99" t="str">
        <f t="shared" si="936"/>
        <v/>
      </c>
      <c r="AJ1297" s="99" t="str">
        <f t="shared" si="942"/>
        <v/>
      </c>
      <c r="AK1297" s="99" t="str">
        <f t="shared" si="912"/>
        <v/>
      </c>
      <c r="AL1297" s="99" t="str">
        <f t="shared" si="913"/>
        <v/>
      </c>
      <c r="AM1297" s="99" t="str">
        <f t="shared" si="937"/>
        <v/>
      </c>
      <c r="AN1297" s="99" t="str">
        <f t="shared" si="943"/>
        <v/>
      </c>
      <c r="AO1297" s="99" t="str">
        <f t="shared" si="904"/>
        <v/>
      </c>
      <c r="AP1297" s="99" t="str">
        <f t="shared" si="905"/>
        <v/>
      </c>
      <c r="AQ1297" s="99" t="str">
        <f t="shared" si="944"/>
        <v/>
      </c>
      <c r="AR1297" s="99" t="str">
        <f t="shared" si="945"/>
        <v/>
      </c>
      <c r="AS1297" s="99" t="str">
        <f t="shared" si="906"/>
        <v/>
      </c>
      <c r="AT1297" s="99" t="str">
        <f t="shared" si="907"/>
        <v/>
      </c>
      <c r="AU1297" s="99" t="str">
        <f t="shared" si="921"/>
        <v/>
      </c>
      <c r="AV1297" s="99" t="str">
        <f t="shared" si="922"/>
        <v/>
      </c>
      <c r="AW1297" s="99" t="str">
        <f t="shared" si="908"/>
        <v/>
      </c>
      <c r="AX1297" s="99" t="str">
        <f t="shared" si="909"/>
        <v/>
      </c>
      <c r="AY1297" s="99" t="str">
        <f t="shared" si="923"/>
        <v/>
      </c>
      <c r="AZ1297" s="99" t="str">
        <f t="shared" si="924"/>
        <v/>
      </c>
      <c r="BA1297" s="99" t="str">
        <f t="shared" si="910"/>
        <v/>
      </c>
      <c r="BB1297" s="99" t="str">
        <f t="shared" si="911"/>
        <v/>
      </c>
      <c r="BD1297" s="99" t="str">
        <f t="shared" si="925"/>
        <v/>
      </c>
      <c r="BE1297" s="99" t="str">
        <f t="shared" si="926"/>
        <v/>
      </c>
      <c r="BF1297" s="99" t="str">
        <f t="shared" si="927"/>
        <v/>
      </c>
      <c r="BG1297" s="99" t="str">
        <f t="shared" si="928"/>
        <v/>
      </c>
      <c r="BH1297" s="121" t="str">
        <f t="shared" si="929"/>
        <v/>
      </c>
      <c r="BI1297" s="121" t="str">
        <f t="shared" si="930"/>
        <v/>
      </c>
      <c r="BJ1297" s="122" t="str">
        <f t="shared" si="931"/>
        <v/>
      </c>
      <c r="BK1297" s="122"/>
      <c r="BL1297" s="99" t="str">
        <f t="shared" si="932"/>
        <v/>
      </c>
      <c r="BM1297" s="99" t="str">
        <f t="shared" si="933"/>
        <v/>
      </c>
      <c r="BN1297" s="122" t="str">
        <f t="shared" si="938"/>
        <v/>
      </c>
      <c r="BO1297" s="121" t="str">
        <f t="shared" si="934"/>
        <v/>
      </c>
      <c r="BP1297" s="122" t="str">
        <f t="shared" si="939"/>
        <v/>
      </c>
      <c r="BQ1297" s="122"/>
    </row>
    <row r="1298" spans="2:69" x14ac:dyDescent="0.3">
      <c r="B1298" s="89"/>
      <c r="C1298" s="98">
        <f t="shared" si="935"/>
        <v>258</v>
      </c>
      <c r="D1298" s="120">
        <v>1288</v>
      </c>
      <c r="E1298" s="161" t="str">
        <f t="shared" si="940"/>
        <v/>
      </c>
      <c r="F1298" s="90" t="str">
        <f t="shared" si="916"/>
        <v/>
      </c>
      <c r="G1298" s="120">
        <v>1288</v>
      </c>
      <c r="H1298" s="161" t="str">
        <f t="shared" si="941"/>
        <v/>
      </c>
      <c r="I1298" s="90" t="str">
        <f t="array" ref="I1298">IF(D$2=1,IF(F1298="","",ABS(F1297-F1298)),IF(D$2&lt;10,IF(AND(F1298="",F1299=""),"",MAX(IF(C$11:C$1510=G1298,B$11:B$1510))-MIN(IF(C$11:C$1510=G1298,B$11:B$1510))),IF(AND(F1298="",F1299=""),"",_xlfn.STDEV.S(IF(C$11:C$1510=G1298,B$11:B$1510)))))</f>
        <v/>
      </c>
      <c r="J1298" s="102"/>
      <c r="K1298" s="156"/>
      <c r="L1298" s="157"/>
      <c r="M1298" s="158"/>
      <c r="N1298" s="147"/>
      <c r="O1298" s="147"/>
      <c r="AA1298" s="99" t="str">
        <f t="shared" si="917"/>
        <v/>
      </c>
      <c r="AB1298" s="99" t="str">
        <f t="shared" si="918"/>
        <v/>
      </c>
      <c r="AC1298" s="99" t="str">
        <f t="shared" si="902"/>
        <v/>
      </c>
      <c r="AD1298" s="99" t="str">
        <f t="shared" si="903"/>
        <v/>
      </c>
      <c r="AE1298" s="99" t="str">
        <f t="shared" si="919"/>
        <v/>
      </c>
      <c r="AF1298" s="99" t="str">
        <f t="shared" si="920"/>
        <v/>
      </c>
      <c r="AG1298" s="99" t="str">
        <f t="shared" si="914"/>
        <v/>
      </c>
      <c r="AH1298" s="99" t="str">
        <f t="shared" si="915"/>
        <v/>
      </c>
      <c r="AI1298" s="99" t="str">
        <f t="shared" si="936"/>
        <v/>
      </c>
      <c r="AJ1298" s="99" t="str">
        <f t="shared" si="942"/>
        <v/>
      </c>
      <c r="AK1298" s="99" t="str">
        <f t="shared" si="912"/>
        <v/>
      </c>
      <c r="AL1298" s="99" t="str">
        <f t="shared" si="913"/>
        <v/>
      </c>
      <c r="AM1298" s="99" t="str">
        <f t="shared" si="937"/>
        <v/>
      </c>
      <c r="AN1298" s="99" t="str">
        <f t="shared" si="943"/>
        <v/>
      </c>
      <c r="AO1298" s="99" t="str">
        <f t="shared" si="904"/>
        <v/>
      </c>
      <c r="AP1298" s="99" t="str">
        <f t="shared" si="905"/>
        <v/>
      </c>
      <c r="AQ1298" s="99" t="str">
        <f t="shared" si="944"/>
        <v/>
      </c>
      <c r="AR1298" s="99" t="str">
        <f t="shared" si="945"/>
        <v/>
      </c>
      <c r="AS1298" s="99" t="str">
        <f t="shared" si="906"/>
        <v/>
      </c>
      <c r="AT1298" s="99" t="str">
        <f t="shared" si="907"/>
        <v/>
      </c>
      <c r="AU1298" s="99" t="str">
        <f t="shared" si="921"/>
        <v/>
      </c>
      <c r="AV1298" s="99" t="str">
        <f t="shared" si="922"/>
        <v/>
      </c>
      <c r="AW1298" s="99" t="str">
        <f t="shared" si="908"/>
        <v/>
      </c>
      <c r="AX1298" s="99" t="str">
        <f t="shared" si="909"/>
        <v/>
      </c>
      <c r="AY1298" s="99" t="str">
        <f t="shared" si="923"/>
        <v/>
      </c>
      <c r="AZ1298" s="99" t="str">
        <f t="shared" si="924"/>
        <v/>
      </c>
      <c r="BA1298" s="99" t="str">
        <f t="shared" si="910"/>
        <v/>
      </c>
      <c r="BB1298" s="99" t="str">
        <f t="shared" si="911"/>
        <v/>
      </c>
      <c r="BD1298" s="99" t="str">
        <f t="shared" si="925"/>
        <v/>
      </c>
      <c r="BE1298" s="99" t="str">
        <f t="shared" si="926"/>
        <v/>
      </c>
      <c r="BF1298" s="99" t="str">
        <f t="shared" si="927"/>
        <v/>
      </c>
      <c r="BG1298" s="99" t="str">
        <f t="shared" si="928"/>
        <v/>
      </c>
      <c r="BH1298" s="121" t="str">
        <f t="shared" si="929"/>
        <v/>
      </c>
      <c r="BI1298" s="121" t="str">
        <f t="shared" si="930"/>
        <v/>
      </c>
      <c r="BJ1298" s="122" t="str">
        <f t="shared" si="931"/>
        <v/>
      </c>
      <c r="BK1298" s="122"/>
      <c r="BL1298" s="99" t="str">
        <f t="shared" si="932"/>
        <v/>
      </c>
      <c r="BM1298" s="99" t="str">
        <f t="shared" si="933"/>
        <v/>
      </c>
      <c r="BN1298" s="122" t="str">
        <f t="shared" si="938"/>
        <v/>
      </c>
      <c r="BO1298" s="121" t="str">
        <f t="shared" si="934"/>
        <v/>
      </c>
      <c r="BP1298" s="122" t="str">
        <f t="shared" si="939"/>
        <v/>
      </c>
      <c r="BQ1298" s="122"/>
    </row>
    <row r="1299" spans="2:69" x14ac:dyDescent="0.3">
      <c r="B1299" s="89"/>
      <c r="C1299" s="98">
        <f t="shared" si="935"/>
        <v>258</v>
      </c>
      <c r="D1299" s="120">
        <v>1289</v>
      </c>
      <c r="E1299" s="161" t="str">
        <f t="shared" si="940"/>
        <v/>
      </c>
      <c r="F1299" s="90" t="str">
        <f t="shared" si="916"/>
        <v/>
      </c>
      <c r="G1299" s="120">
        <v>1289</v>
      </c>
      <c r="H1299" s="161" t="str">
        <f t="shared" si="941"/>
        <v/>
      </c>
      <c r="I1299" s="90" t="str">
        <f t="array" ref="I1299">IF(D$2=1,IF(F1299="","",ABS(F1298-F1299)),IF(D$2&lt;10,IF(AND(F1299="",F1300=""),"",MAX(IF(C$11:C$1510=G1299,B$11:B$1510))-MIN(IF(C$11:C$1510=G1299,B$11:B$1510))),IF(AND(F1299="",F1300=""),"",_xlfn.STDEV.S(IF(C$11:C$1510=G1299,B$11:B$1510)))))</f>
        <v/>
      </c>
      <c r="J1299" s="102"/>
      <c r="K1299" s="156"/>
      <c r="L1299" s="157"/>
      <c r="M1299" s="158"/>
      <c r="N1299" s="147"/>
      <c r="O1299" s="147"/>
      <c r="AA1299" s="99" t="str">
        <f t="shared" si="917"/>
        <v/>
      </c>
      <c r="AB1299" s="99" t="str">
        <f t="shared" si="918"/>
        <v/>
      </c>
      <c r="AC1299" s="99" t="str">
        <f t="shared" si="902"/>
        <v/>
      </c>
      <c r="AD1299" s="99" t="str">
        <f t="shared" si="903"/>
        <v/>
      </c>
      <c r="AE1299" s="99" t="str">
        <f t="shared" si="919"/>
        <v/>
      </c>
      <c r="AF1299" s="99" t="str">
        <f t="shared" si="920"/>
        <v/>
      </c>
      <c r="AG1299" s="99" t="str">
        <f t="shared" si="914"/>
        <v/>
      </c>
      <c r="AH1299" s="99" t="str">
        <f t="shared" si="915"/>
        <v/>
      </c>
      <c r="AI1299" s="99" t="str">
        <f t="shared" si="936"/>
        <v/>
      </c>
      <c r="AJ1299" s="99" t="str">
        <f t="shared" si="942"/>
        <v/>
      </c>
      <c r="AK1299" s="99" t="str">
        <f t="shared" si="912"/>
        <v/>
      </c>
      <c r="AL1299" s="99" t="str">
        <f t="shared" si="913"/>
        <v/>
      </c>
      <c r="AM1299" s="99" t="str">
        <f t="shared" si="937"/>
        <v/>
      </c>
      <c r="AN1299" s="99" t="str">
        <f t="shared" si="943"/>
        <v/>
      </c>
      <c r="AO1299" s="99" t="str">
        <f t="shared" si="904"/>
        <v/>
      </c>
      <c r="AP1299" s="99" t="str">
        <f t="shared" si="905"/>
        <v/>
      </c>
      <c r="AQ1299" s="99" t="str">
        <f t="shared" si="944"/>
        <v/>
      </c>
      <c r="AR1299" s="99" t="str">
        <f t="shared" si="945"/>
        <v/>
      </c>
      <c r="AS1299" s="99" t="str">
        <f t="shared" si="906"/>
        <v/>
      </c>
      <c r="AT1299" s="99" t="str">
        <f t="shared" si="907"/>
        <v/>
      </c>
      <c r="AU1299" s="99" t="str">
        <f t="shared" si="921"/>
        <v/>
      </c>
      <c r="AV1299" s="99" t="str">
        <f t="shared" si="922"/>
        <v/>
      </c>
      <c r="AW1299" s="99" t="str">
        <f t="shared" si="908"/>
        <v/>
      </c>
      <c r="AX1299" s="99" t="str">
        <f t="shared" si="909"/>
        <v/>
      </c>
      <c r="AY1299" s="99" t="str">
        <f t="shared" si="923"/>
        <v/>
      </c>
      <c r="AZ1299" s="99" t="str">
        <f t="shared" si="924"/>
        <v/>
      </c>
      <c r="BA1299" s="99" t="str">
        <f t="shared" si="910"/>
        <v/>
      </c>
      <c r="BB1299" s="99" t="str">
        <f t="shared" si="911"/>
        <v/>
      </c>
      <c r="BD1299" s="99" t="str">
        <f t="shared" si="925"/>
        <v/>
      </c>
      <c r="BE1299" s="99" t="str">
        <f t="shared" si="926"/>
        <v/>
      </c>
      <c r="BF1299" s="99" t="str">
        <f t="shared" si="927"/>
        <v/>
      </c>
      <c r="BG1299" s="99" t="str">
        <f t="shared" si="928"/>
        <v/>
      </c>
      <c r="BH1299" s="121" t="str">
        <f t="shared" si="929"/>
        <v/>
      </c>
      <c r="BI1299" s="121" t="str">
        <f t="shared" si="930"/>
        <v/>
      </c>
      <c r="BJ1299" s="122" t="str">
        <f t="shared" si="931"/>
        <v/>
      </c>
      <c r="BK1299" s="122"/>
      <c r="BL1299" s="99" t="str">
        <f t="shared" si="932"/>
        <v/>
      </c>
      <c r="BM1299" s="99" t="str">
        <f t="shared" si="933"/>
        <v/>
      </c>
      <c r="BN1299" s="122" t="str">
        <f t="shared" si="938"/>
        <v/>
      </c>
      <c r="BO1299" s="121" t="str">
        <f t="shared" si="934"/>
        <v/>
      </c>
      <c r="BP1299" s="122" t="str">
        <f t="shared" si="939"/>
        <v/>
      </c>
      <c r="BQ1299" s="122"/>
    </row>
    <row r="1300" spans="2:69" x14ac:dyDescent="0.3">
      <c r="B1300" s="89"/>
      <c r="C1300" s="98">
        <f t="shared" si="935"/>
        <v>258</v>
      </c>
      <c r="D1300" s="120">
        <v>1290</v>
      </c>
      <c r="E1300" s="161" t="str">
        <f t="shared" si="940"/>
        <v/>
      </c>
      <c r="F1300" s="90" t="str">
        <f t="shared" si="916"/>
        <v/>
      </c>
      <c r="G1300" s="120">
        <v>1290</v>
      </c>
      <c r="H1300" s="161" t="str">
        <f t="shared" si="941"/>
        <v/>
      </c>
      <c r="I1300" s="90" t="str">
        <f t="array" ref="I1300">IF(D$2=1,IF(F1300="","",ABS(F1299-F1300)),IF(D$2&lt;10,IF(AND(F1300="",F1301=""),"",MAX(IF(C$11:C$1510=G1300,B$11:B$1510))-MIN(IF(C$11:C$1510=G1300,B$11:B$1510))),IF(AND(F1300="",F1301=""),"",_xlfn.STDEV.S(IF(C$11:C$1510=G1300,B$11:B$1510)))))</f>
        <v/>
      </c>
      <c r="J1300" s="102"/>
      <c r="K1300" s="156"/>
      <c r="L1300" s="157"/>
      <c r="M1300" s="158"/>
      <c r="N1300" s="147"/>
      <c r="O1300" s="147"/>
      <c r="AA1300" s="99" t="str">
        <f t="shared" si="917"/>
        <v/>
      </c>
      <c r="AB1300" s="99" t="str">
        <f t="shared" si="918"/>
        <v/>
      </c>
      <c r="AC1300" s="99" t="str">
        <f t="shared" si="902"/>
        <v/>
      </c>
      <c r="AD1300" s="99" t="str">
        <f t="shared" si="903"/>
        <v/>
      </c>
      <c r="AE1300" s="99" t="str">
        <f t="shared" si="919"/>
        <v/>
      </c>
      <c r="AF1300" s="99" t="str">
        <f t="shared" si="920"/>
        <v/>
      </c>
      <c r="AG1300" s="99" t="str">
        <f t="shared" si="914"/>
        <v/>
      </c>
      <c r="AH1300" s="99" t="str">
        <f t="shared" si="915"/>
        <v/>
      </c>
      <c r="AI1300" s="99" t="str">
        <f t="shared" si="936"/>
        <v/>
      </c>
      <c r="AJ1300" s="99" t="str">
        <f t="shared" si="942"/>
        <v/>
      </c>
      <c r="AK1300" s="99" t="str">
        <f t="shared" si="912"/>
        <v/>
      </c>
      <c r="AL1300" s="99" t="str">
        <f t="shared" si="913"/>
        <v/>
      </c>
      <c r="AM1300" s="99" t="str">
        <f t="shared" si="937"/>
        <v/>
      </c>
      <c r="AN1300" s="99" t="str">
        <f t="shared" si="943"/>
        <v/>
      </c>
      <c r="AO1300" s="99" t="str">
        <f t="shared" si="904"/>
        <v/>
      </c>
      <c r="AP1300" s="99" t="str">
        <f t="shared" si="905"/>
        <v/>
      </c>
      <c r="AQ1300" s="99" t="str">
        <f t="shared" si="944"/>
        <v/>
      </c>
      <c r="AR1300" s="99" t="str">
        <f t="shared" si="945"/>
        <v/>
      </c>
      <c r="AS1300" s="99" t="str">
        <f t="shared" si="906"/>
        <v/>
      </c>
      <c r="AT1300" s="99" t="str">
        <f t="shared" si="907"/>
        <v/>
      </c>
      <c r="AU1300" s="99" t="str">
        <f t="shared" si="921"/>
        <v/>
      </c>
      <c r="AV1300" s="99" t="str">
        <f t="shared" si="922"/>
        <v/>
      </c>
      <c r="AW1300" s="99" t="str">
        <f t="shared" si="908"/>
        <v/>
      </c>
      <c r="AX1300" s="99" t="str">
        <f t="shared" si="909"/>
        <v/>
      </c>
      <c r="AY1300" s="99" t="str">
        <f t="shared" si="923"/>
        <v/>
      </c>
      <c r="AZ1300" s="99" t="str">
        <f t="shared" si="924"/>
        <v/>
      </c>
      <c r="BA1300" s="99" t="str">
        <f t="shared" si="910"/>
        <v/>
      </c>
      <c r="BB1300" s="99" t="str">
        <f t="shared" si="911"/>
        <v/>
      </c>
      <c r="BD1300" s="99" t="str">
        <f t="shared" si="925"/>
        <v/>
      </c>
      <c r="BE1300" s="99" t="str">
        <f t="shared" si="926"/>
        <v/>
      </c>
      <c r="BF1300" s="99" t="str">
        <f t="shared" si="927"/>
        <v/>
      </c>
      <c r="BG1300" s="99" t="str">
        <f t="shared" si="928"/>
        <v/>
      </c>
      <c r="BH1300" s="121" t="str">
        <f t="shared" si="929"/>
        <v/>
      </c>
      <c r="BI1300" s="121" t="str">
        <f t="shared" si="930"/>
        <v/>
      </c>
      <c r="BJ1300" s="122" t="str">
        <f t="shared" si="931"/>
        <v/>
      </c>
      <c r="BK1300" s="122"/>
      <c r="BL1300" s="99" t="str">
        <f t="shared" si="932"/>
        <v/>
      </c>
      <c r="BM1300" s="99" t="str">
        <f t="shared" si="933"/>
        <v/>
      </c>
      <c r="BN1300" s="122" t="str">
        <f t="shared" si="938"/>
        <v/>
      </c>
      <c r="BO1300" s="121" t="str">
        <f t="shared" si="934"/>
        <v/>
      </c>
      <c r="BP1300" s="122" t="str">
        <f t="shared" si="939"/>
        <v/>
      </c>
      <c r="BQ1300" s="122"/>
    </row>
    <row r="1301" spans="2:69" x14ac:dyDescent="0.3">
      <c r="B1301" s="89"/>
      <c r="C1301" s="98">
        <f t="shared" si="935"/>
        <v>259</v>
      </c>
      <c r="D1301" s="120">
        <v>1291</v>
      </c>
      <c r="E1301" s="161" t="str">
        <f t="shared" si="940"/>
        <v/>
      </c>
      <c r="F1301" s="90" t="str">
        <f t="shared" si="916"/>
        <v/>
      </c>
      <c r="G1301" s="120">
        <v>1291</v>
      </c>
      <c r="H1301" s="161" t="str">
        <f t="shared" si="941"/>
        <v/>
      </c>
      <c r="I1301" s="90" t="str">
        <f t="array" ref="I1301">IF(D$2=1,IF(F1301="","",ABS(F1300-F1301)),IF(D$2&lt;10,IF(AND(F1301="",F1302=""),"",MAX(IF(C$11:C$1510=G1301,B$11:B$1510))-MIN(IF(C$11:C$1510=G1301,B$11:B$1510))),IF(AND(F1301="",F1302=""),"",_xlfn.STDEV.S(IF(C$11:C$1510=G1301,B$11:B$1510)))))</f>
        <v/>
      </c>
      <c r="J1301" s="102"/>
      <c r="K1301" s="156"/>
      <c r="L1301" s="157"/>
      <c r="M1301" s="158"/>
      <c r="N1301" s="147"/>
      <c r="O1301" s="147"/>
      <c r="AA1301" s="99" t="str">
        <f t="shared" si="917"/>
        <v/>
      </c>
      <c r="AB1301" s="99" t="str">
        <f t="shared" si="918"/>
        <v/>
      </c>
      <c r="AC1301" s="99" t="str">
        <f t="shared" ref="AC1301:AC1364" si="946">IF(SUM(AA1292:AA1301)&gt;9,"x","")</f>
        <v/>
      </c>
      <c r="AD1301" s="99" t="str">
        <f t="shared" ref="AD1301:AD1364" si="947">IF(IF(AB$11="",SUM(AB1293:AB1302),SUM(AB1292:AB1301))&gt;9,"x","")</f>
        <v/>
      </c>
      <c r="AE1301" s="99" t="str">
        <f t="shared" si="919"/>
        <v/>
      </c>
      <c r="AF1301" s="99" t="str">
        <f t="shared" si="920"/>
        <v/>
      </c>
      <c r="AG1301" s="99" t="str">
        <f t="shared" si="914"/>
        <v/>
      </c>
      <c r="AH1301" s="99" t="str">
        <f t="shared" si="915"/>
        <v/>
      </c>
      <c r="AI1301" s="99" t="str">
        <f t="shared" si="936"/>
        <v/>
      </c>
      <c r="AJ1301" s="99" t="str">
        <f t="shared" si="942"/>
        <v/>
      </c>
      <c r="AK1301" s="99" t="str">
        <f t="shared" si="912"/>
        <v/>
      </c>
      <c r="AL1301" s="99" t="str">
        <f t="shared" si="913"/>
        <v/>
      </c>
      <c r="AM1301" s="99" t="str">
        <f t="shared" si="937"/>
        <v/>
      </c>
      <c r="AN1301" s="99" t="str">
        <f t="shared" si="943"/>
        <v/>
      </c>
      <c r="AO1301" s="99" t="str">
        <f t="shared" si="904"/>
        <v/>
      </c>
      <c r="AP1301" s="99" t="str">
        <f t="shared" si="905"/>
        <v/>
      </c>
      <c r="AQ1301" s="99" t="str">
        <f t="shared" si="944"/>
        <v/>
      </c>
      <c r="AR1301" s="99" t="str">
        <f t="shared" si="945"/>
        <v/>
      </c>
      <c r="AS1301" s="99" t="str">
        <f t="shared" si="906"/>
        <v/>
      </c>
      <c r="AT1301" s="99" t="str">
        <f t="shared" si="907"/>
        <v/>
      </c>
      <c r="AU1301" s="99" t="str">
        <f t="shared" si="921"/>
        <v/>
      </c>
      <c r="AV1301" s="99" t="str">
        <f t="shared" si="922"/>
        <v/>
      </c>
      <c r="AW1301" s="99" t="str">
        <f t="shared" si="908"/>
        <v/>
      </c>
      <c r="AX1301" s="99" t="str">
        <f t="shared" si="909"/>
        <v/>
      </c>
      <c r="AY1301" s="99" t="str">
        <f t="shared" si="923"/>
        <v/>
      </c>
      <c r="AZ1301" s="99" t="str">
        <f t="shared" si="924"/>
        <v/>
      </c>
      <c r="BA1301" s="99" t="str">
        <f t="shared" si="910"/>
        <v/>
      </c>
      <c r="BB1301" s="99" t="str">
        <f t="shared" si="911"/>
        <v/>
      </c>
      <c r="BD1301" s="99" t="str">
        <f t="shared" si="925"/>
        <v/>
      </c>
      <c r="BE1301" s="99" t="str">
        <f t="shared" si="926"/>
        <v/>
      </c>
      <c r="BF1301" s="99" t="str">
        <f t="shared" si="927"/>
        <v/>
      </c>
      <c r="BG1301" s="99" t="str">
        <f t="shared" si="928"/>
        <v/>
      </c>
      <c r="BH1301" s="121" t="str">
        <f t="shared" si="929"/>
        <v/>
      </c>
      <c r="BI1301" s="121" t="str">
        <f t="shared" si="930"/>
        <v/>
      </c>
      <c r="BJ1301" s="122" t="str">
        <f t="shared" si="931"/>
        <v/>
      </c>
      <c r="BK1301" s="122"/>
      <c r="BL1301" s="99" t="str">
        <f t="shared" si="932"/>
        <v/>
      </c>
      <c r="BM1301" s="99" t="str">
        <f t="shared" si="933"/>
        <v/>
      </c>
      <c r="BN1301" s="122" t="str">
        <f t="shared" si="938"/>
        <v/>
      </c>
      <c r="BO1301" s="121" t="str">
        <f t="shared" si="934"/>
        <v/>
      </c>
      <c r="BP1301" s="122" t="str">
        <f t="shared" si="939"/>
        <v/>
      </c>
      <c r="BQ1301" s="122"/>
    </row>
    <row r="1302" spans="2:69" x14ac:dyDescent="0.3">
      <c r="B1302" s="89"/>
      <c r="C1302" s="98">
        <f t="shared" si="935"/>
        <v>259</v>
      </c>
      <c r="D1302" s="120">
        <v>1292</v>
      </c>
      <c r="E1302" s="161" t="str">
        <f t="shared" si="940"/>
        <v/>
      </c>
      <c r="F1302" s="90" t="str">
        <f t="shared" si="916"/>
        <v/>
      </c>
      <c r="G1302" s="120">
        <v>1292</v>
      </c>
      <c r="H1302" s="161" t="str">
        <f t="shared" si="941"/>
        <v/>
      </c>
      <c r="I1302" s="90" t="str">
        <f t="array" ref="I1302">IF(D$2=1,IF(F1302="","",ABS(F1301-F1302)),IF(D$2&lt;10,IF(AND(F1302="",F1303=""),"",MAX(IF(C$11:C$1510=G1302,B$11:B$1510))-MIN(IF(C$11:C$1510=G1302,B$11:B$1510))),IF(AND(F1302="",F1303=""),"",_xlfn.STDEV.S(IF(C$11:C$1510=G1302,B$11:B$1510)))))</f>
        <v/>
      </c>
      <c r="J1302" s="102"/>
      <c r="K1302" s="156"/>
      <c r="L1302" s="157"/>
      <c r="M1302" s="158"/>
      <c r="N1302" s="147"/>
      <c r="O1302" s="147"/>
      <c r="AA1302" s="99" t="str">
        <f t="shared" si="917"/>
        <v/>
      </c>
      <c r="AB1302" s="99" t="str">
        <f t="shared" si="918"/>
        <v/>
      </c>
      <c r="AC1302" s="99" t="str">
        <f t="shared" si="946"/>
        <v/>
      </c>
      <c r="AD1302" s="99" t="str">
        <f t="shared" si="947"/>
        <v/>
      </c>
      <c r="AE1302" s="99" t="str">
        <f t="shared" si="919"/>
        <v/>
      </c>
      <c r="AF1302" s="99" t="str">
        <f t="shared" si="920"/>
        <v/>
      </c>
      <c r="AG1302" s="99" t="str">
        <f t="shared" si="914"/>
        <v/>
      </c>
      <c r="AH1302" s="99" t="str">
        <f t="shared" si="915"/>
        <v/>
      </c>
      <c r="AI1302" s="99" t="str">
        <f t="shared" si="936"/>
        <v/>
      </c>
      <c r="AJ1302" s="99" t="str">
        <f t="shared" si="942"/>
        <v/>
      </c>
      <c r="AK1302" s="99" t="str">
        <f t="shared" si="912"/>
        <v/>
      </c>
      <c r="AL1302" s="99" t="str">
        <f t="shared" si="913"/>
        <v/>
      </c>
      <c r="AM1302" s="99" t="str">
        <f t="shared" si="937"/>
        <v/>
      </c>
      <c r="AN1302" s="99" t="str">
        <f t="shared" si="943"/>
        <v/>
      </c>
      <c r="AO1302" s="99" t="str">
        <f t="shared" si="904"/>
        <v/>
      </c>
      <c r="AP1302" s="99" t="str">
        <f t="shared" si="905"/>
        <v/>
      </c>
      <c r="AQ1302" s="99" t="str">
        <f t="shared" si="944"/>
        <v/>
      </c>
      <c r="AR1302" s="99" t="str">
        <f t="shared" si="945"/>
        <v/>
      </c>
      <c r="AS1302" s="99" t="str">
        <f t="shared" si="906"/>
        <v/>
      </c>
      <c r="AT1302" s="99" t="str">
        <f t="shared" si="907"/>
        <v/>
      </c>
      <c r="AU1302" s="99" t="str">
        <f t="shared" si="921"/>
        <v/>
      </c>
      <c r="AV1302" s="99" t="str">
        <f t="shared" si="922"/>
        <v/>
      </c>
      <c r="AW1302" s="99" t="str">
        <f t="shared" si="908"/>
        <v/>
      </c>
      <c r="AX1302" s="99" t="str">
        <f t="shared" si="909"/>
        <v/>
      </c>
      <c r="AY1302" s="99" t="str">
        <f t="shared" si="923"/>
        <v/>
      </c>
      <c r="AZ1302" s="99" t="str">
        <f t="shared" si="924"/>
        <v/>
      </c>
      <c r="BA1302" s="99" t="str">
        <f t="shared" si="910"/>
        <v/>
      </c>
      <c r="BB1302" s="99" t="str">
        <f t="shared" si="911"/>
        <v/>
      </c>
      <c r="BD1302" s="99" t="str">
        <f t="shared" si="925"/>
        <v/>
      </c>
      <c r="BE1302" s="99" t="str">
        <f t="shared" si="926"/>
        <v/>
      </c>
      <c r="BF1302" s="99" t="str">
        <f t="shared" si="927"/>
        <v/>
      </c>
      <c r="BG1302" s="99" t="str">
        <f t="shared" si="928"/>
        <v/>
      </c>
      <c r="BH1302" s="121" t="str">
        <f t="shared" si="929"/>
        <v/>
      </c>
      <c r="BI1302" s="121" t="str">
        <f t="shared" si="930"/>
        <v/>
      </c>
      <c r="BJ1302" s="122" t="str">
        <f t="shared" si="931"/>
        <v/>
      </c>
      <c r="BK1302" s="122"/>
      <c r="BL1302" s="99" t="str">
        <f t="shared" si="932"/>
        <v/>
      </c>
      <c r="BM1302" s="99" t="str">
        <f t="shared" si="933"/>
        <v/>
      </c>
      <c r="BN1302" s="122" t="str">
        <f t="shared" si="938"/>
        <v/>
      </c>
      <c r="BO1302" s="121" t="str">
        <f t="shared" si="934"/>
        <v/>
      </c>
      <c r="BP1302" s="122" t="str">
        <f t="shared" si="939"/>
        <v/>
      </c>
      <c r="BQ1302" s="122"/>
    </row>
    <row r="1303" spans="2:69" x14ac:dyDescent="0.3">
      <c r="B1303" s="89"/>
      <c r="C1303" s="98">
        <f t="shared" si="935"/>
        <v>259</v>
      </c>
      <c r="D1303" s="120">
        <v>1293</v>
      </c>
      <c r="E1303" s="161" t="str">
        <f t="shared" si="940"/>
        <v/>
      </c>
      <c r="F1303" s="90" t="str">
        <f t="shared" si="916"/>
        <v/>
      </c>
      <c r="G1303" s="120">
        <v>1293</v>
      </c>
      <c r="H1303" s="161" t="str">
        <f t="shared" si="941"/>
        <v/>
      </c>
      <c r="I1303" s="90" t="str">
        <f t="array" ref="I1303">IF(D$2=1,IF(F1303="","",ABS(F1302-F1303)),IF(D$2&lt;10,IF(AND(F1303="",F1304=""),"",MAX(IF(C$11:C$1510=G1303,B$11:B$1510))-MIN(IF(C$11:C$1510=G1303,B$11:B$1510))),IF(AND(F1303="",F1304=""),"",_xlfn.STDEV.S(IF(C$11:C$1510=G1303,B$11:B$1510)))))</f>
        <v/>
      </c>
      <c r="J1303" s="102"/>
      <c r="K1303" s="156"/>
      <c r="L1303" s="157"/>
      <c r="M1303" s="158"/>
      <c r="N1303" s="147"/>
      <c r="O1303" s="147"/>
      <c r="AA1303" s="99" t="str">
        <f t="shared" si="917"/>
        <v/>
      </c>
      <c r="AB1303" s="99" t="str">
        <f t="shared" si="918"/>
        <v/>
      </c>
      <c r="AC1303" s="99" t="str">
        <f t="shared" si="946"/>
        <v/>
      </c>
      <c r="AD1303" s="99" t="str">
        <f t="shared" si="947"/>
        <v/>
      </c>
      <c r="AE1303" s="99" t="str">
        <f t="shared" si="919"/>
        <v/>
      </c>
      <c r="AF1303" s="99" t="str">
        <f t="shared" si="920"/>
        <v/>
      </c>
      <c r="AG1303" s="99" t="str">
        <f t="shared" si="914"/>
        <v/>
      </c>
      <c r="AH1303" s="99" t="str">
        <f t="shared" si="915"/>
        <v/>
      </c>
      <c r="AI1303" s="99" t="str">
        <f t="shared" si="936"/>
        <v/>
      </c>
      <c r="AJ1303" s="99" t="str">
        <f t="shared" si="942"/>
        <v/>
      </c>
      <c r="AK1303" s="99" t="str">
        <f t="shared" si="912"/>
        <v/>
      </c>
      <c r="AL1303" s="99" t="str">
        <f t="shared" si="913"/>
        <v/>
      </c>
      <c r="AM1303" s="99" t="str">
        <f t="shared" si="937"/>
        <v/>
      </c>
      <c r="AN1303" s="99" t="str">
        <f t="shared" si="943"/>
        <v/>
      </c>
      <c r="AO1303" s="99" t="str">
        <f t="shared" si="904"/>
        <v/>
      </c>
      <c r="AP1303" s="99" t="str">
        <f t="shared" si="905"/>
        <v/>
      </c>
      <c r="AQ1303" s="99" t="str">
        <f t="shared" si="944"/>
        <v/>
      </c>
      <c r="AR1303" s="99" t="str">
        <f t="shared" si="945"/>
        <v/>
      </c>
      <c r="AS1303" s="99" t="str">
        <f t="shared" si="906"/>
        <v/>
      </c>
      <c r="AT1303" s="99" t="str">
        <f t="shared" si="907"/>
        <v/>
      </c>
      <c r="AU1303" s="99" t="str">
        <f t="shared" si="921"/>
        <v/>
      </c>
      <c r="AV1303" s="99" t="str">
        <f t="shared" si="922"/>
        <v/>
      </c>
      <c r="AW1303" s="99" t="str">
        <f t="shared" si="908"/>
        <v/>
      </c>
      <c r="AX1303" s="99" t="str">
        <f t="shared" si="909"/>
        <v/>
      </c>
      <c r="AY1303" s="99" t="str">
        <f t="shared" si="923"/>
        <v/>
      </c>
      <c r="AZ1303" s="99" t="str">
        <f t="shared" si="924"/>
        <v/>
      </c>
      <c r="BA1303" s="99" t="str">
        <f t="shared" si="910"/>
        <v/>
      </c>
      <c r="BB1303" s="99" t="str">
        <f t="shared" si="911"/>
        <v/>
      </c>
      <c r="BD1303" s="99" t="str">
        <f t="shared" si="925"/>
        <v/>
      </c>
      <c r="BE1303" s="99" t="str">
        <f t="shared" si="926"/>
        <v/>
      </c>
      <c r="BF1303" s="99" t="str">
        <f t="shared" si="927"/>
        <v/>
      </c>
      <c r="BG1303" s="99" t="str">
        <f t="shared" si="928"/>
        <v/>
      </c>
      <c r="BH1303" s="121" t="str">
        <f t="shared" si="929"/>
        <v/>
      </c>
      <c r="BI1303" s="121" t="str">
        <f t="shared" si="930"/>
        <v/>
      </c>
      <c r="BJ1303" s="122" t="str">
        <f t="shared" si="931"/>
        <v/>
      </c>
      <c r="BK1303" s="122"/>
      <c r="BL1303" s="99" t="str">
        <f t="shared" si="932"/>
        <v/>
      </c>
      <c r="BM1303" s="99" t="str">
        <f t="shared" si="933"/>
        <v/>
      </c>
      <c r="BN1303" s="122" t="str">
        <f t="shared" si="938"/>
        <v/>
      </c>
      <c r="BO1303" s="121" t="str">
        <f t="shared" si="934"/>
        <v/>
      </c>
      <c r="BP1303" s="122" t="str">
        <f t="shared" si="939"/>
        <v/>
      </c>
      <c r="BQ1303" s="122"/>
    </row>
    <row r="1304" spans="2:69" x14ac:dyDescent="0.3">
      <c r="B1304" s="89"/>
      <c r="C1304" s="98">
        <f t="shared" si="935"/>
        <v>259</v>
      </c>
      <c r="D1304" s="120">
        <v>1294</v>
      </c>
      <c r="E1304" s="161" t="str">
        <f t="shared" si="940"/>
        <v/>
      </c>
      <c r="F1304" s="90" t="str">
        <f t="shared" si="916"/>
        <v/>
      </c>
      <c r="G1304" s="120">
        <v>1294</v>
      </c>
      <c r="H1304" s="161" t="str">
        <f t="shared" si="941"/>
        <v/>
      </c>
      <c r="I1304" s="90" t="str">
        <f t="array" ref="I1304">IF(D$2=1,IF(F1304="","",ABS(F1303-F1304)),IF(D$2&lt;10,IF(AND(F1304="",F1305=""),"",MAX(IF(C$11:C$1510=G1304,B$11:B$1510))-MIN(IF(C$11:C$1510=G1304,B$11:B$1510))),IF(AND(F1304="",F1305=""),"",_xlfn.STDEV.S(IF(C$11:C$1510=G1304,B$11:B$1510)))))</f>
        <v/>
      </c>
      <c r="J1304" s="102"/>
      <c r="K1304" s="156"/>
      <c r="L1304" s="157"/>
      <c r="M1304" s="158"/>
      <c r="N1304" s="147"/>
      <c r="O1304" s="147"/>
      <c r="AA1304" s="99" t="str">
        <f t="shared" si="917"/>
        <v/>
      </c>
      <c r="AB1304" s="99" t="str">
        <f t="shared" si="918"/>
        <v/>
      </c>
      <c r="AC1304" s="99" t="str">
        <f t="shared" si="946"/>
        <v/>
      </c>
      <c r="AD1304" s="99" t="str">
        <f t="shared" si="947"/>
        <v/>
      </c>
      <c r="AE1304" s="99" t="str">
        <f t="shared" si="919"/>
        <v/>
      </c>
      <c r="AF1304" s="99" t="str">
        <f t="shared" si="920"/>
        <v/>
      </c>
      <c r="AG1304" s="99" t="str">
        <f t="shared" si="914"/>
        <v/>
      </c>
      <c r="AH1304" s="99" t="str">
        <f t="shared" si="915"/>
        <v/>
      </c>
      <c r="AI1304" s="99" t="str">
        <f t="shared" si="936"/>
        <v/>
      </c>
      <c r="AJ1304" s="99" t="str">
        <f t="shared" si="942"/>
        <v/>
      </c>
      <c r="AK1304" s="99" t="str">
        <f t="shared" si="912"/>
        <v/>
      </c>
      <c r="AL1304" s="99" t="str">
        <f t="shared" si="913"/>
        <v/>
      </c>
      <c r="AM1304" s="99" t="str">
        <f t="shared" si="937"/>
        <v/>
      </c>
      <c r="AN1304" s="99" t="str">
        <f t="shared" si="943"/>
        <v/>
      </c>
      <c r="AO1304" s="99" t="str">
        <f t="shared" si="904"/>
        <v/>
      </c>
      <c r="AP1304" s="99" t="str">
        <f t="shared" si="905"/>
        <v/>
      </c>
      <c r="AQ1304" s="99" t="str">
        <f t="shared" si="944"/>
        <v/>
      </c>
      <c r="AR1304" s="99" t="str">
        <f t="shared" si="945"/>
        <v/>
      </c>
      <c r="AS1304" s="99" t="str">
        <f t="shared" si="906"/>
        <v/>
      </c>
      <c r="AT1304" s="99" t="str">
        <f t="shared" si="907"/>
        <v/>
      </c>
      <c r="AU1304" s="99" t="str">
        <f t="shared" si="921"/>
        <v/>
      </c>
      <c r="AV1304" s="99" t="str">
        <f t="shared" si="922"/>
        <v/>
      </c>
      <c r="AW1304" s="99" t="str">
        <f t="shared" si="908"/>
        <v/>
      </c>
      <c r="AX1304" s="99" t="str">
        <f t="shared" si="909"/>
        <v/>
      </c>
      <c r="AY1304" s="99" t="str">
        <f t="shared" si="923"/>
        <v/>
      </c>
      <c r="AZ1304" s="99" t="str">
        <f t="shared" si="924"/>
        <v/>
      </c>
      <c r="BA1304" s="99" t="str">
        <f t="shared" si="910"/>
        <v/>
      </c>
      <c r="BB1304" s="99" t="str">
        <f t="shared" si="911"/>
        <v/>
      </c>
      <c r="BD1304" s="99" t="str">
        <f t="shared" si="925"/>
        <v/>
      </c>
      <c r="BE1304" s="99" t="str">
        <f t="shared" si="926"/>
        <v/>
      </c>
      <c r="BF1304" s="99" t="str">
        <f t="shared" si="927"/>
        <v/>
      </c>
      <c r="BG1304" s="99" t="str">
        <f t="shared" si="928"/>
        <v/>
      </c>
      <c r="BH1304" s="121" t="str">
        <f t="shared" si="929"/>
        <v/>
      </c>
      <c r="BI1304" s="121" t="str">
        <f t="shared" si="930"/>
        <v/>
      </c>
      <c r="BJ1304" s="122" t="str">
        <f t="shared" si="931"/>
        <v/>
      </c>
      <c r="BK1304" s="122"/>
      <c r="BL1304" s="99" t="str">
        <f t="shared" si="932"/>
        <v/>
      </c>
      <c r="BM1304" s="99" t="str">
        <f t="shared" si="933"/>
        <v/>
      </c>
      <c r="BN1304" s="122" t="str">
        <f t="shared" si="938"/>
        <v/>
      </c>
      <c r="BO1304" s="121" t="str">
        <f t="shared" si="934"/>
        <v/>
      </c>
      <c r="BP1304" s="122" t="str">
        <f t="shared" si="939"/>
        <v/>
      </c>
      <c r="BQ1304" s="122"/>
    </row>
    <row r="1305" spans="2:69" x14ac:dyDescent="0.3">
      <c r="B1305" s="89"/>
      <c r="C1305" s="98">
        <f t="shared" si="935"/>
        <v>259</v>
      </c>
      <c r="D1305" s="120">
        <v>1295</v>
      </c>
      <c r="E1305" s="161" t="str">
        <f t="shared" si="940"/>
        <v/>
      </c>
      <c r="F1305" s="90" t="str">
        <f t="shared" si="916"/>
        <v/>
      </c>
      <c r="G1305" s="120">
        <v>1295</v>
      </c>
      <c r="H1305" s="161" t="str">
        <f t="shared" si="941"/>
        <v/>
      </c>
      <c r="I1305" s="90" t="str">
        <f t="array" ref="I1305">IF(D$2=1,IF(F1305="","",ABS(F1304-F1305)),IF(D$2&lt;10,IF(AND(F1305="",F1306=""),"",MAX(IF(C$11:C$1510=G1305,B$11:B$1510))-MIN(IF(C$11:C$1510=G1305,B$11:B$1510))),IF(AND(F1305="",F1306=""),"",_xlfn.STDEV.S(IF(C$11:C$1510=G1305,B$11:B$1510)))))</f>
        <v/>
      </c>
      <c r="J1305" s="102"/>
      <c r="K1305" s="156"/>
      <c r="L1305" s="157"/>
      <c r="M1305" s="158"/>
      <c r="N1305" s="147"/>
      <c r="O1305" s="147"/>
      <c r="AA1305" s="99" t="str">
        <f t="shared" si="917"/>
        <v/>
      </c>
      <c r="AB1305" s="99" t="str">
        <f t="shared" si="918"/>
        <v/>
      </c>
      <c r="AC1305" s="99" t="str">
        <f t="shared" si="946"/>
        <v/>
      </c>
      <c r="AD1305" s="99" t="str">
        <f t="shared" si="947"/>
        <v/>
      </c>
      <c r="AE1305" s="99" t="str">
        <f t="shared" si="919"/>
        <v/>
      </c>
      <c r="AF1305" s="99" t="str">
        <f t="shared" si="920"/>
        <v/>
      </c>
      <c r="AG1305" s="99" t="str">
        <f t="shared" si="914"/>
        <v/>
      </c>
      <c r="AH1305" s="99" t="str">
        <f t="shared" si="915"/>
        <v/>
      </c>
      <c r="AI1305" s="99" t="str">
        <f t="shared" si="936"/>
        <v/>
      </c>
      <c r="AJ1305" s="99" t="str">
        <f t="shared" si="942"/>
        <v/>
      </c>
      <c r="AK1305" s="99" t="str">
        <f t="shared" si="912"/>
        <v/>
      </c>
      <c r="AL1305" s="99" t="str">
        <f t="shared" si="913"/>
        <v/>
      </c>
      <c r="AM1305" s="99" t="str">
        <f t="shared" si="937"/>
        <v/>
      </c>
      <c r="AN1305" s="99" t="str">
        <f t="shared" si="943"/>
        <v/>
      </c>
      <c r="AO1305" s="99" t="str">
        <f t="shared" si="904"/>
        <v/>
      </c>
      <c r="AP1305" s="99" t="str">
        <f t="shared" si="905"/>
        <v/>
      </c>
      <c r="AQ1305" s="99" t="str">
        <f t="shared" si="944"/>
        <v/>
      </c>
      <c r="AR1305" s="99" t="str">
        <f t="shared" si="945"/>
        <v/>
      </c>
      <c r="AS1305" s="99" t="str">
        <f t="shared" si="906"/>
        <v/>
      </c>
      <c r="AT1305" s="99" t="str">
        <f t="shared" si="907"/>
        <v/>
      </c>
      <c r="AU1305" s="99" t="str">
        <f t="shared" si="921"/>
        <v/>
      </c>
      <c r="AV1305" s="99" t="str">
        <f t="shared" si="922"/>
        <v/>
      </c>
      <c r="AW1305" s="99" t="str">
        <f t="shared" si="908"/>
        <v/>
      </c>
      <c r="AX1305" s="99" t="str">
        <f t="shared" si="909"/>
        <v/>
      </c>
      <c r="AY1305" s="99" t="str">
        <f t="shared" si="923"/>
        <v/>
      </c>
      <c r="AZ1305" s="99" t="str">
        <f t="shared" si="924"/>
        <v/>
      </c>
      <c r="BA1305" s="99" t="str">
        <f t="shared" si="910"/>
        <v/>
      </c>
      <c r="BB1305" s="99" t="str">
        <f t="shared" si="911"/>
        <v/>
      </c>
      <c r="BD1305" s="99" t="str">
        <f t="shared" si="925"/>
        <v/>
      </c>
      <c r="BE1305" s="99" t="str">
        <f t="shared" si="926"/>
        <v/>
      </c>
      <c r="BF1305" s="99" t="str">
        <f t="shared" si="927"/>
        <v/>
      </c>
      <c r="BG1305" s="99" t="str">
        <f t="shared" si="928"/>
        <v/>
      </c>
      <c r="BH1305" s="121" t="str">
        <f t="shared" si="929"/>
        <v/>
      </c>
      <c r="BI1305" s="121" t="str">
        <f t="shared" si="930"/>
        <v/>
      </c>
      <c r="BJ1305" s="122" t="str">
        <f t="shared" si="931"/>
        <v/>
      </c>
      <c r="BK1305" s="122"/>
      <c r="BL1305" s="99" t="str">
        <f t="shared" si="932"/>
        <v/>
      </c>
      <c r="BM1305" s="99" t="str">
        <f t="shared" si="933"/>
        <v/>
      </c>
      <c r="BN1305" s="122" t="str">
        <f t="shared" si="938"/>
        <v/>
      </c>
      <c r="BO1305" s="121" t="str">
        <f t="shared" si="934"/>
        <v/>
      </c>
      <c r="BP1305" s="122" t="str">
        <f t="shared" si="939"/>
        <v/>
      </c>
      <c r="BQ1305" s="122"/>
    </row>
    <row r="1306" spans="2:69" x14ac:dyDescent="0.3">
      <c r="B1306" s="89"/>
      <c r="C1306" s="98">
        <f t="shared" si="935"/>
        <v>260</v>
      </c>
      <c r="D1306" s="120">
        <v>1296</v>
      </c>
      <c r="E1306" s="161" t="str">
        <f t="shared" si="940"/>
        <v/>
      </c>
      <c r="F1306" s="90" t="str">
        <f t="shared" si="916"/>
        <v/>
      </c>
      <c r="G1306" s="120">
        <v>1296</v>
      </c>
      <c r="H1306" s="161" t="str">
        <f t="shared" si="941"/>
        <v/>
      </c>
      <c r="I1306" s="90" t="str">
        <f t="array" ref="I1306">IF(D$2=1,IF(F1306="","",ABS(F1305-F1306)),IF(D$2&lt;10,IF(AND(F1306="",F1307=""),"",MAX(IF(C$11:C$1510=G1306,B$11:B$1510))-MIN(IF(C$11:C$1510=G1306,B$11:B$1510))),IF(AND(F1306="",F1307=""),"",_xlfn.STDEV.S(IF(C$11:C$1510=G1306,B$11:B$1510)))))</f>
        <v/>
      </c>
      <c r="J1306" s="102"/>
      <c r="K1306" s="156"/>
      <c r="L1306" s="157"/>
      <c r="M1306" s="158"/>
      <c r="N1306" s="147"/>
      <c r="O1306" s="147"/>
      <c r="AA1306" s="99" t="str">
        <f t="shared" si="917"/>
        <v/>
      </c>
      <c r="AB1306" s="99" t="str">
        <f t="shared" si="918"/>
        <v/>
      </c>
      <c r="AC1306" s="99" t="str">
        <f t="shared" si="946"/>
        <v/>
      </c>
      <c r="AD1306" s="99" t="str">
        <f t="shared" si="947"/>
        <v/>
      </c>
      <c r="AE1306" s="99" t="str">
        <f t="shared" si="919"/>
        <v/>
      </c>
      <c r="AF1306" s="99" t="str">
        <f t="shared" si="920"/>
        <v/>
      </c>
      <c r="AG1306" s="99" t="str">
        <f t="shared" si="914"/>
        <v/>
      </c>
      <c r="AH1306" s="99" t="str">
        <f t="shared" si="915"/>
        <v/>
      </c>
      <c r="AI1306" s="99" t="str">
        <f t="shared" si="936"/>
        <v/>
      </c>
      <c r="AJ1306" s="99" t="str">
        <f t="shared" si="942"/>
        <v/>
      </c>
      <c r="AK1306" s="99" t="str">
        <f t="shared" si="912"/>
        <v/>
      </c>
      <c r="AL1306" s="99" t="str">
        <f t="shared" si="913"/>
        <v/>
      </c>
      <c r="AM1306" s="99" t="str">
        <f t="shared" si="937"/>
        <v/>
      </c>
      <c r="AN1306" s="99" t="str">
        <f t="shared" si="943"/>
        <v/>
      </c>
      <c r="AO1306" s="99" t="str">
        <f t="shared" ref="AO1306:AO1369" si="948">IF(SUM(AM1301:AM1306)&gt;5,"x","")</f>
        <v/>
      </c>
      <c r="AP1306" s="99" t="str">
        <f t="shared" ref="AP1306:AP1369" si="949">IF(IF(AN$12="",SUM(AN1302:AN1307),SUM(AN1301:AN1306))&gt;5,"x","")</f>
        <v/>
      </c>
      <c r="AQ1306" s="99" t="str">
        <f t="shared" si="944"/>
        <v/>
      </c>
      <c r="AR1306" s="99" t="str">
        <f t="shared" si="945"/>
        <v/>
      </c>
      <c r="AS1306" s="99" t="str">
        <f t="shared" ref="AS1306:AS1369" si="950">IF(SUM(AQ1293:AQ1306)&gt;13,"x","")</f>
        <v/>
      </c>
      <c r="AT1306" s="99" t="str">
        <f t="shared" ref="AT1306:AT1369" si="951">IF(IF(AR$12="",SUM(AR1294:AR1307),SUM(AR1293:AR1306))&gt;13,"x","")</f>
        <v/>
      </c>
      <c r="AU1306" s="99" t="str">
        <f t="shared" si="921"/>
        <v/>
      </c>
      <c r="AV1306" s="99" t="str">
        <f t="shared" si="922"/>
        <v/>
      </c>
      <c r="AW1306" s="99" t="str">
        <f t="shared" ref="AW1306:AW1369" si="952">IF(SUM(AU1292:AU1306)&gt;14,"x","")</f>
        <v/>
      </c>
      <c r="AX1306" s="99" t="str">
        <f t="shared" ref="AX1306:AX1369" si="953">IF(IF(AV$11="",SUM(AV1293:AV1307),SUM(AV1292:AV1306))&gt;14,"x","")</f>
        <v/>
      </c>
      <c r="AY1306" s="99" t="str">
        <f t="shared" si="923"/>
        <v/>
      </c>
      <c r="AZ1306" s="99" t="str">
        <f t="shared" si="924"/>
        <v/>
      </c>
      <c r="BA1306" s="99" t="str">
        <f t="shared" ref="BA1306:BA1369" si="954">IF(SUM(AY1299:AY1306)&gt;7,"x","")</f>
        <v/>
      </c>
      <c r="BB1306" s="99" t="str">
        <f t="shared" ref="BB1306:BB1369" si="955">IF(IF(AZ$11="",SUM(AZ1300:AZ1307),SUM(AZ1299:AZ1306))&gt;7,"x","")</f>
        <v/>
      </c>
      <c r="BD1306" s="99" t="str">
        <f t="shared" si="925"/>
        <v/>
      </c>
      <c r="BE1306" s="99" t="str">
        <f t="shared" si="926"/>
        <v/>
      </c>
      <c r="BF1306" s="99" t="str">
        <f t="shared" si="927"/>
        <v/>
      </c>
      <c r="BG1306" s="99" t="str">
        <f t="shared" si="928"/>
        <v/>
      </c>
      <c r="BH1306" s="121" t="str">
        <f t="shared" si="929"/>
        <v/>
      </c>
      <c r="BI1306" s="121" t="str">
        <f t="shared" si="930"/>
        <v/>
      </c>
      <c r="BJ1306" s="122" t="str">
        <f t="shared" si="931"/>
        <v/>
      </c>
      <c r="BK1306" s="122"/>
      <c r="BL1306" s="99" t="str">
        <f t="shared" si="932"/>
        <v/>
      </c>
      <c r="BM1306" s="99" t="str">
        <f t="shared" si="933"/>
        <v/>
      </c>
      <c r="BN1306" s="122" t="str">
        <f t="shared" si="938"/>
        <v/>
      </c>
      <c r="BO1306" s="121" t="str">
        <f t="shared" si="934"/>
        <v/>
      </c>
      <c r="BP1306" s="122" t="str">
        <f t="shared" si="939"/>
        <v/>
      </c>
      <c r="BQ1306" s="122"/>
    </row>
    <row r="1307" spans="2:69" x14ac:dyDescent="0.3">
      <c r="B1307" s="89"/>
      <c r="C1307" s="98">
        <f t="shared" si="935"/>
        <v>260</v>
      </c>
      <c r="D1307" s="120">
        <v>1297</v>
      </c>
      <c r="E1307" s="161" t="str">
        <f t="shared" si="940"/>
        <v/>
      </c>
      <c r="F1307" s="90" t="str">
        <f t="shared" si="916"/>
        <v/>
      </c>
      <c r="G1307" s="120">
        <v>1297</v>
      </c>
      <c r="H1307" s="161" t="str">
        <f t="shared" si="941"/>
        <v/>
      </c>
      <c r="I1307" s="90" t="str">
        <f t="array" ref="I1307">IF(D$2=1,IF(F1307="","",ABS(F1306-F1307)),IF(D$2&lt;10,IF(AND(F1307="",F1308=""),"",MAX(IF(C$11:C$1510=G1307,B$11:B$1510))-MIN(IF(C$11:C$1510=G1307,B$11:B$1510))),IF(AND(F1307="",F1308=""),"",_xlfn.STDEV.S(IF(C$11:C$1510=G1307,B$11:B$1510)))))</f>
        <v/>
      </c>
      <c r="J1307" s="102"/>
      <c r="K1307" s="156"/>
      <c r="L1307" s="157"/>
      <c r="M1307" s="158"/>
      <c r="N1307" s="147"/>
      <c r="O1307" s="147"/>
      <c r="AA1307" s="99" t="str">
        <f t="shared" si="917"/>
        <v/>
      </c>
      <c r="AB1307" s="99" t="str">
        <f t="shared" si="918"/>
        <v/>
      </c>
      <c r="AC1307" s="99" t="str">
        <f t="shared" si="946"/>
        <v/>
      </c>
      <c r="AD1307" s="99" t="str">
        <f t="shared" si="947"/>
        <v/>
      </c>
      <c r="AE1307" s="99" t="str">
        <f t="shared" si="919"/>
        <v/>
      </c>
      <c r="AF1307" s="99" t="str">
        <f t="shared" si="920"/>
        <v/>
      </c>
      <c r="AG1307" s="99" t="str">
        <f t="shared" si="914"/>
        <v/>
      </c>
      <c r="AH1307" s="99" t="str">
        <f t="shared" si="915"/>
        <v/>
      </c>
      <c r="AI1307" s="99" t="str">
        <f t="shared" si="936"/>
        <v/>
      </c>
      <c r="AJ1307" s="99" t="str">
        <f t="shared" si="942"/>
        <v/>
      </c>
      <c r="AK1307" s="99" t="str">
        <f t="shared" ref="AK1307:AK1370" si="956">IF(SUM(AI1302:AI1307)&gt;5,"x","")</f>
        <v/>
      </c>
      <c r="AL1307" s="99" t="str">
        <f t="shared" ref="AL1307:AL1370" si="957">IF(IF(AJ$12="",SUM(AJ1303:AJ1308),SUM(AJ1302:AJ1307))&gt;5,"x","")</f>
        <v/>
      </c>
      <c r="AM1307" s="99" t="str">
        <f t="shared" si="937"/>
        <v/>
      </c>
      <c r="AN1307" s="99" t="str">
        <f t="shared" si="943"/>
        <v/>
      </c>
      <c r="AO1307" s="99" t="str">
        <f t="shared" si="948"/>
        <v/>
      </c>
      <c r="AP1307" s="99" t="str">
        <f t="shared" si="949"/>
        <v/>
      </c>
      <c r="AQ1307" s="99" t="str">
        <f t="shared" si="944"/>
        <v/>
      </c>
      <c r="AR1307" s="99" t="str">
        <f t="shared" si="945"/>
        <v/>
      </c>
      <c r="AS1307" s="99" t="str">
        <f t="shared" si="950"/>
        <v/>
      </c>
      <c r="AT1307" s="99" t="str">
        <f t="shared" si="951"/>
        <v/>
      </c>
      <c r="AU1307" s="99" t="str">
        <f t="shared" si="921"/>
        <v/>
      </c>
      <c r="AV1307" s="99" t="str">
        <f t="shared" si="922"/>
        <v/>
      </c>
      <c r="AW1307" s="99" t="str">
        <f t="shared" si="952"/>
        <v/>
      </c>
      <c r="AX1307" s="99" t="str">
        <f t="shared" si="953"/>
        <v/>
      </c>
      <c r="AY1307" s="99" t="str">
        <f t="shared" si="923"/>
        <v/>
      </c>
      <c r="AZ1307" s="99" t="str">
        <f t="shared" si="924"/>
        <v/>
      </c>
      <c r="BA1307" s="99" t="str">
        <f t="shared" si="954"/>
        <v/>
      </c>
      <c r="BB1307" s="99" t="str">
        <f t="shared" si="955"/>
        <v/>
      </c>
      <c r="BD1307" s="99" t="str">
        <f t="shared" si="925"/>
        <v/>
      </c>
      <c r="BE1307" s="99" t="str">
        <f t="shared" si="926"/>
        <v/>
      </c>
      <c r="BF1307" s="99" t="str">
        <f t="shared" si="927"/>
        <v/>
      </c>
      <c r="BG1307" s="99" t="str">
        <f t="shared" si="928"/>
        <v/>
      </c>
      <c r="BH1307" s="121" t="str">
        <f t="shared" si="929"/>
        <v/>
      </c>
      <c r="BI1307" s="121" t="str">
        <f t="shared" si="930"/>
        <v/>
      </c>
      <c r="BJ1307" s="122" t="str">
        <f t="shared" si="931"/>
        <v/>
      </c>
      <c r="BK1307" s="122"/>
      <c r="BL1307" s="99" t="str">
        <f t="shared" si="932"/>
        <v/>
      </c>
      <c r="BM1307" s="99" t="str">
        <f t="shared" si="933"/>
        <v/>
      </c>
      <c r="BN1307" s="122" t="str">
        <f t="shared" si="938"/>
        <v/>
      </c>
      <c r="BO1307" s="121" t="str">
        <f t="shared" si="934"/>
        <v/>
      </c>
      <c r="BP1307" s="122" t="str">
        <f t="shared" si="939"/>
        <v/>
      </c>
      <c r="BQ1307" s="122"/>
    </row>
    <row r="1308" spans="2:69" x14ac:dyDescent="0.3">
      <c r="B1308" s="89"/>
      <c r="C1308" s="98">
        <f t="shared" si="935"/>
        <v>260</v>
      </c>
      <c r="D1308" s="120">
        <v>1298</v>
      </c>
      <c r="E1308" s="161" t="str">
        <f t="shared" si="940"/>
        <v/>
      </c>
      <c r="F1308" s="90" t="str">
        <f t="shared" si="916"/>
        <v/>
      </c>
      <c r="G1308" s="120">
        <v>1298</v>
      </c>
      <c r="H1308" s="161" t="str">
        <f t="shared" si="941"/>
        <v/>
      </c>
      <c r="I1308" s="90" t="str">
        <f t="array" ref="I1308">IF(D$2=1,IF(F1308="","",ABS(F1307-F1308)),IF(D$2&lt;10,IF(AND(F1308="",F1309=""),"",MAX(IF(C$11:C$1510=G1308,B$11:B$1510))-MIN(IF(C$11:C$1510=G1308,B$11:B$1510))),IF(AND(F1308="",F1309=""),"",_xlfn.STDEV.S(IF(C$11:C$1510=G1308,B$11:B$1510)))))</f>
        <v/>
      </c>
      <c r="J1308" s="102"/>
      <c r="K1308" s="156"/>
      <c r="L1308" s="157"/>
      <c r="M1308" s="158"/>
      <c r="N1308" s="147"/>
      <c r="O1308" s="147"/>
      <c r="AA1308" s="99" t="str">
        <f t="shared" si="917"/>
        <v/>
      </c>
      <c r="AB1308" s="99" t="str">
        <f t="shared" si="918"/>
        <v/>
      </c>
      <c r="AC1308" s="99" t="str">
        <f t="shared" si="946"/>
        <v/>
      </c>
      <c r="AD1308" s="99" t="str">
        <f t="shared" si="947"/>
        <v/>
      </c>
      <c r="AE1308" s="99" t="str">
        <f t="shared" si="919"/>
        <v/>
      </c>
      <c r="AF1308" s="99" t="str">
        <f t="shared" si="920"/>
        <v/>
      </c>
      <c r="AG1308" s="99" t="str">
        <f t="shared" si="914"/>
        <v/>
      </c>
      <c r="AH1308" s="99" t="str">
        <f t="shared" si="915"/>
        <v/>
      </c>
      <c r="AI1308" s="99" t="str">
        <f t="shared" si="936"/>
        <v/>
      </c>
      <c r="AJ1308" s="99" t="str">
        <f t="shared" si="942"/>
        <v/>
      </c>
      <c r="AK1308" s="99" t="str">
        <f t="shared" si="956"/>
        <v/>
      </c>
      <c r="AL1308" s="99" t="str">
        <f t="shared" si="957"/>
        <v/>
      </c>
      <c r="AM1308" s="99" t="str">
        <f t="shared" si="937"/>
        <v/>
      </c>
      <c r="AN1308" s="99" t="str">
        <f t="shared" si="943"/>
        <v/>
      </c>
      <c r="AO1308" s="99" t="str">
        <f t="shared" si="948"/>
        <v/>
      </c>
      <c r="AP1308" s="99" t="str">
        <f t="shared" si="949"/>
        <v/>
      </c>
      <c r="AQ1308" s="99" t="str">
        <f t="shared" si="944"/>
        <v/>
      </c>
      <c r="AR1308" s="99" t="str">
        <f t="shared" si="945"/>
        <v/>
      </c>
      <c r="AS1308" s="99" t="str">
        <f t="shared" si="950"/>
        <v/>
      </c>
      <c r="AT1308" s="99" t="str">
        <f t="shared" si="951"/>
        <v/>
      </c>
      <c r="AU1308" s="99" t="str">
        <f t="shared" si="921"/>
        <v/>
      </c>
      <c r="AV1308" s="99" t="str">
        <f t="shared" si="922"/>
        <v/>
      </c>
      <c r="AW1308" s="99" t="str">
        <f t="shared" si="952"/>
        <v/>
      </c>
      <c r="AX1308" s="99" t="str">
        <f t="shared" si="953"/>
        <v/>
      </c>
      <c r="AY1308" s="99" t="str">
        <f t="shared" si="923"/>
        <v/>
      </c>
      <c r="AZ1308" s="99" t="str">
        <f t="shared" si="924"/>
        <v/>
      </c>
      <c r="BA1308" s="99" t="str">
        <f t="shared" si="954"/>
        <v/>
      </c>
      <c r="BB1308" s="99" t="str">
        <f t="shared" si="955"/>
        <v/>
      </c>
      <c r="BD1308" s="99" t="str">
        <f t="shared" si="925"/>
        <v/>
      </c>
      <c r="BE1308" s="99" t="str">
        <f t="shared" si="926"/>
        <v/>
      </c>
      <c r="BF1308" s="99" t="str">
        <f t="shared" si="927"/>
        <v/>
      </c>
      <c r="BG1308" s="99" t="str">
        <f t="shared" si="928"/>
        <v/>
      </c>
      <c r="BH1308" s="121" t="str">
        <f t="shared" si="929"/>
        <v/>
      </c>
      <c r="BI1308" s="121" t="str">
        <f t="shared" si="930"/>
        <v/>
      </c>
      <c r="BJ1308" s="122" t="str">
        <f t="shared" si="931"/>
        <v/>
      </c>
      <c r="BK1308" s="122"/>
      <c r="BL1308" s="99" t="str">
        <f t="shared" si="932"/>
        <v/>
      </c>
      <c r="BM1308" s="99" t="str">
        <f t="shared" si="933"/>
        <v/>
      </c>
      <c r="BN1308" s="122" t="str">
        <f t="shared" si="938"/>
        <v/>
      </c>
      <c r="BO1308" s="121" t="str">
        <f t="shared" si="934"/>
        <v/>
      </c>
      <c r="BP1308" s="122" t="str">
        <f t="shared" si="939"/>
        <v/>
      </c>
      <c r="BQ1308" s="122"/>
    </row>
    <row r="1309" spans="2:69" x14ac:dyDescent="0.3">
      <c r="B1309" s="89"/>
      <c r="C1309" s="98">
        <f t="shared" si="935"/>
        <v>260</v>
      </c>
      <c r="D1309" s="120">
        <v>1299</v>
      </c>
      <c r="E1309" s="161" t="str">
        <f t="shared" si="940"/>
        <v/>
      </c>
      <c r="F1309" s="90" t="str">
        <f t="shared" si="916"/>
        <v/>
      </c>
      <c r="G1309" s="120">
        <v>1299</v>
      </c>
      <c r="H1309" s="161" t="str">
        <f t="shared" si="941"/>
        <v/>
      </c>
      <c r="I1309" s="90" t="str">
        <f t="array" ref="I1309">IF(D$2=1,IF(F1309="","",ABS(F1308-F1309)),IF(D$2&lt;10,IF(AND(F1309="",F1310=""),"",MAX(IF(C$11:C$1510=G1309,B$11:B$1510))-MIN(IF(C$11:C$1510=G1309,B$11:B$1510))),IF(AND(F1309="",F1310=""),"",_xlfn.STDEV.S(IF(C$11:C$1510=G1309,B$11:B$1510)))))</f>
        <v/>
      </c>
      <c r="J1309" s="102"/>
      <c r="K1309" s="156"/>
      <c r="L1309" s="157"/>
      <c r="M1309" s="158"/>
      <c r="N1309" s="147"/>
      <c r="O1309" s="147"/>
      <c r="AA1309" s="99" t="str">
        <f t="shared" si="917"/>
        <v/>
      </c>
      <c r="AB1309" s="99" t="str">
        <f t="shared" si="918"/>
        <v/>
      </c>
      <c r="AC1309" s="99" t="str">
        <f t="shared" si="946"/>
        <v/>
      </c>
      <c r="AD1309" s="99" t="str">
        <f t="shared" si="947"/>
        <v/>
      </c>
      <c r="AE1309" s="99" t="str">
        <f t="shared" si="919"/>
        <v/>
      </c>
      <c r="AF1309" s="99" t="str">
        <f t="shared" si="920"/>
        <v/>
      </c>
      <c r="AG1309" s="99" t="str">
        <f t="shared" ref="AG1309:AG1372" si="958">IF(SUM(AE1300:AE1309)&gt;9,"x","")</f>
        <v/>
      </c>
      <c r="AH1309" s="99" t="str">
        <f t="shared" ref="AH1309:AH1372" si="959">IF(IF(AF$11="",SUM(AF1301:AF1310),SUM(AF1300:AF1309))&gt;9,"x","")</f>
        <v/>
      </c>
      <c r="AI1309" s="99" t="str">
        <f t="shared" si="936"/>
        <v/>
      </c>
      <c r="AJ1309" s="99" t="str">
        <f t="shared" si="942"/>
        <v/>
      </c>
      <c r="AK1309" s="99" t="str">
        <f t="shared" si="956"/>
        <v/>
      </c>
      <c r="AL1309" s="99" t="str">
        <f t="shared" si="957"/>
        <v/>
      </c>
      <c r="AM1309" s="99" t="str">
        <f t="shared" si="937"/>
        <v/>
      </c>
      <c r="AN1309" s="99" t="str">
        <f t="shared" si="943"/>
        <v/>
      </c>
      <c r="AO1309" s="99" t="str">
        <f t="shared" si="948"/>
        <v/>
      </c>
      <c r="AP1309" s="99" t="str">
        <f t="shared" si="949"/>
        <v/>
      </c>
      <c r="AQ1309" s="99" t="str">
        <f t="shared" si="944"/>
        <v/>
      </c>
      <c r="AR1309" s="99" t="str">
        <f t="shared" si="945"/>
        <v/>
      </c>
      <c r="AS1309" s="99" t="str">
        <f t="shared" si="950"/>
        <v/>
      </c>
      <c r="AT1309" s="99" t="str">
        <f t="shared" si="951"/>
        <v/>
      </c>
      <c r="AU1309" s="99" t="str">
        <f t="shared" si="921"/>
        <v/>
      </c>
      <c r="AV1309" s="99" t="str">
        <f t="shared" si="922"/>
        <v/>
      </c>
      <c r="AW1309" s="99" t="str">
        <f t="shared" si="952"/>
        <v/>
      </c>
      <c r="AX1309" s="99" t="str">
        <f t="shared" si="953"/>
        <v/>
      </c>
      <c r="AY1309" s="99" t="str">
        <f t="shared" si="923"/>
        <v/>
      </c>
      <c r="AZ1309" s="99" t="str">
        <f t="shared" si="924"/>
        <v/>
      </c>
      <c r="BA1309" s="99" t="str">
        <f t="shared" si="954"/>
        <v/>
      </c>
      <c r="BB1309" s="99" t="str">
        <f t="shared" si="955"/>
        <v/>
      </c>
      <c r="BD1309" s="99" t="str">
        <f t="shared" si="925"/>
        <v/>
      </c>
      <c r="BE1309" s="99" t="str">
        <f t="shared" si="926"/>
        <v/>
      </c>
      <c r="BF1309" s="99" t="str">
        <f t="shared" si="927"/>
        <v/>
      </c>
      <c r="BG1309" s="99" t="str">
        <f t="shared" si="928"/>
        <v/>
      </c>
      <c r="BH1309" s="121" t="str">
        <f t="shared" si="929"/>
        <v/>
      </c>
      <c r="BI1309" s="121" t="str">
        <f t="shared" si="930"/>
        <v/>
      </c>
      <c r="BJ1309" s="122" t="str">
        <f t="shared" si="931"/>
        <v/>
      </c>
      <c r="BK1309" s="122"/>
      <c r="BL1309" s="99" t="str">
        <f t="shared" si="932"/>
        <v/>
      </c>
      <c r="BM1309" s="99" t="str">
        <f t="shared" si="933"/>
        <v/>
      </c>
      <c r="BN1309" s="122" t="str">
        <f t="shared" si="938"/>
        <v/>
      </c>
      <c r="BO1309" s="121" t="str">
        <f t="shared" si="934"/>
        <v/>
      </c>
      <c r="BP1309" s="122" t="str">
        <f t="shared" si="939"/>
        <v/>
      </c>
      <c r="BQ1309" s="122"/>
    </row>
    <row r="1310" spans="2:69" x14ac:dyDescent="0.3">
      <c r="B1310" s="89"/>
      <c r="C1310" s="98">
        <f t="shared" si="935"/>
        <v>260</v>
      </c>
      <c r="D1310" s="120">
        <v>1300</v>
      </c>
      <c r="E1310" s="161" t="str">
        <f t="shared" si="940"/>
        <v/>
      </c>
      <c r="F1310" s="90" t="str">
        <f t="shared" si="916"/>
        <v/>
      </c>
      <c r="G1310" s="120">
        <v>1300</v>
      </c>
      <c r="H1310" s="161" t="str">
        <f t="shared" si="941"/>
        <v/>
      </c>
      <c r="I1310" s="90" t="str">
        <f t="array" ref="I1310">IF(D$2=1,IF(F1310="","",ABS(F1309-F1310)),IF(D$2&lt;10,IF(AND(F1310="",F1311=""),"",MAX(IF(C$11:C$1510=G1310,B$11:B$1510))-MIN(IF(C$11:C$1510=G1310,B$11:B$1510))),IF(AND(F1310="",F1311=""),"",_xlfn.STDEV.S(IF(C$11:C$1510=G1310,B$11:B$1510)))))</f>
        <v/>
      </c>
      <c r="J1310" s="102"/>
      <c r="K1310" s="156"/>
      <c r="L1310" s="157"/>
      <c r="M1310" s="158"/>
      <c r="N1310" s="147"/>
      <c r="O1310" s="147"/>
      <c r="AA1310" s="99" t="str">
        <f t="shared" si="917"/>
        <v/>
      </c>
      <c r="AB1310" s="99" t="str">
        <f t="shared" si="918"/>
        <v/>
      </c>
      <c r="AC1310" s="99" t="str">
        <f t="shared" si="946"/>
        <v/>
      </c>
      <c r="AD1310" s="99" t="str">
        <f t="shared" si="947"/>
        <v/>
      </c>
      <c r="AE1310" s="99" t="str">
        <f t="shared" si="919"/>
        <v/>
      </c>
      <c r="AF1310" s="99" t="str">
        <f t="shared" si="920"/>
        <v/>
      </c>
      <c r="AG1310" s="99" t="str">
        <f t="shared" si="958"/>
        <v/>
      </c>
      <c r="AH1310" s="99" t="str">
        <f t="shared" si="959"/>
        <v/>
      </c>
      <c r="AI1310" s="99" t="str">
        <f t="shared" si="936"/>
        <v/>
      </c>
      <c r="AJ1310" s="99" t="str">
        <f t="shared" si="942"/>
        <v/>
      </c>
      <c r="AK1310" s="99" t="str">
        <f t="shared" si="956"/>
        <v/>
      </c>
      <c r="AL1310" s="99" t="str">
        <f t="shared" si="957"/>
        <v/>
      </c>
      <c r="AM1310" s="99" t="str">
        <f t="shared" si="937"/>
        <v/>
      </c>
      <c r="AN1310" s="99" t="str">
        <f t="shared" si="943"/>
        <v/>
      </c>
      <c r="AO1310" s="99" t="str">
        <f t="shared" si="948"/>
        <v/>
      </c>
      <c r="AP1310" s="99" t="str">
        <f t="shared" si="949"/>
        <v/>
      </c>
      <c r="AQ1310" s="99" t="str">
        <f t="shared" si="944"/>
        <v/>
      </c>
      <c r="AR1310" s="99" t="str">
        <f t="shared" si="945"/>
        <v/>
      </c>
      <c r="AS1310" s="99" t="str">
        <f t="shared" si="950"/>
        <v/>
      </c>
      <c r="AT1310" s="99" t="str">
        <f t="shared" si="951"/>
        <v/>
      </c>
      <c r="AU1310" s="99" t="str">
        <f t="shared" si="921"/>
        <v/>
      </c>
      <c r="AV1310" s="99" t="str">
        <f t="shared" si="922"/>
        <v/>
      </c>
      <c r="AW1310" s="99" t="str">
        <f t="shared" si="952"/>
        <v/>
      </c>
      <c r="AX1310" s="99" t="str">
        <f t="shared" si="953"/>
        <v/>
      </c>
      <c r="AY1310" s="99" t="str">
        <f t="shared" si="923"/>
        <v/>
      </c>
      <c r="AZ1310" s="99" t="str">
        <f t="shared" si="924"/>
        <v/>
      </c>
      <c r="BA1310" s="99" t="str">
        <f t="shared" si="954"/>
        <v/>
      </c>
      <c r="BB1310" s="99" t="str">
        <f t="shared" si="955"/>
        <v/>
      </c>
      <c r="BD1310" s="99" t="str">
        <f t="shared" si="925"/>
        <v/>
      </c>
      <c r="BE1310" s="99" t="str">
        <f t="shared" si="926"/>
        <v/>
      </c>
      <c r="BF1310" s="99" t="str">
        <f t="shared" si="927"/>
        <v/>
      </c>
      <c r="BG1310" s="99" t="str">
        <f t="shared" si="928"/>
        <v/>
      </c>
      <c r="BH1310" s="121" t="str">
        <f t="shared" si="929"/>
        <v/>
      </c>
      <c r="BI1310" s="121" t="str">
        <f t="shared" si="930"/>
        <v/>
      </c>
      <c r="BJ1310" s="122" t="str">
        <f t="shared" si="931"/>
        <v/>
      </c>
      <c r="BK1310" s="122"/>
      <c r="BL1310" s="99" t="str">
        <f t="shared" si="932"/>
        <v/>
      </c>
      <c r="BM1310" s="99" t="str">
        <f t="shared" si="933"/>
        <v/>
      </c>
      <c r="BN1310" s="122" t="str">
        <f t="shared" si="938"/>
        <v/>
      </c>
      <c r="BO1310" s="121" t="str">
        <f t="shared" si="934"/>
        <v/>
      </c>
      <c r="BP1310" s="122" t="str">
        <f t="shared" si="939"/>
        <v/>
      </c>
      <c r="BQ1310" s="122"/>
    </row>
    <row r="1311" spans="2:69" x14ac:dyDescent="0.3">
      <c r="B1311" s="89"/>
      <c r="C1311" s="98">
        <f t="shared" si="935"/>
        <v>261</v>
      </c>
      <c r="D1311" s="120">
        <v>1301</v>
      </c>
      <c r="E1311" s="161" t="str">
        <f t="shared" si="940"/>
        <v/>
      </c>
      <c r="F1311" s="90" t="str">
        <f t="shared" si="916"/>
        <v/>
      </c>
      <c r="G1311" s="120">
        <v>1301</v>
      </c>
      <c r="H1311" s="161" t="str">
        <f t="shared" si="941"/>
        <v/>
      </c>
      <c r="I1311" s="90" t="str">
        <f t="array" ref="I1311">IF(D$2=1,IF(F1311="","",ABS(F1310-F1311)),IF(D$2&lt;10,IF(AND(F1311="",F1312=""),"",MAX(IF(C$11:C$1510=G1311,B$11:B$1510))-MIN(IF(C$11:C$1510=G1311,B$11:B$1510))),IF(AND(F1311="",F1312=""),"",_xlfn.STDEV.S(IF(C$11:C$1510=G1311,B$11:B$1510)))))</f>
        <v/>
      </c>
      <c r="J1311" s="102"/>
      <c r="K1311" s="156"/>
      <c r="L1311" s="157"/>
      <c r="M1311" s="158"/>
      <c r="N1311" s="147"/>
      <c r="O1311" s="147"/>
      <c r="AA1311" s="99" t="str">
        <f t="shared" si="917"/>
        <v/>
      </c>
      <c r="AB1311" s="99" t="str">
        <f t="shared" si="918"/>
        <v/>
      </c>
      <c r="AC1311" s="99" t="str">
        <f t="shared" si="946"/>
        <v/>
      </c>
      <c r="AD1311" s="99" t="str">
        <f t="shared" si="947"/>
        <v/>
      </c>
      <c r="AE1311" s="99" t="str">
        <f t="shared" si="919"/>
        <v/>
      </c>
      <c r="AF1311" s="99" t="str">
        <f t="shared" si="920"/>
        <v/>
      </c>
      <c r="AG1311" s="99" t="str">
        <f t="shared" si="958"/>
        <v/>
      </c>
      <c r="AH1311" s="99" t="str">
        <f t="shared" si="959"/>
        <v/>
      </c>
      <c r="AI1311" s="99" t="str">
        <f t="shared" si="936"/>
        <v/>
      </c>
      <c r="AJ1311" s="99" t="str">
        <f t="shared" si="942"/>
        <v/>
      </c>
      <c r="AK1311" s="99" t="str">
        <f t="shared" si="956"/>
        <v/>
      </c>
      <c r="AL1311" s="99" t="str">
        <f t="shared" si="957"/>
        <v/>
      </c>
      <c r="AM1311" s="99" t="str">
        <f t="shared" si="937"/>
        <v/>
      </c>
      <c r="AN1311" s="99" t="str">
        <f t="shared" si="943"/>
        <v/>
      </c>
      <c r="AO1311" s="99" t="str">
        <f t="shared" si="948"/>
        <v/>
      </c>
      <c r="AP1311" s="99" t="str">
        <f t="shared" si="949"/>
        <v/>
      </c>
      <c r="AQ1311" s="99" t="str">
        <f t="shared" si="944"/>
        <v/>
      </c>
      <c r="AR1311" s="99" t="str">
        <f t="shared" si="945"/>
        <v/>
      </c>
      <c r="AS1311" s="99" t="str">
        <f t="shared" si="950"/>
        <v/>
      </c>
      <c r="AT1311" s="99" t="str">
        <f t="shared" si="951"/>
        <v/>
      </c>
      <c r="AU1311" s="99" t="str">
        <f t="shared" si="921"/>
        <v/>
      </c>
      <c r="AV1311" s="99" t="str">
        <f t="shared" si="922"/>
        <v/>
      </c>
      <c r="AW1311" s="99" t="str">
        <f t="shared" si="952"/>
        <v/>
      </c>
      <c r="AX1311" s="99" t="str">
        <f t="shared" si="953"/>
        <v/>
      </c>
      <c r="AY1311" s="99" t="str">
        <f t="shared" si="923"/>
        <v/>
      </c>
      <c r="AZ1311" s="99" t="str">
        <f t="shared" si="924"/>
        <v/>
      </c>
      <c r="BA1311" s="99" t="str">
        <f t="shared" si="954"/>
        <v/>
      </c>
      <c r="BB1311" s="99" t="str">
        <f t="shared" si="955"/>
        <v/>
      </c>
      <c r="BD1311" s="99" t="str">
        <f t="shared" si="925"/>
        <v/>
      </c>
      <c r="BE1311" s="99" t="str">
        <f t="shared" si="926"/>
        <v/>
      </c>
      <c r="BF1311" s="99" t="str">
        <f t="shared" si="927"/>
        <v/>
      </c>
      <c r="BG1311" s="99" t="str">
        <f t="shared" si="928"/>
        <v/>
      </c>
      <c r="BH1311" s="121" t="str">
        <f t="shared" si="929"/>
        <v/>
      </c>
      <c r="BI1311" s="121" t="str">
        <f t="shared" si="930"/>
        <v/>
      </c>
      <c r="BJ1311" s="122" t="str">
        <f t="shared" si="931"/>
        <v/>
      </c>
      <c r="BK1311" s="122"/>
      <c r="BL1311" s="99" t="str">
        <f t="shared" si="932"/>
        <v/>
      </c>
      <c r="BM1311" s="99" t="str">
        <f t="shared" si="933"/>
        <v/>
      </c>
      <c r="BN1311" s="122" t="str">
        <f t="shared" si="938"/>
        <v/>
      </c>
      <c r="BO1311" s="121" t="str">
        <f t="shared" si="934"/>
        <v/>
      </c>
      <c r="BP1311" s="122" t="str">
        <f t="shared" si="939"/>
        <v/>
      </c>
      <c r="BQ1311" s="122"/>
    </row>
    <row r="1312" spans="2:69" x14ac:dyDescent="0.3">
      <c r="B1312" s="89"/>
      <c r="C1312" s="98">
        <f t="shared" si="935"/>
        <v>261</v>
      </c>
      <c r="D1312" s="120">
        <v>1302</v>
      </c>
      <c r="E1312" s="161" t="str">
        <f t="shared" si="940"/>
        <v/>
      </c>
      <c r="F1312" s="90" t="str">
        <f t="shared" si="916"/>
        <v/>
      </c>
      <c r="G1312" s="120">
        <v>1302</v>
      </c>
      <c r="H1312" s="161" t="str">
        <f t="shared" si="941"/>
        <v/>
      </c>
      <c r="I1312" s="90" t="str">
        <f t="array" ref="I1312">IF(D$2=1,IF(F1312="","",ABS(F1311-F1312)),IF(D$2&lt;10,IF(AND(F1312="",F1313=""),"",MAX(IF(C$11:C$1510=G1312,B$11:B$1510))-MIN(IF(C$11:C$1510=G1312,B$11:B$1510))),IF(AND(F1312="",F1313=""),"",_xlfn.STDEV.S(IF(C$11:C$1510=G1312,B$11:B$1510)))))</f>
        <v/>
      </c>
      <c r="J1312" s="102"/>
      <c r="K1312" s="156"/>
      <c r="L1312" s="157"/>
      <c r="M1312" s="158"/>
      <c r="N1312" s="147"/>
      <c r="O1312" s="147"/>
      <c r="AA1312" s="99" t="str">
        <f t="shared" si="917"/>
        <v/>
      </c>
      <c r="AB1312" s="99" t="str">
        <f t="shared" si="918"/>
        <v/>
      </c>
      <c r="AC1312" s="99" t="str">
        <f t="shared" si="946"/>
        <v/>
      </c>
      <c r="AD1312" s="99" t="str">
        <f t="shared" si="947"/>
        <v/>
      </c>
      <c r="AE1312" s="99" t="str">
        <f t="shared" si="919"/>
        <v/>
      </c>
      <c r="AF1312" s="99" t="str">
        <f t="shared" si="920"/>
        <v/>
      </c>
      <c r="AG1312" s="99" t="str">
        <f t="shared" si="958"/>
        <v/>
      </c>
      <c r="AH1312" s="99" t="str">
        <f t="shared" si="959"/>
        <v/>
      </c>
      <c r="AI1312" s="99" t="str">
        <f t="shared" si="936"/>
        <v/>
      </c>
      <c r="AJ1312" s="99" t="str">
        <f t="shared" si="942"/>
        <v/>
      </c>
      <c r="AK1312" s="99" t="str">
        <f t="shared" si="956"/>
        <v/>
      </c>
      <c r="AL1312" s="99" t="str">
        <f t="shared" si="957"/>
        <v/>
      </c>
      <c r="AM1312" s="99" t="str">
        <f t="shared" si="937"/>
        <v/>
      </c>
      <c r="AN1312" s="99" t="str">
        <f t="shared" si="943"/>
        <v/>
      </c>
      <c r="AO1312" s="99" t="str">
        <f t="shared" si="948"/>
        <v/>
      </c>
      <c r="AP1312" s="99" t="str">
        <f t="shared" si="949"/>
        <v/>
      </c>
      <c r="AQ1312" s="99" t="str">
        <f t="shared" si="944"/>
        <v/>
      </c>
      <c r="AR1312" s="99" t="str">
        <f t="shared" si="945"/>
        <v/>
      </c>
      <c r="AS1312" s="99" t="str">
        <f t="shared" si="950"/>
        <v/>
      </c>
      <c r="AT1312" s="99" t="str">
        <f t="shared" si="951"/>
        <v/>
      </c>
      <c r="AU1312" s="99" t="str">
        <f t="shared" si="921"/>
        <v/>
      </c>
      <c r="AV1312" s="99" t="str">
        <f t="shared" si="922"/>
        <v/>
      </c>
      <c r="AW1312" s="99" t="str">
        <f t="shared" si="952"/>
        <v/>
      </c>
      <c r="AX1312" s="99" t="str">
        <f t="shared" si="953"/>
        <v/>
      </c>
      <c r="AY1312" s="99" t="str">
        <f t="shared" si="923"/>
        <v/>
      </c>
      <c r="AZ1312" s="99" t="str">
        <f t="shared" si="924"/>
        <v/>
      </c>
      <c r="BA1312" s="99" t="str">
        <f t="shared" si="954"/>
        <v/>
      </c>
      <c r="BB1312" s="99" t="str">
        <f t="shared" si="955"/>
        <v/>
      </c>
      <c r="BD1312" s="99" t="str">
        <f t="shared" si="925"/>
        <v/>
      </c>
      <c r="BE1312" s="99" t="str">
        <f t="shared" si="926"/>
        <v/>
      </c>
      <c r="BF1312" s="99" t="str">
        <f t="shared" si="927"/>
        <v/>
      </c>
      <c r="BG1312" s="99" t="str">
        <f t="shared" si="928"/>
        <v/>
      </c>
      <c r="BH1312" s="121" t="str">
        <f t="shared" si="929"/>
        <v/>
      </c>
      <c r="BI1312" s="121" t="str">
        <f t="shared" si="930"/>
        <v/>
      </c>
      <c r="BJ1312" s="122" t="str">
        <f t="shared" si="931"/>
        <v/>
      </c>
      <c r="BK1312" s="122"/>
      <c r="BL1312" s="99" t="str">
        <f t="shared" si="932"/>
        <v/>
      </c>
      <c r="BM1312" s="99" t="str">
        <f t="shared" si="933"/>
        <v/>
      </c>
      <c r="BN1312" s="122" t="str">
        <f t="shared" si="938"/>
        <v/>
      </c>
      <c r="BO1312" s="121" t="str">
        <f t="shared" si="934"/>
        <v/>
      </c>
      <c r="BP1312" s="122" t="str">
        <f t="shared" si="939"/>
        <v/>
      </c>
      <c r="BQ1312" s="122"/>
    </row>
    <row r="1313" spans="2:69" x14ac:dyDescent="0.3">
      <c r="B1313" s="89"/>
      <c r="C1313" s="98">
        <f t="shared" si="935"/>
        <v>261</v>
      </c>
      <c r="D1313" s="120">
        <v>1303</v>
      </c>
      <c r="E1313" s="161" t="str">
        <f t="shared" si="940"/>
        <v/>
      </c>
      <c r="F1313" s="90" t="str">
        <f t="shared" si="916"/>
        <v/>
      </c>
      <c r="G1313" s="120">
        <v>1303</v>
      </c>
      <c r="H1313" s="161" t="str">
        <f t="shared" si="941"/>
        <v/>
      </c>
      <c r="I1313" s="90" t="str">
        <f t="array" ref="I1313">IF(D$2=1,IF(F1313="","",ABS(F1312-F1313)),IF(D$2&lt;10,IF(AND(F1313="",F1314=""),"",MAX(IF(C$11:C$1510=G1313,B$11:B$1510))-MIN(IF(C$11:C$1510=G1313,B$11:B$1510))),IF(AND(F1313="",F1314=""),"",_xlfn.STDEV.S(IF(C$11:C$1510=G1313,B$11:B$1510)))))</f>
        <v/>
      </c>
      <c r="J1313" s="102"/>
      <c r="K1313" s="156"/>
      <c r="L1313" s="157"/>
      <c r="M1313" s="158"/>
      <c r="N1313" s="147"/>
      <c r="O1313" s="147"/>
      <c r="AA1313" s="99" t="str">
        <f t="shared" si="917"/>
        <v/>
      </c>
      <c r="AB1313" s="99" t="str">
        <f t="shared" si="918"/>
        <v/>
      </c>
      <c r="AC1313" s="99" t="str">
        <f t="shared" si="946"/>
        <v/>
      </c>
      <c r="AD1313" s="99" t="str">
        <f t="shared" si="947"/>
        <v/>
      </c>
      <c r="AE1313" s="99" t="str">
        <f t="shared" si="919"/>
        <v/>
      </c>
      <c r="AF1313" s="99" t="str">
        <f t="shared" si="920"/>
        <v/>
      </c>
      <c r="AG1313" s="99" t="str">
        <f t="shared" si="958"/>
        <v/>
      </c>
      <c r="AH1313" s="99" t="str">
        <f t="shared" si="959"/>
        <v/>
      </c>
      <c r="AI1313" s="99" t="str">
        <f t="shared" si="936"/>
        <v/>
      </c>
      <c r="AJ1313" s="99" t="str">
        <f t="shared" si="942"/>
        <v/>
      </c>
      <c r="AK1313" s="99" t="str">
        <f t="shared" si="956"/>
        <v/>
      </c>
      <c r="AL1313" s="99" t="str">
        <f t="shared" si="957"/>
        <v/>
      </c>
      <c r="AM1313" s="99" t="str">
        <f t="shared" si="937"/>
        <v/>
      </c>
      <c r="AN1313" s="99" t="str">
        <f t="shared" si="943"/>
        <v/>
      </c>
      <c r="AO1313" s="99" t="str">
        <f t="shared" si="948"/>
        <v/>
      </c>
      <c r="AP1313" s="99" t="str">
        <f t="shared" si="949"/>
        <v/>
      </c>
      <c r="AQ1313" s="99" t="str">
        <f t="shared" si="944"/>
        <v/>
      </c>
      <c r="AR1313" s="99" t="str">
        <f t="shared" si="945"/>
        <v/>
      </c>
      <c r="AS1313" s="99" t="str">
        <f t="shared" si="950"/>
        <v/>
      </c>
      <c r="AT1313" s="99" t="str">
        <f t="shared" si="951"/>
        <v/>
      </c>
      <c r="AU1313" s="99" t="str">
        <f t="shared" si="921"/>
        <v/>
      </c>
      <c r="AV1313" s="99" t="str">
        <f t="shared" si="922"/>
        <v/>
      </c>
      <c r="AW1313" s="99" t="str">
        <f t="shared" si="952"/>
        <v/>
      </c>
      <c r="AX1313" s="99" t="str">
        <f t="shared" si="953"/>
        <v/>
      </c>
      <c r="AY1313" s="99" t="str">
        <f t="shared" si="923"/>
        <v/>
      </c>
      <c r="AZ1313" s="99" t="str">
        <f t="shared" si="924"/>
        <v/>
      </c>
      <c r="BA1313" s="99" t="str">
        <f t="shared" si="954"/>
        <v/>
      </c>
      <c r="BB1313" s="99" t="str">
        <f t="shared" si="955"/>
        <v/>
      </c>
      <c r="BD1313" s="99" t="str">
        <f t="shared" si="925"/>
        <v/>
      </c>
      <c r="BE1313" s="99" t="str">
        <f t="shared" si="926"/>
        <v/>
      </c>
      <c r="BF1313" s="99" t="str">
        <f t="shared" si="927"/>
        <v/>
      </c>
      <c r="BG1313" s="99" t="str">
        <f t="shared" si="928"/>
        <v/>
      </c>
      <c r="BH1313" s="121" t="str">
        <f t="shared" si="929"/>
        <v/>
      </c>
      <c r="BI1313" s="121" t="str">
        <f t="shared" si="930"/>
        <v/>
      </c>
      <c r="BJ1313" s="122" t="str">
        <f t="shared" si="931"/>
        <v/>
      </c>
      <c r="BK1313" s="122"/>
      <c r="BL1313" s="99" t="str">
        <f t="shared" si="932"/>
        <v/>
      </c>
      <c r="BM1313" s="99" t="str">
        <f t="shared" si="933"/>
        <v/>
      </c>
      <c r="BN1313" s="122" t="str">
        <f t="shared" si="938"/>
        <v/>
      </c>
      <c r="BO1313" s="121" t="str">
        <f t="shared" si="934"/>
        <v/>
      </c>
      <c r="BP1313" s="122" t="str">
        <f t="shared" si="939"/>
        <v/>
      </c>
      <c r="BQ1313" s="122"/>
    </row>
    <row r="1314" spans="2:69" x14ac:dyDescent="0.3">
      <c r="B1314" s="89"/>
      <c r="C1314" s="98">
        <f t="shared" si="935"/>
        <v>261</v>
      </c>
      <c r="D1314" s="120">
        <v>1304</v>
      </c>
      <c r="E1314" s="161" t="str">
        <f t="shared" si="940"/>
        <v/>
      </c>
      <c r="F1314" s="90" t="str">
        <f t="shared" si="916"/>
        <v/>
      </c>
      <c r="G1314" s="120">
        <v>1304</v>
      </c>
      <c r="H1314" s="161" t="str">
        <f t="shared" si="941"/>
        <v/>
      </c>
      <c r="I1314" s="90" t="str">
        <f t="array" ref="I1314">IF(D$2=1,IF(F1314="","",ABS(F1313-F1314)),IF(D$2&lt;10,IF(AND(F1314="",F1315=""),"",MAX(IF(C$11:C$1510=G1314,B$11:B$1510))-MIN(IF(C$11:C$1510=G1314,B$11:B$1510))),IF(AND(F1314="",F1315=""),"",_xlfn.STDEV.S(IF(C$11:C$1510=G1314,B$11:B$1510)))))</f>
        <v/>
      </c>
      <c r="J1314" s="102"/>
      <c r="K1314" s="156"/>
      <c r="L1314" s="157"/>
      <c r="M1314" s="158"/>
      <c r="N1314" s="147"/>
      <c r="O1314" s="147"/>
      <c r="AA1314" s="99" t="str">
        <f t="shared" si="917"/>
        <v/>
      </c>
      <c r="AB1314" s="99" t="str">
        <f t="shared" si="918"/>
        <v/>
      </c>
      <c r="AC1314" s="99" t="str">
        <f t="shared" si="946"/>
        <v/>
      </c>
      <c r="AD1314" s="99" t="str">
        <f t="shared" si="947"/>
        <v/>
      </c>
      <c r="AE1314" s="99" t="str">
        <f t="shared" si="919"/>
        <v/>
      </c>
      <c r="AF1314" s="99" t="str">
        <f t="shared" si="920"/>
        <v/>
      </c>
      <c r="AG1314" s="99" t="str">
        <f t="shared" si="958"/>
        <v/>
      </c>
      <c r="AH1314" s="99" t="str">
        <f t="shared" si="959"/>
        <v/>
      </c>
      <c r="AI1314" s="99" t="str">
        <f t="shared" si="936"/>
        <v/>
      </c>
      <c r="AJ1314" s="99" t="str">
        <f t="shared" si="942"/>
        <v/>
      </c>
      <c r="AK1314" s="99" t="str">
        <f t="shared" si="956"/>
        <v/>
      </c>
      <c r="AL1314" s="99" t="str">
        <f t="shared" si="957"/>
        <v/>
      </c>
      <c r="AM1314" s="99" t="str">
        <f t="shared" si="937"/>
        <v/>
      </c>
      <c r="AN1314" s="99" t="str">
        <f t="shared" si="943"/>
        <v/>
      </c>
      <c r="AO1314" s="99" t="str">
        <f t="shared" si="948"/>
        <v/>
      </c>
      <c r="AP1314" s="99" t="str">
        <f t="shared" si="949"/>
        <v/>
      </c>
      <c r="AQ1314" s="99" t="str">
        <f t="shared" si="944"/>
        <v/>
      </c>
      <c r="AR1314" s="99" t="str">
        <f t="shared" si="945"/>
        <v/>
      </c>
      <c r="AS1314" s="99" t="str">
        <f t="shared" si="950"/>
        <v/>
      </c>
      <c r="AT1314" s="99" t="str">
        <f t="shared" si="951"/>
        <v/>
      </c>
      <c r="AU1314" s="99" t="str">
        <f t="shared" si="921"/>
        <v/>
      </c>
      <c r="AV1314" s="99" t="str">
        <f t="shared" si="922"/>
        <v/>
      </c>
      <c r="AW1314" s="99" t="str">
        <f t="shared" si="952"/>
        <v/>
      </c>
      <c r="AX1314" s="99" t="str">
        <f t="shared" si="953"/>
        <v/>
      </c>
      <c r="AY1314" s="99" t="str">
        <f t="shared" si="923"/>
        <v/>
      </c>
      <c r="AZ1314" s="99" t="str">
        <f t="shared" si="924"/>
        <v/>
      </c>
      <c r="BA1314" s="99" t="str">
        <f t="shared" si="954"/>
        <v/>
      </c>
      <c r="BB1314" s="99" t="str">
        <f t="shared" si="955"/>
        <v/>
      </c>
      <c r="BD1314" s="99" t="str">
        <f t="shared" si="925"/>
        <v/>
      </c>
      <c r="BE1314" s="99" t="str">
        <f t="shared" si="926"/>
        <v/>
      </c>
      <c r="BF1314" s="99" t="str">
        <f t="shared" si="927"/>
        <v/>
      </c>
      <c r="BG1314" s="99" t="str">
        <f t="shared" si="928"/>
        <v/>
      </c>
      <c r="BH1314" s="121" t="str">
        <f t="shared" si="929"/>
        <v/>
      </c>
      <c r="BI1314" s="121" t="str">
        <f t="shared" si="930"/>
        <v/>
      </c>
      <c r="BJ1314" s="122" t="str">
        <f t="shared" si="931"/>
        <v/>
      </c>
      <c r="BK1314" s="122"/>
      <c r="BL1314" s="99" t="str">
        <f t="shared" si="932"/>
        <v/>
      </c>
      <c r="BM1314" s="99" t="str">
        <f t="shared" si="933"/>
        <v/>
      </c>
      <c r="BN1314" s="122" t="str">
        <f t="shared" si="938"/>
        <v/>
      </c>
      <c r="BO1314" s="121" t="str">
        <f t="shared" si="934"/>
        <v/>
      </c>
      <c r="BP1314" s="122" t="str">
        <f t="shared" si="939"/>
        <v/>
      </c>
      <c r="BQ1314" s="122"/>
    </row>
    <row r="1315" spans="2:69" x14ac:dyDescent="0.3">
      <c r="B1315" s="89"/>
      <c r="C1315" s="98">
        <f t="shared" si="935"/>
        <v>261</v>
      </c>
      <c r="D1315" s="120">
        <v>1305</v>
      </c>
      <c r="E1315" s="161" t="str">
        <f t="shared" si="940"/>
        <v/>
      </c>
      <c r="F1315" s="90" t="str">
        <f t="shared" si="916"/>
        <v/>
      </c>
      <c r="G1315" s="120">
        <v>1305</v>
      </c>
      <c r="H1315" s="161" t="str">
        <f t="shared" si="941"/>
        <v/>
      </c>
      <c r="I1315" s="90" t="str">
        <f t="array" ref="I1315">IF(D$2=1,IF(F1315="","",ABS(F1314-F1315)),IF(D$2&lt;10,IF(AND(F1315="",F1316=""),"",MAX(IF(C$11:C$1510=G1315,B$11:B$1510))-MIN(IF(C$11:C$1510=G1315,B$11:B$1510))),IF(AND(F1315="",F1316=""),"",_xlfn.STDEV.S(IF(C$11:C$1510=G1315,B$11:B$1510)))))</f>
        <v/>
      </c>
      <c r="J1315" s="102"/>
      <c r="K1315" s="156"/>
      <c r="L1315" s="157"/>
      <c r="M1315" s="158"/>
      <c r="N1315" s="147"/>
      <c r="O1315" s="147"/>
      <c r="AA1315" s="99" t="str">
        <f t="shared" si="917"/>
        <v/>
      </c>
      <c r="AB1315" s="99" t="str">
        <f t="shared" si="918"/>
        <v/>
      </c>
      <c r="AC1315" s="99" t="str">
        <f t="shared" si="946"/>
        <v/>
      </c>
      <c r="AD1315" s="99" t="str">
        <f t="shared" si="947"/>
        <v/>
      </c>
      <c r="AE1315" s="99" t="str">
        <f t="shared" si="919"/>
        <v/>
      </c>
      <c r="AF1315" s="99" t="str">
        <f t="shared" si="920"/>
        <v/>
      </c>
      <c r="AG1315" s="99" t="str">
        <f t="shared" si="958"/>
        <v/>
      </c>
      <c r="AH1315" s="99" t="str">
        <f t="shared" si="959"/>
        <v/>
      </c>
      <c r="AI1315" s="99" t="str">
        <f t="shared" si="936"/>
        <v/>
      </c>
      <c r="AJ1315" s="99" t="str">
        <f t="shared" si="942"/>
        <v/>
      </c>
      <c r="AK1315" s="99" t="str">
        <f t="shared" si="956"/>
        <v/>
      </c>
      <c r="AL1315" s="99" t="str">
        <f t="shared" si="957"/>
        <v/>
      </c>
      <c r="AM1315" s="99" t="str">
        <f t="shared" si="937"/>
        <v/>
      </c>
      <c r="AN1315" s="99" t="str">
        <f t="shared" si="943"/>
        <v/>
      </c>
      <c r="AO1315" s="99" t="str">
        <f t="shared" si="948"/>
        <v/>
      </c>
      <c r="AP1315" s="99" t="str">
        <f t="shared" si="949"/>
        <v/>
      </c>
      <c r="AQ1315" s="99" t="str">
        <f t="shared" si="944"/>
        <v/>
      </c>
      <c r="AR1315" s="99" t="str">
        <f t="shared" si="945"/>
        <v/>
      </c>
      <c r="AS1315" s="99" t="str">
        <f t="shared" si="950"/>
        <v/>
      </c>
      <c r="AT1315" s="99" t="str">
        <f t="shared" si="951"/>
        <v/>
      </c>
      <c r="AU1315" s="99" t="str">
        <f t="shared" si="921"/>
        <v/>
      </c>
      <c r="AV1315" s="99" t="str">
        <f t="shared" si="922"/>
        <v/>
      </c>
      <c r="AW1315" s="99" t="str">
        <f t="shared" si="952"/>
        <v/>
      </c>
      <c r="AX1315" s="99" t="str">
        <f t="shared" si="953"/>
        <v/>
      </c>
      <c r="AY1315" s="99" t="str">
        <f t="shared" si="923"/>
        <v/>
      </c>
      <c r="AZ1315" s="99" t="str">
        <f t="shared" si="924"/>
        <v/>
      </c>
      <c r="BA1315" s="99" t="str">
        <f t="shared" si="954"/>
        <v/>
      </c>
      <c r="BB1315" s="99" t="str">
        <f t="shared" si="955"/>
        <v/>
      </c>
      <c r="BD1315" s="99" t="str">
        <f t="shared" si="925"/>
        <v/>
      </c>
      <c r="BE1315" s="99" t="str">
        <f t="shared" si="926"/>
        <v/>
      </c>
      <c r="BF1315" s="99" t="str">
        <f t="shared" si="927"/>
        <v/>
      </c>
      <c r="BG1315" s="99" t="str">
        <f t="shared" si="928"/>
        <v/>
      </c>
      <c r="BH1315" s="121" t="str">
        <f t="shared" si="929"/>
        <v/>
      </c>
      <c r="BI1315" s="121" t="str">
        <f t="shared" si="930"/>
        <v/>
      </c>
      <c r="BJ1315" s="122" t="str">
        <f t="shared" si="931"/>
        <v/>
      </c>
      <c r="BK1315" s="122"/>
      <c r="BL1315" s="99" t="str">
        <f t="shared" si="932"/>
        <v/>
      </c>
      <c r="BM1315" s="99" t="str">
        <f t="shared" si="933"/>
        <v/>
      </c>
      <c r="BN1315" s="122" t="str">
        <f t="shared" si="938"/>
        <v/>
      </c>
      <c r="BO1315" s="121" t="str">
        <f t="shared" si="934"/>
        <v/>
      </c>
      <c r="BP1315" s="122" t="str">
        <f t="shared" si="939"/>
        <v/>
      </c>
      <c r="BQ1315" s="122"/>
    </row>
    <row r="1316" spans="2:69" x14ac:dyDescent="0.3">
      <c r="B1316" s="89"/>
      <c r="C1316" s="98">
        <f t="shared" si="935"/>
        <v>262</v>
      </c>
      <c r="D1316" s="120">
        <v>1306</v>
      </c>
      <c r="E1316" s="161" t="str">
        <f t="shared" si="940"/>
        <v/>
      </c>
      <c r="F1316" s="90" t="str">
        <f t="shared" si="916"/>
        <v/>
      </c>
      <c r="G1316" s="120">
        <v>1306</v>
      </c>
      <c r="H1316" s="161" t="str">
        <f t="shared" si="941"/>
        <v/>
      </c>
      <c r="I1316" s="90" t="str">
        <f t="array" ref="I1316">IF(D$2=1,IF(F1316="","",ABS(F1315-F1316)),IF(D$2&lt;10,IF(AND(F1316="",F1317=""),"",MAX(IF(C$11:C$1510=G1316,B$11:B$1510))-MIN(IF(C$11:C$1510=G1316,B$11:B$1510))),IF(AND(F1316="",F1317=""),"",_xlfn.STDEV.S(IF(C$11:C$1510=G1316,B$11:B$1510)))))</f>
        <v/>
      </c>
      <c r="J1316" s="102"/>
      <c r="K1316" s="156"/>
      <c r="L1316" s="157"/>
      <c r="M1316" s="158"/>
      <c r="N1316" s="147"/>
      <c r="O1316" s="147"/>
      <c r="AA1316" s="99" t="str">
        <f t="shared" si="917"/>
        <v/>
      </c>
      <c r="AB1316" s="99" t="str">
        <f t="shared" si="918"/>
        <v/>
      </c>
      <c r="AC1316" s="99" t="str">
        <f t="shared" si="946"/>
        <v/>
      </c>
      <c r="AD1316" s="99" t="str">
        <f t="shared" si="947"/>
        <v/>
      </c>
      <c r="AE1316" s="99" t="str">
        <f t="shared" si="919"/>
        <v/>
      </c>
      <c r="AF1316" s="99" t="str">
        <f t="shared" si="920"/>
        <v/>
      </c>
      <c r="AG1316" s="99" t="str">
        <f t="shared" si="958"/>
        <v/>
      </c>
      <c r="AH1316" s="99" t="str">
        <f t="shared" si="959"/>
        <v/>
      </c>
      <c r="AI1316" s="99" t="str">
        <f t="shared" si="936"/>
        <v/>
      </c>
      <c r="AJ1316" s="99" t="str">
        <f t="shared" si="942"/>
        <v/>
      </c>
      <c r="AK1316" s="99" t="str">
        <f t="shared" si="956"/>
        <v/>
      </c>
      <c r="AL1316" s="99" t="str">
        <f t="shared" si="957"/>
        <v/>
      </c>
      <c r="AM1316" s="99" t="str">
        <f t="shared" si="937"/>
        <v/>
      </c>
      <c r="AN1316" s="99" t="str">
        <f t="shared" si="943"/>
        <v/>
      </c>
      <c r="AO1316" s="99" t="str">
        <f t="shared" si="948"/>
        <v/>
      </c>
      <c r="AP1316" s="99" t="str">
        <f t="shared" si="949"/>
        <v/>
      </c>
      <c r="AQ1316" s="99" t="str">
        <f t="shared" si="944"/>
        <v/>
      </c>
      <c r="AR1316" s="99" t="str">
        <f t="shared" si="945"/>
        <v/>
      </c>
      <c r="AS1316" s="99" t="str">
        <f t="shared" si="950"/>
        <v/>
      </c>
      <c r="AT1316" s="99" t="str">
        <f t="shared" si="951"/>
        <v/>
      </c>
      <c r="AU1316" s="99" t="str">
        <f t="shared" si="921"/>
        <v/>
      </c>
      <c r="AV1316" s="99" t="str">
        <f t="shared" si="922"/>
        <v/>
      </c>
      <c r="AW1316" s="99" t="str">
        <f t="shared" si="952"/>
        <v/>
      </c>
      <c r="AX1316" s="99" t="str">
        <f t="shared" si="953"/>
        <v/>
      </c>
      <c r="AY1316" s="99" t="str">
        <f t="shared" si="923"/>
        <v/>
      </c>
      <c r="AZ1316" s="99" t="str">
        <f t="shared" si="924"/>
        <v/>
      </c>
      <c r="BA1316" s="99" t="str">
        <f t="shared" si="954"/>
        <v/>
      </c>
      <c r="BB1316" s="99" t="str">
        <f t="shared" si="955"/>
        <v/>
      </c>
      <c r="BD1316" s="99" t="str">
        <f t="shared" si="925"/>
        <v/>
      </c>
      <c r="BE1316" s="99" t="str">
        <f t="shared" si="926"/>
        <v/>
      </c>
      <c r="BF1316" s="99" t="str">
        <f t="shared" si="927"/>
        <v/>
      </c>
      <c r="BG1316" s="99" t="str">
        <f t="shared" si="928"/>
        <v/>
      </c>
      <c r="BH1316" s="121" t="str">
        <f t="shared" si="929"/>
        <v/>
      </c>
      <c r="BI1316" s="121" t="str">
        <f t="shared" si="930"/>
        <v/>
      </c>
      <c r="BJ1316" s="122" t="str">
        <f t="shared" si="931"/>
        <v/>
      </c>
      <c r="BK1316" s="122"/>
      <c r="BL1316" s="99" t="str">
        <f t="shared" si="932"/>
        <v/>
      </c>
      <c r="BM1316" s="99" t="str">
        <f t="shared" si="933"/>
        <v/>
      </c>
      <c r="BN1316" s="122" t="str">
        <f t="shared" si="938"/>
        <v/>
      </c>
      <c r="BO1316" s="121" t="str">
        <f t="shared" si="934"/>
        <v/>
      </c>
      <c r="BP1316" s="122" t="str">
        <f t="shared" si="939"/>
        <v/>
      </c>
      <c r="BQ1316" s="122"/>
    </row>
    <row r="1317" spans="2:69" x14ac:dyDescent="0.3">
      <c r="B1317" s="89"/>
      <c r="C1317" s="98">
        <f t="shared" si="935"/>
        <v>262</v>
      </c>
      <c r="D1317" s="120">
        <v>1307</v>
      </c>
      <c r="E1317" s="161" t="str">
        <f t="shared" si="940"/>
        <v/>
      </c>
      <c r="F1317" s="90" t="str">
        <f t="shared" si="916"/>
        <v/>
      </c>
      <c r="G1317" s="120">
        <v>1307</v>
      </c>
      <c r="H1317" s="161" t="str">
        <f t="shared" si="941"/>
        <v/>
      </c>
      <c r="I1317" s="90" t="str">
        <f t="array" ref="I1317">IF(D$2=1,IF(F1317="","",ABS(F1316-F1317)),IF(D$2&lt;10,IF(AND(F1317="",F1318=""),"",MAX(IF(C$11:C$1510=G1317,B$11:B$1510))-MIN(IF(C$11:C$1510=G1317,B$11:B$1510))),IF(AND(F1317="",F1318=""),"",_xlfn.STDEV.S(IF(C$11:C$1510=G1317,B$11:B$1510)))))</f>
        <v/>
      </c>
      <c r="J1317" s="102"/>
      <c r="K1317" s="156"/>
      <c r="L1317" s="157"/>
      <c r="M1317" s="158"/>
      <c r="N1317" s="147"/>
      <c r="O1317" s="147"/>
      <c r="AA1317" s="99" t="str">
        <f t="shared" si="917"/>
        <v/>
      </c>
      <c r="AB1317" s="99" t="str">
        <f t="shared" si="918"/>
        <v/>
      </c>
      <c r="AC1317" s="99" t="str">
        <f t="shared" si="946"/>
        <v/>
      </c>
      <c r="AD1317" s="99" t="str">
        <f t="shared" si="947"/>
        <v/>
      </c>
      <c r="AE1317" s="99" t="str">
        <f t="shared" si="919"/>
        <v/>
      </c>
      <c r="AF1317" s="99" t="str">
        <f t="shared" si="920"/>
        <v/>
      </c>
      <c r="AG1317" s="99" t="str">
        <f t="shared" si="958"/>
        <v/>
      </c>
      <c r="AH1317" s="99" t="str">
        <f t="shared" si="959"/>
        <v/>
      </c>
      <c r="AI1317" s="99" t="str">
        <f t="shared" si="936"/>
        <v/>
      </c>
      <c r="AJ1317" s="99" t="str">
        <f t="shared" si="942"/>
        <v/>
      </c>
      <c r="AK1317" s="99" t="str">
        <f t="shared" si="956"/>
        <v/>
      </c>
      <c r="AL1317" s="99" t="str">
        <f t="shared" si="957"/>
        <v/>
      </c>
      <c r="AM1317" s="99" t="str">
        <f t="shared" si="937"/>
        <v/>
      </c>
      <c r="AN1317" s="99" t="str">
        <f t="shared" si="943"/>
        <v/>
      </c>
      <c r="AO1317" s="99" t="str">
        <f t="shared" si="948"/>
        <v/>
      </c>
      <c r="AP1317" s="99" t="str">
        <f t="shared" si="949"/>
        <v/>
      </c>
      <c r="AQ1317" s="99" t="str">
        <f t="shared" si="944"/>
        <v/>
      </c>
      <c r="AR1317" s="99" t="str">
        <f t="shared" si="945"/>
        <v/>
      </c>
      <c r="AS1317" s="99" t="str">
        <f t="shared" si="950"/>
        <v/>
      </c>
      <c r="AT1317" s="99" t="str">
        <f t="shared" si="951"/>
        <v/>
      </c>
      <c r="AU1317" s="99" t="str">
        <f t="shared" si="921"/>
        <v/>
      </c>
      <c r="AV1317" s="99" t="str">
        <f t="shared" si="922"/>
        <v/>
      </c>
      <c r="AW1317" s="99" t="str">
        <f t="shared" si="952"/>
        <v/>
      </c>
      <c r="AX1317" s="99" t="str">
        <f t="shared" si="953"/>
        <v/>
      </c>
      <c r="AY1317" s="99" t="str">
        <f t="shared" si="923"/>
        <v/>
      </c>
      <c r="AZ1317" s="99" t="str">
        <f t="shared" si="924"/>
        <v/>
      </c>
      <c r="BA1317" s="99" t="str">
        <f t="shared" si="954"/>
        <v/>
      </c>
      <c r="BB1317" s="99" t="str">
        <f t="shared" si="955"/>
        <v/>
      </c>
      <c r="BD1317" s="99" t="str">
        <f t="shared" si="925"/>
        <v/>
      </c>
      <c r="BE1317" s="99" t="str">
        <f t="shared" si="926"/>
        <v/>
      </c>
      <c r="BF1317" s="99" t="str">
        <f t="shared" si="927"/>
        <v/>
      </c>
      <c r="BG1317" s="99" t="str">
        <f t="shared" si="928"/>
        <v/>
      </c>
      <c r="BH1317" s="121" t="str">
        <f t="shared" si="929"/>
        <v/>
      </c>
      <c r="BI1317" s="121" t="str">
        <f t="shared" si="930"/>
        <v/>
      </c>
      <c r="BJ1317" s="122" t="str">
        <f t="shared" si="931"/>
        <v/>
      </c>
      <c r="BK1317" s="122"/>
      <c r="BL1317" s="99" t="str">
        <f t="shared" si="932"/>
        <v/>
      </c>
      <c r="BM1317" s="99" t="str">
        <f t="shared" si="933"/>
        <v/>
      </c>
      <c r="BN1317" s="122" t="str">
        <f t="shared" si="938"/>
        <v/>
      </c>
      <c r="BO1317" s="121" t="str">
        <f t="shared" si="934"/>
        <v/>
      </c>
      <c r="BP1317" s="122" t="str">
        <f t="shared" si="939"/>
        <v/>
      </c>
      <c r="BQ1317" s="122"/>
    </row>
    <row r="1318" spans="2:69" x14ac:dyDescent="0.3">
      <c r="B1318" s="89"/>
      <c r="C1318" s="98">
        <f t="shared" si="935"/>
        <v>262</v>
      </c>
      <c r="D1318" s="120">
        <v>1308</v>
      </c>
      <c r="E1318" s="161" t="str">
        <f t="shared" si="940"/>
        <v/>
      </c>
      <c r="F1318" s="90" t="str">
        <f t="shared" si="916"/>
        <v/>
      </c>
      <c r="G1318" s="120">
        <v>1308</v>
      </c>
      <c r="H1318" s="161" t="str">
        <f t="shared" si="941"/>
        <v/>
      </c>
      <c r="I1318" s="90" t="str">
        <f t="array" ref="I1318">IF(D$2=1,IF(F1318="","",ABS(F1317-F1318)),IF(D$2&lt;10,IF(AND(F1318="",F1319=""),"",MAX(IF(C$11:C$1510=G1318,B$11:B$1510))-MIN(IF(C$11:C$1510=G1318,B$11:B$1510))),IF(AND(F1318="",F1319=""),"",_xlfn.STDEV.S(IF(C$11:C$1510=G1318,B$11:B$1510)))))</f>
        <v/>
      </c>
      <c r="J1318" s="102"/>
      <c r="K1318" s="156"/>
      <c r="L1318" s="157"/>
      <c r="M1318" s="158"/>
      <c r="N1318" s="147"/>
      <c r="O1318" s="147"/>
      <c r="AA1318" s="99" t="str">
        <f t="shared" si="917"/>
        <v/>
      </c>
      <c r="AB1318" s="99" t="str">
        <f t="shared" si="918"/>
        <v/>
      </c>
      <c r="AC1318" s="99" t="str">
        <f t="shared" si="946"/>
        <v/>
      </c>
      <c r="AD1318" s="99" t="str">
        <f t="shared" si="947"/>
        <v/>
      </c>
      <c r="AE1318" s="99" t="str">
        <f t="shared" si="919"/>
        <v/>
      </c>
      <c r="AF1318" s="99" t="str">
        <f t="shared" si="920"/>
        <v/>
      </c>
      <c r="AG1318" s="99" t="str">
        <f t="shared" si="958"/>
        <v/>
      </c>
      <c r="AH1318" s="99" t="str">
        <f t="shared" si="959"/>
        <v/>
      </c>
      <c r="AI1318" s="99" t="str">
        <f t="shared" si="936"/>
        <v/>
      </c>
      <c r="AJ1318" s="99" t="str">
        <f t="shared" si="942"/>
        <v/>
      </c>
      <c r="AK1318" s="99" t="str">
        <f t="shared" si="956"/>
        <v/>
      </c>
      <c r="AL1318" s="99" t="str">
        <f t="shared" si="957"/>
        <v/>
      </c>
      <c r="AM1318" s="99" t="str">
        <f t="shared" si="937"/>
        <v/>
      </c>
      <c r="AN1318" s="99" t="str">
        <f t="shared" si="943"/>
        <v/>
      </c>
      <c r="AO1318" s="99" t="str">
        <f t="shared" si="948"/>
        <v/>
      </c>
      <c r="AP1318" s="99" t="str">
        <f t="shared" si="949"/>
        <v/>
      </c>
      <c r="AQ1318" s="99" t="str">
        <f t="shared" si="944"/>
        <v/>
      </c>
      <c r="AR1318" s="99" t="str">
        <f t="shared" si="945"/>
        <v/>
      </c>
      <c r="AS1318" s="99" t="str">
        <f t="shared" si="950"/>
        <v/>
      </c>
      <c r="AT1318" s="99" t="str">
        <f t="shared" si="951"/>
        <v/>
      </c>
      <c r="AU1318" s="99" t="str">
        <f t="shared" si="921"/>
        <v/>
      </c>
      <c r="AV1318" s="99" t="str">
        <f t="shared" si="922"/>
        <v/>
      </c>
      <c r="AW1318" s="99" t="str">
        <f t="shared" si="952"/>
        <v/>
      </c>
      <c r="AX1318" s="99" t="str">
        <f t="shared" si="953"/>
        <v/>
      </c>
      <c r="AY1318" s="99" t="str">
        <f t="shared" si="923"/>
        <v/>
      </c>
      <c r="AZ1318" s="99" t="str">
        <f t="shared" si="924"/>
        <v/>
      </c>
      <c r="BA1318" s="99" t="str">
        <f t="shared" si="954"/>
        <v/>
      </c>
      <c r="BB1318" s="99" t="str">
        <f t="shared" si="955"/>
        <v/>
      </c>
      <c r="BD1318" s="99" t="str">
        <f t="shared" si="925"/>
        <v/>
      </c>
      <c r="BE1318" s="99" t="str">
        <f t="shared" si="926"/>
        <v/>
      </c>
      <c r="BF1318" s="99" t="str">
        <f t="shared" si="927"/>
        <v/>
      </c>
      <c r="BG1318" s="99" t="str">
        <f t="shared" si="928"/>
        <v/>
      </c>
      <c r="BH1318" s="121" t="str">
        <f t="shared" si="929"/>
        <v/>
      </c>
      <c r="BI1318" s="121" t="str">
        <f t="shared" si="930"/>
        <v/>
      </c>
      <c r="BJ1318" s="122" t="str">
        <f t="shared" si="931"/>
        <v/>
      </c>
      <c r="BK1318" s="122"/>
      <c r="BL1318" s="99" t="str">
        <f t="shared" si="932"/>
        <v/>
      </c>
      <c r="BM1318" s="99" t="str">
        <f t="shared" si="933"/>
        <v/>
      </c>
      <c r="BN1318" s="122" t="str">
        <f t="shared" si="938"/>
        <v/>
      </c>
      <c r="BO1318" s="121" t="str">
        <f t="shared" si="934"/>
        <v/>
      </c>
      <c r="BP1318" s="122" t="str">
        <f t="shared" si="939"/>
        <v/>
      </c>
      <c r="BQ1318" s="122"/>
    </row>
    <row r="1319" spans="2:69" x14ac:dyDescent="0.3">
      <c r="B1319" s="89"/>
      <c r="C1319" s="98">
        <f t="shared" si="935"/>
        <v>262</v>
      </c>
      <c r="D1319" s="120">
        <v>1309</v>
      </c>
      <c r="E1319" s="161" t="str">
        <f t="shared" si="940"/>
        <v/>
      </c>
      <c r="F1319" s="90" t="str">
        <f t="shared" si="916"/>
        <v/>
      </c>
      <c r="G1319" s="120">
        <v>1309</v>
      </c>
      <c r="H1319" s="161" t="str">
        <f t="shared" si="941"/>
        <v/>
      </c>
      <c r="I1319" s="90" t="str">
        <f t="array" ref="I1319">IF(D$2=1,IF(F1319="","",ABS(F1318-F1319)),IF(D$2&lt;10,IF(AND(F1319="",F1320=""),"",MAX(IF(C$11:C$1510=G1319,B$11:B$1510))-MIN(IF(C$11:C$1510=G1319,B$11:B$1510))),IF(AND(F1319="",F1320=""),"",_xlfn.STDEV.S(IF(C$11:C$1510=G1319,B$11:B$1510)))))</f>
        <v/>
      </c>
      <c r="J1319" s="102"/>
      <c r="K1319" s="156"/>
      <c r="L1319" s="157"/>
      <c r="M1319" s="158"/>
      <c r="N1319" s="147"/>
      <c r="O1319" s="147"/>
      <c r="AA1319" s="99" t="str">
        <f t="shared" si="917"/>
        <v/>
      </c>
      <c r="AB1319" s="99" t="str">
        <f t="shared" si="918"/>
        <v/>
      </c>
      <c r="AC1319" s="99" t="str">
        <f t="shared" si="946"/>
        <v/>
      </c>
      <c r="AD1319" s="99" t="str">
        <f t="shared" si="947"/>
        <v/>
      </c>
      <c r="AE1319" s="99" t="str">
        <f t="shared" si="919"/>
        <v/>
      </c>
      <c r="AF1319" s="99" t="str">
        <f t="shared" si="920"/>
        <v/>
      </c>
      <c r="AG1319" s="99" t="str">
        <f t="shared" si="958"/>
        <v/>
      </c>
      <c r="AH1319" s="99" t="str">
        <f t="shared" si="959"/>
        <v/>
      </c>
      <c r="AI1319" s="99" t="str">
        <f t="shared" si="936"/>
        <v/>
      </c>
      <c r="AJ1319" s="99" t="str">
        <f t="shared" si="942"/>
        <v/>
      </c>
      <c r="AK1319" s="99" t="str">
        <f t="shared" si="956"/>
        <v/>
      </c>
      <c r="AL1319" s="99" t="str">
        <f t="shared" si="957"/>
        <v/>
      </c>
      <c r="AM1319" s="99" t="str">
        <f t="shared" si="937"/>
        <v/>
      </c>
      <c r="AN1319" s="99" t="str">
        <f t="shared" si="943"/>
        <v/>
      </c>
      <c r="AO1319" s="99" t="str">
        <f t="shared" si="948"/>
        <v/>
      </c>
      <c r="AP1319" s="99" t="str">
        <f t="shared" si="949"/>
        <v/>
      </c>
      <c r="AQ1319" s="99" t="str">
        <f t="shared" si="944"/>
        <v/>
      </c>
      <c r="AR1319" s="99" t="str">
        <f t="shared" si="945"/>
        <v/>
      </c>
      <c r="AS1319" s="99" t="str">
        <f t="shared" si="950"/>
        <v/>
      </c>
      <c r="AT1319" s="99" t="str">
        <f t="shared" si="951"/>
        <v/>
      </c>
      <c r="AU1319" s="99" t="str">
        <f t="shared" si="921"/>
        <v/>
      </c>
      <c r="AV1319" s="99" t="str">
        <f t="shared" si="922"/>
        <v/>
      </c>
      <c r="AW1319" s="99" t="str">
        <f t="shared" si="952"/>
        <v/>
      </c>
      <c r="AX1319" s="99" t="str">
        <f t="shared" si="953"/>
        <v/>
      </c>
      <c r="AY1319" s="99" t="str">
        <f t="shared" si="923"/>
        <v/>
      </c>
      <c r="AZ1319" s="99" t="str">
        <f t="shared" si="924"/>
        <v/>
      </c>
      <c r="BA1319" s="99" t="str">
        <f t="shared" si="954"/>
        <v/>
      </c>
      <c r="BB1319" s="99" t="str">
        <f t="shared" si="955"/>
        <v/>
      </c>
      <c r="BD1319" s="99" t="str">
        <f t="shared" si="925"/>
        <v/>
      </c>
      <c r="BE1319" s="99" t="str">
        <f t="shared" si="926"/>
        <v/>
      </c>
      <c r="BF1319" s="99" t="str">
        <f t="shared" si="927"/>
        <v/>
      </c>
      <c r="BG1319" s="99" t="str">
        <f t="shared" si="928"/>
        <v/>
      </c>
      <c r="BH1319" s="121" t="str">
        <f t="shared" si="929"/>
        <v/>
      </c>
      <c r="BI1319" s="121" t="str">
        <f t="shared" si="930"/>
        <v/>
      </c>
      <c r="BJ1319" s="122" t="str">
        <f t="shared" si="931"/>
        <v/>
      </c>
      <c r="BK1319" s="122"/>
      <c r="BL1319" s="99" t="str">
        <f t="shared" si="932"/>
        <v/>
      </c>
      <c r="BM1319" s="99" t="str">
        <f t="shared" si="933"/>
        <v/>
      </c>
      <c r="BN1319" s="122" t="str">
        <f t="shared" si="938"/>
        <v/>
      </c>
      <c r="BO1319" s="121" t="str">
        <f t="shared" si="934"/>
        <v/>
      </c>
      <c r="BP1319" s="122" t="str">
        <f t="shared" si="939"/>
        <v/>
      </c>
      <c r="BQ1319" s="122"/>
    </row>
    <row r="1320" spans="2:69" x14ac:dyDescent="0.3">
      <c r="B1320" s="89"/>
      <c r="C1320" s="98">
        <f t="shared" si="935"/>
        <v>262</v>
      </c>
      <c r="D1320" s="120">
        <v>1310</v>
      </c>
      <c r="E1320" s="161" t="str">
        <f t="shared" si="940"/>
        <v/>
      </c>
      <c r="F1320" s="90" t="str">
        <f t="shared" si="916"/>
        <v/>
      </c>
      <c r="G1320" s="120">
        <v>1310</v>
      </c>
      <c r="H1320" s="161" t="str">
        <f t="shared" si="941"/>
        <v/>
      </c>
      <c r="I1320" s="90" t="str">
        <f t="array" ref="I1320">IF(D$2=1,IF(F1320="","",ABS(F1319-F1320)),IF(D$2&lt;10,IF(AND(F1320="",F1321=""),"",MAX(IF(C$11:C$1510=G1320,B$11:B$1510))-MIN(IF(C$11:C$1510=G1320,B$11:B$1510))),IF(AND(F1320="",F1321=""),"",_xlfn.STDEV.S(IF(C$11:C$1510=G1320,B$11:B$1510)))))</f>
        <v/>
      </c>
      <c r="J1320" s="102"/>
      <c r="K1320" s="156"/>
      <c r="L1320" s="157"/>
      <c r="M1320" s="158"/>
      <c r="N1320" s="147"/>
      <c r="O1320" s="147"/>
      <c r="AA1320" s="99" t="str">
        <f t="shared" si="917"/>
        <v/>
      </c>
      <c r="AB1320" s="99" t="str">
        <f t="shared" si="918"/>
        <v/>
      </c>
      <c r="AC1320" s="99" t="str">
        <f t="shared" si="946"/>
        <v/>
      </c>
      <c r="AD1320" s="99" t="str">
        <f t="shared" si="947"/>
        <v/>
      </c>
      <c r="AE1320" s="99" t="str">
        <f t="shared" si="919"/>
        <v/>
      </c>
      <c r="AF1320" s="99" t="str">
        <f t="shared" si="920"/>
        <v/>
      </c>
      <c r="AG1320" s="99" t="str">
        <f t="shared" si="958"/>
        <v/>
      </c>
      <c r="AH1320" s="99" t="str">
        <f t="shared" si="959"/>
        <v/>
      </c>
      <c r="AI1320" s="99" t="str">
        <f t="shared" si="936"/>
        <v/>
      </c>
      <c r="AJ1320" s="99" t="str">
        <f t="shared" si="942"/>
        <v/>
      </c>
      <c r="AK1320" s="99" t="str">
        <f t="shared" si="956"/>
        <v/>
      </c>
      <c r="AL1320" s="99" t="str">
        <f t="shared" si="957"/>
        <v/>
      </c>
      <c r="AM1320" s="99" t="str">
        <f t="shared" si="937"/>
        <v/>
      </c>
      <c r="AN1320" s="99" t="str">
        <f t="shared" si="943"/>
        <v/>
      </c>
      <c r="AO1320" s="99" t="str">
        <f t="shared" si="948"/>
        <v/>
      </c>
      <c r="AP1320" s="99" t="str">
        <f t="shared" si="949"/>
        <v/>
      </c>
      <c r="AQ1320" s="99" t="str">
        <f t="shared" si="944"/>
        <v/>
      </c>
      <c r="AR1320" s="99" t="str">
        <f t="shared" si="945"/>
        <v/>
      </c>
      <c r="AS1320" s="99" t="str">
        <f t="shared" si="950"/>
        <v/>
      </c>
      <c r="AT1320" s="99" t="str">
        <f t="shared" si="951"/>
        <v/>
      </c>
      <c r="AU1320" s="99" t="str">
        <f t="shared" si="921"/>
        <v/>
      </c>
      <c r="AV1320" s="99" t="str">
        <f t="shared" si="922"/>
        <v/>
      </c>
      <c r="AW1320" s="99" t="str">
        <f t="shared" si="952"/>
        <v/>
      </c>
      <c r="AX1320" s="99" t="str">
        <f t="shared" si="953"/>
        <v/>
      </c>
      <c r="AY1320" s="99" t="str">
        <f t="shared" si="923"/>
        <v/>
      </c>
      <c r="AZ1320" s="99" t="str">
        <f t="shared" si="924"/>
        <v/>
      </c>
      <c r="BA1320" s="99" t="str">
        <f t="shared" si="954"/>
        <v/>
      </c>
      <c r="BB1320" s="99" t="str">
        <f t="shared" si="955"/>
        <v/>
      </c>
      <c r="BD1320" s="99" t="str">
        <f t="shared" si="925"/>
        <v/>
      </c>
      <c r="BE1320" s="99" t="str">
        <f t="shared" si="926"/>
        <v/>
      </c>
      <c r="BF1320" s="99" t="str">
        <f t="shared" si="927"/>
        <v/>
      </c>
      <c r="BG1320" s="99" t="str">
        <f t="shared" si="928"/>
        <v/>
      </c>
      <c r="BH1320" s="121" t="str">
        <f t="shared" si="929"/>
        <v/>
      </c>
      <c r="BI1320" s="121" t="str">
        <f t="shared" si="930"/>
        <v/>
      </c>
      <c r="BJ1320" s="122" t="str">
        <f t="shared" si="931"/>
        <v/>
      </c>
      <c r="BK1320" s="122"/>
      <c r="BL1320" s="99" t="str">
        <f t="shared" si="932"/>
        <v/>
      </c>
      <c r="BM1320" s="99" t="str">
        <f t="shared" si="933"/>
        <v/>
      </c>
      <c r="BN1320" s="122" t="str">
        <f t="shared" si="938"/>
        <v/>
      </c>
      <c r="BO1320" s="121" t="str">
        <f t="shared" si="934"/>
        <v/>
      </c>
      <c r="BP1320" s="122" t="str">
        <f t="shared" si="939"/>
        <v/>
      </c>
      <c r="BQ1320" s="122"/>
    </row>
    <row r="1321" spans="2:69" x14ac:dyDescent="0.3">
      <c r="B1321" s="89"/>
      <c r="C1321" s="98">
        <f t="shared" si="935"/>
        <v>263</v>
      </c>
      <c r="D1321" s="120">
        <v>1311</v>
      </c>
      <c r="E1321" s="161" t="str">
        <f t="shared" si="940"/>
        <v/>
      </c>
      <c r="F1321" s="90" t="str">
        <f t="shared" si="916"/>
        <v/>
      </c>
      <c r="G1321" s="120">
        <v>1311</v>
      </c>
      <c r="H1321" s="161" t="str">
        <f t="shared" si="941"/>
        <v/>
      </c>
      <c r="I1321" s="90" t="str">
        <f t="array" ref="I1321">IF(D$2=1,IF(F1321="","",ABS(F1320-F1321)),IF(D$2&lt;10,IF(AND(F1321="",F1322=""),"",MAX(IF(C$11:C$1510=G1321,B$11:B$1510))-MIN(IF(C$11:C$1510=G1321,B$11:B$1510))),IF(AND(F1321="",F1322=""),"",_xlfn.STDEV.S(IF(C$11:C$1510=G1321,B$11:B$1510)))))</f>
        <v/>
      </c>
      <c r="J1321" s="102"/>
      <c r="K1321" s="156"/>
      <c r="L1321" s="157"/>
      <c r="M1321" s="158"/>
      <c r="N1321" s="147"/>
      <c r="O1321" s="147"/>
      <c r="AA1321" s="99" t="str">
        <f t="shared" si="917"/>
        <v/>
      </c>
      <c r="AB1321" s="99" t="str">
        <f t="shared" si="918"/>
        <v/>
      </c>
      <c r="AC1321" s="99" t="str">
        <f t="shared" si="946"/>
        <v/>
      </c>
      <c r="AD1321" s="99" t="str">
        <f t="shared" si="947"/>
        <v/>
      </c>
      <c r="AE1321" s="99" t="str">
        <f t="shared" si="919"/>
        <v/>
      </c>
      <c r="AF1321" s="99" t="str">
        <f t="shared" si="920"/>
        <v/>
      </c>
      <c r="AG1321" s="99" t="str">
        <f t="shared" si="958"/>
        <v/>
      </c>
      <c r="AH1321" s="99" t="str">
        <f t="shared" si="959"/>
        <v/>
      </c>
      <c r="AI1321" s="99" t="str">
        <f t="shared" si="936"/>
        <v/>
      </c>
      <c r="AJ1321" s="99" t="str">
        <f t="shared" si="942"/>
        <v/>
      </c>
      <c r="AK1321" s="99" t="str">
        <f t="shared" si="956"/>
        <v/>
      </c>
      <c r="AL1321" s="99" t="str">
        <f t="shared" si="957"/>
        <v/>
      </c>
      <c r="AM1321" s="99" t="str">
        <f t="shared" si="937"/>
        <v/>
      </c>
      <c r="AN1321" s="99" t="str">
        <f t="shared" si="943"/>
        <v/>
      </c>
      <c r="AO1321" s="99" t="str">
        <f t="shared" si="948"/>
        <v/>
      </c>
      <c r="AP1321" s="99" t="str">
        <f t="shared" si="949"/>
        <v/>
      </c>
      <c r="AQ1321" s="99" t="str">
        <f t="shared" si="944"/>
        <v/>
      </c>
      <c r="AR1321" s="99" t="str">
        <f t="shared" si="945"/>
        <v/>
      </c>
      <c r="AS1321" s="99" t="str">
        <f t="shared" si="950"/>
        <v/>
      </c>
      <c r="AT1321" s="99" t="str">
        <f t="shared" si="951"/>
        <v/>
      </c>
      <c r="AU1321" s="99" t="str">
        <f t="shared" si="921"/>
        <v/>
      </c>
      <c r="AV1321" s="99" t="str">
        <f t="shared" si="922"/>
        <v/>
      </c>
      <c r="AW1321" s="99" t="str">
        <f t="shared" si="952"/>
        <v/>
      </c>
      <c r="AX1321" s="99" t="str">
        <f t="shared" si="953"/>
        <v/>
      </c>
      <c r="AY1321" s="99" t="str">
        <f t="shared" si="923"/>
        <v/>
      </c>
      <c r="AZ1321" s="99" t="str">
        <f t="shared" si="924"/>
        <v/>
      </c>
      <c r="BA1321" s="99" t="str">
        <f t="shared" si="954"/>
        <v/>
      </c>
      <c r="BB1321" s="99" t="str">
        <f t="shared" si="955"/>
        <v/>
      </c>
      <c r="BD1321" s="99" t="str">
        <f t="shared" si="925"/>
        <v/>
      </c>
      <c r="BE1321" s="99" t="str">
        <f t="shared" si="926"/>
        <v/>
      </c>
      <c r="BF1321" s="99" t="str">
        <f t="shared" si="927"/>
        <v/>
      </c>
      <c r="BG1321" s="99" t="str">
        <f t="shared" si="928"/>
        <v/>
      </c>
      <c r="BH1321" s="121" t="str">
        <f t="shared" si="929"/>
        <v/>
      </c>
      <c r="BI1321" s="121" t="str">
        <f t="shared" si="930"/>
        <v/>
      </c>
      <c r="BJ1321" s="122" t="str">
        <f t="shared" si="931"/>
        <v/>
      </c>
      <c r="BK1321" s="122"/>
      <c r="BL1321" s="99" t="str">
        <f t="shared" si="932"/>
        <v/>
      </c>
      <c r="BM1321" s="99" t="str">
        <f t="shared" si="933"/>
        <v/>
      </c>
      <c r="BN1321" s="122" t="str">
        <f t="shared" si="938"/>
        <v/>
      </c>
      <c r="BO1321" s="121" t="str">
        <f t="shared" si="934"/>
        <v/>
      </c>
      <c r="BP1321" s="122" t="str">
        <f t="shared" si="939"/>
        <v/>
      </c>
      <c r="BQ1321" s="122"/>
    </row>
    <row r="1322" spans="2:69" x14ac:dyDescent="0.3">
      <c r="B1322" s="89"/>
      <c r="C1322" s="98">
        <f t="shared" si="935"/>
        <v>263</v>
      </c>
      <c r="D1322" s="120">
        <v>1312</v>
      </c>
      <c r="E1322" s="161" t="str">
        <f t="shared" si="940"/>
        <v/>
      </c>
      <c r="F1322" s="90" t="str">
        <f t="shared" si="916"/>
        <v/>
      </c>
      <c r="G1322" s="120">
        <v>1312</v>
      </c>
      <c r="H1322" s="161" t="str">
        <f t="shared" si="941"/>
        <v/>
      </c>
      <c r="I1322" s="90" t="str">
        <f t="array" ref="I1322">IF(D$2=1,IF(F1322="","",ABS(F1321-F1322)),IF(D$2&lt;10,IF(AND(F1322="",F1323=""),"",MAX(IF(C$11:C$1510=G1322,B$11:B$1510))-MIN(IF(C$11:C$1510=G1322,B$11:B$1510))),IF(AND(F1322="",F1323=""),"",_xlfn.STDEV.S(IF(C$11:C$1510=G1322,B$11:B$1510)))))</f>
        <v/>
      </c>
      <c r="J1322" s="102"/>
      <c r="K1322" s="156"/>
      <c r="L1322" s="157"/>
      <c r="M1322" s="158"/>
      <c r="N1322" s="147"/>
      <c r="O1322" s="147"/>
      <c r="AA1322" s="99" t="str">
        <f t="shared" si="917"/>
        <v/>
      </c>
      <c r="AB1322" s="99" t="str">
        <f t="shared" si="918"/>
        <v/>
      </c>
      <c r="AC1322" s="99" t="str">
        <f t="shared" si="946"/>
        <v/>
      </c>
      <c r="AD1322" s="99" t="str">
        <f t="shared" si="947"/>
        <v/>
      </c>
      <c r="AE1322" s="99" t="str">
        <f t="shared" si="919"/>
        <v/>
      </c>
      <c r="AF1322" s="99" t="str">
        <f t="shared" si="920"/>
        <v/>
      </c>
      <c r="AG1322" s="99" t="str">
        <f t="shared" si="958"/>
        <v/>
      </c>
      <c r="AH1322" s="99" t="str">
        <f t="shared" si="959"/>
        <v/>
      </c>
      <c r="AI1322" s="99" t="str">
        <f t="shared" si="936"/>
        <v/>
      </c>
      <c r="AJ1322" s="99" t="str">
        <f t="shared" si="942"/>
        <v/>
      </c>
      <c r="AK1322" s="99" t="str">
        <f t="shared" si="956"/>
        <v/>
      </c>
      <c r="AL1322" s="99" t="str">
        <f t="shared" si="957"/>
        <v/>
      </c>
      <c r="AM1322" s="99" t="str">
        <f t="shared" si="937"/>
        <v/>
      </c>
      <c r="AN1322" s="99" t="str">
        <f t="shared" si="943"/>
        <v/>
      </c>
      <c r="AO1322" s="99" t="str">
        <f t="shared" si="948"/>
        <v/>
      </c>
      <c r="AP1322" s="99" t="str">
        <f t="shared" si="949"/>
        <v/>
      </c>
      <c r="AQ1322" s="99" t="str">
        <f t="shared" si="944"/>
        <v/>
      </c>
      <c r="AR1322" s="99" t="str">
        <f t="shared" si="945"/>
        <v/>
      </c>
      <c r="AS1322" s="99" t="str">
        <f t="shared" si="950"/>
        <v/>
      </c>
      <c r="AT1322" s="99" t="str">
        <f t="shared" si="951"/>
        <v/>
      </c>
      <c r="AU1322" s="99" t="str">
        <f t="shared" si="921"/>
        <v/>
      </c>
      <c r="AV1322" s="99" t="str">
        <f t="shared" si="922"/>
        <v/>
      </c>
      <c r="AW1322" s="99" t="str">
        <f t="shared" si="952"/>
        <v/>
      </c>
      <c r="AX1322" s="99" t="str">
        <f t="shared" si="953"/>
        <v/>
      </c>
      <c r="AY1322" s="99" t="str">
        <f t="shared" si="923"/>
        <v/>
      </c>
      <c r="AZ1322" s="99" t="str">
        <f t="shared" si="924"/>
        <v/>
      </c>
      <c r="BA1322" s="99" t="str">
        <f t="shared" si="954"/>
        <v/>
      </c>
      <c r="BB1322" s="99" t="str">
        <f t="shared" si="955"/>
        <v/>
      </c>
      <c r="BD1322" s="99" t="str">
        <f t="shared" si="925"/>
        <v/>
      </c>
      <c r="BE1322" s="99" t="str">
        <f t="shared" si="926"/>
        <v/>
      </c>
      <c r="BF1322" s="99" t="str">
        <f t="shared" si="927"/>
        <v/>
      </c>
      <c r="BG1322" s="99" t="str">
        <f t="shared" si="928"/>
        <v/>
      </c>
      <c r="BH1322" s="121" t="str">
        <f t="shared" si="929"/>
        <v/>
      </c>
      <c r="BI1322" s="121" t="str">
        <f t="shared" si="930"/>
        <v/>
      </c>
      <c r="BJ1322" s="122" t="str">
        <f t="shared" si="931"/>
        <v/>
      </c>
      <c r="BK1322" s="122"/>
      <c r="BL1322" s="99" t="str">
        <f t="shared" si="932"/>
        <v/>
      </c>
      <c r="BM1322" s="99" t="str">
        <f t="shared" si="933"/>
        <v/>
      </c>
      <c r="BN1322" s="122" t="str">
        <f t="shared" si="938"/>
        <v/>
      </c>
      <c r="BO1322" s="121" t="str">
        <f t="shared" si="934"/>
        <v/>
      </c>
      <c r="BP1322" s="122" t="str">
        <f t="shared" si="939"/>
        <v/>
      </c>
      <c r="BQ1322" s="122"/>
    </row>
    <row r="1323" spans="2:69" x14ac:dyDescent="0.3">
      <c r="B1323" s="89"/>
      <c r="C1323" s="98">
        <f t="shared" si="935"/>
        <v>263</v>
      </c>
      <c r="D1323" s="120">
        <v>1313</v>
      </c>
      <c r="E1323" s="161" t="str">
        <f t="shared" si="940"/>
        <v/>
      </c>
      <c r="F1323" s="90" t="str">
        <f t="shared" si="916"/>
        <v/>
      </c>
      <c r="G1323" s="120">
        <v>1313</v>
      </c>
      <c r="H1323" s="161" t="str">
        <f t="shared" si="941"/>
        <v/>
      </c>
      <c r="I1323" s="90" t="str">
        <f t="array" ref="I1323">IF(D$2=1,IF(F1323="","",ABS(F1322-F1323)),IF(D$2&lt;10,IF(AND(F1323="",F1324=""),"",MAX(IF(C$11:C$1510=G1323,B$11:B$1510))-MIN(IF(C$11:C$1510=G1323,B$11:B$1510))),IF(AND(F1323="",F1324=""),"",_xlfn.STDEV.S(IF(C$11:C$1510=G1323,B$11:B$1510)))))</f>
        <v/>
      </c>
      <c r="J1323" s="102"/>
      <c r="K1323" s="156"/>
      <c r="L1323" s="157"/>
      <c r="M1323" s="158"/>
      <c r="N1323" s="147"/>
      <c r="O1323" s="147"/>
      <c r="AA1323" s="99" t="str">
        <f t="shared" si="917"/>
        <v/>
      </c>
      <c r="AB1323" s="99" t="str">
        <f t="shared" si="918"/>
        <v/>
      </c>
      <c r="AC1323" s="99" t="str">
        <f t="shared" si="946"/>
        <v/>
      </c>
      <c r="AD1323" s="99" t="str">
        <f t="shared" si="947"/>
        <v/>
      </c>
      <c r="AE1323" s="99" t="str">
        <f t="shared" si="919"/>
        <v/>
      </c>
      <c r="AF1323" s="99" t="str">
        <f t="shared" si="920"/>
        <v/>
      </c>
      <c r="AG1323" s="99" t="str">
        <f t="shared" si="958"/>
        <v/>
      </c>
      <c r="AH1323" s="99" t="str">
        <f t="shared" si="959"/>
        <v/>
      </c>
      <c r="AI1323" s="99" t="str">
        <f t="shared" si="936"/>
        <v/>
      </c>
      <c r="AJ1323" s="99" t="str">
        <f t="shared" si="942"/>
        <v/>
      </c>
      <c r="AK1323" s="99" t="str">
        <f t="shared" si="956"/>
        <v/>
      </c>
      <c r="AL1323" s="99" t="str">
        <f t="shared" si="957"/>
        <v/>
      </c>
      <c r="AM1323" s="99" t="str">
        <f t="shared" si="937"/>
        <v/>
      </c>
      <c r="AN1323" s="99" t="str">
        <f t="shared" si="943"/>
        <v/>
      </c>
      <c r="AO1323" s="99" t="str">
        <f t="shared" si="948"/>
        <v/>
      </c>
      <c r="AP1323" s="99" t="str">
        <f t="shared" si="949"/>
        <v/>
      </c>
      <c r="AQ1323" s="99" t="str">
        <f t="shared" si="944"/>
        <v/>
      </c>
      <c r="AR1323" s="99" t="str">
        <f t="shared" si="945"/>
        <v/>
      </c>
      <c r="AS1323" s="99" t="str">
        <f t="shared" si="950"/>
        <v/>
      </c>
      <c r="AT1323" s="99" t="str">
        <f t="shared" si="951"/>
        <v/>
      </c>
      <c r="AU1323" s="99" t="str">
        <f t="shared" si="921"/>
        <v/>
      </c>
      <c r="AV1323" s="99" t="str">
        <f t="shared" si="922"/>
        <v/>
      </c>
      <c r="AW1323" s="99" t="str">
        <f t="shared" si="952"/>
        <v/>
      </c>
      <c r="AX1323" s="99" t="str">
        <f t="shared" si="953"/>
        <v/>
      </c>
      <c r="AY1323" s="99" t="str">
        <f t="shared" si="923"/>
        <v/>
      </c>
      <c r="AZ1323" s="99" t="str">
        <f t="shared" si="924"/>
        <v/>
      </c>
      <c r="BA1323" s="99" t="str">
        <f t="shared" si="954"/>
        <v/>
      </c>
      <c r="BB1323" s="99" t="str">
        <f t="shared" si="955"/>
        <v/>
      </c>
      <c r="BD1323" s="99" t="str">
        <f t="shared" si="925"/>
        <v/>
      </c>
      <c r="BE1323" s="99" t="str">
        <f t="shared" si="926"/>
        <v/>
      </c>
      <c r="BF1323" s="99" t="str">
        <f t="shared" si="927"/>
        <v/>
      </c>
      <c r="BG1323" s="99" t="str">
        <f t="shared" si="928"/>
        <v/>
      </c>
      <c r="BH1323" s="121" t="str">
        <f t="shared" si="929"/>
        <v/>
      </c>
      <c r="BI1323" s="121" t="str">
        <f t="shared" si="930"/>
        <v/>
      </c>
      <c r="BJ1323" s="122" t="str">
        <f t="shared" si="931"/>
        <v/>
      </c>
      <c r="BK1323" s="122"/>
      <c r="BL1323" s="99" t="str">
        <f t="shared" si="932"/>
        <v/>
      </c>
      <c r="BM1323" s="99" t="str">
        <f t="shared" si="933"/>
        <v/>
      </c>
      <c r="BN1323" s="122" t="str">
        <f t="shared" si="938"/>
        <v/>
      </c>
      <c r="BO1323" s="121" t="str">
        <f t="shared" si="934"/>
        <v/>
      </c>
      <c r="BP1323" s="122" t="str">
        <f t="shared" si="939"/>
        <v/>
      </c>
      <c r="BQ1323" s="122"/>
    </row>
    <row r="1324" spans="2:69" x14ac:dyDescent="0.3">
      <c r="B1324" s="89"/>
      <c r="C1324" s="98">
        <f t="shared" si="935"/>
        <v>263</v>
      </c>
      <c r="D1324" s="120">
        <v>1314</v>
      </c>
      <c r="E1324" s="161" t="str">
        <f t="shared" si="940"/>
        <v/>
      </c>
      <c r="F1324" s="90" t="str">
        <f t="shared" si="916"/>
        <v/>
      </c>
      <c r="G1324" s="120">
        <v>1314</v>
      </c>
      <c r="H1324" s="161" t="str">
        <f t="shared" si="941"/>
        <v/>
      </c>
      <c r="I1324" s="90" t="str">
        <f t="array" ref="I1324">IF(D$2=1,IF(F1324="","",ABS(F1323-F1324)),IF(D$2&lt;10,IF(AND(F1324="",F1325=""),"",MAX(IF(C$11:C$1510=G1324,B$11:B$1510))-MIN(IF(C$11:C$1510=G1324,B$11:B$1510))),IF(AND(F1324="",F1325=""),"",_xlfn.STDEV.S(IF(C$11:C$1510=G1324,B$11:B$1510)))))</f>
        <v/>
      </c>
      <c r="J1324" s="102"/>
      <c r="K1324" s="156"/>
      <c r="L1324" s="157"/>
      <c r="M1324" s="158"/>
      <c r="N1324" s="147"/>
      <c r="O1324" s="147"/>
      <c r="AA1324" s="99" t="str">
        <f t="shared" si="917"/>
        <v/>
      </c>
      <c r="AB1324" s="99" t="str">
        <f t="shared" si="918"/>
        <v/>
      </c>
      <c r="AC1324" s="99" t="str">
        <f t="shared" si="946"/>
        <v/>
      </c>
      <c r="AD1324" s="99" t="str">
        <f t="shared" si="947"/>
        <v/>
      </c>
      <c r="AE1324" s="99" t="str">
        <f t="shared" si="919"/>
        <v/>
      </c>
      <c r="AF1324" s="99" t="str">
        <f t="shared" si="920"/>
        <v/>
      </c>
      <c r="AG1324" s="99" t="str">
        <f t="shared" si="958"/>
        <v/>
      </c>
      <c r="AH1324" s="99" t="str">
        <f t="shared" si="959"/>
        <v/>
      </c>
      <c r="AI1324" s="99" t="str">
        <f t="shared" si="936"/>
        <v/>
      </c>
      <c r="AJ1324" s="99" t="str">
        <f t="shared" si="942"/>
        <v/>
      </c>
      <c r="AK1324" s="99" t="str">
        <f t="shared" si="956"/>
        <v/>
      </c>
      <c r="AL1324" s="99" t="str">
        <f t="shared" si="957"/>
        <v/>
      </c>
      <c r="AM1324" s="99" t="str">
        <f t="shared" si="937"/>
        <v/>
      </c>
      <c r="AN1324" s="99" t="str">
        <f t="shared" si="943"/>
        <v/>
      </c>
      <c r="AO1324" s="99" t="str">
        <f t="shared" si="948"/>
        <v/>
      </c>
      <c r="AP1324" s="99" t="str">
        <f t="shared" si="949"/>
        <v/>
      </c>
      <c r="AQ1324" s="99" t="str">
        <f t="shared" si="944"/>
        <v/>
      </c>
      <c r="AR1324" s="99" t="str">
        <f t="shared" si="945"/>
        <v/>
      </c>
      <c r="AS1324" s="99" t="str">
        <f t="shared" si="950"/>
        <v/>
      </c>
      <c r="AT1324" s="99" t="str">
        <f t="shared" si="951"/>
        <v/>
      </c>
      <c r="AU1324" s="99" t="str">
        <f t="shared" si="921"/>
        <v/>
      </c>
      <c r="AV1324" s="99" t="str">
        <f t="shared" si="922"/>
        <v/>
      </c>
      <c r="AW1324" s="99" t="str">
        <f t="shared" si="952"/>
        <v/>
      </c>
      <c r="AX1324" s="99" t="str">
        <f t="shared" si="953"/>
        <v/>
      </c>
      <c r="AY1324" s="99" t="str">
        <f t="shared" si="923"/>
        <v/>
      </c>
      <c r="AZ1324" s="99" t="str">
        <f t="shared" si="924"/>
        <v/>
      </c>
      <c r="BA1324" s="99" t="str">
        <f t="shared" si="954"/>
        <v/>
      </c>
      <c r="BB1324" s="99" t="str">
        <f t="shared" si="955"/>
        <v/>
      </c>
      <c r="BD1324" s="99" t="str">
        <f t="shared" si="925"/>
        <v/>
      </c>
      <c r="BE1324" s="99" t="str">
        <f t="shared" si="926"/>
        <v/>
      </c>
      <c r="BF1324" s="99" t="str">
        <f t="shared" si="927"/>
        <v/>
      </c>
      <c r="BG1324" s="99" t="str">
        <f t="shared" si="928"/>
        <v/>
      </c>
      <c r="BH1324" s="121" t="str">
        <f t="shared" si="929"/>
        <v/>
      </c>
      <c r="BI1324" s="121" t="str">
        <f t="shared" si="930"/>
        <v/>
      </c>
      <c r="BJ1324" s="122" t="str">
        <f t="shared" si="931"/>
        <v/>
      </c>
      <c r="BK1324" s="122"/>
      <c r="BL1324" s="99" t="str">
        <f t="shared" si="932"/>
        <v/>
      </c>
      <c r="BM1324" s="99" t="str">
        <f t="shared" si="933"/>
        <v/>
      </c>
      <c r="BN1324" s="122" t="str">
        <f t="shared" si="938"/>
        <v/>
      </c>
      <c r="BO1324" s="121" t="str">
        <f t="shared" si="934"/>
        <v/>
      </c>
      <c r="BP1324" s="122" t="str">
        <f t="shared" si="939"/>
        <v/>
      </c>
      <c r="BQ1324" s="122"/>
    </row>
    <row r="1325" spans="2:69" x14ac:dyDescent="0.3">
      <c r="B1325" s="89"/>
      <c r="C1325" s="98">
        <f t="shared" si="935"/>
        <v>263</v>
      </c>
      <c r="D1325" s="120">
        <v>1315</v>
      </c>
      <c r="E1325" s="161" t="str">
        <f t="shared" si="940"/>
        <v/>
      </c>
      <c r="F1325" s="90" t="str">
        <f t="shared" si="916"/>
        <v/>
      </c>
      <c r="G1325" s="120">
        <v>1315</v>
      </c>
      <c r="H1325" s="161" t="str">
        <f t="shared" si="941"/>
        <v/>
      </c>
      <c r="I1325" s="90" t="str">
        <f t="array" ref="I1325">IF(D$2=1,IF(F1325="","",ABS(F1324-F1325)),IF(D$2&lt;10,IF(AND(F1325="",F1326=""),"",MAX(IF(C$11:C$1510=G1325,B$11:B$1510))-MIN(IF(C$11:C$1510=G1325,B$11:B$1510))),IF(AND(F1325="",F1326=""),"",_xlfn.STDEV.S(IF(C$11:C$1510=G1325,B$11:B$1510)))))</f>
        <v/>
      </c>
      <c r="J1325" s="102"/>
      <c r="K1325" s="156"/>
      <c r="L1325" s="157"/>
      <c r="M1325" s="158"/>
      <c r="N1325" s="147"/>
      <c r="O1325" s="147"/>
      <c r="AA1325" s="99" t="str">
        <f t="shared" si="917"/>
        <v/>
      </c>
      <c r="AB1325" s="99" t="str">
        <f t="shared" si="918"/>
        <v/>
      </c>
      <c r="AC1325" s="99" t="str">
        <f t="shared" si="946"/>
        <v/>
      </c>
      <c r="AD1325" s="99" t="str">
        <f t="shared" si="947"/>
        <v/>
      </c>
      <c r="AE1325" s="99" t="str">
        <f t="shared" si="919"/>
        <v/>
      </c>
      <c r="AF1325" s="99" t="str">
        <f t="shared" si="920"/>
        <v/>
      </c>
      <c r="AG1325" s="99" t="str">
        <f t="shared" si="958"/>
        <v/>
      </c>
      <c r="AH1325" s="99" t="str">
        <f t="shared" si="959"/>
        <v/>
      </c>
      <c r="AI1325" s="99" t="str">
        <f t="shared" si="936"/>
        <v/>
      </c>
      <c r="AJ1325" s="99" t="str">
        <f t="shared" si="942"/>
        <v/>
      </c>
      <c r="AK1325" s="99" t="str">
        <f t="shared" si="956"/>
        <v/>
      </c>
      <c r="AL1325" s="99" t="str">
        <f t="shared" si="957"/>
        <v/>
      </c>
      <c r="AM1325" s="99" t="str">
        <f t="shared" si="937"/>
        <v/>
      </c>
      <c r="AN1325" s="99" t="str">
        <f t="shared" si="943"/>
        <v/>
      </c>
      <c r="AO1325" s="99" t="str">
        <f t="shared" si="948"/>
        <v/>
      </c>
      <c r="AP1325" s="99" t="str">
        <f t="shared" si="949"/>
        <v/>
      </c>
      <c r="AQ1325" s="99" t="str">
        <f t="shared" si="944"/>
        <v/>
      </c>
      <c r="AR1325" s="99" t="str">
        <f t="shared" si="945"/>
        <v/>
      </c>
      <c r="AS1325" s="99" t="str">
        <f t="shared" si="950"/>
        <v/>
      </c>
      <c r="AT1325" s="99" t="str">
        <f t="shared" si="951"/>
        <v/>
      </c>
      <c r="AU1325" s="99" t="str">
        <f t="shared" si="921"/>
        <v/>
      </c>
      <c r="AV1325" s="99" t="str">
        <f t="shared" si="922"/>
        <v/>
      </c>
      <c r="AW1325" s="99" t="str">
        <f t="shared" si="952"/>
        <v/>
      </c>
      <c r="AX1325" s="99" t="str">
        <f t="shared" si="953"/>
        <v/>
      </c>
      <c r="AY1325" s="99" t="str">
        <f t="shared" si="923"/>
        <v/>
      </c>
      <c r="AZ1325" s="99" t="str">
        <f t="shared" si="924"/>
        <v/>
      </c>
      <c r="BA1325" s="99" t="str">
        <f t="shared" si="954"/>
        <v/>
      </c>
      <c r="BB1325" s="99" t="str">
        <f t="shared" si="955"/>
        <v/>
      </c>
      <c r="BD1325" s="99" t="str">
        <f t="shared" si="925"/>
        <v/>
      </c>
      <c r="BE1325" s="99" t="str">
        <f t="shared" si="926"/>
        <v/>
      </c>
      <c r="BF1325" s="99" t="str">
        <f t="shared" si="927"/>
        <v/>
      </c>
      <c r="BG1325" s="99" t="str">
        <f t="shared" si="928"/>
        <v/>
      </c>
      <c r="BH1325" s="121" t="str">
        <f t="shared" si="929"/>
        <v/>
      </c>
      <c r="BI1325" s="121" t="str">
        <f t="shared" si="930"/>
        <v/>
      </c>
      <c r="BJ1325" s="122" t="str">
        <f t="shared" si="931"/>
        <v/>
      </c>
      <c r="BK1325" s="122"/>
      <c r="BL1325" s="99" t="str">
        <f t="shared" si="932"/>
        <v/>
      </c>
      <c r="BM1325" s="99" t="str">
        <f t="shared" si="933"/>
        <v/>
      </c>
      <c r="BN1325" s="122" t="str">
        <f t="shared" si="938"/>
        <v/>
      </c>
      <c r="BO1325" s="121" t="str">
        <f t="shared" si="934"/>
        <v/>
      </c>
      <c r="BP1325" s="122" t="str">
        <f t="shared" si="939"/>
        <v/>
      </c>
      <c r="BQ1325" s="122"/>
    </row>
    <row r="1326" spans="2:69" x14ac:dyDescent="0.3">
      <c r="B1326" s="89"/>
      <c r="C1326" s="98">
        <f t="shared" si="935"/>
        <v>264</v>
      </c>
      <c r="D1326" s="120">
        <v>1316</v>
      </c>
      <c r="E1326" s="161" t="str">
        <f t="shared" si="940"/>
        <v/>
      </c>
      <c r="F1326" s="90" t="str">
        <f t="shared" si="916"/>
        <v/>
      </c>
      <c r="G1326" s="120">
        <v>1316</v>
      </c>
      <c r="H1326" s="161" t="str">
        <f t="shared" si="941"/>
        <v/>
      </c>
      <c r="I1326" s="90" t="str">
        <f t="array" ref="I1326">IF(D$2=1,IF(F1326="","",ABS(F1325-F1326)),IF(D$2&lt;10,IF(AND(F1326="",F1327=""),"",MAX(IF(C$11:C$1510=G1326,B$11:B$1510))-MIN(IF(C$11:C$1510=G1326,B$11:B$1510))),IF(AND(F1326="",F1327=""),"",_xlfn.STDEV.S(IF(C$11:C$1510=G1326,B$11:B$1510)))))</f>
        <v/>
      </c>
      <c r="J1326" s="102"/>
      <c r="K1326" s="156"/>
      <c r="L1326" s="157"/>
      <c r="M1326" s="158"/>
      <c r="N1326" s="147"/>
      <c r="O1326" s="147"/>
      <c r="AA1326" s="99" t="str">
        <f t="shared" si="917"/>
        <v/>
      </c>
      <c r="AB1326" s="99" t="str">
        <f t="shared" si="918"/>
        <v/>
      </c>
      <c r="AC1326" s="99" t="str">
        <f t="shared" si="946"/>
        <v/>
      </c>
      <c r="AD1326" s="99" t="str">
        <f t="shared" si="947"/>
        <v/>
      </c>
      <c r="AE1326" s="99" t="str">
        <f t="shared" si="919"/>
        <v/>
      </c>
      <c r="AF1326" s="99" t="str">
        <f t="shared" si="920"/>
        <v/>
      </c>
      <c r="AG1326" s="99" t="str">
        <f t="shared" si="958"/>
        <v/>
      </c>
      <c r="AH1326" s="99" t="str">
        <f t="shared" si="959"/>
        <v/>
      </c>
      <c r="AI1326" s="99" t="str">
        <f t="shared" si="936"/>
        <v/>
      </c>
      <c r="AJ1326" s="99" t="str">
        <f t="shared" si="942"/>
        <v/>
      </c>
      <c r="AK1326" s="99" t="str">
        <f t="shared" si="956"/>
        <v/>
      </c>
      <c r="AL1326" s="99" t="str">
        <f t="shared" si="957"/>
        <v/>
      </c>
      <c r="AM1326" s="99" t="str">
        <f t="shared" si="937"/>
        <v/>
      </c>
      <c r="AN1326" s="99" t="str">
        <f t="shared" si="943"/>
        <v/>
      </c>
      <c r="AO1326" s="99" t="str">
        <f t="shared" si="948"/>
        <v/>
      </c>
      <c r="AP1326" s="99" t="str">
        <f t="shared" si="949"/>
        <v/>
      </c>
      <c r="AQ1326" s="99" t="str">
        <f t="shared" si="944"/>
        <v/>
      </c>
      <c r="AR1326" s="99" t="str">
        <f t="shared" si="945"/>
        <v/>
      </c>
      <c r="AS1326" s="99" t="str">
        <f t="shared" si="950"/>
        <v/>
      </c>
      <c r="AT1326" s="99" t="str">
        <f t="shared" si="951"/>
        <v/>
      </c>
      <c r="AU1326" s="99" t="str">
        <f t="shared" si="921"/>
        <v/>
      </c>
      <c r="AV1326" s="99" t="str">
        <f t="shared" si="922"/>
        <v/>
      </c>
      <c r="AW1326" s="99" t="str">
        <f t="shared" si="952"/>
        <v/>
      </c>
      <c r="AX1326" s="99" t="str">
        <f t="shared" si="953"/>
        <v/>
      </c>
      <c r="AY1326" s="99" t="str">
        <f t="shared" si="923"/>
        <v/>
      </c>
      <c r="AZ1326" s="99" t="str">
        <f t="shared" si="924"/>
        <v/>
      </c>
      <c r="BA1326" s="99" t="str">
        <f t="shared" si="954"/>
        <v/>
      </c>
      <c r="BB1326" s="99" t="str">
        <f t="shared" si="955"/>
        <v/>
      </c>
      <c r="BD1326" s="99" t="str">
        <f t="shared" si="925"/>
        <v/>
      </c>
      <c r="BE1326" s="99" t="str">
        <f t="shared" si="926"/>
        <v/>
      </c>
      <c r="BF1326" s="99" t="str">
        <f t="shared" si="927"/>
        <v/>
      </c>
      <c r="BG1326" s="99" t="str">
        <f t="shared" si="928"/>
        <v/>
      </c>
      <c r="BH1326" s="121" t="str">
        <f t="shared" si="929"/>
        <v/>
      </c>
      <c r="BI1326" s="121" t="str">
        <f t="shared" si="930"/>
        <v/>
      </c>
      <c r="BJ1326" s="122" t="str">
        <f t="shared" si="931"/>
        <v/>
      </c>
      <c r="BK1326" s="122"/>
      <c r="BL1326" s="99" t="str">
        <f t="shared" si="932"/>
        <v/>
      </c>
      <c r="BM1326" s="99" t="str">
        <f t="shared" si="933"/>
        <v/>
      </c>
      <c r="BN1326" s="122" t="str">
        <f t="shared" si="938"/>
        <v/>
      </c>
      <c r="BO1326" s="121" t="str">
        <f t="shared" si="934"/>
        <v/>
      </c>
      <c r="BP1326" s="122" t="str">
        <f t="shared" si="939"/>
        <v/>
      </c>
      <c r="BQ1326" s="122"/>
    </row>
    <row r="1327" spans="2:69" x14ac:dyDescent="0.3">
      <c r="B1327" s="89"/>
      <c r="C1327" s="98">
        <f t="shared" si="935"/>
        <v>264</v>
      </c>
      <c r="D1327" s="120">
        <v>1317</v>
      </c>
      <c r="E1327" s="161" t="str">
        <f t="shared" si="940"/>
        <v/>
      </c>
      <c r="F1327" s="90" t="str">
        <f t="shared" si="916"/>
        <v/>
      </c>
      <c r="G1327" s="120">
        <v>1317</v>
      </c>
      <c r="H1327" s="161" t="str">
        <f t="shared" si="941"/>
        <v/>
      </c>
      <c r="I1327" s="90" t="str">
        <f t="array" ref="I1327">IF(D$2=1,IF(F1327="","",ABS(F1326-F1327)),IF(D$2&lt;10,IF(AND(F1327="",F1328=""),"",MAX(IF(C$11:C$1510=G1327,B$11:B$1510))-MIN(IF(C$11:C$1510=G1327,B$11:B$1510))),IF(AND(F1327="",F1328=""),"",_xlfn.STDEV.S(IF(C$11:C$1510=G1327,B$11:B$1510)))))</f>
        <v/>
      </c>
      <c r="J1327" s="102"/>
      <c r="K1327" s="156"/>
      <c r="L1327" s="157"/>
      <c r="M1327" s="158"/>
      <c r="N1327" s="147"/>
      <c r="O1327" s="147"/>
      <c r="AA1327" s="99" t="str">
        <f t="shared" si="917"/>
        <v/>
      </c>
      <c r="AB1327" s="99" t="str">
        <f t="shared" si="918"/>
        <v/>
      </c>
      <c r="AC1327" s="99" t="str">
        <f t="shared" si="946"/>
        <v/>
      </c>
      <c r="AD1327" s="99" t="str">
        <f t="shared" si="947"/>
        <v/>
      </c>
      <c r="AE1327" s="99" t="str">
        <f t="shared" si="919"/>
        <v/>
      </c>
      <c r="AF1327" s="99" t="str">
        <f t="shared" si="920"/>
        <v/>
      </c>
      <c r="AG1327" s="99" t="str">
        <f t="shared" si="958"/>
        <v/>
      </c>
      <c r="AH1327" s="99" t="str">
        <f t="shared" si="959"/>
        <v/>
      </c>
      <c r="AI1327" s="99" t="str">
        <f t="shared" si="936"/>
        <v/>
      </c>
      <c r="AJ1327" s="99" t="str">
        <f t="shared" si="942"/>
        <v/>
      </c>
      <c r="AK1327" s="99" t="str">
        <f t="shared" si="956"/>
        <v/>
      </c>
      <c r="AL1327" s="99" t="str">
        <f t="shared" si="957"/>
        <v/>
      </c>
      <c r="AM1327" s="99" t="str">
        <f t="shared" si="937"/>
        <v/>
      </c>
      <c r="AN1327" s="99" t="str">
        <f t="shared" si="943"/>
        <v/>
      </c>
      <c r="AO1327" s="99" t="str">
        <f t="shared" si="948"/>
        <v/>
      </c>
      <c r="AP1327" s="99" t="str">
        <f t="shared" si="949"/>
        <v/>
      </c>
      <c r="AQ1327" s="99" t="str">
        <f t="shared" si="944"/>
        <v/>
      </c>
      <c r="AR1327" s="99" t="str">
        <f t="shared" si="945"/>
        <v/>
      </c>
      <c r="AS1327" s="99" t="str">
        <f t="shared" si="950"/>
        <v/>
      </c>
      <c r="AT1327" s="99" t="str">
        <f t="shared" si="951"/>
        <v/>
      </c>
      <c r="AU1327" s="99" t="str">
        <f t="shared" si="921"/>
        <v/>
      </c>
      <c r="AV1327" s="99" t="str">
        <f t="shared" si="922"/>
        <v/>
      </c>
      <c r="AW1327" s="99" t="str">
        <f t="shared" si="952"/>
        <v/>
      </c>
      <c r="AX1327" s="99" t="str">
        <f t="shared" si="953"/>
        <v/>
      </c>
      <c r="AY1327" s="99" t="str">
        <f t="shared" si="923"/>
        <v/>
      </c>
      <c r="AZ1327" s="99" t="str">
        <f t="shared" si="924"/>
        <v/>
      </c>
      <c r="BA1327" s="99" t="str">
        <f t="shared" si="954"/>
        <v/>
      </c>
      <c r="BB1327" s="99" t="str">
        <f t="shared" si="955"/>
        <v/>
      </c>
      <c r="BD1327" s="99" t="str">
        <f t="shared" si="925"/>
        <v/>
      </c>
      <c r="BE1327" s="99" t="str">
        <f t="shared" si="926"/>
        <v/>
      </c>
      <c r="BF1327" s="99" t="str">
        <f t="shared" si="927"/>
        <v/>
      </c>
      <c r="BG1327" s="99" t="str">
        <f t="shared" si="928"/>
        <v/>
      </c>
      <c r="BH1327" s="121" t="str">
        <f t="shared" si="929"/>
        <v/>
      </c>
      <c r="BI1327" s="121" t="str">
        <f t="shared" si="930"/>
        <v/>
      </c>
      <c r="BJ1327" s="122" t="str">
        <f t="shared" si="931"/>
        <v/>
      </c>
      <c r="BK1327" s="122"/>
      <c r="BL1327" s="99" t="str">
        <f t="shared" si="932"/>
        <v/>
      </c>
      <c r="BM1327" s="99" t="str">
        <f t="shared" si="933"/>
        <v/>
      </c>
      <c r="BN1327" s="122" t="str">
        <f t="shared" si="938"/>
        <v/>
      </c>
      <c r="BO1327" s="121" t="str">
        <f t="shared" si="934"/>
        <v/>
      </c>
      <c r="BP1327" s="122" t="str">
        <f t="shared" si="939"/>
        <v/>
      </c>
      <c r="BQ1327" s="122"/>
    </row>
    <row r="1328" spans="2:69" x14ac:dyDescent="0.3">
      <c r="B1328" s="89"/>
      <c r="C1328" s="98">
        <f t="shared" si="935"/>
        <v>264</v>
      </c>
      <c r="D1328" s="120">
        <v>1318</v>
      </c>
      <c r="E1328" s="161" t="str">
        <f t="shared" si="940"/>
        <v/>
      </c>
      <c r="F1328" s="90" t="str">
        <f t="shared" si="916"/>
        <v/>
      </c>
      <c r="G1328" s="120">
        <v>1318</v>
      </c>
      <c r="H1328" s="161" t="str">
        <f t="shared" si="941"/>
        <v/>
      </c>
      <c r="I1328" s="90" t="str">
        <f t="array" ref="I1328">IF(D$2=1,IF(F1328="","",ABS(F1327-F1328)),IF(D$2&lt;10,IF(AND(F1328="",F1329=""),"",MAX(IF(C$11:C$1510=G1328,B$11:B$1510))-MIN(IF(C$11:C$1510=G1328,B$11:B$1510))),IF(AND(F1328="",F1329=""),"",_xlfn.STDEV.S(IF(C$11:C$1510=G1328,B$11:B$1510)))))</f>
        <v/>
      </c>
      <c r="J1328" s="102"/>
      <c r="K1328" s="156"/>
      <c r="L1328" s="157"/>
      <c r="M1328" s="158"/>
      <c r="N1328" s="147"/>
      <c r="O1328" s="147"/>
      <c r="AA1328" s="99" t="str">
        <f t="shared" si="917"/>
        <v/>
      </c>
      <c r="AB1328" s="99" t="str">
        <f t="shared" si="918"/>
        <v/>
      </c>
      <c r="AC1328" s="99" t="str">
        <f t="shared" si="946"/>
        <v/>
      </c>
      <c r="AD1328" s="99" t="str">
        <f t="shared" si="947"/>
        <v/>
      </c>
      <c r="AE1328" s="99" t="str">
        <f t="shared" si="919"/>
        <v/>
      </c>
      <c r="AF1328" s="99" t="str">
        <f t="shared" si="920"/>
        <v/>
      </c>
      <c r="AG1328" s="99" t="str">
        <f t="shared" si="958"/>
        <v/>
      </c>
      <c r="AH1328" s="99" t="str">
        <f t="shared" si="959"/>
        <v/>
      </c>
      <c r="AI1328" s="99" t="str">
        <f t="shared" si="936"/>
        <v/>
      </c>
      <c r="AJ1328" s="99" t="str">
        <f t="shared" si="942"/>
        <v/>
      </c>
      <c r="AK1328" s="99" t="str">
        <f t="shared" si="956"/>
        <v/>
      </c>
      <c r="AL1328" s="99" t="str">
        <f t="shared" si="957"/>
        <v/>
      </c>
      <c r="AM1328" s="99" t="str">
        <f t="shared" si="937"/>
        <v/>
      </c>
      <c r="AN1328" s="99" t="str">
        <f t="shared" si="943"/>
        <v/>
      </c>
      <c r="AO1328" s="99" t="str">
        <f t="shared" si="948"/>
        <v/>
      </c>
      <c r="AP1328" s="99" t="str">
        <f t="shared" si="949"/>
        <v/>
      </c>
      <c r="AQ1328" s="99" t="str">
        <f t="shared" si="944"/>
        <v/>
      </c>
      <c r="AR1328" s="99" t="str">
        <f t="shared" si="945"/>
        <v/>
      </c>
      <c r="AS1328" s="99" t="str">
        <f t="shared" si="950"/>
        <v/>
      </c>
      <c r="AT1328" s="99" t="str">
        <f t="shared" si="951"/>
        <v/>
      </c>
      <c r="AU1328" s="99" t="str">
        <f t="shared" si="921"/>
        <v/>
      </c>
      <c r="AV1328" s="99" t="str">
        <f t="shared" si="922"/>
        <v/>
      </c>
      <c r="AW1328" s="99" t="str">
        <f t="shared" si="952"/>
        <v/>
      </c>
      <c r="AX1328" s="99" t="str">
        <f t="shared" si="953"/>
        <v/>
      </c>
      <c r="AY1328" s="99" t="str">
        <f t="shared" si="923"/>
        <v/>
      </c>
      <c r="AZ1328" s="99" t="str">
        <f t="shared" si="924"/>
        <v/>
      </c>
      <c r="BA1328" s="99" t="str">
        <f t="shared" si="954"/>
        <v/>
      </c>
      <c r="BB1328" s="99" t="str">
        <f t="shared" si="955"/>
        <v/>
      </c>
      <c r="BD1328" s="99" t="str">
        <f t="shared" si="925"/>
        <v/>
      </c>
      <c r="BE1328" s="99" t="str">
        <f t="shared" si="926"/>
        <v/>
      </c>
      <c r="BF1328" s="99" t="str">
        <f t="shared" si="927"/>
        <v/>
      </c>
      <c r="BG1328" s="99" t="str">
        <f t="shared" si="928"/>
        <v/>
      </c>
      <c r="BH1328" s="121" t="str">
        <f t="shared" si="929"/>
        <v/>
      </c>
      <c r="BI1328" s="121" t="str">
        <f t="shared" si="930"/>
        <v/>
      </c>
      <c r="BJ1328" s="122" t="str">
        <f t="shared" si="931"/>
        <v/>
      </c>
      <c r="BK1328" s="122"/>
      <c r="BL1328" s="99" t="str">
        <f t="shared" si="932"/>
        <v/>
      </c>
      <c r="BM1328" s="99" t="str">
        <f t="shared" si="933"/>
        <v/>
      </c>
      <c r="BN1328" s="122" t="str">
        <f t="shared" si="938"/>
        <v/>
      </c>
      <c r="BO1328" s="121" t="str">
        <f t="shared" si="934"/>
        <v/>
      </c>
      <c r="BP1328" s="122" t="str">
        <f t="shared" si="939"/>
        <v/>
      </c>
      <c r="BQ1328" s="122"/>
    </row>
    <row r="1329" spans="2:69" x14ac:dyDescent="0.3">
      <c r="B1329" s="89"/>
      <c r="C1329" s="98">
        <f t="shared" si="935"/>
        <v>264</v>
      </c>
      <c r="D1329" s="120">
        <v>1319</v>
      </c>
      <c r="E1329" s="161" t="str">
        <f t="shared" si="940"/>
        <v/>
      </c>
      <c r="F1329" s="90" t="str">
        <f t="shared" si="916"/>
        <v/>
      </c>
      <c r="G1329" s="120">
        <v>1319</v>
      </c>
      <c r="H1329" s="161" t="str">
        <f t="shared" si="941"/>
        <v/>
      </c>
      <c r="I1329" s="90" t="str">
        <f t="array" ref="I1329">IF(D$2=1,IF(F1329="","",ABS(F1328-F1329)),IF(D$2&lt;10,IF(AND(F1329="",F1330=""),"",MAX(IF(C$11:C$1510=G1329,B$11:B$1510))-MIN(IF(C$11:C$1510=G1329,B$11:B$1510))),IF(AND(F1329="",F1330=""),"",_xlfn.STDEV.S(IF(C$11:C$1510=G1329,B$11:B$1510)))))</f>
        <v/>
      </c>
      <c r="J1329" s="102"/>
      <c r="K1329" s="156"/>
      <c r="L1329" s="157"/>
      <c r="M1329" s="158"/>
      <c r="N1329" s="147"/>
      <c r="O1329" s="147"/>
      <c r="AA1329" s="99" t="str">
        <f t="shared" si="917"/>
        <v/>
      </c>
      <c r="AB1329" s="99" t="str">
        <f t="shared" si="918"/>
        <v/>
      </c>
      <c r="AC1329" s="99" t="str">
        <f t="shared" si="946"/>
        <v/>
      </c>
      <c r="AD1329" s="99" t="str">
        <f t="shared" si="947"/>
        <v/>
      </c>
      <c r="AE1329" s="99" t="str">
        <f t="shared" si="919"/>
        <v/>
      </c>
      <c r="AF1329" s="99" t="str">
        <f t="shared" si="920"/>
        <v/>
      </c>
      <c r="AG1329" s="99" t="str">
        <f t="shared" si="958"/>
        <v/>
      </c>
      <c r="AH1329" s="99" t="str">
        <f t="shared" si="959"/>
        <v/>
      </c>
      <c r="AI1329" s="99" t="str">
        <f t="shared" si="936"/>
        <v/>
      </c>
      <c r="AJ1329" s="99" t="str">
        <f t="shared" si="942"/>
        <v/>
      </c>
      <c r="AK1329" s="99" t="str">
        <f t="shared" si="956"/>
        <v/>
      </c>
      <c r="AL1329" s="99" t="str">
        <f t="shared" si="957"/>
        <v/>
      </c>
      <c r="AM1329" s="99" t="str">
        <f t="shared" si="937"/>
        <v/>
      </c>
      <c r="AN1329" s="99" t="str">
        <f t="shared" si="943"/>
        <v/>
      </c>
      <c r="AO1329" s="99" t="str">
        <f t="shared" si="948"/>
        <v/>
      </c>
      <c r="AP1329" s="99" t="str">
        <f t="shared" si="949"/>
        <v/>
      </c>
      <c r="AQ1329" s="99" t="str">
        <f t="shared" si="944"/>
        <v/>
      </c>
      <c r="AR1329" s="99" t="str">
        <f t="shared" si="945"/>
        <v/>
      </c>
      <c r="AS1329" s="99" t="str">
        <f t="shared" si="950"/>
        <v/>
      </c>
      <c r="AT1329" s="99" t="str">
        <f t="shared" si="951"/>
        <v/>
      </c>
      <c r="AU1329" s="99" t="str">
        <f t="shared" si="921"/>
        <v/>
      </c>
      <c r="AV1329" s="99" t="str">
        <f t="shared" si="922"/>
        <v/>
      </c>
      <c r="AW1329" s="99" t="str">
        <f t="shared" si="952"/>
        <v/>
      </c>
      <c r="AX1329" s="99" t="str">
        <f t="shared" si="953"/>
        <v/>
      </c>
      <c r="AY1329" s="99" t="str">
        <f t="shared" si="923"/>
        <v/>
      </c>
      <c r="AZ1329" s="99" t="str">
        <f t="shared" si="924"/>
        <v/>
      </c>
      <c r="BA1329" s="99" t="str">
        <f t="shared" si="954"/>
        <v/>
      </c>
      <c r="BB1329" s="99" t="str">
        <f t="shared" si="955"/>
        <v/>
      </c>
      <c r="BD1329" s="99" t="str">
        <f t="shared" si="925"/>
        <v/>
      </c>
      <c r="BE1329" s="99" t="str">
        <f t="shared" si="926"/>
        <v/>
      </c>
      <c r="BF1329" s="99" t="str">
        <f t="shared" si="927"/>
        <v/>
      </c>
      <c r="BG1329" s="99" t="str">
        <f t="shared" si="928"/>
        <v/>
      </c>
      <c r="BH1329" s="121" t="str">
        <f t="shared" si="929"/>
        <v/>
      </c>
      <c r="BI1329" s="121" t="str">
        <f t="shared" si="930"/>
        <v/>
      </c>
      <c r="BJ1329" s="122" t="str">
        <f t="shared" si="931"/>
        <v/>
      </c>
      <c r="BK1329" s="122"/>
      <c r="BL1329" s="99" t="str">
        <f t="shared" si="932"/>
        <v/>
      </c>
      <c r="BM1329" s="99" t="str">
        <f t="shared" si="933"/>
        <v/>
      </c>
      <c r="BN1329" s="122" t="str">
        <f t="shared" si="938"/>
        <v/>
      </c>
      <c r="BO1329" s="121" t="str">
        <f t="shared" si="934"/>
        <v/>
      </c>
      <c r="BP1329" s="122" t="str">
        <f t="shared" si="939"/>
        <v/>
      </c>
      <c r="BQ1329" s="122"/>
    </row>
    <row r="1330" spans="2:69" x14ac:dyDescent="0.3">
      <c r="B1330" s="89"/>
      <c r="C1330" s="98">
        <f t="shared" si="935"/>
        <v>264</v>
      </c>
      <c r="D1330" s="120">
        <v>1320</v>
      </c>
      <c r="E1330" s="161" t="str">
        <f t="shared" si="940"/>
        <v/>
      </c>
      <c r="F1330" s="90" t="str">
        <f t="shared" si="916"/>
        <v/>
      </c>
      <c r="G1330" s="120">
        <v>1320</v>
      </c>
      <c r="H1330" s="161" t="str">
        <f t="shared" si="941"/>
        <v/>
      </c>
      <c r="I1330" s="90" t="str">
        <f t="array" ref="I1330">IF(D$2=1,IF(F1330="","",ABS(F1329-F1330)),IF(D$2&lt;10,IF(AND(F1330="",F1331=""),"",MAX(IF(C$11:C$1510=G1330,B$11:B$1510))-MIN(IF(C$11:C$1510=G1330,B$11:B$1510))),IF(AND(F1330="",F1331=""),"",_xlfn.STDEV.S(IF(C$11:C$1510=G1330,B$11:B$1510)))))</f>
        <v/>
      </c>
      <c r="J1330" s="102"/>
      <c r="K1330" s="156"/>
      <c r="L1330" s="157"/>
      <c r="M1330" s="158"/>
      <c r="N1330" s="147"/>
      <c r="O1330" s="147"/>
      <c r="AA1330" s="99" t="str">
        <f t="shared" si="917"/>
        <v/>
      </c>
      <c r="AB1330" s="99" t="str">
        <f t="shared" si="918"/>
        <v/>
      </c>
      <c r="AC1330" s="99" t="str">
        <f t="shared" si="946"/>
        <v/>
      </c>
      <c r="AD1330" s="99" t="str">
        <f t="shared" si="947"/>
        <v/>
      </c>
      <c r="AE1330" s="99" t="str">
        <f t="shared" si="919"/>
        <v/>
      </c>
      <c r="AF1330" s="99" t="str">
        <f t="shared" si="920"/>
        <v/>
      </c>
      <c r="AG1330" s="99" t="str">
        <f t="shared" si="958"/>
        <v/>
      </c>
      <c r="AH1330" s="99" t="str">
        <f t="shared" si="959"/>
        <v/>
      </c>
      <c r="AI1330" s="99" t="str">
        <f t="shared" si="936"/>
        <v/>
      </c>
      <c r="AJ1330" s="99" t="str">
        <f t="shared" si="942"/>
        <v/>
      </c>
      <c r="AK1330" s="99" t="str">
        <f t="shared" si="956"/>
        <v/>
      </c>
      <c r="AL1330" s="99" t="str">
        <f t="shared" si="957"/>
        <v/>
      </c>
      <c r="AM1330" s="99" t="str">
        <f t="shared" si="937"/>
        <v/>
      </c>
      <c r="AN1330" s="99" t="str">
        <f t="shared" si="943"/>
        <v/>
      </c>
      <c r="AO1330" s="99" t="str">
        <f t="shared" si="948"/>
        <v/>
      </c>
      <c r="AP1330" s="99" t="str">
        <f t="shared" si="949"/>
        <v/>
      </c>
      <c r="AQ1330" s="99" t="str">
        <f t="shared" si="944"/>
        <v/>
      </c>
      <c r="AR1330" s="99" t="str">
        <f t="shared" si="945"/>
        <v/>
      </c>
      <c r="AS1330" s="99" t="str">
        <f t="shared" si="950"/>
        <v/>
      </c>
      <c r="AT1330" s="99" t="str">
        <f t="shared" si="951"/>
        <v/>
      </c>
      <c r="AU1330" s="99" t="str">
        <f t="shared" si="921"/>
        <v/>
      </c>
      <c r="AV1330" s="99" t="str">
        <f t="shared" si="922"/>
        <v/>
      </c>
      <c r="AW1330" s="99" t="str">
        <f t="shared" si="952"/>
        <v/>
      </c>
      <c r="AX1330" s="99" t="str">
        <f t="shared" si="953"/>
        <v/>
      </c>
      <c r="AY1330" s="99" t="str">
        <f t="shared" si="923"/>
        <v/>
      </c>
      <c r="AZ1330" s="99" t="str">
        <f t="shared" si="924"/>
        <v/>
      </c>
      <c r="BA1330" s="99" t="str">
        <f t="shared" si="954"/>
        <v/>
      </c>
      <c r="BB1330" s="99" t="str">
        <f t="shared" si="955"/>
        <v/>
      </c>
      <c r="BD1330" s="99" t="str">
        <f t="shared" si="925"/>
        <v/>
      </c>
      <c r="BE1330" s="99" t="str">
        <f t="shared" si="926"/>
        <v/>
      </c>
      <c r="BF1330" s="99" t="str">
        <f t="shared" si="927"/>
        <v/>
      </c>
      <c r="BG1330" s="99" t="str">
        <f t="shared" si="928"/>
        <v/>
      </c>
      <c r="BH1330" s="121" t="str">
        <f t="shared" si="929"/>
        <v/>
      </c>
      <c r="BI1330" s="121" t="str">
        <f t="shared" si="930"/>
        <v/>
      </c>
      <c r="BJ1330" s="122" t="str">
        <f t="shared" si="931"/>
        <v/>
      </c>
      <c r="BK1330" s="122"/>
      <c r="BL1330" s="99" t="str">
        <f t="shared" si="932"/>
        <v/>
      </c>
      <c r="BM1330" s="99" t="str">
        <f t="shared" si="933"/>
        <v/>
      </c>
      <c r="BN1330" s="122" t="str">
        <f t="shared" si="938"/>
        <v/>
      </c>
      <c r="BO1330" s="121" t="str">
        <f t="shared" si="934"/>
        <v/>
      </c>
      <c r="BP1330" s="122" t="str">
        <f t="shared" si="939"/>
        <v/>
      </c>
      <c r="BQ1330" s="122"/>
    </row>
    <row r="1331" spans="2:69" x14ac:dyDescent="0.3">
      <c r="B1331" s="89"/>
      <c r="C1331" s="98">
        <f t="shared" si="935"/>
        <v>265</v>
      </c>
      <c r="D1331" s="120">
        <v>1321</v>
      </c>
      <c r="E1331" s="161" t="str">
        <f t="shared" si="940"/>
        <v/>
      </c>
      <c r="F1331" s="90" t="str">
        <f t="shared" si="916"/>
        <v/>
      </c>
      <c r="G1331" s="120">
        <v>1321</v>
      </c>
      <c r="H1331" s="161" t="str">
        <f t="shared" si="941"/>
        <v/>
      </c>
      <c r="I1331" s="90" t="str">
        <f t="array" ref="I1331">IF(D$2=1,IF(F1331="","",ABS(F1330-F1331)),IF(D$2&lt;10,IF(AND(F1331="",F1332=""),"",MAX(IF(C$11:C$1510=G1331,B$11:B$1510))-MIN(IF(C$11:C$1510=G1331,B$11:B$1510))),IF(AND(F1331="",F1332=""),"",_xlfn.STDEV.S(IF(C$11:C$1510=G1331,B$11:B$1510)))))</f>
        <v/>
      </c>
      <c r="J1331" s="102"/>
      <c r="K1331" s="156"/>
      <c r="L1331" s="157"/>
      <c r="M1331" s="158"/>
      <c r="N1331" s="147"/>
      <c r="O1331" s="147"/>
      <c r="AA1331" s="99" t="str">
        <f t="shared" si="917"/>
        <v/>
      </c>
      <c r="AB1331" s="99" t="str">
        <f t="shared" si="918"/>
        <v/>
      </c>
      <c r="AC1331" s="99" t="str">
        <f t="shared" si="946"/>
        <v/>
      </c>
      <c r="AD1331" s="99" t="str">
        <f t="shared" si="947"/>
        <v/>
      </c>
      <c r="AE1331" s="99" t="str">
        <f t="shared" si="919"/>
        <v/>
      </c>
      <c r="AF1331" s="99" t="str">
        <f t="shared" si="920"/>
        <v/>
      </c>
      <c r="AG1331" s="99" t="str">
        <f t="shared" si="958"/>
        <v/>
      </c>
      <c r="AH1331" s="99" t="str">
        <f t="shared" si="959"/>
        <v/>
      </c>
      <c r="AI1331" s="99" t="str">
        <f t="shared" si="936"/>
        <v/>
      </c>
      <c r="AJ1331" s="99" t="str">
        <f t="shared" si="942"/>
        <v/>
      </c>
      <c r="AK1331" s="99" t="str">
        <f t="shared" si="956"/>
        <v/>
      </c>
      <c r="AL1331" s="99" t="str">
        <f t="shared" si="957"/>
        <v/>
      </c>
      <c r="AM1331" s="99" t="str">
        <f t="shared" si="937"/>
        <v/>
      </c>
      <c r="AN1331" s="99" t="str">
        <f t="shared" si="943"/>
        <v/>
      </c>
      <c r="AO1331" s="99" t="str">
        <f t="shared" si="948"/>
        <v/>
      </c>
      <c r="AP1331" s="99" t="str">
        <f t="shared" si="949"/>
        <v/>
      </c>
      <c r="AQ1331" s="99" t="str">
        <f t="shared" si="944"/>
        <v/>
      </c>
      <c r="AR1331" s="99" t="str">
        <f t="shared" si="945"/>
        <v/>
      </c>
      <c r="AS1331" s="99" t="str">
        <f t="shared" si="950"/>
        <v/>
      </c>
      <c r="AT1331" s="99" t="str">
        <f t="shared" si="951"/>
        <v/>
      </c>
      <c r="AU1331" s="99" t="str">
        <f t="shared" si="921"/>
        <v/>
      </c>
      <c r="AV1331" s="99" t="str">
        <f t="shared" si="922"/>
        <v/>
      </c>
      <c r="AW1331" s="99" t="str">
        <f t="shared" si="952"/>
        <v/>
      </c>
      <c r="AX1331" s="99" t="str">
        <f t="shared" si="953"/>
        <v/>
      </c>
      <c r="AY1331" s="99" t="str">
        <f t="shared" si="923"/>
        <v/>
      </c>
      <c r="AZ1331" s="99" t="str">
        <f t="shared" si="924"/>
        <v/>
      </c>
      <c r="BA1331" s="99" t="str">
        <f t="shared" si="954"/>
        <v/>
      </c>
      <c r="BB1331" s="99" t="str">
        <f t="shared" si="955"/>
        <v/>
      </c>
      <c r="BD1331" s="99" t="str">
        <f t="shared" si="925"/>
        <v/>
      </c>
      <c r="BE1331" s="99" t="str">
        <f t="shared" si="926"/>
        <v/>
      </c>
      <c r="BF1331" s="99" t="str">
        <f t="shared" si="927"/>
        <v/>
      </c>
      <c r="BG1331" s="99" t="str">
        <f t="shared" si="928"/>
        <v/>
      </c>
      <c r="BH1331" s="121" t="str">
        <f t="shared" si="929"/>
        <v/>
      </c>
      <c r="BI1331" s="121" t="str">
        <f t="shared" si="930"/>
        <v/>
      </c>
      <c r="BJ1331" s="122" t="str">
        <f t="shared" si="931"/>
        <v/>
      </c>
      <c r="BK1331" s="122"/>
      <c r="BL1331" s="99" t="str">
        <f t="shared" si="932"/>
        <v/>
      </c>
      <c r="BM1331" s="99" t="str">
        <f t="shared" si="933"/>
        <v/>
      </c>
      <c r="BN1331" s="122" t="str">
        <f t="shared" si="938"/>
        <v/>
      </c>
      <c r="BO1331" s="121" t="str">
        <f t="shared" si="934"/>
        <v/>
      </c>
      <c r="BP1331" s="122" t="str">
        <f t="shared" si="939"/>
        <v/>
      </c>
      <c r="BQ1331" s="122"/>
    </row>
    <row r="1332" spans="2:69" x14ac:dyDescent="0.3">
      <c r="B1332" s="89"/>
      <c r="C1332" s="98">
        <f t="shared" si="935"/>
        <v>265</v>
      </c>
      <c r="D1332" s="120">
        <v>1322</v>
      </c>
      <c r="E1332" s="161" t="str">
        <f t="shared" si="940"/>
        <v/>
      </c>
      <c r="F1332" s="90" t="str">
        <f t="shared" si="916"/>
        <v/>
      </c>
      <c r="G1332" s="120">
        <v>1322</v>
      </c>
      <c r="H1332" s="161" t="str">
        <f t="shared" si="941"/>
        <v/>
      </c>
      <c r="I1332" s="90" t="str">
        <f t="array" ref="I1332">IF(D$2=1,IF(F1332="","",ABS(F1331-F1332)),IF(D$2&lt;10,IF(AND(F1332="",F1333=""),"",MAX(IF(C$11:C$1510=G1332,B$11:B$1510))-MIN(IF(C$11:C$1510=G1332,B$11:B$1510))),IF(AND(F1332="",F1333=""),"",_xlfn.STDEV.S(IF(C$11:C$1510=G1332,B$11:B$1510)))))</f>
        <v/>
      </c>
      <c r="J1332" s="102"/>
      <c r="K1332" s="156"/>
      <c r="L1332" s="157"/>
      <c r="M1332" s="158"/>
      <c r="N1332" s="147"/>
      <c r="O1332" s="147"/>
      <c r="AA1332" s="99" t="str">
        <f t="shared" si="917"/>
        <v/>
      </c>
      <c r="AB1332" s="99" t="str">
        <f t="shared" si="918"/>
        <v/>
      </c>
      <c r="AC1332" s="99" t="str">
        <f t="shared" si="946"/>
        <v/>
      </c>
      <c r="AD1332" s="99" t="str">
        <f t="shared" si="947"/>
        <v/>
      </c>
      <c r="AE1332" s="99" t="str">
        <f t="shared" si="919"/>
        <v/>
      </c>
      <c r="AF1332" s="99" t="str">
        <f t="shared" si="920"/>
        <v/>
      </c>
      <c r="AG1332" s="99" t="str">
        <f t="shared" si="958"/>
        <v/>
      </c>
      <c r="AH1332" s="99" t="str">
        <f t="shared" si="959"/>
        <v/>
      </c>
      <c r="AI1332" s="99" t="str">
        <f t="shared" si="936"/>
        <v/>
      </c>
      <c r="AJ1332" s="99" t="str">
        <f t="shared" si="942"/>
        <v/>
      </c>
      <c r="AK1332" s="99" t="str">
        <f t="shared" si="956"/>
        <v/>
      </c>
      <c r="AL1332" s="99" t="str">
        <f t="shared" si="957"/>
        <v/>
      </c>
      <c r="AM1332" s="99" t="str">
        <f t="shared" si="937"/>
        <v/>
      </c>
      <c r="AN1332" s="99" t="str">
        <f t="shared" si="943"/>
        <v/>
      </c>
      <c r="AO1332" s="99" t="str">
        <f t="shared" si="948"/>
        <v/>
      </c>
      <c r="AP1332" s="99" t="str">
        <f t="shared" si="949"/>
        <v/>
      </c>
      <c r="AQ1332" s="99" t="str">
        <f t="shared" si="944"/>
        <v/>
      </c>
      <c r="AR1332" s="99" t="str">
        <f t="shared" si="945"/>
        <v/>
      </c>
      <c r="AS1332" s="99" t="str">
        <f t="shared" si="950"/>
        <v/>
      </c>
      <c r="AT1332" s="99" t="str">
        <f t="shared" si="951"/>
        <v/>
      </c>
      <c r="AU1332" s="99" t="str">
        <f t="shared" si="921"/>
        <v/>
      </c>
      <c r="AV1332" s="99" t="str">
        <f t="shared" si="922"/>
        <v/>
      </c>
      <c r="AW1332" s="99" t="str">
        <f t="shared" si="952"/>
        <v/>
      </c>
      <c r="AX1332" s="99" t="str">
        <f t="shared" si="953"/>
        <v/>
      </c>
      <c r="AY1332" s="99" t="str">
        <f t="shared" si="923"/>
        <v/>
      </c>
      <c r="AZ1332" s="99" t="str">
        <f t="shared" si="924"/>
        <v/>
      </c>
      <c r="BA1332" s="99" t="str">
        <f t="shared" si="954"/>
        <v/>
      </c>
      <c r="BB1332" s="99" t="str">
        <f t="shared" si="955"/>
        <v/>
      </c>
      <c r="BD1332" s="99" t="str">
        <f t="shared" si="925"/>
        <v/>
      </c>
      <c r="BE1332" s="99" t="str">
        <f t="shared" si="926"/>
        <v/>
      </c>
      <c r="BF1332" s="99" t="str">
        <f t="shared" si="927"/>
        <v/>
      </c>
      <c r="BG1332" s="99" t="str">
        <f t="shared" si="928"/>
        <v/>
      </c>
      <c r="BH1332" s="121" t="str">
        <f t="shared" si="929"/>
        <v/>
      </c>
      <c r="BI1332" s="121" t="str">
        <f t="shared" si="930"/>
        <v/>
      </c>
      <c r="BJ1332" s="122" t="str">
        <f t="shared" si="931"/>
        <v/>
      </c>
      <c r="BK1332" s="122"/>
      <c r="BL1332" s="99" t="str">
        <f t="shared" si="932"/>
        <v/>
      </c>
      <c r="BM1332" s="99" t="str">
        <f t="shared" si="933"/>
        <v/>
      </c>
      <c r="BN1332" s="122" t="str">
        <f t="shared" si="938"/>
        <v/>
      </c>
      <c r="BO1332" s="121" t="str">
        <f t="shared" si="934"/>
        <v/>
      </c>
      <c r="BP1332" s="122" t="str">
        <f t="shared" si="939"/>
        <v/>
      </c>
      <c r="BQ1332" s="122"/>
    </row>
    <row r="1333" spans="2:69" x14ac:dyDescent="0.3">
      <c r="B1333" s="89"/>
      <c r="C1333" s="98">
        <f t="shared" si="935"/>
        <v>265</v>
      </c>
      <c r="D1333" s="120">
        <v>1323</v>
      </c>
      <c r="E1333" s="161" t="str">
        <f t="shared" si="940"/>
        <v/>
      </c>
      <c r="F1333" s="90" t="str">
        <f t="shared" si="916"/>
        <v/>
      </c>
      <c r="G1333" s="120">
        <v>1323</v>
      </c>
      <c r="H1333" s="161" t="str">
        <f t="shared" si="941"/>
        <v/>
      </c>
      <c r="I1333" s="90" t="str">
        <f t="array" ref="I1333">IF(D$2=1,IF(F1333="","",ABS(F1332-F1333)),IF(D$2&lt;10,IF(AND(F1333="",F1334=""),"",MAX(IF(C$11:C$1510=G1333,B$11:B$1510))-MIN(IF(C$11:C$1510=G1333,B$11:B$1510))),IF(AND(F1333="",F1334=""),"",_xlfn.STDEV.S(IF(C$11:C$1510=G1333,B$11:B$1510)))))</f>
        <v/>
      </c>
      <c r="J1333" s="102"/>
      <c r="K1333" s="156"/>
      <c r="L1333" s="157"/>
      <c r="M1333" s="158"/>
      <c r="N1333" s="147"/>
      <c r="O1333" s="147"/>
      <c r="AA1333" s="99" t="str">
        <f t="shared" si="917"/>
        <v/>
      </c>
      <c r="AB1333" s="99" t="str">
        <f t="shared" si="918"/>
        <v/>
      </c>
      <c r="AC1333" s="99" t="str">
        <f t="shared" si="946"/>
        <v/>
      </c>
      <c r="AD1333" s="99" t="str">
        <f t="shared" si="947"/>
        <v/>
      </c>
      <c r="AE1333" s="99" t="str">
        <f t="shared" si="919"/>
        <v/>
      </c>
      <c r="AF1333" s="99" t="str">
        <f t="shared" si="920"/>
        <v/>
      </c>
      <c r="AG1333" s="99" t="str">
        <f t="shared" si="958"/>
        <v/>
      </c>
      <c r="AH1333" s="99" t="str">
        <f t="shared" si="959"/>
        <v/>
      </c>
      <c r="AI1333" s="99" t="str">
        <f t="shared" si="936"/>
        <v/>
      </c>
      <c r="AJ1333" s="99" t="str">
        <f t="shared" si="942"/>
        <v/>
      </c>
      <c r="AK1333" s="99" t="str">
        <f t="shared" si="956"/>
        <v/>
      </c>
      <c r="AL1333" s="99" t="str">
        <f t="shared" si="957"/>
        <v/>
      </c>
      <c r="AM1333" s="99" t="str">
        <f t="shared" si="937"/>
        <v/>
      </c>
      <c r="AN1333" s="99" t="str">
        <f t="shared" si="943"/>
        <v/>
      </c>
      <c r="AO1333" s="99" t="str">
        <f t="shared" si="948"/>
        <v/>
      </c>
      <c r="AP1333" s="99" t="str">
        <f t="shared" si="949"/>
        <v/>
      </c>
      <c r="AQ1333" s="99" t="str">
        <f t="shared" si="944"/>
        <v/>
      </c>
      <c r="AR1333" s="99" t="str">
        <f t="shared" si="945"/>
        <v/>
      </c>
      <c r="AS1333" s="99" t="str">
        <f t="shared" si="950"/>
        <v/>
      </c>
      <c r="AT1333" s="99" t="str">
        <f t="shared" si="951"/>
        <v/>
      </c>
      <c r="AU1333" s="99" t="str">
        <f t="shared" si="921"/>
        <v/>
      </c>
      <c r="AV1333" s="99" t="str">
        <f t="shared" si="922"/>
        <v/>
      </c>
      <c r="AW1333" s="99" t="str">
        <f t="shared" si="952"/>
        <v/>
      </c>
      <c r="AX1333" s="99" t="str">
        <f t="shared" si="953"/>
        <v/>
      </c>
      <c r="AY1333" s="99" t="str">
        <f t="shared" si="923"/>
        <v/>
      </c>
      <c r="AZ1333" s="99" t="str">
        <f t="shared" si="924"/>
        <v/>
      </c>
      <c r="BA1333" s="99" t="str">
        <f t="shared" si="954"/>
        <v/>
      </c>
      <c r="BB1333" s="99" t="str">
        <f t="shared" si="955"/>
        <v/>
      </c>
      <c r="BD1333" s="99" t="str">
        <f t="shared" si="925"/>
        <v/>
      </c>
      <c r="BE1333" s="99" t="str">
        <f t="shared" si="926"/>
        <v/>
      </c>
      <c r="BF1333" s="99" t="str">
        <f t="shared" si="927"/>
        <v/>
      </c>
      <c r="BG1333" s="99" t="str">
        <f t="shared" si="928"/>
        <v/>
      </c>
      <c r="BH1333" s="121" t="str">
        <f t="shared" si="929"/>
        <v/>
      </c>
      <c r="BI1333" s="121" t="str">
        <f t="shared" si="930"/>
        <v/>
      </c>
      <c r="BJ1333" s="122" t="str">
        <f t="shared" si="931"/>
        <v/>
      </c>
      <c r="BK1333" s="122"/>
      <c r="BL1333" s="99" t="str">
        <f t="shared" si="932"/>
        <v/>
      </c>
      <c r="BM1333" s="99" t="str">
        <f t="shared" si="933"/>
        <v/>
      </c>
      <c r="BN1333" s="122" t="str">
        <f t="shared" si="938"/>
        <v/>
      </c>
      <c r="BO1333" s="121" t="str">
        <f t="shared" si="934"/>
        <v/>
      </c>
      <c r="BP1333" s="122" t="str">
        <f t="shared" si="939"/>
        <v/>
      </c>
      <c r="BQ1333" s="122"/>
    </row>
    <row r="1334" spans="2:69" x14ac:dyDescent="0.3">
      <c r="B1334" s="89"/>
      <c r="C1334" s="98">
        <f t="shared" si="935"/>
        <v>265</v>
      </c>
      <c r="D1334" s="120">
        <v>1324</v>
      </c>
      <c r="E1334" s="161" t="str">
        <f t="shared" si="940"/>
        <v/>
      </c>
      <c r="F1334" s="90" t="str">
        <f t="shared" si="916"/>
        <v/>
      </c>
      <c r="G1334" s="120">
        <v>1324</v>
      </c>
      <c r="H1334" s="161" t="str">
        <f t="shared" si="941"/>
        <v/>
      </c>
      <c r="I1334" s="90" t="str">
        <f t="array" ref="I1334">IF(D$2=1,IF(F1334="","",ABS(F1333-F1334)),IF(D$2&lt;10,IF(AND(F1334="",F1335=""),"",MAX(IF(C$11:C$1510=G1334,B$11:B$1510))-MIN(IF(C$11:C$1510=G1334,B$11:B$1510))),IF(AND(F1334="",F1335=""),"",_xlfn.STDEV.S(IF(C$11:C$1510=G1334,B$11:B$1510)))))</f>
        <v/>
      </c>
      <c r="J1334" s="102"/>
      <c r="K1334" s="156"/>
      <c r="L1334" s="157"/>
      <c r="M1334" s="158"/>
      <c r="N1334" s="147"/>
      <c r="O1334" s="147"/>
      <c r="AA1334" s="99" t="str">
        <f t="shared" si="917"/>
        <v/>
      </c>
      <c r="AB1334" s="99" t="str">
        <f t="shared" si="918"/>
        <v/>
      </c>
      <c r="AC1334" s="99" t="str">
        <f t="shared" si="946"/>
        <v/>
      </c>
      <c r="AD1334" s="99" t="str">
        <f t="shared" si="947"/>
        <v/>
      </c>
      <c r="AE1334" s="99" t="str">
        <f t="shared" si="919"/>
        <v/>
      </c>
      <c r="AF1334" s="99" t="str">
        <f t="shared" si="920"/>
        <v/>
      </c>
      <c r="AG1334" s="99" t="str">
        <f t="shared" si="958"/>
        <v/>
      </c>
      <c r="AH1334" s="99" t="str">
        <f t="shared" si="959"/>
        <v/>
      </c>
      <c r="AI1334" s="99" t="str">
        <f t="shared" si="936"/>
        <v/>
      </c>
      <c r="AJ1334" s="99" t="str">
        <f t="shared" si="942"/>
        <v/>
      </c>
      <c r="AK1334" s="99" t="str">
        <f t="shared" si="956"/>
        <v/>
      </c>
      <c r="AL1334" s="99" t="str">
        <f t="shared" si="957"/>
        <v/>
      </c>
      <c r="AM1334" s="99" t="str">
        <f t="shared" si="937"/>
        <v/>
      </c>
      <c r="AN1334" s="99" t="str">
        <f t="shared" si="943"/>
        <v/>
      </c>
      <c r="AO1334" s="99" t="str">
        <f t="shared" si="948"/>
        <v/>
      </c>
      <c r="AP1334" s="99" t="str">
        <f t="shared" si="949"/>
        <v/>
      </c>
      <c r="AQ1334" s="99" t="str">
        <f t="shared" si="944"/>
        <v/>
      </c>
      <c r="AR1334" s="99" t="str">
        <f t="shared" si="945"/>
        <v/>
      </c>
      <c r="AS1334" s="99" t="str">
        <f t="shared" si="950"/>
        <v/>
      </c>
      <c r="AT1334" s="99" t="str">
        <f t="shared" si="951"/>
        <v/>
      </c>
      <c r="AU1334" s="99" t="str">
        <f t="shared" si="921"/>
        <v/>
      </c>
      <c r="AV1334" s="99" t="str">
        <f t="shared" si="922"/>
        <v/>
      </c>
      <c r="AW1334" s="99" t="str">
        <f t="shared" si="952"/>
        <v/>
      </c>
      <c r="AX1334" s="99" t="str">
        <f t="shared" si="953"/>
        <v/>
      </c>
      <c r="AY1334" s="99" t="str">
        <f t="shared" si="923"/>
        <v/>
      </c>
      <c r="AZ1334" s="99" t="str">
        <f t="shared" si="924"/>
        <v/>
      </c>
      <c r="BA1334" s="99" t="str">
        <f t="shared" si="954"/>
        <v/>
      </c>
      <c r="BB1334" s="99" t="str">
        <f t="shared" si="955"/>
        <v/>
      </c>
      <c r="BD1334" s="99" t="str">
        <f t="shared" si="925"/>
        <v/>
      </c>
      <c r="BE1334" s="99" t="str">
        <f t="shared" si="926"/>
        <v/>
      </c>
      <c r="BF1334" s="99" t="str">
        <f t="shared" si="927"/>
        <v/>
      </c>
      <c r="BG1334" s="99" t="str">
        <f t="shared" si="928"/>
        <v/>
      </c>
      <c r="BH1334" s="121" t="str">
        <f t="shared" si="929"/>
        <v/>
      </c>
      <c r="BI1334" s="121" t="str">
        <f t="shared" si="930"/>
        <v/>
      </c>
      <c r="BJ1334" s="122" t="str">
        <f t="shared" si="931"/>
        <v/>
      </c>
      <c r="BK1334" s="122"/>
      <c r="BL1334" s="99" t="str">
        <f t="shared" si="932"/>
        <v/>
      </c>
      <c r="BM1334" s="99" t="str">
        <f t="shared" si="933"/>
        <v/>
      </c>
      <c r="BN1334" s="122" t="str">
        <f t="shared" si="938"/>
        <v/>
      </c>
      <c r="BO1334" s="121" t="str">
        <f t="shared" si="934"/>
        <v/>
      </c>
      <c r="BP1334" s="122" t="str">
        <f t="shared" si="939"/>
        <v/>
      </c>
      <c r="BQ1334" s="122"/>
    </row>
    <row r="1335" spans="2:69" x14ac:dyDescent="0.3">
      <c r="B1335" s="89"/>
      <c r="C1335" s="98">
        <f t="shared" si="935"/>
        <v>265</v>
      </c>
      <c r="D1335" s="120">
        <v>1325</v>
      </c>
      <c r="E1335" s="161" t="str">
        <f t="shared" si="940"/>
        <v/>
      </c>
      <c r="F1335" s="90" t="str">
        <f t="shared" si="916"/>
        <v/>
      </c>
      <c r="G1335" s="120">
        <v>1325</v>
      </c>
      <c r="H1335" s="161" t="str">
        <f t="shared" si="941"/>
        <v/>
      </c>
      <c r="I1335" s="90" t="str">
        <f t="array" ref="I1335">IF(D$2=1,IF(F1335="","",ABS(F1334-F1335)),IF(D$2&lt;10,IF(AND(F1335="",F1336=""),"",MAX(IF(C$11:C$1510=G1335,B$11:B$1510))-MIN(IF(C$11:C$1510=G1335,B$11:B$1510))),IF(AND(F1335="",F1336=""),"",_xlfn.STDEV.S(IF(C$11:C$1510=G1335,B$11:B$1510)))))</f>
        <v/>
      </c>
      <c r="J1335" s="102"/>
      <c r="K1335" s="156"/>
      <c r="L1335" s="157"/>
      <c r="M1335" s="158"/>
      <c r="N1335" s="147"/>
      <c r="O1335" s="147"/>
      <c r="AA1335" s="99" t="str">
        <f t="shared" si="917"/>
        <v/>
      </c>
      <c r="AB1335" s="99" t="str">
        <f t="shared" si="918"/>
        <v/>
      </c>
      <c r="AC1335" s="99" t="str">
        <f t="shared" si="946"/>
        <v/>
      </c>
      <c r="AD1335" s="99" t="str">
        <f t="shared" si="947"/>
        <v/>
      </c>
      <c r="AE1335" s="99" t="str">
        <f t="shared" si="919"/>
        <v/>
      </c>
      <c r="AF1335" s="99" t="str">
        <f t="shared" si="920"/>
        <v/>
      </c>
      <c r="AG1335" s="99" t="str">
        <f t="shared" si="958"/>
        <v/>
      </c>
      <c r="AH1335" s="99" t="str">
        <f t="shared" si="959"/>
        <v/>
      </c>
      <c r="AI1335" s="99" t="str">
        <f t="shared" si="936"/>
        <v/>
      </c>
      <c r="AJ1335" s="99" t="str">
        <f t="shared" si="942"/>
        <v/>
      </c>
      <c r="AK1335" s="99" t="str">
        <f t="shared" si="956"/>
        <v/>
      </c>
      <c r="AL1335" s="99" t="str">
        <f t="shared" si="957"/>
        <v/>
      </c>
      <c r="AM1335" s="99" t="str">
        <f t="shared" si="937"/>
        <v/>
      </c>
      <c r="AN1335" s="99" t="str">
        <f t="shared" si="943"/>
        <v/>
      </c>
      <c r="AO1335" s="99" t="str">
        <f t="shared" si="948"/>
        <v/>
      </c>
      <c r="AP1335" s="99" t="str">
        <f t="shared" si="949"/>
        <v/>
      </c>
      <c r="AQ1335" s="99" t="str">
        <f t="shared" si="944"/>
        <v/>
      </c>
      <c r="AR1335" s="99" t="str">
        <f t="shared" si="945"/>
        <v/>
      </c>
      <c r="AS1335" s="99" t="str">
        <f t="shared" si="950"/>
        <v/>
      </c>
      <c r="AT1335" s="99" t="str">
        <f t="shared" si="951"/>
        <v/>
      </c>
      <c r="AU1335" s="99" t="str">
        <f t="shared" si="921"/>
        <v/>
      </c>
      <c r="AV1335" s="99" t="str">
        <f t="shared" si="922"/>
        <v/>
      </c>
      <c r="AW1335" s="99" t="str">
        <f t="shared" si="952"/>
        <v/>
      </c>
      <c r="AX1335" s="99" t="str">
        <f t="shared" si="953"/>
        <v/>
      </c>
      <c r="AY1335" s="99" t="str">
        <f t="shared" si="923"/>
        <v/>
      </c>
      <c r="AZ1335" s="99" t="str">
        <f t="shared" si="924"/>
        <v/>
      </c>
      <c r="BA1335" s="99" t="str">
        <f t="shared" si="954"/>
        <v/>
      </c>
      <c r="BB1335" s="99" t="str">
        <f t="shared" si="955"/>
        <v/>
      </c>
      <c r="BD1335" s="99" t="str">
        <f t="shared" si="925"/>
        <v/>
      </c>
      <c r="BE1335" s="99" t="str">
        <f t="shared" si="926"/>
        <v/>
      </c>
      <c r="BF1335" s="99" t="str">
        <f t="shared" si="927"/>
        <v/>
      </c>
      <c r="BG1335" s="99" t="str">
        <f t="shared" si="928"/>
        <v/>
      </c>
      <c r="BH1335" s="121" t="str">
        <f t="shared" si="929"/>
        <v/>
      </c>
      <c r="BI1335" s="121" t="str">
        <f t="shared" si="930"/>
        <v/>
      </c>
      <c r="BJ1335" s="122" t="str">
        <f t="shared" si="931"/>
        <v/>
      </c>
      <c r="BK1335" s="122"/>
      <c r="BL1335" s="99" t="str">
        <f t="shared" si="932"/>
        <v/>
      </c>
      <c r="BM1335" s="99" t="str">
        <f t="shared" si="933"/>
        <v/>
      </c>
      <c r="BN1335" s="122" t="str">
        <f t="shared" si="938"/>
        <v/>
      </c>
      <c r="BO1335" s="121" t="str">
        <f t="shared" si="934"/>
        <v/>
      </c>
      <c r="BP1335" s="122" t="str">
        <f t="shared" si="939"/>
        <v/>
      </c>
      <c r="BQ1335" s="122"/>
    </row>
    <row r="1336" spans="2:69" x14ac:dyDescent="0.3">
      <c r="B1336" s="89"/>
      <c r="C1336" s="98">
        <f t="shared" si="935"/>
        <v>266</v>
      </c>
      <c r="D1336" s="120">
        <v>1326</v>
      </c>
      <c r="E1336" s="161" t="str">
        <f t="shared" si="940"/>
        <v/>
      </c>
      <c r="F1336" s="90" t="str">
        <f t="shared" si="916"/>
        <v/>
      </c>
      <c r="G1336" s="120">
        <v>1326</v>
      </c>
      <c r="H1336" s="161" t="str">
        <f t="shared" si="941"/>
        <v/>
      </c>
      <c r="I1336" s="90" t="str">
        <f t="array" ref="I1336">IF(D$2=1,IF(F1336="","",ABS(F1335-F1336)),IF(D$2&lt;10,IF(AND(F1336="",F1337=""),"",MAX(IF(C$11:C$1510=G1336,B$11:B$1510))-MIN(IF(C$11:C$1510=G1336,B$11:B$1510))),IF(AND(F1336="",F1337=""),"",_xlfn.STDEV.S(IF(C$11:C$1510=G1336,B$11:B$1510)))))</f>
        <v/>
      </c>
      <c r="J1336" s="102"/>
      <c r="K1336" s="156"/>
      <c r="L1336" s="157"/>
      <c r="M1336" s="158"/>
      <c r="N1336" s="147"/>
      <c r="O1336" s="147"/>
      <c r="AA1336" s="99" t="str">
        <f t="shared" si="917"/>
        <v/>
      </c>
      <c r="AB1336" s="99" t="str">
        <f t="shared" si="918"/>
        <v/>
      </c>
      <c r="AC1336" s="99" t="str">
        <f t="shared" si="946"/>
        <v/>
      </c>
      <c r="AD1336" s="99" t="str">
        <f t="shared" si="947"/>
        <v/>
      </c>
      <c r="AE1336" s="99" t="str">
        <f t="shared" si="919"/>
        <v/>
      </c>
      <c r="AF1336" s="99" t="str">
        <f t="shared" si="920"/>
        <v/>
      </c>
      <c r="AG1336" s="99" t="str">
        <f t="shared" si="958"/>
        <v/>
      </c>
      <c r="AH1336" s="99" t="str">
        <f t="shared" si="959"/>
        <v/>
      </c>
      <c r="AI1336" s="99" t="str">
        <f t="shared" si="936"/>
        <v/>
      </c>
      <c r="AJ1336" s="99" t="str">
        <f t="shared" si="942"/>
        <v/>
      </c>
      <c r="AK1336" s="99" t="str">
        <f t="shared" si="956"/>
        <v/>
      </c>
      <c r="AL1336" s="99" t="str">
        <f t="shared" si="957"/>
        <v/>
      </c>
      <c r="AM1336" s="99" t="str">
        <f t="shared" si="937"/>
        <v/>
      </c>
      <c r="AN1336" s="99" t="str">
        <f t="shared" si="943"/>
        <v/>
      </c>
      <c r="AO1336" s="99" t="str">
        <f t="shared" si="948"/>
        <v/>
      </c>
      <c r="AP1336" s="99" t="str">
        <f t="shared" si="949"/>
        <v/>
      </c>
      <c r="AQ1336" s="99" t="str">
        <f t="shared" si="944"/>
        <v/>
      </c>
      <c r="AR1336" s="99" t="str">
        <f t="shared" si="945"/>
        <v/>
      </c>
      <c r="AS1336" s="99" t="str">
        <f t="shared" si="950"/>
        <v/>
      </c>
      <c r="AT1336" s="99" t="str">
        <f t="shared" si="951"/>
        <v/>
      </c>
      <c r="AU1336" s="99" t="str">
        <f t="shared" si="921"/>
        <v/>
      </c>
      <c r="AV1336" s="99" t="str">
        <f t="shared" si="922"/>
        <v/>
      </c>
      <c r="AW1336" s="99" t="str">
        <f t="shared" si="952"/>
        <v/>
      </c>
      <c r="AX1336" s="99" t="str">
        <f t="shared" si="953"/>
        <v/>
      </c>
      <c r="AY1336" s="99" t="str">
        <f t="shared" si="923"/>
        <v/>
      </c>
      <c r="AZ1336" s="99" t="str">
        <f t="shared" si="924"/>
        <v/>
      </c>
      <c r="BA1336" s="99" t="str">
        <f t="shared" si="954"/>
        <v/>
      </c>
      <c r="BB1336" s="99" t="str">
        <f t="shared" si="955"/>
        <v/>
      </c>
      <c r="BD1336" s="99" t="str">
        <f t="shared" si="925"/>
        <v/>
      </c>
      <c r="BE1336" s="99" t="str">
        <f t="shared" si="926"/>
        <v/>
      </c>
      <c r="BF1336" s="99" t="str">
        <f t="shared" si="927"/>
        <v/>
      </c>
      <c r="BG1336" s="99" t="str">
        <f t="shared" si="928"/>
        <v/>
      </c>
      <c r="BH1336" s="121" t="str">
        <f t="shared" si="929"/>
        <v/>
      </c>
      <c r="BI1336" s="121" t="str">
        <f t="shared" si="930"/>
        <v/>
      </c>
      <c r="BJ1336" s="122" t="str">
        <f t="shared" si="931"/>
        <v/>
      </c>
      <c r="BK1336" s="122"/>
      <c r="BL1336" s="99" t="str">
        <f t="shared" si="932"/>
        <v/>
      </c>
      <c r="BM1336" s="99" t="str">
        <f t="shared" si="933"/>
        <v/>
      </c>
      <c r="BN1336" s="122" t="str">
        <f t="shared" si="938"/>
        <v/>
      </c>
      <c r="BO1336" s="121" t="str">
        <f t="shared" si="934"/>
        <v/>
      </c>
      <c r="BP1336" s="122" t="str">
        <f t="shared" si="939"/>
        <v/>
      </c>
      <c r="BQ1336" s="122"/>
    </row>
    <row r="1337" spans="2:69" x14ac:dyDescent="0.3">
      <c r="B1337" s="89"/>
      <c r="C1337" s="98">
        <f t="shared" si="935"/>
        <v>266</v>
      </c>
      <c r="D1337" s="120">
        <v>1327</v>
      </c>
      <c r="E1337" s="161" t="str">
        <f t="shared" si="940"/>
        <v/>
      </c>
      <c r="F1337" s="90" t="str">
        <f t="shared" si="916"/>
        <v/>
      </c>
      <c r="G1337" s="120">
        <v>1327</v>
      </c>
      <c r="H1337" s="161" t="str">
        <f t="shared" si="941"/>
        <v/>
      </c>
      <c r="I1337" s="90" t="str">
        <f t="array" ref="I1337">IF(D$2=1,IF(F1337="","",ABS(F1336-F1337)),IF(D$2&lt;10,IF(AND(F1337="",F1338=""),"",MAX(IF(C$11:C$1510=G1337,B$11:B$1510))-MIN(IF(C$11:C$1510=G1337,B$11:B$1510))),IF(AND(F1337="",F1338=""),"",_xlfn.STDEV.S(IF(C$11:C$1510=G1337,B$11:B$1510)))))</f>
        <v/>
      </c>
      <c r="J1337" s="102"/>
      <c r="K1337" s="156"/>
      <c r="L1337" s="157"/>
      <c r="M1337" s="158"/>
      <c r="N1337" s="147"/>
      <c r="O1337" s="147"/>
      <c r="AA1337" s="99" t="str">
        <f t="shared" si="917"/>
        <v/>
      </c>
      <c r="AB1337" s="99" t="str">
        <f t="shared" si="918"/>
        <v/>
      </c>
      <c r="AC1337" s="99" t="str">
        <f t="shared" si="946"/>
        <v/>
      </c>
      <c r="AD1337" s="99" t="str">
        <f t="shared" si="947"/>
        <v/>
      </c>
      <c r="AE1337" s="99" t="str">
        <f t="shared" si="919"/>
        <v/>
      </c>
      <c r="AF1337" s="99" t="str">
        <f t="shared" si="920"/>
        <v/>
      </c>
      <c r="AG1337" s="99" t="str">
        <f t="shared" si="958"/>
        <v/>
      </c>
      <c r="AH1337" s="99" t="str">
        <f t="shared" si="959"/>
        <v/>
      </c>
      <c r="AI1337" s="99" t="str">
        <f t="shared" si="936"/>
        <v/>
      </c>
      <c r="AJ1337" s="99" t="str">
        <f t="shared" si="942"/>
        <v/>
      </c>
      <c r="AK1337" s="99" t="str">
        <f t="shared" si="956"/>
        <v/>
      </c>
      <c r="AL1337" s="99" t="str">
        <f t="shared" si="957"/>
        <v/>
      </c>
      <c r="AM1337" s="99" t="str">
        <f t="shared" si="937"/>
        <v/>
      </c>
      <c r="AN1337" s="99" t="str">
        <f t="shared" si="943"/>
        <v/>
      </c>
      <c r="AO1337" s="99" t="str">
        <f t="shared" si="948"/>
        <v/>
      </c>
      <c r="AP1337" s="99" t="str">
        <f t="shared" si="949"/>
        <v/>
      </c>
      <c r="AQ1337" s="99" t="str">
        <f t="shared" si="944"/>
        <v/>
      </c>
      <c r="AR1337" s="99" t="str">
        <f t="shared" si="945"/>
        <v/>
      </c>
      <c r="AS1337" s="99" t="str">
        <f t="shared" si="950"/>
        <v/>
      </c>
      <c r="AT1337" s="99" t="str">
        <f t="shared" si="951"/>
        <v/>
      </c>
      <c r="AU1337" s="99" t="str">
        <f t="shared" si="921"/>
        <v/>
      </c>
      <c r="AV1337" s="99" t="str">
        <f t="shared" si="922"/>
        <v/>
      </c>
      <c r="AW1337" s="99" t="str">
        <f t="shared" si="952"/>
        <v/>
      </c>
      <c r="AX1337" s="99" t="str">
        <f t="shared" si="953"/>
        <v/>
      </c>
      <c r="AY1337" s="99" t="str">
        <f t="shared" si="923"/>
        <v/>
      </c>
      <c r="AZ1337" s="99" t="str">
        <f t="shared" si="924"/>
        <v/>
      </c>
      <c r="BA1337" s="99" t="str">
        <f t="shared" si="954"/>
        <v/>
      </c>
      <c r="BB1337" s="99" t="str">
        <f t="shared" si="955"/>
        <v/>
      </c>
      <c r="BD1337" s="99" t="str">
        <f t="shared" si="925"/>
        <v/>
      </c>
      <c r="BE1337" s="99" t="str">
        <f t="shared" si="926"/>
        <v/>
      </c>
      <c r="BF1337" s="99" t="str">
        <f t="shared" si="927"/>
        <v/>
      </c>
      <c r="BG1337" s="99" t="str">
        <f t="shared" si="928"/>
        <v/>
      </c>
      <c r="BH1337" s="121" t="str">
        <f t="shared" si="929"/>
        <v/>
      </c>
      <c r="BI1337" s="121" t="str">
        <f t="shared" si="930"/>
        <v/>
      </c>
      <c r="BJ1337" s="122" t="str">
        <f t="shared" si="931"/>
        <v/>
      </c>
      <c r="BK1337" s="122"/>
      <c r="BL1337" s="99" t="str">
        <f t="shared" si="932"/>
        <v/>
      </c>
      <c r="BM1337" s="99" t="str">
        <f t="shared" si="933"/>
        <v/>
      </c>
      <c r="BN1337" s="122" t="str">
        <f t="shared" si="938"/>
        <v/>
      </c>
      <c r="BO1337" s="121" t="str">
        <f t="shared" si="934"/>
        <v/>
      </c>
      <c r="BP1337" s="122" t="str">
        <f t="shared" si="939"/>
        <v/>
      </c>
      <c r="BQ1337" s="122"/>
    </row>
    <row r="1338" spans="2:69" x14ac:dyDescent="0.3">
      <c r="B1338" s="89"/>
      <c r="C1338" s="98">
        <f t="shared" si="935"/>
        <v>266</v>
      </c>
      <c r="D1338" s="120">
        <v>1328</v>
      </c>
      <c r="E1338" s="161" t="str">
        <f t="shared" si="940"/>
        <v/>
      </c>
      <c r="F1338" s="90" t="str">
        <f t="shared" si="916"/>
        <v/>
      </c>
      <c r="G1338" s="120">
        <v>1328</v>
      </c>
      <c r="H1338" s="161" t="str">
        <f t="shared" si="941"/>
        <v/>
      </c>
      <c r="I1338" s="90" t="str">
        <f t="array" ref="I1338">IF(D$2=1,IF(F1338="","",ABS(F1337-F1338)),IF(D$2&lt;10,IF(AND(F1338="",F1339=""),"",MAX(IF(C$11:C$1510=G1338,B$11:B$1510))-MIN(IF(C$11:C$1510=G1338,B$11:B$1510))),IF(AND(F1338="",F1339=""),"",_xlfn.STDEV.S(IF(C$11:C$1510=G1338,B$11:B$1510)))))</f>
        <v/>
      </c>
      <c r="J1338" s="102"/>
      <c r="K1338" s="156"/>
      <c r="L1338" s="157"/>
      <c r="M1338" s="158"/>
      <c r="N1338" s="147"/>
      <c r="O1338" s="147"/>
      <c r="AA1338" s="99" t="str">
        <f t="shared" si="917"/>
        <v/>
      </c>
      <c r="AB1338" s="99" t="str">
        <f t="shared" si="918"/>
        <v/>
      </c>
      <c r="AC1338" s="99" t="str">
        <f t="shared" si="946"/>
        <v/>
      </c>
      <c r="AD1338" s="99" t="str">
        <f t="shared" si="947"/>
        <v/>
      </c>
      <c r="AE1338" s="99" t="str">
        <f t="shared" si="919"/>
        <v/>
      </c>
      <c r="AF1338" s="99" t="str">
        <f t="shared" si="920"/>
        <v/>
      </c>
      <c r="AG1338" s="99" t="str">
        <f t="shared" si="958"/>
        <v/>
      </c>
      <c r="AH1338" s="99" t="str">
        <f t="shared" si="959"/>
        <v/>
      </c>
      <c r="AI1338" s="99" t="str">
        <f t="shared" si="936"/>
        <v/>
      </c>
      <c r="AJ1338" s="99" t="str">
        <f t="shared" si="942"/>
        <v/>
      </c>
      <c r="AK1338" s="99" t="str">
        <f t="shared" si="956"/>
        <v/>
      </c>
      <c r="AL1338" s="99" t="str">
        <f t="shared" si="957"/>
        <v/>
      </c>
      <c r="AM1338" s="99" t="str">
        <f t="shared" si="937"/>
        <v/>
      </c>
      <c r="AN1338" s="99" t="str">
        <f t="shared" si="943"/>
        <v/>
      </c>
      <c r="AO1338" s="99" t="str">
        <f t="shared" si="948"/>
        <v/>
      </c>
      <c r="AP1338" s="99" t="str">
        <f t="shared" si="949"/>
        <v/>
      </c>
      <c r="AQ1338" s="99" t="str">
        <f t="shared" si="944"/>
        <v/>
      </c>
      <c r="AR1338" s="99" t="str">
        <f t="shared" si="945"/>
        <v/>
      </c>
      <c r="AS1338" s="99" t="str">
        <f t="shared" si="950"/>
        <v/>
      </c>
      <c r="AT1338" s="99" t="str">
        <f t="shared" si="951"/>
        <v/>
      </c>
      <c r="AU1338" s="99" t="str">
        <f t="shared" si="921"/>
        <v/>
      </c>
      <c r="AV1338" s="99" t="str">
        <f t="shared" si="922"/>
        <v/>
      </c>
      <c r="AW1338" s="99" t="str">
        <f t="shared" si="952"/>
        <v/>
      </c>
      <c r="AX1338" s="99" t="str">
        <f t="shared" si="953"/>
        <v/>
      </c>
      <c r="AY1338" s="99" t="str">
        <f t="shared" si="923"/>
        <v/>
      </c>
      <c r="AZ1338" s="99" t="str">
        <f t="shared" si="924"/>
        <v/>
      </c>
      <c r="BA1338" s="99" t="str">
        <f t="shared" si="954"/>
        <v/>
      </c>
      <c r="BB1338" s="99" t="str">
        <f t="shared" si="955"/>
        <v/>
      </c>
      <c r="BD1338" s="99" t="str">
        <f t="shared" si="925"/>
        <v/>
      </c>
      <c r="BE1338" s="99" t="str">
        <f t="shared" si="926"/>
        <v/>
      </c>
      <c r="BF1338" s="99" t="str">
        <f t="shared" si="927"/>
        <v/>
      </c>
      <c r="BG1338" s="99" t="str">
        <f t="shared" si="928"/>
        <v/>
      </c>
      <c r="BH1338" s="121" t="str">
        <f t="shared" si="929"/>
        <v/>
      </c>
      <c r="BI1338" s="121" t="str">
        <f t="shared" si="930"/>
        <v/>
      </c>
      <c r="BJ1338" s="122" t="str">
        <f t="shared" si="931"/>
        <v/>
      </c>
      <c r="BK1338" s="122"/>
      <c r="BL1338" s="99" t="str">
        <f t="shared" si="932"/>
        <v/>
      </c>
      <c r="BM1338" s="99" t="str">
        <f t="shared" si="933"/>
        <v/>
      </c>
      <c r="BN1338" s="122" t="str">
        <f t="shared" si="938"/>
        <v/>
      </c>
      <c r="BO1338" s="121" t="str">
        <f t="shared" si="934"/>
        <v/>
      </c>
      <c r="BP1338" s="122" t="str">
        <f t="shared" si="939"/>
        <v/>
      </c>
      <c r="BQ1338" s="122"/>
    </row>
    <row r="1339" spans="2:69" x14ac:dyDescent="0.3">
      <c r="B1339" s="89"/>
      <c r="C1339" s="98">
        <f t="shared" si="935"/>
        <v>266</v>
      </c>
      <c r="D1339" s="120">
        <v>1329</v>
      </c>
      <c r="E1339" s="161" t="str">
        <f t="shared" si="940"/>
        <v/>
      </c>
      <c r="F1339" s="90" t="str">
        <f t="shared" si="916"/>
        <v/>
      </c>
      <c r="G1339" s="120">
        <v>1329</v>
      </c>
      <c r="H1339" s="161" t="str">
        <f t="shared" si="941"/>
        <v/>
      </c>
      <c r="I1339" s="90" t="str">
        <f t="array" ref="I1339">IF(D$2=1,IF(F1339="","",ABS(F1338-F1339)),IF(D$2&lt;10,IF(AND(F1339="",F1340=""),"",MAX(IF(C$11:C$1510=G1339,B$11:B$1510))-MIN(IF(C$11:C$1510=G1339,B$11:B$1510))),IF(AND(F1339="",F1340=""),"",_xlfn.STDEV.S(IF(C$11:C$1510=G1339,B$11:B$1510)))))</f>
        <v/>
      </c>
      <c r="J1339" s="102"/>
      <c r="K1339" s="156"/>
      <c r="L1339" s="157"/>
      <c r="M1339" s="158"/>
      <c r="N1339" s="147"/>
      <c r="O1339" s="147"/>
      <c r="AA1339" s="99" t="str">
        <f t="shared" si="917"/>
        <v/>
      </c>
      <c r="AB1339" s="99" t="str">
        <f t="shared" si="918"/>
        <v/>
      </c>
      <c r="AC1339" s="99" t="str">
        <f t="shared" si="946"/>
        <v/>
      </c>
      <c r="AD1339" s="99" t="str">
        <f t="shared" si="947"/>
        <v/>
      </c>
      <c r="AE1339" s="99" t="str">
        <f t="shared" si="919"/>
        <v/>
      </c>
      <c r="AF1339" s="99" t="str">
        <f t="shared" si="920"/>
        <v/>
      </c>
      <c r="AG1339" s="99" t="str">
        <f t="shared" si="958"/>
        <v/>
      </c>
      <c r="AH1339" s="99" t="str">
        <f t="shared" si="959"/>
        <v/>
      </c>
      <c r="AI1339" s="99" t="str">
        <f t="shared" si="936"/>
        <v/>
      </c>
      <c r="AJ1339" s="99" t="str">
        <f t="shared" si="942"/>
        <v/>
      </c>
      <c r="AK1339" s="99" t="str">
        <f t="shared" si="956"/>
        <v/>
      </c>
      <c r="AL1339" s="99" t="str">
        <f t="shared" si="957"/>
        <v/>
      </c>
      <c r="AM1339" s="99" t="str">
        <f t="shared" si="937"/>
        <v/>
      </c>
      <c r="AN1339" s="99" t="str">
        <f t="shared" si="943"/>
        <v/>
      </c>
      <c r="AO1339" s="99" t="str">
        <f t="shared" si="948"/>
        <v/>
      </c>
      <c r="AP1339" s="99" t="str">
        <f t="shared" si="949"/>
        <v/>
      </c>
      <c r="AQ1339" s="99" t="str">
        <f t="shared" si="944"/>
        <v/>
      </c>
      <c r="AR1339" s="99" t="str">
        <f t="shared" si="945"/>
        <v/>
      </c>
      <c r="AS1339" s="99" t="str">
        <f t="shared" si="950"/>
        <v/>
      </c>
      <c r="AT1339" s="99" t="str">
        <f t="shared" si="951"/>
        <v/>
      </c>
      <c r="AU1339" s="99" t="str">
        <f t="shared" si="921"/>
        <v/>
      </c>
      <c r="AV1339" s="99" t="str">
        <f t="shared" si="922"/>
        <v/>
      </c>
      <c r="AW1339" s="99" t="str">
        <f t="shared" si="952"/>
        <v/>
      </c>
      <c r="AX1339" s="99" t="str">
        <f t="shared" si="953"/>
        <v/>
      </c>
      <c r="AY1339" s="99" t="str">
        <f t="shared" si="923"/>
        <v/>
      </c>
      <c r="AZ1339" s="99" t="str">
        <f t="shared" si="924"/>
        <v/>
      </c>
      <c r="BA1339" s="99" t="str">
        <f t="shared" si="954"/>
        <v/>
      </c>
      <c r="BB1339" s="99" t="str">
        <f t="shared" si="955"/>
        <v/>
      </c>
      <c r="BD1339" s="99" t="str">
        <f t="shared" si="925"/>
        <v/>
      </c>
      <c r="BE1339" s="99" t="str">
        <f t="shared" si="926"/>
        <v/>
      </c>
      <c r="BF1339" s="99" t="str">
        <f t="shared" si="927"/>
        <v/>
      </c>
      <c r="BG1339" s="99" t="str">
        <f t="shared" si="928"/>
        <v/>
      </c>
      <c r="BH1339" s="121" t="str">
        <f t="shared" si="929"/>
        <v/>
      </c>
      <c r="BI1339" s="121" t="str">
        <f t="shared" si="930"/>
        <v/>
      </c>
      <c r="BJ1339" s="122" t="str">
        <f t="shared" si="931"/>
        <v/>
      </c>
      <c r="BK1339" s="122"/>
      <c r="BL1339" s="99" t="str">
        <f t="shared" si="932"/>
        <v/>
      </c>
      <c r="BM1339" s="99" t="str">
        <f t="shared" si="933"/>
        <v/>
      </c>
      <c r="BN1339" s="122" t="str">
        <f t="shared" si="938"/>
        <v/>
      </c>
      <c r="BO1339" s="121" t="str">
        <f t="shared" si="934"/>
        <v/>
      </c>
      <c r="BP1339" s="122" t="str">
        <f t="shared" si="939"/>
        <v/>
      </c>
      <c r="BQ1339" s="122"/>
    </row>
    <row r="1340" spans="2:69" x14ac:dyDescent="0.3">
      <c r="B1340" s="89"/>
      <c r="C1340" s="98">
        <f t="shared" si="935"/>
        <v>266</v>
      </c>
      <c r="D1340" s="120">
        <v>1330</v>
      </c>
      <c r="E1340" s="161" t="str">
        <f t="shared" si="940"/>
        <v/>
      </c>
      <c r="F1340" s="90" t="str">
        <f t="shared" si="916"/>
        <v/>
      </c>
      <c r="G1340" s="120">
        <v>1330</v>
      </c>
      <c r="H1340" s="161" t="str">
        <f t="shared" si="941"/>
        <v/>
      </c>
      <c r="I1340" s="90" t="str">
        <f t="array" ref="I1340">IF(D$2=1,IF(F1340="","",ABS(F1339-F1340)),IF(D$2&lt;10,IF(AND(F1340="",F1341=""),"",MAX(IF(C$11:C$1510=G1340,B$11:B$1510))-MIN(IF(C$11:C$1510=G1340,B$11:B$1510))),IF(AND(F1340="",F1341=""),"",_xlfn.STDEV.S(IF(C$11:C$1510=G1340,B$11:B$1510)))))</f>
        <v/>
      </c>
      <c r="J1340" s="102"/>
      <c r="K1340" s="156"/>
      <c r="L1340" s="157"/>
      <c r="M1340" s="158"/>
      <c r="N1340" s="147"/>
      <c r="O1340" s="147"/>
      <c r="AA1340" s="99" t="str">
        <f t="shared" si="917"/>
        <v/>
      </c>
      <c r="AB1340" s="99" t="str">
        <f t="shared" si="918"/>
        <v/>
      </c>
      <c r="AC1340" s="99" t="str">
        <f t="shared" si="946"/>
        <v/>
      </c>
      <c r="AD1340" s="99" t="str">
        <f t="shared" si="947"/>
        <v/>
      </c>
      <c r="AE1340" s="99" t="str">
        <f t="shared" si="919"/>
        <v/>
      </c>
      <c r="AF1340" s="99" t="str">
        <f t="shared" si="920"/>
        <v/>
      </c>
      <c r="AG1340" s="99" t="str">
        <f t="shared" si="958"/>
        <v/>
      </c>
      <c r="AH1340" s="99" t="str">
        <f t="shared" si="959"/>
        <v/>
      </c>
      <c r="AI1340" s="99" t="str">
        <f t="shared" si="936"/>
        <v/>
      </c>
      <c r="AJ1340" s="99" t="str">
        <f t="shared" si="942"/>
        <v/>
      </c>
      <c r="AK1340" s="99" t="str">
        <f t="shared" si="956"/>
        <v/>
      </c>
      <c r="AL1340" s="99" t="str">
        <f t="shared" si="957"/>
        <v/>
      </c>
      <c r="AM1340" s="99" t="str">
        <f t="shared" si="937"/>
        <v/>
      </c>
      <c r="AN1340" s="99" t="str">
        <f t="shared" si="943"/>
        <v/>
      </c>
      <c r="AO1340" s="99" t="str">
        <f t="shared" si="948"/>
        <v/>
      </c>
      <c r="AP1340" s="99" t="str">
        <f t="shared" si="949"/>
        <v/>
      </c>
      <c r="AQ1340" s="99" t="str">
        <f t="shared" si="944"/>
        <v/>
      </c>
      <c r="AR1340" s="99" t="str">
        <f t="shared" si="945"/>
        <v/>
      </c>
      <c r="AS1340" s="99" t="str">
        <f t="shared" si="950"/>
        <v/>
      </c>
      <c r="AT1340" s="99" t="str">
        <f t="shared" si="951"/>
        <v/>
      </c>
      <c r="AU1340" s="99" t="str">
        <f t="shared" si="921"/>
        <v/>
      </c>
      <c r="AV1340" s="99" t="str">
        <f t="shared" si="922"/>
        <v/>
      </c>
      <c r="AW1340" s="99" t="str">
        <f t="shared" si="952"/>
        <v/>
      </c>
      <c r="AX1340" s="99" t="str">
        <f t="shared" si="953"/>
        <v/>
      </c>
      <c r="AY1340" s="99" t="str">
        <f t="shared" si="923"/>
        <v/>
      </c>
      <c r="AZ1340" s="99" t="str">
        <f t="shared" si="924"/>
        <v/>
      </c>
      <c r="BA1340" s="99" t="str">
        <f t="shared" si="954"/>
        <v/>
      </c>
      <c r="BB1340" s="99" t="str">
        <f t="shared" si="955"/>
        <v/>
      </c>
      <c r="BD1340" s="99" t="str">
        <f t="shared" si="925"/>
        <v/>
      </c>
      <c r="BE1340" s="99" t="str">
        <f t="shared" si="926"/>
        <v/>
      </c>
      <c r="BF1340" s="99" t="str">
        <f t="shared" si="927"/>
        <v/>
      </c>
      <c r="BG1340" s="99" t="str">
        <f t="shared" si="928"/>
        <v/>
      </c>
      <c r="BH1340" s="121" t="str">
        <f t="shared" si="929"/>
        <v/>
      </c>
      <c r="BI1340" s="121" t="str">
        <f t="shared" si="930"/>
        <v/>
      </c>
      <c r="BJ1340" s="122" t="str">
        <f t="shared" si="931"/>
        <v/>
      </c>
      <c r="BK1340" s="122"/>
      <c r="BL1340" s="99" t="str">
        <f t="shared" si="932"/>
        <v/>
      </c>
      <c r="BM1340" s="99" t="str">
        <f t="shared" si="933"/>
        <v/>
      </c>
      <c r="BN1340" s="122" t="str">
        <f t="shared" si="938"/>
        <v/>
      </c>
      <c r="BO1340" s="121" t="str">
        <f t="shared" si="934"/>
        <v/>
      </c>
      <c r="BP1340" s="122" t="str">
        <f t="shared" si="939"/>
        <v/>
      </c>
      <c r="BQ1340" s="122"/>
    </row>
    <row r="1341" spans="2:69" x14ac:dyDescent="0.3">
      <c r="B1341" s="89"/>
      <c r="C1341" s="98">
        <f t="shared" si="935"/>
        <v>267</v>
      </c>
      <c r="D1341" s="120">
        <v>1331</v>
      </c>
      <c r="E1341" s="161" t="str">
        <f t="shared" si="940"/>
        <v/>
      </c>
      <c r="F1341" s="90" t="str">
        <f t="shared" si="916"/>
        <v/>
      </c>
      <c r="G1341" s="120">
        <v>1331</v>
      </c>
      <c r="H1341" s="161" t="str">
        <f t="shared" si="941"/>
        <v/>
      </c>
      <c r="I1341" s="90" t="str">
        <f t="array" ref="I1341">IF(D$2=1,IF(F1341="","",ABS(F1340-F1341)),IF(D$2&lt;10,IF(AND(F1341="",F1342=""),"",MAX(IF(C$11:C$1510=G1341,B$11:B$1510))-MIN(IF(C$11:C$1510=G1341,B$11:B$1510))),IF(AND(F1341="",F1342=""),"",_xlfn.STDEV.S(IF(C$11:C$1510=G1341,B$11:B$1510)))))</f>
        <v/>
      </c>
      <c r="J1341" s="102"/>
      <c r="K1341" s="156"/>
      <c r="L1341" s="157"/>
      <c r="M1341" s="158"/>
      <c r="N1341" s="147"/>
      <c r="O1341" s="147"/>
      <c r="AA1341" s="99" t="str">
        <f t="shared" si="917"/>
        <v/>
      </c>
      <c r="AB1341" s="99" t="str">
        <f t="shared" si="918"/>
        <v/>
      </c>
      <c r="AC1341" s="99" t="str">
        <f t="shared" si="946"/>
        <v/>
      </c>
      <c r="AD1341" s="99" t="str">
        <f t="shared" si="947"/>
        <v/>
      </c>
      <c r="AE1341" s="99" t="str">
        <f t="shared" si="919"/>
        <v/>
      </c>
      <c r="AF1341" s="99" t="str">
        <f t="shared" si="920"/>
        <v/>
      </c>
      <c r="AG1341" s="99" t="str">
        <f t="shared" si="958"/>
        <v/>
      </c>
      <c r="AH1341" s="99" t="str">
        <f t="shared" si="959"/>
        <v/>
      </c>
      <c r="AI1341" s="99" t="str">
        <f t="shared" si="936"/>
        <v/>
      </c>
      <c r="AJ1341" s="99" t="str">
        <f t="shared" si="942"/>
        <v/>
      </c>
      <c r="AK1341" s="99" t="str">
        <f t="shared" si="956"/>
        <v/>
      </c>
      <c r="AL1341" s="99" t="str">
        <f t="shared" si="957"/>
        <v/>
      </c>
      <c r="AM1341" s="99" t="str">
        <f t="shared" si="937"/>
        <v/>
      </c>
      <c r="AN1341" s="99" t="str">
        <f t="shared" si="943"/>
        <v/>
      </c>
      <c r="AO1341" s="99" t="str">
        <f t="shared" si="948"/>
        <v/>
      </c>
      <c r="AP1341" s="99" t="str">
        <f t="shared" si="949"/>
        <v/>
      </c>
      <c r="AQ1341" s="99" t="str">
        <f t="shared" si="944"/>
        <v/>
      </c>
      <c r="AR1341" s="99" t="str">
        <f t="shared" si="945"/>
        <v/>
      </c>
      <c r="AS1341" s="99" t="str">
        <f t="shared" si="950"/>
        <v/>
      </c>
      <c r="AT1341" s="99" t="str">
        <f t="shared" si="951"/>
        <v/>
      </c>
      <c r="AU1341" s="99" t="str">
        <f t="shared" si="921"/>
        <v/>
      </c>
      <c r="AV1341" s="99" t="str">
        <f t="shared" si="922"/>
        <v/>
      </c>
      <c r="AW1341" s="99" t="str">
        <f t="shared" si="952"/>
        <v/>
      </c>
      <c r="AX1341" s="99" t="str">
        <f t="shared" si="953"/>
        <v/>
      </c>
      <c r="AY1341" s="99" t="str">
        <f t="shared" si="923"/>
        <v/>
      </c>
      <c r="AZ1341" s="99" t="str">
        <f t="shared" si="924"/>
        <v/>
      </c>
      <c r="BA1341" s="99" t="str">
        <f t="shared" si="954"/>
        <v/>
      </c>
      <c r="BB1341" s="99" t="str">
        <f t="shared" si="955"/>
        <v/>
      </c>
      <c r="BD1341" s="99" t="str">
        <f t="shared" si="925"/>
        <v/>
      </c>
      <c r="BE1341" s="99" t="str">
        <f t="shared" si="926"/>
        <v/>
      </c>
      <c r="BF1341" s="99" t="str">
        <f t="shared" si="927"/>
        <v/>
      </c>
      <c r="BG1341" s="99" t="str">
        <f t="shared" si="928"/>
        <v/>
      </c>
      <c r="BH1341" s="121" t="str">
        <f t="shared" si="929"/>
        <v/>
      </c>
      <c r="BI1341" s="121" t="str">
        <f t="shared" si="930"/>
        <v/>
      </c>
      <c r="BJ1341" s="122" t="str">
        <f t="shared" si="931"/>
        <v/>
      </c>
      <c r="BK1341" s="122"/>
      <c r="BL1341" s="99" t="str">
        <f t="shared" si="932"/>
        <v/>
      </c>
      <c r="BM1341" s="99" t="str">
        <f t="shared" si="933"/>
        <v/>
      </c>
      <c r="BN1341" s="122" t="str">
        <f t="shared" si="938"/>
        <v/>
      </c>
      <c r="BO1341" s="121" t="str">
        <f t="shared" si="934"/>
        <v/>
      </c>
      <c r="BP1341" s="122" t="str">
        <f t="shared" si="939"/>
        <v/>
      </c>
      <c r="BQ1341" s="122"/>
    </row>
    <row r="1342" spans="2:69" x14ac:dyDescent="0.3">
      <c r="B1342" s="89"/>
      <c r="C1342" s="98">
        <f t="shared" si="935"/>
        <v>267</v>
      </c>
      <c r="D1342" s="120">
        <v>1332</v>
      </c>
      <c r="E1342" s="161" t="str">
        <f t="shared" si="940"/>
        <v/>
      </c>
      <c r="F1342" s="90" t="str">
        <f t="shared" si="916"/>
        <v/>
      </c>
      <c r="G1342" s="120">
        <v>1332</v>
      </c>
      <c r="H1342" s="161" t="str">
        <f t="shared" si="941"/>
        <v/>
      </c>
      <c r="I1342" s="90" t="str">
        <f t="array" ref="I1342">IF(D$2=1,IF(F1342="","",ABS(F1341-F1342)),IF(D$2&lt;10,IF(AND(F1342="",F1343=""),"",MAX(IF(C$11:C$1510=G1342,B$11:B$1510))-MIN(IF(C$11:C$1510=G1342,B$11:B$1510))),IF(AND(F1342="",F1343=""),"",_xlfn.STDEV.S(IF(C$11:C$1510=G1342,B$11:B$1510)))))</f>
        <v/>
      </c>
      <c r="J1342" s="102"/>
      <c r="K1342" s="156"/>
      <c r="L1342" s="157"/>
      <c r="M1342" s="158"/>
      <c r="N1342" s="147"/>
      <c r="O1342" s="147"/>
      <c r="AA1342" s="99" t="str">
        <f t="shared" si="917"/>
        <v/>
      </c>
      <c r="AB1342" s="99" t="str">
        <f t="shared" si="918"/>
        <v/>
      </c>
      <c r="AC1342" s="99" t="str">
        <f t="shared" si="946"/>
        <v/>
      </c>
      <c r="AD1342" s="99" t="str">
        <f t="shared" si="947"/>
        <v/>
      </c>
      <c r="AE1342" s="99" t="str">
        <f t="shared" si="919"/>
        <v/>
      </c>
      <c r="AF1342" s="99" t="str">
        <f t="shared" si="920"/>
        <v/>
      </c>
      <c r="AG1342" s="99" t="str">
        <f t="shared" si="958"/>
        <v/>
      </c>
      <c r="AH1342" s="99" t="str">
        <f t="shared" si="959"/>
        <v/>
      </c>
      <c r="AI1342" s="99" t="str">
        <f t="shared" si="936"/>
        <v/>
      </c>
      <c r="AJ1342" s="99" t="str">
        <f t="shared" si="942"/>
        <v/>
      </c>
      <c r="AK1342" s="99" t="str">
        <f t="shared" si="956"/>
        <v/>
      </c>
      <c r="AL1342" s="99" t="str">
        <f t="shared" si="957"/>
        <v/>
      </c>
      <c r="AM1342" s="99" t="str">
        <f t="shared" si="937"/>
        <v/>
      </c>
      <c r="AN1342" s="99" t="str">
        <f t="shared" si="943"/>
        <v/>
      </c>
      <c r="AO1342" s="99" t="str">
        <f t="shared" si="948"/>
        <v/>
      </c>
      <c r="AP1342" s="99" t="str">
        <f t="shared" si="949"/>
        <v/>
      </c>
      <c r="AQ1342" s="99" t="str">
        <f t="shared" si="944"/>
        <v/>
      </c>
      <c r="AR1342" s="99" t="str">
        <f t="shared" si="945"/>
        <v/>
      </c>
      <c r="AS1342" s="99" t="str">
        <f t="shared" si="950"/>
        <v/>
      </c>
      <c r="AT1342" s="99" t="str">
        <f t="shared" si="951"/>
        <v/>
      </c>
      <c r="AU1342" s="99" t="str">
        <f t="shared" si="921"/>
        <v/>
      </c>
      <c r="AV1342" s="99" t="str">
        <f t="shared" si="922"/>
        <v/>
      </c>
      <c r="AW1342" s="99" t="str">
        <f t="shared" si="952"/>
        <v/>
      </c>
      <c r="AX1342" s="99" t="str">
        <f t="shared" si="953"/>
        <v/>
      </c>
      <c r="AY1342" s="99" t="str">
        <f t="shared" si="923"/>
        <v/>
      </c>
      <c r="AZ1342" s="99" t="str">
        <f t="shared" si="924"/>
        <v/>
      </c>
      <c r="BA1342" s="99" t="str">
        <f t="shared" si="954"/>
        <v/>
      </c>
      <c r="BB1342" s="99" t="str">
        <f t="shared" si="955"/>
        <v/>
      </c>
      <c r="BD1342" s="99" t="str">
        <f t="shared" si="925"/>
        <v/>
      </c>
      <c r="BE1342" s="99" t="str">
        <f t="shared" si="926"/>
        <v/>
      </c>
      <c r="BF1342" s="99" t="str">
        <f t="shared" si="927"/>
        <v/>
      </c>
      <c r="BG1342" s="99" t="str">
        <f t="shared" si="928"/>
        <v/>
      </c>
      <c r="BH1342" s="121" t="str">
        <f t="shared" si="929"/>
        <v/>
      </c>
      <c r="BI1342" s="121" t="str">
        <f t="shared" si="930"/>
        <v/>
      </c>
      <c r="BJ1342" s="122" t="str">
        <f t="shared" si="931"/>
        <v/>
      </c>
      <c r="BK1342" s="122"/>
      <c r="BL1342" s="99" t="str">
        <f t="shared" si="932"/>
        <v/>
      </c>
      <c r="BM1342" s="99" t="str">
        <f t="shared" si="933"/>
        <v/>
      </c>
      <c r="BN1342" s="122" t="str">
        <f t="shared" si="938"/>
        <v/>
      </c>
      <c r="BO1342" s="121" t="str">
        <f t="shared" si="934"/>
        <v/>
      </c>
      <c r="BP1342" s="122" t="str">
        <f t="shared" si="939"/>
        <v/>
      </c>
      <c r="BQ1342" s="122"/>
    </row>
    <row r="1343" spans="2:69" x14ac:dyDescent="0.3">
      <c r="B1343" s="89"/>
      <c r="C1343" s="98">
        <f t="shared" si="935"/>
        <v>267</v>
      </c>
      <c r="D1343" s="120">
        <v>1333</v>
      </c>
      <c r="E1343" s="161" t="str">
        <f t="shared" si="940"/>
        <v/>
      </c>
      <c r="F1343" s="90" t="str">
        <f t="shared" si="916"/>
        <v/>
      </c>
      <c r="G1343" s="120">
        <v>1333</v>
      </c>
      <c r="H1343" s="161" t="str">
        <f t="shared" si="941"/>
        <v/>
      </c>
      <c r="I1343" s="90" t="str">
        <f t="array" ref="I1343">IF(D$2=1,IF(F1343="","",ABS(F1342-F1343)),IF(D$2&lt;10,IF(AND(F1343="",F1344=""),"",MAX(IF(C$11:C$1510=G1343,B$11:B$1510))-MIN(IF(C$11:C$1510=G1343,B$11:B$1510))),IF(AND(F1343="",F1344=""),"",_xlfn.STDEV.S(IF(C$11:C$1510=G1343,B$11:B$1510)))))</f>
        <v/>
      </c>
      <c r="J1343" s="102"/>
      <c r="K1343" s="156"/>
      <c r="L1343" s="157"/>
      <c r="M1343" s="158"/>
      <c r="N1343" s="147"/>
      <c r="O1343" s="147"/>
      <c r="AA1343" s="99" t="str">
        <f t="shared" si="917"/>
        <v/>
      </c>
      <c r="AB1343" s="99" t="str">
        <f t="shared" si="918"/>
        <v/>
      </c>
      <c r="AC1343" s="99" t="str">
        <f t="shared" si="946"/>
        <v/>
      </c>
      <c r="AD1343" s="99" t="str">
        <f t="shared" si="947"/>
        <v/>
      </c>
      <c r="AE1343" s="99" t="str">
        <f t="shared" si="919"/>
        <v/>
      </c>
      <c r="AF1343" s="99" t="str">
        <f t="shared" si="920"/>
        <v/>
      </c>
      <c r="AG1343" s="99" t="str">
        <f t="shared" si="958"/>
        <v/>
      </c>
      <c r="AH1343" s="99" t="str">
        <f t="shared" si="959"/>
        <v/>
      </c>
      <c r="AI1343" s="99" t="str">
        <f t="shared" si="936"/>
        <v/>
      </c>
      <c r="AJ1343" s="99" t="str">
        <f t="shared" si="942"/>
        <v/>
      </c>
      <c r="AK1343" s="99" t="str">
        <f t="shared" si="956"/>
        <v/>
      </c>
      <c r="AL1343" s="99" t="str">
        <f t="shared" si="957"/>
        <v/>
      </c>
      <c r="AM1343" s="99" t="str">
        <f t="shared" si="937"/>
        <v/>
      </c>
      <c r="AN1343" s="99" t="str">
        <f t="shared" si="943"/>
        <v/>
      </c>
      <c r="AO1343" s="99" t="str">
        <f t="shared" si="948"/>
        <v/>
      </c>
      <c r="AP1343" s="99" t="str">
        <f t="shared" si="949"/>
        <v/>
      </c>
      <c r="AQ1343" s="99" t="str">
        <f t="shared" si="944"/>
        <v/>
      </c>
      <c r="AR1343" s="99" t="str">
        <f t="shared" si="945"/>
        <v/>
      </c>
      <c r="AS1343" s="99" t="str">
        <f t="shared" si="950"/>
        <v/>
      </c>
      <c r="AT1343" s="99" t="str">
        <f t="shared" si="951"/>
        <v/>
      </c>
      <c r="AU1343" s="99" t="str">
        <f t="shared" si="921"/>
        <v/>
      </c>
      <c r="AV1343" s="99" t="str">
        <f t="shared" si="922"/>
        <v/>
      </c>
      <c r="AW1343" s="99" t="str">
        <f t="shared" si="952"/>
        <v/>
      </c>
      <c r="AX1343" s="99" t="str">
        <f t="shared" si="953"/>
        <v/>
      </c>
      <c r="AY1343" s="99" t="str">
        <f t="shared" si="923"/>
        <v/>
      </c>
      <c r="AZ1343" s="99" t="str">
        <f t="shared" si="924"/>
        <v/>
      </c>
      <c r="BA1343" s="99" t="str">
        <f t="shared" si="954"/>
        <v/>
      </c>
      <c r="BB1343" s="99" t="str">
        <f t="shared" si="955"/>
        <v/>
      </c>
      <c r="BD1343" s="99" t="str">
        <f t="shared" si="925"/>
        <v/>
      </c>
      <c r="BE1343" s="99" t="str">
        <f t="shared" si="926"/>
        <v/>
      </c>
      <c r="BF1343" s="99" t="str">
        <f t="shared" si="927"/>
        <v/>
      </c>
      <c r="BG1343" s="99" t="str">
        <f t="shared" si="928"/>
        <v/>
      </c>
      <c r="BH1343" s="121" t="str">
        <f t="shared" si="929"/>
        <v/>
      </c>
      <c r="BI1343" s="121" t="str">
        <f t="shared" si="930"/>
        <v/>
      </c>
      <c r="BJ1343" s="122" t="str">
        <f t="shared" si="931"/>
        <v/>
      </c>
      <c r="BK1343" s="122"/>
      <c r="BL1343" s="99" t="str">
        <f t="shared" si="932"/>
        <v/>
      </c>
      <c r="BM1343" s="99" t="str">
        <f t="shared" si="933"/>
        <v/>
      </c>
      <c r="BN1343" s="122" t="str">
        <f t="shared" si="938"/>
        <v/>
      </c>
      <c r="BO1343" s="121" t="str">
        <f t="shared" si="934"/>
        <v/>
      </c>
      <c r="BP1343" s="122" t="str">
        <f t="shared" si="939"/>
        <v/>
      </c>
      <c r="BQ1343" s="122"/>
    </row>
    <row r="1344" spans="2:69" x14ac:dyDescent="0.3">
      <c r="B1344" s="89"/>
      <c r="C1344" s="98">
        <f t="shared" si="935"/>
        <v>267</v>
      </c>
      <c r="D1344" s="120">
        <v>1334</v>
      </c>
      <c r="E1344" s="161" t="str">
        <f t="shared" si="940"/>
        <v/>
      </c>
      <c r="F1344" s="90" t="str">
        <f t="shared" si="916"/>
        <v/>
      </c>
      <c r="G1344" s="120">
        <v>1334</v>
      </c>
      <c r="H1344" s="161" t="str">
        <f t="shared" si="941"/>
        <v/>
      </c>
      <c r="I1344" s="90" t="str">
        <f t="array" ref="I1344">IF(D$2=1,IF(F1344="","",ABS(F1343-F1344)),IF(D$2&lt;10,IF(AND(F1344="",F1345=""),"",MAX(IF(C$11:C$1510=G1344,B$11:B$1510))-MIN(IF(C$11:C$1510=G1344,B$11:B$1510))),IF(AND(F1344="",F1345=""),"",_xlfn.STDEV.S(IF(C$11:C$1510=G1344,B$11:B$1510)))))</f>
        <v/>
      </c>
      <c r="J1344" s="102"/>
      <c r="K1344" s="156"/>
      <c r="L1344" s="157"/>
      <c r="M1344" s="158"/>
      <c r="N1344" s="147"/>
      <c r="O1344" s="147"/>
      <c r="AA1344" s="99" t="str">
        <f t="shared" si="917"/>
        <v/>
      </c>
      <c r="AB1344" s="99" t="str">
        <f t="shared" si="918"/>
        <v/>
      </c>
      <c r="AC1344" s="99" t="str">
        <f t="shared" si="946"/>
        <v/>
      </c>
      <c r="AD1344" s="99" t="str">
        <f t="shared" si="947"/>
        <v/>
      </c>
      <c r="AE1344" s="99" t="str">
        <f t="shared" si="919"/>
        <v/>
      </c>
      <c r="AF1344" s="99" t="str">
        <f t="shared" si="920"/>
        <v/>
      </c>
      <c r="AG1344" s="99" t="str">
        <f t="shared" si="958"/>
        <v/>
      </c>
      <c r="AH1344" s="99" t="str">
        <f t="shared" si="959"/>
        <v/>
      </c>
      <c r="AI1344" s="99" t="str">
        <f t="shared" si="936"/>
        <v/>
      </c>
      <c r="AJ1344" s="99" t="str">
        <f t="shared" si="942"/>
        <v/>
      </c>
      <c r="AK1344" s="99" t="str">
        <f t="shared" si="956"/>
        <v/>
      </c>
      <c r="AL1344" s="99" t="str">
        <f t="shared" si="957"/>
        <v/>
      </c>
      <c r="AM1344" s="99" t="str">
        <f t="shared" si="937"/>
        <v/>
      </c>
      <c r="AN1344" s="99" t="str">
        <f t="shared" si="943"/>
        <v/>
      </c>
      <c r="AO1344" s="99" t="str">
        <f t="shared" si="948"/>
        <v/>
      </c>
      <c r="AP1344" s="99" t="str">
        <f t="shared" si="949"/>
        <v/>
      </c>
      <c r="AQ1344" s="99" t="str">
        <f t="shared" si="944"/>
        <v/>
      </c>
      <c r="AR1344" s="99" t="str">
        <f t="shared" si="945"/>
        <v/>
      </c>
      <c r="AS1344" s="99" t="str">
        <f t="shared" si="950"/>
        <v/>
      </c>
      <c r="AT1344" s="99" t="str">
        <f t="shared" si="951"/>
        <v/>
      </c>
      <c r="AU1344" s="99" t="str">
        <f t="shared" si="921"/>
        <v/>
      </c>
      <c r="AV1344" s="99" t="str">
        <f t="shared" si="922"/>
        <v/>
      </c>
      <c r="AW1344" s="99" t="str">
        <f t="shared" si="952"/>
        <v/>
      </c>
      <c r="AX1344" s="99" t="str">
        <f t="shared" si="953"/>
        <v/>
      </c>
      <c r="AY1344" s="99" t="str">
        <f t="shared" si="923"/>
        <v/>
      </c>
      <c r="AZ1344" s="99" t="str">
        <f t="shared" si="924"/>
        <v/>
      </c>
      <c r="BA1344" s="99" t="str">
        <f t="shared" si="954"/>
        <v/>
      </c>
      <c r="BB1344" s="99" t="str">
        <f t="shared" si="955"/>
        <v/>
      </c>
      <c r="BD1344" s="99" t="str">
        <f t="shared" si="925"/>
        <v/>
      </c>
      <c r="BE1344" s="99" t="str">
        <f t="shared" si="926"/>
        <v/>
      </c>
      <c r="BF1344" s="99" t="str">
        <f t="shared" si="927"/>
        <v/>
      </c>
      <c r="BG1344" s="99" t="str">
        <f t="shared" si="928"/>
        <v/>
      </c>
      <c r="BH1344" s="121" t="str">
        <f t="shared" si="929"/>
        <v/>
      </c>
      <c r="BI1344" s="121" t="str">
        <f t="shared" si="930"/>
        <v/>
      </c>
      <c r="BJ1344" s="122" t="str">
        <f t="shared" si="931"/>
        <v/>
      </c>
      <c r="BK1344" s="122"/>
      <c r="BL1344" s="99" t="str">
        <f t="shared" si="932"/>
        <v/>
      </c>
      <c r="BM1344" s="99" t="str">
        <f t="shared" si="933"/>
        <v/>
      </c>
      <c r="BN1344" s="122" t="str">
        <f t="shared" si="938"/>
        <v/>
      </c>
      <c r="BO1344" s="121" t="str">
        <f t="shared" si="934"/>
        <v/>
      </c>
      <c r="BP1344" s="122" t="str">
        <f t="shared" si="939"/>
        <v/>
      </c>
      <c r="BQ1344" s="122"/>
    </row>
    <row r="1345" spans="2:69" x14ac:dyDescent="0.3">
      <c r="B1345" s="89"/>
      <c r="C1345" s="98">
        <f t="shared" si="935"/>
        <v>267</v>
      </c>
      <c r="D1345" s="120">
        <v>1335</v>
      </c>
      <c r="E1345" s="161" t="str">
        <f t="shared" si="940"/>
        <v/>
      </c>
      <c r="F1345" s="90" t="str">
        <f t="shared" si="916"/>
        <v/>
      </c>
      <c r="G1345" s="120">
        <v>1335</v>
      </c>
      <c r="H1345" s="161" t="str">
        <f t="shared" si="941"/>
        <v/>
      </c>
      <c r="I1345" s="90" t="str">
        <f t="array" ref="I1345">IF(D$2=1,IF(F1345="","",ABS(F1344-F1345)),IF(D$2&lt;10,IF(AND(F1345="",F1346=""),"",MAX(IF(C$11:C$1510=G1345,B$11:B$1510))-MIN(IF(C$11:C$1510=G1345,B$11:B$1510))),IF(AND(F1345="",F1346=""),"",_xlfn.STDEV.S(IF(C$11:C$1510=G1345,B$11:B$1510)))))</f>
        <v/>
      </c>
      <c r="J1345" s="102"/>
      <c r="K1345" s="156"/>
      <c r="L1345" s="157"/>
      <c r="M1345" s="158"/>
      <c r="N1345" s="147"/>
      <c r="O1345" s="147"/>
      <c r="AA1345" s="99" t="str">
        <f t="shared" si="917"/>
        <v/>
      </c>
      <c r="AB1345" s="99" t="str">
        <f t="shared" si="918"/>
        <v/>
      </c>
      <c r="AC1345" s="99" t="str">
        <f t="shared" si="946"/>
        <v/>
      </c>
      <c r="AD1345" s="99" t="str">
        <f t="shared" si="947"/>
        <v/>
      </c>
      <c r="AE1345" s="99" t="str">
        <f t="shared" si="919"/>
        <v/>
      </c>
      <c r="AF1345" s="99" t="str">
        <f t="shared" si="920"/>
        <v/>
      </c>
      <c r="AG1345" s="99" t="str">
        <f t="shared" si="958"/>
        <v/>
      </c>
      <c r="AH1345" s="99" t="str">
        <f t="shared" si="959"/>
        <v/>
      </c>
      <c r="AI1345" s="99" t="str">
        <f t="shared" si="936"/>
        <v/>
      </c>
      <c r="AJ1345" s="99" t="str">
        <f t="shared" si="942"/>
        <v/>
      </c>
      <c r="AK1345" s="99" t="str">
        <f t="shared" si="956"/>
        <v/>
      </c>
      <c r="AL1345" s="99" t="str">
        <f t="shared" si="957"/>
        <v/>
      </c>
      <c r="AM1345" s="99" t="str">
        <f t="shared" si="937"/>
        <v/>
      </c>
      <c r="AN1345" s="99" t="str">
        <f t="shared" si="943"/>
        <v/>
      </c>
      <c r="AO1345" s="99" t="str">
        <f t="shared" si="948"/>
        <v/>
      </c>
      <c r="AP1345" s="99" t="str">
        <f t="shared" si="949"/>
        <v/>
      </c>
      <c r="AQ1345" s="99" t="str">
        <f t="shared" si="944"/>
        <v/>
      </c>
      <c r="AR1345" s="99" t="str">
        <f t="shared" si="945"/>
        <v/>
      </c>
      <c r="AS1345" s="99" t="str">
        <f t="shared" si="950"/>
        <v/>
      </c>
      <c r="AT1345" s="99" t="str">
        <f t="shared" si="951"/>
        <v/>
      </c>
      <c r="AU1345" s="99" t="str">
        <f t="shared" si="921"/>
        <v/>
      </c>
      <c r="AV1345" s="99" t="str">
        <f t="shared" si="922"/>
        <v/>
      </c>
      <c r="AW1345" s="99" t="str">
        <f t="shared" si="952"/>
        <v/>
      </c>
      <c r="AX1345" s="99" t="str">
        <f t="shared" si="953"/>
        <v/>
      </c>
      <c r="AY1345" s="99" t="str">
        <f t="shared" si="923"/>
        <v/>
      </c>
      <c r="AZ1345" s="99" t="str">
        <f t="shared" si="924"/>
        <v/>
      </c>
      <c r="BA1345" s="99" t="str">
        <f t="shared" si="954"/>
        <v/>
      </c>
      <c r="BB1345" s="99" t="str">
        <f t="shared" si="955"/>
        <v/>
      </c>
      <c r="BD1345" s="99" t="str">
        <f t="shared" si="925"/>
        <v/>
      </c>
      <c r="BE1345" s="99" t="str">
        <f t="shared" si="926"/>
        <v/>
      </c>
      <c r="BF1345" s="99" t="str">
        <f t="shared" si="927"/>
        <v/>
      </c>
      <c r="BG1345" s="99" t="str">
        <f t="shared" si="928"/>
        <v/>
      </c>
      <c r="BH1345" s="121" t="str">
        <f t="shared" si="929"/>
        <v/>
      </c>
      <c r="BI1345" s="121" t="str">
        <f t="shared" si="930"/>
        <v/>
      </c>
      <c r="BJ1345" s="122" t="str">
        <f t="shared" si="931"/>
        <v/>
      </c>
      <c r="BK1345" s="122"/>
      <c r="BL1345" s="99" t="str">
        <f t="shared" si="932"/>
        <v/>
      </c>
      <c r="BM1345" s="99" t="str">
        <f t="shared" si="933"/>
        <v/>
      </c>
      <c r="BN1345" s="122" t="str">
        <f t="shared" si="938"/>
        <v/>
      </c>
      <c r="BO1345" s="121" t="str">
        <f t="shared" si="934"/>
        <v/>
      </c>
      <c r="BP1345" s="122" t="str">
        <f t="shared" si="939"/>
        <v/>
      </c>
      <c r="BQ1345" s="122"/>
    </row>
    <row r="1346" spans="2:69" x14ac:dyDescent="0.3">
      <c r="B1346" s="89"/>
      <c r="C1346" s="98">
        <f t="shared" si="935"/>
        <v>268</v>
      </c>
      <c r="D1346" s="120">
        <v>1336</v>
      </c>
      <c r="E1346" s="161" t="str">
        <f t="shared" si="940"/>
        <v/>
      </c>
      <c r="F1346" s="90" t="str">
        <f t="shared" si="916"/>
        <v/>
      </c>
      <c r="G1346" s="120">
        <v>1336</v>
      </c>
      <c r="H1346" s="161" t="str">
        <f t="shared" si="941"/>
        <v/>
      </c>
      <c r="I1346" s="90" t="str">
        <f t="array" ref="I1346">IF(D$2=1,IF(F1346="","",ABS(F1345-F1346)),IF(D$2&lt;10,IF(AND(F1346="",F1347=""),"",MAX(IF(C$11:C$1510=G1346,B$11:B$1510))-MIN(IF(C$11:C$1510=G1346,B$11:B$1510))),IF(AND(F1346="",F1347=""),"",_xlfn.STDEV.S(IF(C$11:C$1510=G1346,B$11:B$1510)))))</f>
        <v/>
      </c>
      <c r="J1346" s="102"/>
      <c r="K1346" s="156"/>
      <c r="L1346" s="157"/>
      <c r="M1346" s="158"/>
      <c r="N1346" s="147"/>
      <c r="O1346" s="147"/>
      <c r="AA1346" s="99" t="str">
        <f t="shared" si="917"/>
        <v/>
      </c>
      <c r="AB1346" s="99" t="str">
        <f t="shared" si="918"/>
        <v/>
      </c>
      <c r="AC1346" s="99" t="str">
        <f t="shared" si="946"/>
        <v/>
      </c>
      <c r="AD1346" s="99" t="str">
        <f t="shared" si="947"/>
        <v/>
      </c>
      <c r="AE1346" s="99" t="str">
        <f t="shared" si="919"/>
        <v/>
      </c>
      <c r="AF1346" s="99" t="str">
        <f t="shared" si="920"/>
        <v/>
      </c>
      <c r="AG1346" s="99" t="str">
        <f t="shared" si="958"/>
        <v/>
      </c>
      <c r="AH1346" s="99" t="str">
        <f t="shared" si="959"/>
        <v/>
      </c>
      <c r="AI1346" s="99" t="str">
        <f t="shared" si="936"/>
        <v/>
      </c>
      <c r="AJ1346" s="99" t="str">
        <f t="shared" si="942"/>
        <v/>
      </c>
      <c r="AK1346" s="99" t="str">
        <f t="shared" si="956"/>
        <v/>
      </c>
      <c r="AL1346" s="99" t="str">
        <f t="shared" si="957"/>
        <v/>
      </c>
      <c r="AM1346" s="99" t="str">
        <f t="shared" si="937"/>
        <v/>
      </c>
      <c r="AN1346" s="99" t="str">
        <f t="shared" si="943"/>
        <v/>
      </c>
      <c r="AO1346" s="99" t="str">
        <f t="shared" si="948"/>
        <v/>
      </c>
      <c r="AP1346" s="99" t="str">
        <f t="shared" si="949"/>
        <v/>
      </c>
      <c r="AQ1346" s="99" t="str">
        <f t="shared" si="944"/>
        <v/>
      </c>
      <c r="AR1346" s="99" t="str">
        <f t="shared" si="945"/>
        <v/>
      </c>
      <c r="AS1346" s="99" t="str">
        <f t="shared" si="950"/>
        <v/>
      </c>
      <c r="AT1346" s="99" t="str">
        <f t="shared" si="951"/>
        <v/>
      </c>
      <c r="AU1346" s="99" t="str">
        <f t="shared" si="921"/>
        <v/>
      </c>
      <c r="AV1346" s="99" t="str">
        <f t="shared" si="922"/>
        <v/>
      </c>
      <c r="AW1346" s="99" t="str">
        <f t="shared" si="952"/>
        <v/>
      </c>
      <c r="AX1346" s="99" t="str">
        <f t="shared" si="953"/>
        <v/>
      </c>
      <c r="AY1346" s="99" t="str">
        <f t="shared" si="923"/>
        <v/>
      </c>
      <c r="AZ1346" s="99" t="str">
        <f t="shared" si="924"/>
        <v/>
      </c>
      <c r="BA1346" s="99" t="str">
        <f t="shared" si="954"/>
        <v/>
      </c>
      <c r="BB1346" s="99" t="str">
        <f t="shared" si="955"/>
        <v/>
      </c>
      <c r="BD1346" s="99" t="str">
        <f t="shared" si="925"/>
        <v/>
      </c>
      <c r="BE1346" s="99" t="str">
        <f t="shared" si="926"/>
        <v/>
      </c>
      <c r="BF1346" s="99" t="str">
        <f t="shared" si="927"/>
        <v/>
      </c>
      <c r="BG1346" s="99" t="str">
        <f t="shared" si="928"/>
        <v/>
      </c>
      <c r="BH1346" s="121" t="str">
        <f t="shared" si="929"/>
        <v/>
      </c>
      <c r="BI1346" s="121" t="str">
        <f t="shared" si="930"/>
        <v/>
      </c>
      <c r="BJ1346" s="122" t="str">
        <f t="shared" si="931"/>
        <v/>
      </c>
      <c r="BK1346" s="122"/>
      <c r="BL1346" s="99" t="str">
        <f t="shared" si="932"/>
        <v/>
      </c>
      <c r="BM1346" s="99" t="str">
        <f t="shared" si="933"/>
        <v/>
      </c>
      <c r="BN1346" s="122" t="str">
        <f t="shared" si="938"/>
        <v/>
      </c>
      <c r="BO1346" s="121" t="str">
        <f t="shared" si="934"/>
        <v/>
      </c>
      <c r="BP1346" s="122" t="str">
        <f t="shared" si="939"/>
        <v/>
      </c>
      <c r="BQ1346" s="122"/>
    </row>
    <row r="1347" spans="2:69" x14ac:dyDescent="0.3">
      <c r="B1347" s="89"/>
      <c r="C1347" s="98">
        <f t="shared" si="935"/>
        <v>268</v>
      </c>
      <c r="D1347" s="120">
        <v>1337</v>
      </c>
      <c r="E1347" s="161" t="str">
        <f t="shared" si="940"/>
        <v/>
      </c>
      <c r="F1347" s="90" t="str">
        <f t="shared" si="916"/>
        <v/>
      </c>
      <c r="G1347" s="120">
        <v>1337</v>
      </c>
      <c r="H1347" s="161" t="str">
        <f t="shared" si="941"/>
        <v/>
      </c>
      <c r="I1347" s="90" t="str">
        <f t="array" ref="I1347">IF(D$2=1,IF(F1347="","",ABS(F1346-F1347)),IF(D$2&lt;10,IF(AND(F1347="",F1348=""),"",MAX(IF(C$11:C$1510=G1347,B$11:B$1510))-MIN(IF(C$11:C$1510=G1347,B$11:B$1510))),IF(AND(F1347="",F1348=""),"",_xlfn.STDEV.S(IF(C$11:C$1510=G1347,B$11:B$1510)))))</f>
        <v/>
      </c>
      <c r="J1347" s="102"/>
      <c r="K1347" s="156"/>
      <c r="L1347" s="157"/>
      <c r="M1347" s="158"/>
      <c r="N1347" s="147"/>
      <c r="O1347" s="147"/>
      <c r="AA1347" s="99" t="str">
        <f t="shared" si="917"/>
        <v/>
      </c>
      <c r="AB1347" s="99" t="str">
        <f t="shared" si="918"/>
        <v/>
      </c>
      <c r="AC1347" s="99" t="str">
        <f t="shared" si="946"/>
        <v/>
      </c>
      <c r="AD1347" s="99" t="str">
        <f t="shared" si="947"/>
        <v/>
      </c>
      <c r="AE1347" s="99" t="str">
        <f t="shared" si="919"/>
        <v/>
      </c>
      <c r="AF1347" s="99" t="str">
        <f t="shared" si="920"/>
        <v/>
      </c>
      <c r="AG1347" s="99" t="str">
        <f t="shared" si="958"/>
        <v/>
      </c>
      <c r="AH1347" s="99" t="str">
        <f t="shared" si="959"/>
        <v/>
      </c>
      <c r="AI1347" s="99" t="str">
        <f t="shared" si="936"/>
        <v/>
      </c>
      <c r="AJ1347" s="99" t="str">
        <f t="shared" si="942"/>
        <v/>
      </c>
      <c r="AK1347" s="99" t="str">
        <f t="shared" si="956"/>
        <v/>
      </c>
      <c r="AL1347" s="99" t="str">
        <f t="shared" si="957"/>
        <v/>
      </c>
      <c r="AM1347" s="99" t="str">
        <f t="shared" si="937"/>
        <v/>
      </c>
      <c r="AN1347" s="99" t="str">
        <f t="shared" si="943"/>
        <v/>
      </c>
      <c r="AO1347" s="99" t="str">
        <f t="shared" si="948"/>
        <v/>
      </c>
      <c r="AP1347" s="99" t="str">
        <f t="shared" si="949"/>
        <v/>
      </c>
      <c r="AQ1347" s="99" t="str">
        <f t="shared" si="944"/>
        <v/>
      </c>
      <c r="AR1347" s="99" t="str">
        <f t="shared" si="945"/>
        <v/>
      </c>
      <c r="AS1347" s="99" t="str">
        <f t="shared" si="950"/>
        <v/>
      </c>
      <c r="AT1347" s="99" t="str">
        <f t="shared" si="951"/>
        <v/>
      </c>
      <c r="AU1347" s="99" t="str">
        <f t="shared" si="921"/>
        <v/>
      </c>
      <c r="AV1347" s="99" t="str">
        <f t="shared" si="922"/>
        <v/>
      </c>
      <c r="AW1347" s="99" t="str">
        <f t="shared" si="952"/>
        <v/>
      </c>
      <c r="AX1347" s="99" t="str">
        <f t="shared" si="953"/>
        <v/>
      </c>
      <c r="AY1347" s="99" t="str">
        <f t="shared" si="923"/>
        <v/>
      </c>
      <c r="AZ1347" s="99" t="str">
        <f t="shared" si="924"/>
        <v/>
      </c>
      <c r="BA1347" s="99" t="str">
        <f t="shared" si="954"/>
        <v/>
      </c>
      <c r="BB1347" s="99" t="str">
        <f t="shared" si="955"/>
        <v/>
      </c>
      <c r="BD1347" s="99" t="str">
        <f t="shared" si="925"/>
        <v/>
      </c>
      <c r="BE1347" s="99" t="str">
        <f t="shared" si="926"/>
        <v/>
      </c>
      <c r="BF1347" s="99" t="str">
        <f t="shared" si="927"/>
        <v/>
      </c>
      <c r="BG1347" s="99" t="str">
        <f t="shared" si="928"/>
        <v/>
      </c>
      <c r="BH1347" s="121" t="str">
        <f t="shared" si="929"/>
        <v/>
      </c>
      <c r="BI1347" s="121" t="str">
        <f t="shared" si="930"/>
        <v/>
      </c>
      <c r="BJ1347" s="122" t="str">
        <f t="shared" si="931"/>
        <v/>
      </c>
      <c r="BK1347" s="122"/>
      <c r="BL1347" s="99" t="str">
        <f t="shared" si="932"/>
        <v/>
      </c>
      <c r="BM1347" s="99" t="str">
        <f t="shared" si="933"/>
        <v/>
      </c>
      <c r="BN1347" s="122" t="str">
        <f t="shared" si="938"/>
        <v/>
      </c>
      <c r="BO1347" s="121" t="str">
        <f t="shared" si="934"/>
        <v/>
      </c>
      <c r="BP1347" s="122" t="str">
        <f t="shared" si="939"/>
        <v/>
      </c>
      <c r="BQ1347" s="122"/>
    </row>
    <row r="1348" spans="2:69" x14ac:dyDescent="0.3">
      <c r="B1348" s="89"/>
      <c r="C1348" s="98">
        <f t="shared" si="935"/>
        <v>268</v>
      </c>
      <c r="D1348" s="120">
        <v>1338</v>
      </c>
      <c r="E1348" s="161" t="str">
        <f t="shared" si="940"/>
        <v/>
      </c>
      <c r="F1348" s="90" t="str">
        <f t="shared" si="916"/>
        <v/>
      </c>
      <c r="G1348" s="120">
        <v>1338</v>
      </c>
      <c r="H1348" s="161" t="str">
        <f t="shared" si="941"/>
        <v/>
      </c>
      <c r="I1348" s="90" t="str">
        <f t="array" ref="I1348">IF(D$2=1,IF(F1348="","",ABS(F1347-F1348)),IF(D$2&lt;10,IF(AND(F1348="",F1349=""),"",MAX(IF(C$11:C$1510=G1348,B$11:B$1510))-MIN(IF(C$11:C$1510=G1348,B$11:B$1510))),IF(AND(F1348="",F1349=""),"",_xlfn.STDEV.S(IF(C$11:C$1510=G1348,B$11:B$1510)))))</f>
        <v/>
      </c>
      <c r="J1348" s="102"/>
      <c r="K1348" s="156"/>
      <c r="L1348" s="157"/>
      <c r="M1348" s="158"/>
      <c r="N1348" s="147"/>
      <c r="O1348" s="147"/>
      <c r="AA1348" s="99" t="str">
        <f t="shared" si="917"/>
        <v/>
      </c>
      <c r="AB1348" s="99" t="str">
        <f t="shared" si="918"/>
        <v/>
      </c>
      <c r="AC1348" s="99" t="str">
        <f t="shared" si="946"/>
        <v/>
      </c>
      <c r="AD1348" s="99" t="str">
        <f t="shared" si="947"/>
        <v/>
      </c>
      <c r="AE1348" s="99" t="str">
        <f t="shared" si="919"/>
        <v/>
      </c>
      <c r="AF1348" s="99" t="str">
        <f t="shared" si="920"/>
        <v/>
      </c>
      <c r="AG1348" s="99" t="str">
        <f t="shared" si="958"/>
        <v/>
      </c>
      <c r="AH1348" s="99" t="str">
        <f t="shared" si="959"/>
        <v/>
      </c>
      <c r="AI1348" s="99" t="str">
        <f t="shared" si="936"/>
        <v/>
      </c>
      <c r="AJ1348" s="99" t="str">
        <f t="shared" si="942"/>
        <v/>
      </c>
      <c r="AK1348" s="99" t="str">
        <f t="shared" si="956"/>
        <v/>
      </c>
      <c r="AL1348" s="99" t="str">
        <f t="shared" si="957"/>
        <v/>
      </c>
      <c r="AM1348" s="99" t="str">
        <f t="shared" si="937"/>
        <v/>
      </c>
      <c r="AN1348" s="99" t="str">
        <f t="shared" si="943"/>
        <v/>
      </c>
      <c r="AO1348" s="99" t="str">
        <f t="shared" si="948"/>
        <v/>
      </c>
      <c r="AP1348" s="99" t="str">
        <f t="shared" si="949"/>
        <v/>
      </c>
      <c r="AQ1348" s="99" t="str">
        <f t="shared" si="944"/>
        <v/>
      </c>
      <c r="AR1348" s="99" t="str">
        <f t="shared" si="945"/>
        <v/>
      </c>
      <c r="AS1348" s="99" t="str">
        <f t="shared" si="950"/>
        <v/>
      </c>
      <c r="AT1348" s="99" t="str">
        <f t="shared" si="951"/>
        <v/>
      </c>
      <c r="AU1348" s="99" t="str">
        <f t="shared" si="921"/>
        <v/>
      </c>
      <c r="AV1348" s="99" t="str">
        <f t="shared" si="922"/>
        <v/>
      </c>
      <c r="AW1348" s="99" t="str">
        <f t="shared" si="952"/>
        <v/>
      </c>
      <c r="AX1348" s="99" t="str">
        <f t="shared" si="953"/>
        <v/>
      </c>
      <c r="AY1348" s="99" t="str">
        <f t="shared" si="923"/>
        <v/>
      </c>
      <c r="AZ1348" s="99" t="str">
        <f t="shared" si="924"/>
        <v/>
      </c>
      <c r="BA1348" s="99" t="str">
        <f t="shared" si="954"/>
        <v/>
      </c>
      <c r="BB1348" s="99" t="str">
        <f t="shared" si="955"/>
        <v/>
      </c>
      <c r="BD1348" s="99" t="str">
        <f t="shared" si="925"/>
        <v/>
      </c>
      <c r="BE1348" s="99" t="str">
        <f t="shared" si="926"/>
        <v/>
      </c>
      <c r="BF1348" s="99" t="str">
        <f t="shared" si="927"/>
        <v/>
      </c>
      <c r="BG1348" s="99" t="str">
        <f t="shared" si="928"/>
        <v/>
      </c>
      <c r="BH1348" s="121" t="str">
        <f t="shared" si="929"/>
        <v/>
      </c>
      <c r="BI1348" s="121" t="str">
        <f t="shared" si="930"/>
        <v/>
      </c>
      <c r="BJ1348" s="122" t="str">
        <f t="shared" si="931"/>
        <v/>
      </c>
      <c r="BK1348" s="122"/>
      <c r="BL1348" s="99" t="str">
        <f t="shared" si="932"/>
        <v/>
      </c>
      <c r="BM1348" s="99" t="str">
        <f t="shared" si="933"/>
        <v/>
      </c>
      <c r="BN1348" s="122" t="str">
        <f t="shared" si="938"/>
        <v/>
      </c>
      <c r="BO1348" s="121" t="str">
        <f t="shared" si="934"/>
        <v/>
      </c>
      <c r="BP1348" s="122" t="str">
        <f t="shared" si="939"/>
        <v/>
      </c>
      <c r="BQ1348" s="122"/>
    </row>
    <row r="1349" spans="2:69" x14ac:dyDescent="0.3">
      <c r="B1349" s="89"/>
      <c r="C1349" s="98">
        <f t="shared" si="935"/>
        <v>268</v>
      </c>
      <c r="D1349" s="120">
        <v>1339</v>
      </c>
      <c r="E1349" s="161" t="str">
        <f t="shared" si="940"/>
        <v/>
      </c>
      <c r="F1349" s="90" t="str">
        <f t="shared" si="916"/>
        <v/>
      </c>
      <c r="G1349" s="120">
        <v>1339</v>
      </c>
      <c r="H1349" s="161" t="str">
        <f t="shared" si="941"/>
        <v/>
      </c>
      <c r="I1349" s="90" t="str">
        <f t="array" ref="I1349">IF(D$2=1,IF(F1349="","",ABS(F1348-F1349)),IF(D$2&lt;10,IF(AND(F1349="",F1350=""),"",MAX(IF(C$11:C$1510=G1349,B$11:B$1510))-MIN(IF(C$11:C$1510=G1349,B$11:B$1510))),IF(AND(F1349="",F1350=""),"",_xlfn.STDEV.S(IF(C$11:C$1510=G1349,B$11:B$1510)))))</f>
        <v/>
      </c>
      <c r="J1349" s="102"/>
      <c r="K1349" s="156"/>
      <c r="L1349" s="157"/>
      <c r="M1349" s="158"/>
      <c r="N1349" s="147"/>
      <c r="O1349" s="147"/>
      <c r="AA1349" s="99" t="str">
        <f t="shared" si="917"/>
        <v/>
      </c>
      <c r="AB1349" s="99" t="str">
        <f t="shared" si="918"/>
        <v/>
      </c>
      <c r="AC1349" s="99" t="str">
        <f t="shared" si="946"/>
        <v/>
      </c>
      <c r="AD1349" s="99" t="str">
        <f t="shared" si="947"/>
        <v/>
      </c>
      <c r="AE1349" s="99" t="str">
        <f t="shared" si="919"/>
        <v/>
      </c>
      <c r="AF1349" s="99" t="str">
        <f t="shared" si="920"/>
        <v/>
      </c>
      <c r="AG1349" s="99" t="str">
        <f t="shared" si="958"/>
        <v/>
      </c>
      <c r="AH1349" s="99" t="str">
        <f t="shared" si="959"/>
        <v/>
      </c>
      <c r="AI1349" s="99" t="str">
        <f t="shared" si="936"/>
        <v/>
      </c>
      <c r="AJ1349" s="99" t="str">
        <f t="shared" si="942"/>
        <v/>
      </c>
      <c r="AK1349" s="99" t="str">
        <f t="shared" si="956"/>
        <v/>
      </c>
      <c r="AL1349" s="99" t="str">
        <f t="shared" si="957"/>
        <v/>
      </c>
      <c r="AM1349" s="99" t="str">
        <f t="shared" si="937"/>
        <v/>
      </c>
      <c r="AN1349" s="99" t="str">
        <f t="shared" si="943"/>
        <v/>
      </c>
      <c r="AO1349" s="99" t="str">
        <f t="shared" si="948"/>
        <v/>
      </c>
      <c r="AP1349" s="99" t="str">
        <f t="shared" si="949"/>
        <v/>
      </c>
      <c r="AQ1349" s="99" t="str">
        <f t="shared" si="944"/>
        <v/>
      </c>
      <c r="AR1349" s="99" t="str">
        <f t="shared" si="945"/>
        <v/>
      </c>
      <c r="AS1349" s="99" t="str">
        <f t="shared" si="950"/>
        <v/>
      </c>
      <c r="AT1349" s="99" t="str">
        <f t="shared" si="951"/>
        <v/>
      </c>
      <c r="AU1349" s="99" t="str">
        <f t="shared" si="921"/>
        <v/>
      </c>
      <c r="AV1349" s="99" t="str">
        <f t="shared" si="922"/>
        <v/>
      </c>
      <c r="AW1349" s="99" t="str">
        <f t="shared" si="952"/>
        <v/>
      </c>
      <c r="AX1349" s="99" t="str">
        <f t="shared" si="953"/>
        <v/>
      </c>
      <c r="AY1349" s="99" t="str">
        <f t="shared" si="923"/>
        <v/>
      </c>
      <c r="AZ1349" s="99" t="str">
        <f t="shared" si="924"/>
        <v/>
      </c>
      <c r="BA1349" s="99" t="str">
        <f t="shared" si="954"/>
        <v/>
      </c>
      <c r="BB1349" s="99" t="str">
        <f t="shared" si="955"/>
        <v/>
      </c>
      <c r="BD1349" s="99" t="str">
        <f t="shared" si="925"/>
        <v/>
      </c>
      <c r="BE1349" s="99" t="str">
        <f t="shared" si="926"/>
        <v/>
      </c>
      <c r="BF1349" s="99" t="str">
        <f t="shared" si="927"/>
        <v/>
      </c>
      <c r="BG1349" s="99" t="str">
        <f t="shared" si="928"/>
        <v/>
      </c>
      <c r="BH1349" s="121" t="str">
        <f t="shared" si="929"/>
        <v/>
      </c>
      <c r="BI1349" s="121" t="str">
        <f t="shared" si="930"/>
        <v/>
      </c>
      <c r="BJ1349" s="122" t="str">
        <f t="shared" si="931"/>
        <v/>
      </c>
      <c r="BK1349" s="122"/>
      <c r="BL1349" s="99" t="str">
        <f t="shared" si="932"/>
        <v/>
      </c>
      <c r="BM1349" s="99" t="str">
        <f t="shared" si="933"/>
        <v/>
      </c>
      <c r="BN1349" s="122" t="str">
        <f t="shared" si="938"/>
        <v/>
      </c>
      <c r="BO1349" s="121" t="str">
        <f t="shared" si="934"/>
        <v/>
      </c>
      <c r="BP1349" s="122" t="str">
        <f t="shared" si="939"/>
        <v/>
      </c>
      <c r="BQ1349" s="122"/>
    </row>
    <row r="1350" spans="2:69" x14ac:dyDescent="0.3">
      <c r="B1350" s="89"/>
      <c r="C1350" s="98">
        <f t="shared" si="935"/>
        <v>268</v>
      </c>
      <c r="D1350" s="120">
        <v>1340</v>
      </c>
      <c r="E1350" s="161" t="str">
        <f t="shared" si="940"/>
        <v/>
      </c>
      <c r="F1350" s="90" t="str">
        <f t="shared" si="916"/>
        <v/>
      </c>
      <c r="G1350" s="120">
        <v>1340</v>
      </c>
      <c r="H1350" s="161" t="str">
        <f t="shared" si="941"/>
        <v/>
      </c>
      <c r="I1350" s="90" t="str">
        <f t="array" ref="I1350">IF(D$2=1,IF(F1350="","",ABS(F1349-F1350)),IF(D$2&lt;10,IF(AND(F1350="",F1351=""),"",MAX(IF(C$11:C$1510=G1350,B$11:B$1510))-MIN(IF(C$11:C$1510=G1350,B$11:B$1510))),IF(AND(F1350="",F1351=""),"",_xlfn.STDEV.S(IF(C$11:C$1510=G1350,B$11:B$1510)))))</f>
        <v/>
      </c>
      <c r="J1350" s="102"/>
      <c r="K1350" s="156"/>
      <c r="L1350" s="157"/>
      <c r="M1350" s="158"/>
      <c r="N1350" s="147"/>
      <c r="O1350" s="147"/>
      <c r="AA1350" s="99" t="str">
        <f t="shared" si="917"/>
        <v/>
      </c>
      <c r="AB1350" s="99" t="str">
        <f t="shared" si="918"/>
        <v/>
      </c>
      <c r="AC1350" s="99" t="str">
        <f t="shared" si="946"/>
        <v/>
      </c>
      <c r="AD1350" s="99" t="str">
        <f t="shared" si="947"/>
        <v/>
      </c>
      <c r="AE1350" s="99" t="str">
        <f t="shared" si="919"/>
        <v/>
      </c>
      <c r="AF1350" s="99" t="str">
        <f t="shared" si="920"/>
        <v/>
      </c>
      <c r="AG1350" s="99" t="str">
        <f t="shared" si="958"/>
        <v/>
      </c>
      <c r="AH1350" s="99" t="str">
        <f t="shared" si="959"/>
        <v/>
      </c>
      <c r="AI1350" s="99" t="str">
        <f t="shared" si="936"/>
        <v/>
      </c>
      <c r="AJ1350" s="99" t="str">
        <f t="shared" si="942"/>
        <v/>
      </c>
      <c r="AK1350" s="99" t="str">
        <f t="shared" si="956"/>
        <v/>
      </c>
      <c r="AL1350" s="99" t="str">
        <f t="shared" si="957"/>
        <v/>
      </c>
      <c r="AM1350" s="99" t="str">
        <f t="shared" si="937"/>
        <v/>
      </c>
      <c r="AN1350" s="99" t="str">
        <f t="shared" si="943"/>
        <v/>
      </c>
      <c r="AO1350" s="99" t="str">
        <f t="shared" si="948"/>
        <v/>
      </c>
      <c r="AP1350" s="99" t="str">
        <f t="shared" si="949"/>
        <v/>
      </c>
      <c r="AQ1350" s="99" t="str">
        <f t="shared" si="944"/>
        <v/>
      </c>
      <c r="AR1350" s="99" t="str">
        <f t="shared" si="945"/>
        <v/>
      </c>
      <c r="AS1350" s="99" t="str">
        <f t="shared" si="950"/>
        <v/>
      </c>
      <c r="AT1350" s="99" t="str">
        <f t="shared" si="951"/>
        <v/>
      </c>
      <c r="AU1350" s="99" t="str">
        <f t="shared" si="921"/>
        <v/>
      </c>
      <c r="AV1350" s="99" t="str">
        <f t="shared" si="922"/>
        <v/>
      </c>
      <c r="AW1350" s="99" t="str">
        <f t="shared" si="952"/>
        <v/>
      </c>
      <c r="AX1350" s="99" t="str">
        <f t="shared" si="953"/>
        <v/>
      </c>
      <c r="AY1350" s="99" t="str">
        <f t="shared" si="923"/>
        <v/>
      </c>
      <c r="AZ1350" s="99" t="str">
        <f t="shared" si="924"/>
        <v/>
      </c>
      <c r="BA1350" s="99" t="str">
        <f t="shared" si="954"/>
        <v/>
      </c>
      <c r="BB1350" s="99" t="str">
        <f t="shared" si="955"/>
        <v/>
      </c>
      <c r="BD1350" s="99" t="str">
        <f t="shared" si="925"/>
        <v/>
      </c>
      <c r="BE1350" s="99" t="str">
        <f t="shared" si="926"/>
        <v/>
      </c>
      <c r="BF1350" s="99" t="str">
        <f t="shared" si="927"/>
        <v/>
      </c>
      <c r="BG1350" s="99" t="str">
        <f t="shared" si="928"/>
        <v/>
      </c>
      <c r="BH1350" s="121" t="str">
        <f t="shared" si="929"/>
        <v/>
      </c>
      <c r="BI1350" s="121" t="str">
        <f t="shared" si="930"/>
        <v/>
      </c>
      <c r="BJ1350" s="122" t="str">
        <f t="shared" si="931"/>
        <v/>
      </c>
      <c r="BK1350" s="122"/>
      <c r="BL1350" s="99" t="str">
        <f t="shared" si="932"/>
        <v/>
      </c>
      <c r="BM1350" s="99" t="str">
        <f t="shared" si="933"/>
        <v/>
      </c>
      <c r="BN1350" s="122" t="str">
        <f t="shared" si="938"/>
        <v/>
      </c>
      <c r="BO1350" s="121" t="str">
        <f t="shared" si="934"/>
        <v/>
      </c>
      <c r="BP1350" s="122" t="str">
        <f t="shared" si="939"/>
        <v/>
      </c>
      <c r="BQ1350" s="122"/>
    </row>
    <row r="1351" spans="2:69" x14ac:dyDescent="0.3">
      <c r="B1351" s="89"/>
      <c r="C1351" s="98">
        <f t="shared" si="935"/>
        <v>269</v>
      </c>
      <c r="D1351" s="120">
        <v>1341</v>
      </c>
      <c r="E1351" s="161" t="str">
        <f t="shared" si="940"/>
        <v/>
      </c>
      <c r="F1351" s="90" t="str">
        <f t="shared" si="916"/>
        <v/>
      </c>
      <c r="G1351" s="120">
        <v>1341</v>
      </c>
      <c r="H1351" s="161" t="str">
        <f t="shared" si="941"/>
        <v/>
      </c>
      <c r="I1351" s="90" t="str">
        <f t="array" ref="I1351">IF(D$2=1,IF(F1351="","",ABS(F1350-F1351)),IF(D$2&lt;10,IF(AND(F1351="",F1352=""),"",MAX(IF(C$11:C$1510=G1351,B$11:B$1510))-MIN(IF(C$11:C$1510=G1351,B$11:B$1510))),IF(AND(F1351="",F1352=""),"",_xlfn.STDEV.S(IF(C$11:C$1510=G1351,B$11:B$1510)))))</f>
        <v/>
      </c>
      <c r="J1351" s="102"/>
      <c r="K1351" s="156"/>
      <c r="L1351" s="157"/>
      <c r="M1351" s="158"/>
      <c r="N1351" s="147"/>
      <c r="O1351" s="147"/>
      <c r="AA1351" s="99" t="str">
        <f t="shared" si="917"/>
        <v/>
      </c>
      <c r="AB1351" s="99" t="str">
        <f t="shared" si="918"/>
        <v/>
      </c>
      <c r="AC1351" s="99" t="str">
        <f t="shared" si="946"/>
        <v/>
      </c>
      <c r="AD1351" s="99" t="str">
        <f t="shared" si="947"/>
        <v/>
      </c>
      <c r="AE1351" s="99" t="str">
        <f t="shared" si="919"/>
        <v/>
      </c>
      <c r="AF1351" s="99" t="str">
        <f t="shared" si="920"/>
        <v/>
      </c>
      <c r="AG1351" s="99" t="str">
        <f t="shared" si="958"/>
        <v/>
      </c>
      <c r="AH1351" s="99" t="str">
        <f t="shared" si="959"/>
        <v/>
      </c>
      <c r="AI1351" s="99" t="str">
        <f t="shared" si="936"/>
        <v/>
      </c>
      <c r="AJ1351" s="99" t="str">
        <f t="shared" si="942"/>
        <v/>
      </c>
      <c r="AK1351" s="99" t="str">
        <f t="shared" si="956"/>
        <v/>
      </c>
      <c r="AL1351" s="99" t="str">
        <f t="shared" si="957"/>
        <v/>
      </c>
      <c r="AM1351" s="99" t="str">
        <f t="shared" si="937"/>
        <v/>
      </c>
      <c r="AN1351" s="99" t="str">
        <f t="shared" si="943"/>
        <v/>
      </c>
      <c r="AO1351" s="99" t="str">
        <f t="shared" si="948"/>
        <v/>
      </c>
      <c r="AP1351" s="99" t="str">
        <f t="shared" si="949"/>
        <v/>
      </c>
      <c r="AQ1351" s="99" t="str">
        <f t="shared" si="944"/>
        <v/>
      </c>
      <c r="AR1351" s="99" t="str">
        <f t="shared" si="945"/>
        <v/>
      </c>
      <c r="AS1351" s="99" t="str">
        <f t="shared" si="950"/>
        <v/>
      </c>
      <c r="AT1351" s="99" t="str">
        <f t="shared" si="951"/>
        <v/>
      </c>
      <c r="AU1351" s="99" t="str">
        <f t="shared" si="921"/>
        <v/>
      </c>
      <c r="AV1351" s="99" t="str">
        <f t="shared" si="922"/>
        <v/>
      </c>
      <c r="AW1351" s="99" t="str">
        <f t="shared" si="952"/>
        <v/>
      </c>
      <c r="AX1351" s="99" t="str">
        <f t="shared" si="953"/>
        <v/>
      </c>
      <c r="AY1351" s="99" t="str">
        <f t="shared" si="923"/>
        <v/>
      </c>
      <c r="AZ1351" s="99" t="str">
        <f t="shared" si="924"/>
        <v/>
      </c>
      <c r="BA1351" s="99" t="str">
        <f t="shared" si="954"/>
        <v/>
      </c>
      <c r="BB1351" s="99" t="str">
        <f t="shared" si="955"/>
        <v/>
      </c>
      <c r="BD1351" s="99" t="str">
        <f t="shared" si="925"/>
        <v/>
      </c>
      <c r="BE1351" s="99" t="str">
        <f t="shared" si="926"/>
        <v/>
      </c>
      <c r="BF1351" s="99" t="str">
        <f t="shared" si="927"/>
        <v/>
      </c>
      <c r="BG1351" s="99" t="str">
        <f t="shared" si="928"/>
        <v/>
      </c>
      <c r="BH1351" s="121" t="str">
        <f t="shared" si="929"/>
        <v/>
      </c>
      <c r="BI1351" s="121" t="str">
        <f t="shared" si="930"/>
        <v/>
      </c>
      <c r="BJ1351" s="122" t="str">
        <f t="shared" si="931"/>
        <v/>
      </c>
      <c r="BK1351" s="122"/>
      <c r="BL1351" s="99" t="str">
        <f t="shared" si="932"/>
        <v/>
      </c>
      <c r="BM1351" s="99" t="str">
        <f t="shared" si="933"/>
        <v/>
      </c>
      <c r="BN1351" s="122" t="str">
        <f t="shared" si="938"/>
        <v/>
      </c>
      <c r="BO1351" s="121" t="str">
        <f t="shared" si="934"/>
        <v/>
      </c>
      <c r="BP1351" s="122" t="str">
        <f t="shared" si="939"/>
        <v/>
      </c>
      <c r="BQ1351" s="122"/>
    </row>
    <row r="1352" spans="2:69" x14ac:dyDescent="0.3">
      <c r="B1352" s="89"/>
      <c r="C1352" s="98">
        <f t="shared" si="935"/>
        <v>269</v>
      </c>
      <c r="D1352" s="120">
        <v>1342</v>
      </c>
      <c r="E1352" s="161" t="str">
        <f t="shared" si="940"/>
        <v/>
      </c>
      <c r="F1352" s="90" t="str">
        <f t="shared" si="916"/>
        <v/>
      </c>
      <c r="G1352" s="120">
        <v>1342</v>
      </c>
      <c r="H1352" s="161" t="str">
        <f t="shared" si="941"/>
        <v/>
      </c>
      <c r="I1352" s="90" t="str">
        <f t="array" ref="I1352">IF(D$2=1,IF(F1352="","",ABS(F1351-F1352)),IF(D$2&lt;10,IF(AND(F1352="",F1353=""),"",MAX(IF(C$11:C$1510=G1352,B$11:B$1510))-MIN(IF(C$11:C$1510=G1352,B$11:B$1510))),IF(AND(F1352="",F1353=""),"",_xlfn.STDEV.S(IF(C$11:C$1510=G1352,B$11:B$1510)))))</f>
        <v/>
      </c>
      <c r="J1352" s="102"/>
      <c r="K1352" s="156"/>
      <c r="L1352" s="157"/>
      <c r="M1352" s="158"/>
      <c r="N1352" s="147"/>
      <c r="O1352" s="147"/>
      <c r="AA1352" s="99" t="str">
        <f t="shared" si="917"/>
        <v/>
      </c>
      <c r="AB1352" s="99" t="str">
        <f t="shared" si="918"/>
        <v/>
      </c>
      <c r="AC1352" s="99" t="str">
        <f t="shared" si="946"/>
        <v/>
      </c>
      <c r="AD1352" s="99" t="str">
        <f t="shared" si="947"/>
        <v/>
      </c>
      <c r="AE1352" s="99" t="str">
        <f t="shared" si="919"/>
        <v/>
      </c>
      <c r="AF1352" s="99" t="str">
        <f t="shared" si="920"/>
        <v/>
      </c>
      <c r="AG1352" s="99" t="str">
        <f t="shared" si="958"/>
        <v/>
      </c>
      <c r="AH1352" s="99" t="str">
        <f t="shared" si="959"/>
        <v/>
      </c>
      <c r="AI1352" s="99" t="str">
        <f t="shared" si="936"/>
        <v/>
      </c>
      <c r="AJ1352" s="99" t="str">
        <f t="shared" si="942"/>
        <v/>
      </c>
      <c r="AK1352" s="99" t="str">
        <f t="shared" si="956"/>
        <v/>
      </c>
      <c r="AL1352" s="99" t="str">
        <f t="shared" si="957"/>
        <v/>
      </c>
      <c r="AM1352" s="99" t="str">
        <f t="shared" si="937"/>
        <v/>
      </c>
      <c r="AN1352" s="99" t="str">
        <f t="shared" si="943"/>
        <v/>
      </c>
      <c r="AO1352" s="99" t="str">
        <f t="shared" si="948"/>
        <v/>
      </c>
      <c r="AP1352" s="99" t="str">
        <f t="shared" si="949"/>
        <v/>
      </c>
      <c r="AQ1352" s="99" t="str">
        <f t="shared" si="944"/>
        <v/>
      </c>
      <c r="AR1352" s="99" t="str">
        <f t="shared" si="945"/>
        <v/>
      </c>
      <c r="AS1352" s="99" t="str">
        <f t="shared" si="950"/>
        <v/>
      </c>
      <c r="AT1352" s="99" t="str">
        <f t="shared" si="951"/>
        <v/>
      </c>
      <c r="AU1352" s="99" t="str">
        <f t="shared" si="921"/>
        <v/>
      </c>
      <c r="AV1352" s="99" t="str">
        <f t="shared" si="922"/>
        <v/>
      </c>
      <c r="AW1352" s="99" t="str">
        <f t="shared" si="952"/>
        <v/>
      </c>
      <c r="AX1352" s="99" t="str">
        <f t="shared" si="953"/>
        <v/>
      </c>
      <c r="AY1352" s="99" t="str">
        <f t="shared" si="923"/>
        <v/>
      </c>
      <c r="AZ1352" s="99" t="str">
        <f t="shared" si="924"/>
        <v/>
      </c>
      <c r="BA1352" s="99" t="str">
        <f t="shared" si="954"/>
        <v/>
      </c>
      <c r="BB1352" s="99" t="str">
        <f t="shared" si="955"/>
        <v/>
      </c>
      <c r="BD1352" s="99" t="str">
        <f t="shared" si="925"/>
        <v/>
      </c>
      <c r="BE1352" s="99" t="str">
        <f t="shared" si="926"/>
        <v/>
      </c>
      <c r="BF1352" s="99" t="str">
        <f t="shared" si="927"/>
        <v/>
      </c>
      <c r="BG1352" s="99" t="str">
        <f t="shared" si="928"/>
        <v/>
      </c>
      <c r="BH1352" s="121" t="str">
        <f t="shared" si="929"/>
        <v/>
      </c>
      <c r="BI1352" s="121" t="str">
        <f t="shared" si="930"/>
        <v/>
      </c>
      <c r="BJ1352" s="122" t="str">
        <f t="shared" si="931"/>
        <v/>
      </c>
      <c r="BK1352" s="122"/>
      <c r="BL1352" s="99" t="str">
        <f t="shared" si="932"/>
        <v/>
      </c>
      <c r="BM1352" s="99" t="str">
        <f t="shared" si="933"/>
        <v/>
      </c>
      <c r="BN1352" s="122" t="str">
        <f t="shared" si="938"/>
        <v/>
      </c>
      <c r="BO1352" s="121" t="str">
        <f t="shared" si="934"/>
        <v/>
      </c>
      <c r="BP1352" s="122" t="str">
        <f t="shared" si="939"/>
        <v/>
      </c>
      <c r="BQ1352" s="122"/>
    </row>
    <row r="1353" spans="2:69" x14ac:dyDescent="0.3">
      <c r="B1353" s="89"/>
      <c r="C1353" s="98">
        <f t="shared" si="935"/>
        <v>269</v>
      </c>
      <c r="D1353" s="120">
        <v>1343</v>
      </c>
      <c r="E1353" s="161" t="str">
        <f t="shared" si="940"/>
        <v/>
      </c>
      <c r="F1353" s="90" t="str">
        <f t="shared" si="916"/>
        <v/>
      </c>
      <c r="G1353" s="120">
        <v>1343</v>
      </c>
      <c r="H1353" s="161" t="str">
        <f t="shared" si="941"/>
        <v/>
      </c>
      <c r="I1353" s="90" t="str">
        <f t="array" ref="I1353">IF(D$2=1,IF(F1353="","",ABS(F1352-F1353)),IF(D$2&lt;10,IF(AND(F1353="",F1354=""),"",MAX(IF(C$11:C$1510=G1353,B$11:B$1510))-MIN(IF(C$11:C$1510=G1353,B$11:B$1510))),IF(AND(F1353="",F1354=""),"",_xlfn.STDEV.S(IF(C$11:C$1510=G1353,B$11:B$1510)))))</f>
        <v/>
      </c>
      <c r="J1353" s="102"/>
      <c r="K1353" s="156"/>
      <c r="L1353" s="157"/>
      <c r="M1353" s="158"/>
      <c r="N1353" s="147"/>
      <c r="O1353" s="147"/>
      <c r="AA1353" s="99" t="str">
        <f t="shared" si="917"/>
        <v/>
      </c>
      <c r="AB1353" s="99" t="str">
        <f t="shared" si="918"/>
        <v/>
      </c>
      <c r="AC1353" s="99" t="str">
        <f t="shared" si="946"/>
        <v/>
      </c>
      <c r="AD1353" s="99" t="str">
        <f t="shared" si="947"/>
        <v/>
      </c>
      <c r="AE1353" s="99" t="str">
        <f t="shared" si="919"/>
        <v/>
      </c>
      <c r="AF1353" s="99" t="str">
        <f t="shared" si="920"/>
        <v/>
      </c>
      <c r="AG1353" s="99" t="str">
        <f t="shared" si="958"/>
        <v/>
      </c>
      <c r="AH1353" s="99" t="str">
        <f t="shared" si="959"/>
        <v/>
      </c>
      <c r="AI1353" s="99" t="str">
        <f t="shared" si="936"/>
        <v/>
      </c>
      <c r="AJ1353" s="99" t="str">
        <f t="shared" si="942"/>
        <v/>
      </c>
      <c r="AK1353" s="99" t="str">
        <f t="shared" si="956"/>
        <v/>
      </c>
      <c r="AL1353" s="99" t="str">
        <f t="shared" si="957"/>
        <v/>
      </c>
      <c r="AM1353" s="99" t="str">
        <f t="shared" si="937"/>
        <v/>
      </c>
      <c r="AN1353" s="99" t="str">
        <f t="shared" si="943"/>
        <v/>
      </c>
      <c r="AO1353" s="99" t="str">
        <f t="shared" si="948"/>
        <v/>
      </c>
      <c r="AP1353" s="99" t="str">
        <f t="shared" si="949"/>
        <v/>
      </c>
      <c r="AQ1353" s="99" t="str">
        <f t="shared" si="944"/>
        <v/>
      </c>
      <c r="AR1353" s="99" t="str">
        <f t="shared" si="945"/>
        <v/>
      </c>
      <c r="AS1353" s="99" t="str">
        <f t="shared" si="950"/>
        <v/>
      </c>
      <c r="AT1353" s="99" t="str">
        <f t="shared" si="951"/>
        <v/>
      </c>
      <c r="AU1353" s="99" t="str">
        <f t="shared" si="921"/>
        <v/>
      </c>
      <c r="AV1353" s="99" t="str">
        <f t="shared" si="922"/>
        <v/>
      </c>
      <c r="AW1353" s="99" t="str">
        <f t="shared" si="952"/>
        <v/>
      </c>
      <c r="AX1353" s="99" t="str">
        <f t="shared" si="953"/>
        <v/>
      </c>
      <c r="AY1353" s="99" t="str">
        <f t="shared" si="923"/>
        <v/>
      </c>
      <c r="AZ1353" s="99" t="str">
        <f t="shared" si="924"/>
        <v/>
      </c>
      <c r="BA1353" s="99" t="str">
        <f t="shared" si="954"/>
        <v/>
      </c>
      <c r="BB1353" s="99" t="str">
        <f t="shared" si="955"/>
        <v/>
      </c>
      <c r="BD1353" s="99" t="str">
        <f t="shared" si="925"/>
        <v/>
      </c>
      <c r="BE1353" s="99" t="str">
        <f t="shared" si="926"/>
        <v/>
      </c>
      <c r="BF1353" s="99" t="str">
        <f t="shared" si="927"/>
        <v/>
      </c>
      <c r="BG1353" s="99" t="str">
        <f t="shared" si="928"/>
        <v/>
      </c>
      <c r="BH1353" s="121" t="str">
        <f t="shared" si="929"/>
        <v/>
      </c>
      <c r="BI1353" s="121" t="str">
        <f t="shared" si="930"/>
        <v/>
      </c>
      <c r="BJ1353" s="122" t="str">
        <f t="shared" si="931"/>
        <v/>
      </c>
      <c r="BK1353" s="122"/>
      <c r="BL1353" s="99" t="str">
        <f t="shared" si="932"/>
        <v/>
      </c>
      <c r="BM1353" s="99" t="str">
        <f t="shared" si="933"/>
        <v/>
      </c>
      <c r="BN1353" s="122" t="str">
        <f t="shared" si="938"/>
        <v/>
      </c>
      <c r="BO1353" s="121" t="str">
        <f t="shared" si="934"/>
        <v/>
      </c>
      <c r="BP1353" s="122" t="str">
        <f t="shared" si="939"/>
        <v/>
      </c>
      <c r="BQ1353" s="122"/>
    </row>
    <row r="1354" spans="2:69" x14ac:dyDescent="0.3">
      <c r="B1354" s="89"/>
      <c r="C1354" s="98">
        <f t="shared" si="935"/>
        <v>269</v>
      </c>
      <c r="D1354" s="120">
        <v>1344</v>
      </c>
      <c r="E1354" s="161" t="str">
        <f t="shared" si="940"/>
        <v/>
      </c>
      <c r="F1354" s="90" t="str">
        <f t="shared" si="916"/>
        <v/>
      </c>
      <c r="G1354" s="120">
        <v>1344</v>
      </c>
      <c r="H1354" s="161" t="str">
        <f t="shared" si="941"/>
        <v/>
      </c>
      <c r="I1354" s="90" t="str">
        <f t="array" ref="I1354">IF(D$2=1,IF(F1354="","",ABS(F1353-F1354)),IF(D$2&lt;10,IF(AND(F1354="",F1355=""),"",MAX(IF(C$11:C$1510=G1354,B$11:B$1510))-MIN(IF(C$11:C$1510=G1354,B$11:B$1510))),IF(AND(F1354="",F1355=""),"",_xlfn.STDEV.S(IF(C$11:C$1510=G1354,B$11:B$1510)))))</f>
        <v/>
      </c>
      <c r="J1354" s="102"/>
      <c r="K1354" s="156"/>
      <c r="L1354" s="157"/>
      <c r="M1354" s="158"/>
      <c r="N1354" s="147"/>
      <c r="O1354" s="147"/>
      <c r="AA1354" s="99" t="str">
        <f t="shared" si="917"/>
        <v/>
      </c>
      <c r="AB1354" s="99" t="str">
        <f t="shared" si="918"/>
        <v/>
      </c>
      <c r="AC1354" s="99" t="str">
        <f t="shared" si="946"/>
        <v/>
      </c>
      <c r="AD1354" s="99" t="str">
        <f t="shared" si="947"/>
        <v/>
      </c>
      <c r="AE1354" s="99" t="str">
        <f t="shared" si="919"/>
        <v/>
      </c>
      <c r="AF1354" s="99" t="str">
        <f t="shared" si="920"/>
        <v/>
      </c>
      <c r="AG1354" s="99" t="str">
        <f t="shared" si="958"/>
        <v/>
      </c>
      <c r="AH1354" s="99" t="str">
        <f t="shared" si="959"/>
        <v/>
      </c>
      <c r="AI1354" s="99" t="str">
        <f t="shared" si="936"/>
        <v/>
      </c>
      <c r="AJ1354" s="99" t="str">
        <f t="shared" si="942"/>
        <v/>
      </c>
      <c r="AK1354" s="99" t="str">
        <f t="shared" si="956"/>
        <v/>
      </c>
      <c r="AL1354" s="99" t="str">
        <f t="shared" si="957"/>
        <v/>
      </c>
      <c r="AM1354" s="99" t="str">
        <f t="shared" si="937"/>
        <v/>
      </c>
      <c r="AN1354" s="99" t="str">
        <f t="shared" si="943"/>
        <v/>
      </c>
      <c r="AO1354" s="99" t="str">
        <f t="shared" si="948"/>
        <v/>
      </c>
      <c r="AP1354" s="99" t="str">
        <f t="shared" si="949"/>
        <v/>
      </c>
      <c r="AQ1354" s="99" t="str">
        <f t="shared" si="944"/>
        <v/>
      </c>
      <c r="AR1354" s="99" t="str">
        <f t="shared" si="945"/>
        <v/>
      </c>
      <c r="AS1354" s="99" t="str">
        <f t="shared" si="950"/>
        <v/>
      </c>
      <c r="AT1354" s="99" t="str">
        <f t="shared" si="951"/>
        <v/>
      </c>
      <c r="AU1354" s="99" t="str">
        <f t="shared" si="921"/>
        <v/>
      </c>
      <c r="AV1354" s="99" t="str">
        <f t="shared" si="922"/>
        <v/>
      </c>
      <c r="AW1354" s="99" t="str">
        <f t="shared" si="952"/>
        <v/>
      </c>
      <c r="AX1354" s="99" t="str">
        <f t="shared" si="953"/>
        <v/>
      </c>
      <c r="AY1354" s="99" t="str">
        <f t="shared" si="923"/>
        <v/>
      </c>
      <c r="AZ1354" s="99" t="str">
        <f t="shared" si="924"/>
        <v/>
      </c>
      <c r="BA1354" s="99" t="str">
        <f t="shared" si="954"/>
        <v/>
      </c>
      <c r="BB1354" s="99" t="str">
        <f t="shared" si="955"/>
        <v/>
      </c>
      <c r="BD1354" s="99" t="str">
        <f t="shared" si="925"/>
        <v/>
      </c>
      <c r="BE1354" s="99" t="str">
        <f t="shared" si="926"/>
        <v/>
      </c>
      <c r="BF1354" s="99" t="str">
        <f t="shared" si="927"/>
        <v/>
      </c>
      <c r="BG1354" s="99" t="str">
        <f t="shared" si="928"/>
        <v/>
      </c>
      <c r="BH1354" s="121" t="str">
        <f t="shared" si="929"/>
        <v/>
      </c>
      <c r="BI1354" s="121" t="str">
        <f t="shared" si="930"/>
        <v/>
      </c>
      <c r="BJ1354" s="122" t="str">
        <f t="shared" si="931"/>
        <v/>
      </c>
      <c r="BK1354" s="122"/>
      <c r="BL1354" s="99" t="str">
        <f t="shared" si="932"/>
        <v/>
      </c>
      <c r="BM1354" s="99" t="str">
        <f t="shared" si="933"/>
        <v/>
      </c>
      <c r="BN1354" s="122" t="str">
        <f t="shared" si="938"/>
        <v/>
      </c>
      <c r="BO1354" s="121" t="str">
        <f t="shared" si="934"/>
        <v/>
      </c>
      <c r="BP1354" s="122" t="str">
        <f t="shared" si="939"/>
        <v/>
      </c>
      <c r="BQ1354" s="122"/>
    </row>
    <row r="1355" spans="2:69" x14ac:dyDescent="0.3">
      <c r="B1355" s="89"/>
      <c r="C1355" s="98">
        <f t="shared" si="935"/>
        <v>269</v>
      </c>
      <c r="D1355" s="120">
        <v>1345</v>
      </c>
      <c r="E1355" s="161" t="str">
        <f t="shared" si="940"/>
        <v/>
      </c>
      <c r="F1355" s="90" t="str">
        <f t="shared" ref="F1355:F1418" si="960">IF(ISERROR(AVERAGEIF(C$11:C$1510,D1355,B$11:B$1510)),"",AVERAGEIF(C$11:C$1510,D1355,B$11:B$1510))</f>
        <v/>
      </c>
      <c r="G1355" s="120">
        <v>1345</v>
      </c>
      <c r="H1355" s="161" t="str">
        <f t="shared" si="941"/>
        <v/>
      </c>
      <c r="I1355" s="90" t="str">
        <f t="array" ref="I1355">IF(D$2=1,IF(F1355="","",ABS(F1354-F1355)),IF(D$2&lt;10,IF(AND(F1355="",F1356=""),"",MAX(IF(C$11:C$1510=G1355,B$11:B$1510))-MIN(IF(C$11:C$1510=G1355,B$11:B$1510))),IF(AND(F1355="",F1356=""),"",_xlfn.STDEV.S(IF(C$11:C$1510=G1355,B$11:B$1510)))))</f>
        <v/>
      </c>
      <c r="J1355" s="102"/>
      <c r="K1355" s="156"/>
      <c r="L1355" s="157"/>
      <c r="M1355" s="158"/>
      <c r="N1355" s="147"/>
      <c r="O1355" s="147"/>
      <c r="AA1355" s="99" t="str">
        <f t="shared" ref="AA1355:AA1418" si="961">IF(F1355="","",IF(F1355&gt;U$53,1,0))</f>
        <v/>
      </c>
      <c r="AB1355" s="99" t="str">
        <f t="shared" ref="AB1355:AB1418" si="962">IF(I1355="","",IF(I1355&gt;U$54,1,0))</f>
        <v/>
      </c>
      <c r="AC1355" s="99" t="str">
        <f t="shared" si="946"/>
        <v/>
      </c>
      <c r="AD1355" s="99" t="str">
        <f t="shared" si="947"/>
        <v/>
      </c>
      <c r="AE1355" s="99" t="str">
        <f t="shared" ref="AE1355:AE1418" si="963">IF(F1355="","",IF(F1355&lt;U$53,1,0))</f>
        <v/>
      </c>
      <c r="AF1355" s="99" t="str">
        <f t="shared" ref="AF1355:AF1418" si="964">IF(I1355="","",IF(I1355&lt;U$54,1,0))</f>
        <v/>
      </c>
      <c r="AG1355" s="99" t="str">
        <f t="shared" si="958"/>
        <v/>
      </c>
      <c r="AH1355" s="99" t="str">
        <f t="shared" si="959"/>
        <v/>
      </c>
      <c r="AI1355" s="99" t="str">
        <f t="shared" si="936"/>
        <v/>
      </c>
      <c r="AJ1355" s="99" t="str">
        <f t="shared" si="942"/>
        <v/>
      </c>
      <c r="AK1355" s="99" t="str">
        <f t="shared" si="956"/>
        <v/>
      </c>
      <c r="AL1355" s="99" t="str">
        <f t="shared" si="957"/>
        <v/>
      </c>
      <c r="AM1355" s="99" t="str">
        <f t="shared" si="937"/>
        <v/>
      </c>
      <c r="AN1355" s="99" t="str">
        <f t="shared" si="943"/>
        <v/>
      </c>
      <c r="AO1355" s="99" t="str">
        <f t="shared" si="948"/>
        <v/>
      </c>
      <c r="AP1355" s="99" t="str">
        <f t="shared" si="949"/>
        <v/>
      </c>
      <c r="AQ1355" s="99" t="str">
        <f t="shared" si="944"/>
        <v/>
      </c>
      <c r="AR1355" s="99" t="str">
        <f t="shared" si="945"/>
        <v/>
      </c>
      <c r="AS1355" s="99" t="str">
        <f t="shared" si="950"/>
        <v/>
      </c>
      <c r="AT1355" s="99" t="str">
        <f t="shared" si="951"/>
        <v/>
      </c>
      <c r="AU1355" s="99" t="str">
        <f t="shared" ref="AU1355:AU1418" si="965">IF(F1355="","",IF(AND(F1355&lt;(U$53+((1/3)*(U$57-U$53))),F1355&gt;(U$53-((1/3)*(U$53-U$58)))),1,0))</f>
        <v/>
      </c>
      <c r="AV1355" s="99" t="str">
        <f t="shared" ref="AV1355:AV1418" si="966">IF(I1355="","",IF(AND(I1355&lt;(U$54+((1/3)*(Y$62-U$54))),I1355&gt;(U$54-((1/3)*(Y$62-U$54)))),1,0))</f>
        <v/>
      </c>
      <c r="AW1355" s="99" t="str">
        <f t="shared" si="952"/>
        <v/>
      </c>
      <c r="AX1355" s="99" t="str">
        <f t="shared" si="953"/>
        <v/>
      </c>
      <c r="AY1355" s="99" t="str">
        <f t="shared" ref="AY1355:AY1418" si="967">IF(F1355="","",IF(OR(F1355&gt;(U$53+((1/3)*(U$57-U$53))),F1355&lt;(U$53-((1/3)*(U$53-U$58)))),1,0))</f>
        <v/>
      </c>
      <c r="AZ1355" s="99" t="str">
        <f t="shared" ref="AZ1355:AZ1418" si="968">IF(I1355="","",IF(OR(I1355&gt;(U$54+((1/3)*(Y$62-U$54))),I1355&lt;(U$54-((1/3)*(Y$62-U$54)))),1,0))</f>
        <v/>
      </c>
      <c r="BA1355" s="99" t="str">
        <f t="shared" si="954"/>
        <v/>
      </c>
      <c r="BB1355" s="99" t="str">
        <f t="shared" si="955"/>
        <v/>
      </c>
      <c r="BD1355" s="99" t="str">
        <f t="shared" ref="BD1355:BD1418" si="969">IF(E1355="","",E1355)</f>
        <v/>
      </c>
      <c r="BE1355" s="99" t="str">
        <f t="shared" ref="BE1355:BE1418" si="970">IF(F1355="","",F1355)</f>
        <v/>
      </c>
      <c r="BF1355" s="99" t="str">
        <f t="shared" ref="BF1355:BF1418" si="971">IF(D$2=1,IF(F1355="","",U$45),"")</f>
        <v/>
      </c>
      <c r="BG1355" s="99" t="str">
        <f t="shared" ref="BG1355:BG1418" si="972">IF(D$2=1,IF(F1355="","",U$46),"")</f>
        <v/>
      </c>
      <c r="BH1355" s="121" t="str">
        <f t="shared" ref="BH1355:BH1418" si="973">IF(F1355="","",U$58)</f>
        <v/>
      </c>
      <c r="BI1355" s="121" t="str">
        <f t="shared" ref="BI1355:BI1418" si="974">IF(F1355="","",U$57)</f>
        <v/>
      </c>
      <c r="BJ1355" s="122" t="str">
        <f t="shared" ref="BJ1355:BJ1418" si="975">IF(F1355="","",U$53)</f>
        <v/>
      </c>
      <c r="BK1355" s="122"/>
      <c r="BL1355" s="99" t="str">
        <f t="shared" ref="BL1355:BL1418" si="976">IF(H1355="","",H1355)</f>
        <v/>
      </c>
      <c r="BM1355" s="99" t="str">
        <f t="shared" ref="BM1355:BM1418" si="977">IF(I1355="","",I1355)</f>
        <v/>
      </c>
      <c r="BN1355" s="122" t="str">
        <f t="shared" si="938"/>
        <v/>
      </c>
      <c r="BO1355" s="121" t="str">
        <f t="shared" ref="BO1355:BO1418" si="978">IF(I1355="","",Y$63)</f>
        <v/>
      </c>
      <c r="BP1355" s="122" t="str">
        <f t="shared" si="939"/>
        <v/>
      </c>
      <c r="BQ1355" s="122"/>
    </row>
    <row r="1356" spans="2:69" x14ac:dyDescent="0.3">
      <c r="B1356" s="89"/>
      <c r="C1356" s="98">
        <f t="shared" ref="C1356:C1419" si="979">IF(D$2=0,"",IF(D1355/D$2=C1355,C1355+1,C1355))</f>
        <v>270</v>
      </c>
      <c r="D1356" s="120">
        <v>1346</v>
      </c>
      <c r="E1356" s="161" t="str">
        <f t="shared" si="940"/>
        <v/>
      </c>
      <c r="F1356" s="90" t="str">
        <f t="shared" si="960"/>
        <v/>
      </c>
      <c r="G1356" s="120">
        <v>1346</v>
      </c>
      <c r="H1356" s="161" t="str">
        <f t="shared" si="941"/>
        <v/>
      </c>
      <c r="I1356" s="90" t="str">
        <f t="array" ref="I1356">IF(D$2=1,IF(F1356="","",ABS(F1355-F1356)),IF(D$2&lt;10,IF(AND(F1356="",F1357=""),"",MAX(IF(C$11:C$1510=G1356,B$11:B$1510))-MIN(IF(C$11:C$1510=G1356,B$11:B$1510))),IF(AND(F1356="",F1357=""),"",_xlfn.STDEV.S(IF(C$11:C$1510=G1356,B$11:B$1510)))))</f>
        <v/>
      </c>
      <c r="J1356" s="102"/>
      <c r="K1356" s="156"/>
      <c r="L1356" s="157"/>
      <c r="M1356" s="158"/>
      <c r="N1356" s="147"/>
      <c r="O1356" s="147"/>
      <c r="AA1356" s="99" t="str">
        <f t="shared" si="961"/>
        <v/>
      </c>
      <c r="AB1356" s="99" t="str">
        <f t="shared" si="962"/>
        <v/>
      </c>
      <c r="AC1356" s="99" t="str">
        <f t="shared" si="946"/>
        <v/>
      </c>
      <c r="AD1356" s="99" t="str">
        <f t="shared" si="947"/>
        <v/>
      </c>
      <c r="AE1356" s="99" t="str">
        <f t="shared" si="963"/>
        <v/>
      </c>
      <c r="AF1356" s="99" t="str">
        <f t="shared" si="964"/>
        <v/>
      </c>
      <c r="AG1356" s="99" t="str">
        <f t="shared" si="958"/>
        <v/>
      </c>
      <c r="AH1356" s="99" t="str">
        <f t="shared" si="959"/>
        <v/>
      </c>
      <c r="AI1356" s="99" t="str">
        <f t="shared" ref="AI1356:AI1419" si="980">IF(F1356="","",IF(F1356&gt;F1355,1,0))</f>
        <v/>
      </c>
      <c r="AJ1356" s="99" t="str">
        <f t="shared" si="942"/>
        <v/>
      </c>
      <c r="AK1356" s="99" t="str">
        <f t="shared" si="956"/>
        <v/>
      </c>
      <c r="AL1356" s="99" t="str">
        <f t="shared" si="957"/>
        <v/>
      </c>
      <c r="AM1356" s="99" t="str">
        <f t="shared" ref="AM1356:AM1419" si="981">IF(F1356="","",IF(F1356&lt;F1355,1,0))</f>
        <v/>
      </c>
      <c r="AN1356" s="99" t="str">
        <f t="shared" si="943"/>
        <v/>
      </c>
      <c r="AO1356" s="99" t="str">
        <f t="shared" si="948"/>
        <v/>
      </c>
      <c r="AP1356" s="99" t="str">
        <f t="shared" si="949"/>
        <v/>
      </c>
      <c r="AQ1356" s="99" t="str">
        <f t="shared" si="944"/>
        <v/>
      </c>
      <c r="AR1356" s="99" t="str">
        <f t="shared" si="945"/>
        <v/>
      </c>
      <c r="AS1356" s="99" t="str">
        <f t="shared" si="950"/>
        <v/>
      </c>
      <c r="AT1356" s="99" t="str">
        <f t="shared" si="951"/>
        <v/>
      </c>
      <c r="AU1356" s="99" t="str">
        <f t="shared" si="965"/>
        <v/>
      </c>
      <c r="AV1356" s="99" t="str">
        <f t="shared" si="966"/>
        <v/>
      </c>
      <c r="AW1356" s="99" t="str">
        <f t="shared" si="952"/>
        <v/>
      </c>
      <c r="AX1356" s="99" t="str">
        <f t="shared" si="953"/>
        <v/>
      </c>
      <c r="AY1356" s="99" t="str">
        <f t="shared" si="967"/>
        <v/>
      </c>
      <c r="AZ1356" s="99" t="str">
        <f t="shared" si="968"/>
        <v/>
      </c>
      <c r="BA1356" s="99" t="str">
        <f t="shared" si="954"/>
        <v/>
      </c>
      <c r="BB1356" s="99" t="str">
        <f t="shared" si="955"/>
        <v/>
      </c>
      <c r="BD1356" s="99" t="str">
        <f t="shared" si="969"/>
        <v/>
      </c>
      <c r="BE1356" s="99" t="str">
        <f t="shared" si="970"/>
        <v/>
      </c>
      <c r="BF1356" s="99" t="str">
        <f t="shared" si="971"/>
        <v/>
      </c>
      <c r="BG1356" s="99" t="str">
        <f t="shared" si="972"/>
        <v/>
      </c>
      <c r="BH1356" s="121" t="str">
        <f t="shared" si="973"/>
        <v/>
      </c>
      <c r="BI1356" s="121" t="str">
        <f t="shared" si="974"/>
        <v/>
      </c>
      <c r="BJ1356" s="122" t="str">
        <f t="shared" si="975"/>
        <v/>
      </c>
      <c r="BK1356" s="122"/>
      <c r="BL1356" s="99" t="str">
        <f t="shared" si="976"/>
        <v/>
      </c>
      <c r="BM1356" s="99" t="str">
        <f t="shared" si="977"/>
        <v/>
      </c>
      <c r="BN1356" s="122" t="str">
        <f t="shared" ref="BN1356:BN1419" si="982">IF(F1356="","",Y$62)</f>
        <v/>
      </c>
      <c r="BO1356" s="121" t="str">
        <f t="shared" si="978"/>
        <v/>
      </c>
      <c r="BP1356" s="122" t="str">
        <f t="shared" ref="BP1356:BP1419" si="983">IF(F1356="","",U$54)</f>
        <v/>
      </c>
      <c r="BQ1356" s="122"/>
    </row>
    <row r="1357" spans="2:69" x14ac:dyDescent="0.3">
      <c r="B1357" s="89"/>
      <c r="C1357" s="98">
        <f t="shared" si="979"/>
        <v>270</v>
      </c>
      <c r="D1357" s="120">
        <v>1347</v>
      </c>
      <c r="E1357" s="161" t="str">
        <f t="shared" ref="E1357:E1420" si="984">IF(F1357="","",E1356+1)</f>
        <v/>
      </c>
      <c r="F1357" s="90" t="str">
        <f t="shared" si="960"/>
        <v/>
      </c>
      <c r="G1357" s="120">
        <v>1347</v>
      </c>
      <c r="H1357" s="161" t="str">
        <f t="shared" ref="H1357:H1420" si="985">IF(I1357="","",H1356+1)</f>
        <v/>
      </c>
      <c r="I1357" s="90" t="str">
        <f t="array" ref="I1357">IF(D$2=1,IF(F1357="","",ABS(F1356-F1357)),IF(D$2&lt;10,IF(AND(F1357="",F1358=""),"",MAX(IF(C$11:C$1510=G1357,B$11:B$1510))-MIN(IF(C$11:C$1510=G1357,B$11:B$1510))),IF(AND(F1357="",F1358=""),"",_xlfn.STDEV.S(IF(C$11:C$1510=G1357,B$11:B$1510)))))</f>
        <v/>
      </c>
      <c r="J1357" s="102"/>
      <c r="K1357" s="156"/>
      <c r="L1357" s="157"/>
      <c r="M1357" s="158"/>
      <c r="N1357" s="147"/>
      <c r="O1357" s="147"/>
      <c r="AA1357" s="99" t="str">
        <f t="shared" si="961"/>
        <v/>
      </c>
      <c r="AB1357" s="99" t="str">
        <f t="shared" si="962"/>
        <v/>
      </c>
      <c r="AC1357" s="99" t="str">
        <f t="shared" si="946"/>
        <v/>
      </c>
      <c r="AD1357" s="99" t="str">
        <f t="shared" si="947"/>
        <v/>
      </c>
      <c r="AE1357" s="99" t="str">
        <f t="shared" si="963"/>
        <v/>
      </c>
      <c r="AF1357" s="99" t="str">
        <f t="shared" si="964"/>
        <v/>
      </c>
      <c r="AG1357" s="99" t="str">
        <f t="shared" si="958"/>
        <v/>
      </c>
      <c r="AH1357" s="99" t="str">
        <f t="shared" si="959"/>
        <v/>
      </c>
      <c r="AI1357" s="99" t="str">
        <f t="shared" si="980"/>
        <v/>
      </c>
      <c r="AJ1357" s="99" t="str">
        <f t="shared" ref="AJ1357:AJ1420" si="986">IF(I1357="","",IF(I1357&gt;I1356,1,0))</f>
        <v/>
      </c>
      <c r="AK1357" s="99" t="str">
        <f t="shared" si="956"/>
        <v/>
      </c>
      <c r="AL1357" s="99" t="str">
        <f t="shared" si="957"/>
        <v/>
      </c>
      <c r="AM1357" s="99" t="str">
        <f t="shared" si="981"/>
        <v/>
      </c>
      <c r="AN1357" s="99" t="str">
        <f t="shared" ref="AN1357:AN1420" si="987">IF(I1357="","",IF(I1357&lt;I1356,1,0))</f>
        <v/>
      </c>
      <c r="AO1357" s="99" t="str">
        <f t="shared" si="948"/>
        <v/>
      </c>
      <c r="AP1357" s="99" t="str">
        <f t="shared" si="949"/>
        <v/>
      </c>
      <c r="AQ1357" s="99" t="str">
        <f t="shared" ref="AQ1357:AQ1420" si="988">IF(F1357="","",IF(OR(AND(F1356&gt;F1355,F1357&lt;F1356),AND(F1356&lt;F1355,F1357&gt;F1356)),1,0))</f>
        <v/>
      </c>
      <c r="AR1357" s="99" t="str">
        <f t="shared" ref="AR1357:AR1420" si="989">IF(I1357="","",IF(I1355="",IF(OR(I1357&lt;I1356,I1357&gt;I1356),1,0),IF(OR(AND(I1356&gt;I1355,I1357&lt;I1356),AND(I1356&lt;I1355,I1357&gt;I1356)),1,0)))</f>
        <v/>
      </c>
      <c r="AS1357" s="99" t="str">
        <f t="shared" si="950"/>
        <v/>
      </c>
      <c r="AT1357" s="99" t="str">
        <f t="shared" si="951"/>
        <v/>
      </c>
      <c r="AU1357" s="99" t="str">
        <f t="shared" si="965"/>
        <v/>
      </c>
      <c r="AV1357" s="99" t="str">
        <f t="shared" si="966"/>
        <v/>
      </c>
      <c r="AW1357" s="99" t="str">
        <f t="shared" si="952"/>
        <v/>
      </c>
      <c r="AX1357" s="99" t="str">
        <f t="shared" si="953"/>
        <v/>
      </c>
      <c r="AY1357" s="99" t="str">
        <f t="shared" si="967"/>
        <v/>
      </c>
      <c r="AZ1357" s="99" t="str">
        <f t="shared" si="968"/>
        <v/>
      </c>
      <c r="BA1357" s="99" t="str">
        <f t="shared" si="954"/>
        <v/>
      </c>
      <c r="BB1357" s="99" t="str">
        <f t="shared" si="955"/>
        <v/>
      </c>
      <c r="BD1357" s="99" t="str">
        <f t="shared" si="969"/>
        <v/>
      </c>
      <c r="BE1357" s="99" t="str">
        <f t="shared" si="970"/>
        <v/>
      </c>
      <c r="BF1357" s="99" t="str">
        <f t="shared" si="971"/>
        <v/>
      </c>
      <c r="BG1357" s="99" t="str">
        <f t="shared" si="972"/>
        <v/>
      </c>
      <c r="BH1357" s="121" t="str">
        <f t="shared" si="973"/>
        <v/>
      </c>
      <c r="BI1357" s="121" t="str">
        <f t="shared" si="974"/>
        <v/>
      </c>
      <c r="BJ1357" s="122" t="str">
        <f t="shared" si="975"/>
        <v/>
      </c>
      <c r="BK1357" s="122"/>
      <c r="BL1357" s="99" t="str">
        <f t="shared" si="976"/>
        <v/>
      </c>
      <c r="BM1357" s="99" t="str">
        <f t="shared" si="977"/>
        <v/>
      </c>
      <c r="BN1357" s="122" t="str">
        <f t="shared" si="982"/>
        <v/>
      </c>
      <c r="BO1357" s="121" t="str">
        <f t="shared" si="978"/>
        <v/>
      </c>
      <c r="BP1357" s="122" t="str">
        <f t="shared" si="983"/>
        <v/>
      </c>
      <c r="BQ1357" s="122"/>
    </row>
    <row r="1358" spans="2:69" x14ac:dyDescent="0.3">
      <c r="B1358" s="89"/>
      <c r="C1358" s="98">
        <f t="shared" si="979"/>
        <v>270</v>
      </c>
      <c r="D1358" s="120">
        <v>1348</v>
      </c>
      <c r="E1358" s="161" t="str">
        <f t="shared" si="984"/>
        <v/>
      </c>
      <c r="F1358" s="90" t="str">
        <f t="shared" si="960"/>
        <v/>
      </c>
      <c r="G1358" s="120">
        <v>1348</v>
      </c>
      <c r="H1358" s="161" t="str">
        <f t="shared" si="985"/>
        <v/>
      </c>
      <c r="I1358" s="90" t="str">
        <f t="array" ref="I1358">IF(D$2=1,IF(F1358="","",ABS(F1357-F1358)),IF(D$2&lt;10,IF(AND(F1358="",F1359=""),"",MAX(IF(C$11:C$1510=G1358,B$11:B$1510))-MIN(IF(C$11:C$1510=G1358,B$11:B$1510))),IF(AND(F1358="",F1359=""),"",_xlfn.STDEV.S(IF(C$11:C$1510=G1358,B$11:B$1510)))))</f>
        <v/>
      </c>
      <c r="J1358" s="102"/>
      <c r="K1358" s="156"/>
      <c r="L1358" s="157"/>
      <c r="M1358" s="158"/>
      <c r="N1358" s="147"/>
      <c r="O1358" s="147"/>
      <c r="AA1358" s="99" t="str">
        <f t="shared" si="961"/>
        <v/>
      </c>
      <c r="AB1358" s="99" t="str">
        <f t="shared" si="962"/>
        <v/>
      </c>
      <c r="AC1358" s="99" t="str">
        <f t="shared" si="946"/>
        <v/>
      </c>
      <c r="AD1358" s="99" t="str">
        <f t="shared" si="947"/>
        <v/>
      </c>
      <c r="AE1358" s="99" t="str">
        <f t="shared" si="963"/>
        <v/>
      </c>
      <c r="AF1358" s="99" t="str">
        <f t="shared" si="964"/>
        <v/>
      </c>
      <c r="AG1358" s="99" t="str">
        <f t="shared" si="958"/>
        <v/>
      </c>
      <c r="AH1358" s="99" t="str">
        <f t="shared" si="959"/>
        <v/>
      </c>
      <c r="AI1358" s="99" t="str">
        <f t="shared" si="980"/>
        <v/>
      </c>
      <c r="AJ1358" s="99" t="str">
        <f t="shared" si="986"/>
        <v/>
      </c>
      <c r="AK1358" s="99" t="str">
        <f t="shared" si="956"/>
        <v/>
      </c>
      <c r="AL1358" s="99" t="str">
        <f t="shared" si="957"/>
        <v/>
      </c>
      <c r="AM1358" s="99" t="str">
        <f t="shared" si="981"/>
        <v/>
      </c>
      <c r="AN1358" s="99" t="str">
        <f t="shared" si="987"/>
        <v/>
      </c>
      <c r="AO1358" s="99" t="str">
        <f t="shared" si="948"/>
        <v/>
      </c>
      <c r="AP1358" s="99" t="str">
        <f t="shared" si="949"/>
        <v/>
      </c>
      <c r="AQ1358" s="99" t="str">
        <f t="shared" si="988"/>
        <v/>
      </c>
      <c r="AR1358" s="99" t="str">
        <f t="shared" si="989"/>
        <v/>
      </c>
      <c r="AS1358" s="99" t="str">
        <f t="shared" si="950"/>
        <v/>
      </c>
      <c r="AT1358" s="99" t="str">
        <f t="shared" si="951"/>
        <v/>
      </c>
      <c r="AU1358" s="99" t="str">
        <f t="shared" si="965"/>
        <v/>
      </c>
      <c r="AV1358" s="99" t="str">
        <f t="shared" si="966"/>
        <v/>
      </c>
      <c r="AW1358" s="99" t="str">
        <f t="shared" si="952"/>
        <v/>
      </c>
      <c r="AX1358" s="99" t="str">
        <f t="shared" si="953"/>
        <v/>
      </c>
      <c r="AY1358" s="99" t="str">
        <f t="shared" si="967"/>
        <v/>
      </c>
      <c r="AZ1358" s="99" t="str">
        <f t="shared" si="968"/>
        <v/>
      </c>
      <c r="BA1358" s="99" t="str">
        <f t="shared" si="954"/>
        <v/>
      </c>
      <c r="BB1358" s="99" t="str">
        <f t="shared" si="955"/>
        <v/>
      </c>
      <c r="BD1358" s="99" t="str">
        <f t="shared" si="969"/>
        <v/>
      </c>
      <c r="BE1358" s="99" t="str">
        <f t="shared" si="970"/>
        <v/>
      </c>
      <c r="BF1358" s="99" t="str">
        <f t="shared" si="971"/>
        <v/>
      </c>
      <c r="BG1358" s="99" t="str">
        <f t="shared" si="972"/>
        <v/>
      </c>
      <c r="BH1358" s="121" t="str">
        <f t="shared" si="973"/>
        <v/>
      </c>
      <c r="BI1358" s="121" t="str">
        <f t="shared" si="974"/>
        <v/>
      </c>
      <c r="BJ1358" s="122" t="str">
        <f t="shared" si="975"/>
        <v/>
      </c>
      <c r="BK1358" s="122"/>
      <c r="BL1358" s="99" t="str">
        <f t="shared" si="976"/>
        <v/>
      </c>
      <c r="BM1358" s="99" t="str">
        <f t="shared" si="977"/>
        <v/>
      </c>
      <c r="BN1358" s="122" t="str">
        <f t="shared" si="982"/>
        <v/>
      </c>
      <c r="BO1358" s="121" t="str">
        <f t="shared" si="978"/>
        <v/>
      </c>
      <c r="BP1358" s="122" t="str">
        <f t="shared" si="983"/>
        <v/>
      </c>
      <c r="BQ1358" s="122"/>
    </row>
    <row r="1359" spans="2:69" x14ac:dyDescent="0.3">
      <c r="B1359" s="89"/>
      <c r="C1359" s="98">
        <f t="shared" si="979"/>
        <v>270</v>
      </c>
      <c r="D1359" s="120">
        <v>1349</v>
      </c>
      <c r="E1359" s="161" t="str">
        <f t="shared" si="984"/>
        <v/>
      </c>
      <c r="F1359" s="90" t="str">
        <f t="shared" si="960"/>
        <v/>
      </c>
      <c r="G1359" s="120">
        <v>1349</v>
      </c>
      <c r="H1359" s="161" t="str">
        <f t="shared" si="985"/>
        <v/>
      </c>
      <c r="I1359" s="90" t="str">
        <f t="array" ref="I1359">IF(D$2=1,IF(F1359="","",ABS(F1358-F1359)),IF(D$2&lt;10,IF(AND(F1359="",F1360=""),"",MAX(IF(C$11:C$1510=G1359,B$11:B$1510))-MIN(IF(C$11:C$1510=G1359,B$11:B$1510))),IF(AND(F1359="",F1360=""),"",_xlfn.STDEV.S(IF(C$11:C$1510=G1359,B$11:B$1510)))))</f>
        <v/>
      </c>
      <c r="J1359" s="102"/>
      <c r="K1359" s="156"/>
      <c r="L1359" s="157"/>
      <c r="M1359" s="158"/>
      <c r="N1359" s="147"/>
      <c r="O1359" s="147"/>
      <c r="AA1359" s="99" t="str">
        <f t="shared" si="961"/>
        <v/>
      </c>
      <c r="AB1359" s="99" t="str">
        <f t="shared" si="962"/>
        <v/>
      </c>
      <c r="AC1359" s="99" t="str">
        <f t="shared" si="946"/>
        <v/>
      </c>
      <c r="AD1359" s="99" t="str">
        <f t="shared" si="947"/>
        <v/>
      </c>
      <c r="AE1359" s="99" t="str">
        <f t="shared" si="963"/>
        <v/>
      </c>
      <c r="AF1359" s="99" t="str">
        <f t="shared" si="964"/>
        <v/>
      </c>
      <c r="AG1359" s="99" t="str">
        <f t="shared" si="958"/>
        <v/>
      </c>
      <c r="AH1359" s="99" t="str">
        <f t="shared" si="959"/>
        <v/>
      </c>
      <c r="AI1359" s="99" t="str">
        <f t="shared" si="980"/>
        <v/>
      </c>
      <c r="AJ1359" s="99" t="str">
        <f t="shared" si="986"/>
        <v/>
      </c>
      <c r="AK1359" s="99" t="str">
        <f t="shared" si="956"/>
        <v/>
      </c>
      <c r="AL1359" s="99" t="str">
        <f t="shared" si="957"/>
        <v/>
      </c>
      <c r="AM1359" s="99" t="str">
        <f t="shared" si="981"/>
        <v/>
      </c>
      <c r="AN1359" s="99" t="str">
        <f t="shared" si="987"/>
        <v/>
      </c>
      <c r="AO1359" s="99" t="str">
        <f t="shared" si="948"/>
        <v/>
      </c>
      <c r="AP1359" s="99" t="str">
        <f t="shared" si="949"/>
        <v/>
      </c>
      <c r="AQ1359" s="99" t="str">
        <f t="shared" si="988"/>
        <v/>
      </c>
      <c r="AR1359" s="99" t="str">
        <f t="shared" si="989"/>
        <v/>
      </c>
      <c r="AS1359" s="99" t="str">
        <f t="shared" si="950"/>
        <v/>
      </c>
      <c r="AT1359" s="99" t="str">
        <f t="shared" si="951"/>
        <v/>
      </c>
      <c r="AU1359" s="99" t="str">
        <f t="shared" si="965"/>
        <v/>
      </c>
      <c r="AV1359" s="99" t="str">
        <f t="shared" si="966"/>
        <v/>
      </c>
      <c r="AW1359" s="99" t="str">
        <f t="shared" si="952"/>
        <v/>
      </c>
      <c r="AX1359" s="99" t="str">
        <f t="shared" si="953"/>
        <v/>
      </c>
      <c r="AY1359" s="99" t="str">
        <f t="shared" si="967"/>
        <v/>
      </c>
      <c r="AZ1359" s="99" t="str">
        <f t="shared" si="968"/>
        <v/>
      </c>
      <c r="BA1359" s="99" t="str">
        <f t="shared" si="954"/>
        <v/>
      </c>
      <c r="BB1359" s="99" t="str">
        <f t="shared" si="955"/>
        <v/>
      </c>
      <c r="BD1359" s="99" t="str">
        <f t="shared" si="969"/>
        <v/>
      </c>
      <c r="BE1359" s="99" t="str">
        <f t="shared" si="970"/>
        <v/>
      </c>
      <c r="BF1359" s="99" t="str">
        <f t="shared" si="971"/>
        <v/>
      </c>
      <c r="BG1359" s="99" t="str">
        <f t="shared" si="972"/>
        <v/>
      </c>
      <c r="BH1359" s="121" t="str">
        <f t="shared" si="973"/>
        <v/>
      </c>
      <c r="BI1359" s="121" t="str">
        <f t="shared" si="974"/>
        <v/>
      </c>
      <c r="BJ1359" s="122" t="str">
        <f t="shared" si="975"/>
        <v/>
      </c>
      <c r="BK1359" s="122"/>
      <c r="BL1359" s="99" t="str">
        <f t="shared" si="976"/>
        <v/>
      </c>
      <c r="BM1359" s="99" t="str">
        <f t="shared" si="977"/>
        <v/>
      </c>
      <c r="BN1359" s="122" t="str">
        <f t="shared" si="982"/>
        <v/>
      </c>
      <c r="BO1359" s="121" t="str">
        <f t="shared" si="978"/>
        <v/>
      </c>
      <c r="BP1359" s="122" t="str">
        <f t="shared" si="983"/>
        <v/>
      </c>
      <c r="BQ1359" s="122"/>
    </row>
    <row r="1360" spans="2:69" x14ac:dyDescent="0.3">
      <c r="B1360" s="89"/>
      <c r="C1360" s="98">
        <f t="shared" si="979"/>
        <v>270</v>
      </c>
      <c r="D1360" s="120">
        <v>1350</v>
      </c>
      <c r="E1360" s="161" t="str">
        <f t="shared" si="984"/>
        <v/>
      </c>
      <c r="F1360" s="90" t="str">
        <f t="shared" si="960"/>
        <v/>
      </c>
      <c r="G1360" s="120">
        <v>1350</v>
      </c>
      <c r="H1360" s="161" t="str">
        <f t="shared" si="985"/>
        <v/>
      </c>
      <c r="I1360" s="90" t="str">
        <f t="array" ref="I1360">IF(D$2=1,IF(F1360="","",ABS(F1359-F1360)),IF(D$2&lt;10,IF(AND(F1360="",F1361=""),"",MAX(IF(C$11:C$1510=G1360,B$11:B$1510))-MIN(IF(C$11:C$1510=G1360,B$11:B$1510))),IF(AND(F1360="",F1361=""),"",_xlfn.STDEV.S(IF(C$11:C$1510=G1360,B$11:B$1510)))))</f>
        <v/>
      </c>
      <c r="J1360" s="102"/>
      <c r="K1360" s="156"/>
      <c r="L1360" s="157"/>
      <c r="M1360" s="158"/>
      <c r="N1360" s="147"/>
      <c r="O1360" s="147"/>
      <c r="AA1360" s="99" t="str">
        <f t="shared" si="961"/>
        <v/>
      </c>
      <c r="AB1360" s="99" t="str">
        <f t="shared" si="962"/>
        <v/>
      </c>
      <c r="AC1360" s="99" t="str">
        <f t="shared" si="946"/>
        <v/>
      </c>
      <c r="AD1360" s="99" t="str">
        <f t="shared" si="947"/>
        <v/>
      </c>
      <c r="AE1360" s="99" t="str">
        <f t="shared" si="963"/>
        <v/>
      </c>
      <c r="AF1360" s="99" t="str">
        <f t="shared" si="964"/>
        <v/>
      </c>
      <c r="AG1360" s="99" t="str">
        <f t="shared" si="958"/>
        <v/>
      </c>
      <c r="AH1360" s="99" t="str">
        <f t="shared" si="959"/>
        <v/>
      </c>
      <c r="AI1360" s="99" t="str">
        <f t="shared" si="980"/>
        <v/>
      </c>
      <c r="AJ1360" s="99" t="str">
        <f t="shared" si="986"/>
        <v/>
      </c>
      <c r="AK1360" s="99" t="str">
        <f t="shared" si="956"/>
        <v/>
      </c>
      <c r="AL1360" s="99" t="str">
        <f t="shared" si="957"/>
        <v/>
      </c>
      <c r="AM1360" s="99" t="str">
        <f t="shared" si="981"/>
        <v/>
      </c>
      <c r="AN1360" s="99" t="str">
        <f t="shared" si="987"/>
        <v/>
      </c>
      <c r="AO1360" s="99" t="str">
        <f t="shared" si="948"/>
        <v/>
      </c>
      <c r="AP1360" s="99" t="str">
        <f t="shared" si="949"/>
        <v/>
      </c>
      <c r="AQ1360" s="99" t="str">
        <f t="shared" si="988"/>
        <v/>
      </c>
      <c r="AR1360" s="99" t="str">
        <f t="shared" si="989"/>
        <v/>
      </c>
      <c r="AS1360" s="99" t="str">
        <f t="shared" si="950"/>
        <v/>
      </c>
      <c r="AT1360" s="99" t="str">
        <f t="shared" si="951"/>
        <v/>
      </c>
      <c r="AU1360" s="99" t="str">
        <f t="shared" si="965"/>
        <v/>
      </c>
      <c r="AV1360" s="99" t="str">
        <f t="shared" si="966"/>
        <v/>
      </c>
      <c r="AW1360" s="99" t="str">
        <f t="shared" si="952"/>
        <v/>
      </c>
      <c r="AX1360" s="99" t="str">
        <f t="shared" si="953"/>
        <v/>
      </c>
      <c r="AY1360" s="99" t="str">
        <f t="shared" si="967"/>
        <v/>
      </c>
      <c r="AZ1360" s="99" t="str">
        <f t="shared" si="968"/>
        <v/>
      </c>
      <c r="BA1360" s="99" t="str">
        <f t="shared" si="954"/>
        <v/>
      </c>
      <c r="BB1360" s="99" t="str">
        <f t="shared" si="955"/>
        <v/>
      </c>
      <c r="BD1360" s="99" t="str">
        <f t="shared" si="969"/>
        <v/>
      </c>
      <c r="BE1360" s="99" t="str">
        <f t="shared" si="970"/>
        <v/>
      </c>
      <c r="BF1360" s="99" t="str">
        <f t="shared" si="971"/>
        <v/>
      </c>
      <c r="BG1360" s="99" t="str">
        <f t="shared" si="972"/>
        <v/>
      </c>
      <c r="BH1360" s="121" t="str">
        <f t="shared" si="973"/>
        <v/>
      </c>
      <c r="BI1360" s="121" t="str">
        <f t="shared" si="974"/>
        <v/>
      </c>
      <c r="BJ1360" s="122" t="str">
        <f t="shared" si="975"/>
        <v/>
      </c>
      <c r="BK1360" s="122"/>
      <c r="BL1360" s="99" t="str">
        <f t="shared" si="976"/>
        <v/>
      </c>
      <c r="BM1360" s="99" t="str">
        <f t="shared" si="977"/>
        <v/>
      </c>
      <c r="BN1360" s="122" t="str">
        <f t="shared" si="982"/>
        <v/>
      </c>
      <c r="BO1360" s="121" t="str">
        <f t="shared" si="978"/>
        <v/>
      </c>
      <c r="BP1360" s="122" t="str">
        <f t="shared" si="983"/>
        <v/>
      </c>
      <c r="BQ1360" s="122"/>
    </row>
    <row r="1361" spans="2:69" x14ac:dyDescent="0.3">
      <c r="B1361" s="89"/>
      <c r="C1361" s="98">
        <f t="shared" si="979"/>
        <v>271</v>
      </c>
      <c r="D1361" s="120">
        <v>1351</v>
      </c>
      <c r="E1361" s="161" t="str">
        <f t="shared" si="984"/>
        <v/>
      </c>
      <c r="F1361" s="90" t="str">
        <f t="shared" si="960"/>
        <v/>
      </c>
      <c r="G1361" s="120">
        <v>1351</v>
      </c>
      <c r="H1361" s="161" t="str">
        <f t="shared" si="985"/>
        <v/>
      </c>
      <c r="I1361" s="90" t="str">
        <f t="array" ref="I1361">IF(D$2=1,IF(F1361="","",ABS(F1360-F1361)),IF(D$2&lt;10,IF(AND(F1361="",F1362=""),"",MAX(IF(C$11:C$1510=G1361,B$11:B$1510))-MIN(IF(C$11:C$1510=G1361,B$11:B$1510))),IF(AND(F1361="",F1362=""),"",_xlfn.STDEV.S(IF(C$11:C$1510=G1361,B$11:B$1510)))))</f>
        <v/>
      </c>
      <c r="J1361" s="102"/>
      <c r="K1361" s="156"/>
      <c r="L1361" s="157"/>
      <c r="M1361" s="158"/>
      <c r="N1361" s="147"/>
      <c r="O1361" s="147"/>
      <c r="AA1361" s="99" t="str">
        <f t="shared" si="961"/>
        <v/>
      </c>
      <c r="AB1361" s="99" t="str">
        <f t="shared" si="962"/>
        <v/>
      </c>
      <c r="AC1361" s="99" t="str">
        <f t="shared" si="946"/>
        <v/>
      </c>
      <c r="AD1361" s="99" t="str">
        <f t="shared" si="947"/>
        <v/>
      </c>
      <c r="AE1361" s="99" t="str">
        <f t="shared" si="963"/>
        <v/>
      </c>
      <c r="AF1361" s="99" t="str">
        <f t="shared" si="964"/>
        <v/>
      </c>
      <c r="AG1361" s="99" t="str">
        <f t="shared" si="958"/>
        <v/>
      </c>
      <c r="AH1361" s="99" t="str">
        <f t="shared" si="959"/>
        <v/>
      </c>
      <c r="AI1361" s="99" t="str">
        <f t="shared" si="980"/>
        <v/>
      </c>
      <c r="AJ1361" s="99" t="str">
        <f t="shared" si="986"/>
        <v/>
      </c>
      <c r="AK1361" s="99" t="str">
        <f t="shared" si="956"/>
        <v/>
      </c>
      <c r="AL1361" s="99" t="str">
        <f t="shared" si="957"/>
        <v/>
      </c>
      <c r="AM1361" s="99" t="str">
        <f t="shared" si="981"/>
        <v/>
      </c>
      <c r="AN1361" s="99" t="str">
        <f t="shared" si="987"/>
        <v/>
      </c>
      <c r="AO1361" s="99" t="str">
        <f t="shared" si="948"/>
        <v/>
      </c>
      <c r="AP1361" s="99" t="str">
        <f t="shared" si="949"/>
        <v/>
      </c>
      <c r="AQ1361" s="99" t="str">
        <f t="shared" si="988"/>
        <v/>
      </c>
      <c r="AR1361" s="99" t="str">
        <f t="shared" si="989"/>
        <v/>
      </c>
      <c r="AS1361" s="99" t="str">
        <f t="shared" si="950"/>
        <v/>
      </c>
      <c r="AT1361" s="99" t="str">
        <f t="shared" si="951"/>
        <v/>
      </c>
      <c r="AU1361" s="99" t="str">
        <f t="shared" si="965"/>
        <v/>
      </c>
      <c r="AV1361" s="99" t="str">
        <f t="shared" si="966"/>
        <v/>
      </c>
      <c r="AW1361" s="99" t="str">
        <f t="shared" si="952"/>
        <v/>
      </c>
      <c r="AX1361" s="99" t="str">
        <f t="shared" si="953"/>
        <v/>
      </c>
      <c r="AY1361" s="99" t="str">
        <f t="shared" si="967"/>
        <v/>
      </c>
      <c r="AZ1361" s="99" t="str">
        <f t="shared" si="968"/>
        <v/>
      </c>
      <c r="BA1361" s="99" t="str">
        <f t="shared" si="954"/>
        <v/>
      </c>
      <c r="BB1361" s="99" t="str">
        <f t="shared" si="955"/>
        <v/>
      </c>
      <c r="BD1361" s="99" t="str">
        <f t="shared" si="969"/>
        <v/>
      </c>
      <c r="BE1361" s="99" t="str">
        <f t="shared" si="970"/>
        <v/>
      </c>
      <c r="BF1361" s="99" t="str">
        <f t="shared" si="971"/>
        <v/>
      </c>
      <c r="BG1361" s="99" t="str">
        <f t="shared" si="972"/>
        <v/>
      </c>
      <c r="BH1361" s="121" t="str">
        <f t="shared" si="973"/>
        <v/>
      </c>
      <c r="BI1361" s="121" t="str">
        <f t="shared" si="974"/>
        <v/>
      </c>
      <c r="BJ1361" s="122" t="str">
        <f t="shared" si="975"/>
        <v/>
      </c>
      <c r="BK1361" s="122"/>
      <c r="BL1361" s="99" t="str">
        <f t="shared" si="976"/>
        <v/>
      </c>
      <c r="BM1361" s="99" t="str">
        <f t="shared" si="977"/>
        <v/>
      </c>
      <c r="BN1361" s="122" t="str">
        <f t="shared" si="982"/>
        <v/>
      </c>
      <c r="BO1361" s="121" t="str">
        <f t="shared" si="978"/>
        <v/>
      </c>
      <c r="BP1361" s="122" t="str">
        <f t="shared" si="983"/>
        <v/>
      </c>
      <c r="BQ1361" s="122"/>
    </row>
    <row r="1362" spans="2:69" x14ac:dyDescent="0.3">
      <c r="B1362" s="89"/>
      <c r="C1362" s="98">
        <f t="shared" si="979"/>
        <v>271</v>
      </c>
      <c r="D1362" s="120">
        <v>1352</v>
      </c>
      <c r="E1362" s="161" t="str">
        <f t="shared" si="984"/>
        <v/>
      </c>
      <c r="F1362" s="90" t="str">
        <f t="shared" si="960"/>
        <v/>
      </c>
      <c r="G1362" s="120">
        <v>1352</v>
      </c>
      <c r="H1362" s="161" t="str">
        <f t="shared" si="985"/>
        <v/>
      </c>
      <c r="I1362" s="90" t="str">
        <f t="array" ref="I1362">IF(D$2=1,IF(F1362="","",ABS(F1361-F1362)),IF(D$2&lt;10,IF(AND(F1362="",F1363=""),"",MAX(IF(C$11:C$1510=G1362,B$11:B$1510))-MIN(IF(C$11:C$1510=G1362,B$11:B$1510))),IF(AND(F1362="",F1363=""),"",_xlfn.STDEV.S(IF(C$11:C$1510=G1362,B$11:B$1510)))))</f>
        <v/>
      </c>
      <c r="J1362" s="102"/>
      <c r="K1362" s="156"/>
      <c r="L1362" s="157"/>
      <c r="M1362" s="158"/>
      <c r="N1362" s="147"/>
      <c r="O1362" s="147"/>
      <c r="AA1362" s="99" t="str">
        <f t="shared" si="961"/>
        <v/>
      </c>
      <c r="AB1362" s="99" t="str">
        <f t="shared" si="962"/>
        <v/>
      </c>
      <c r="AC1362" s="99" t="str">
        <f t="shared" si="946"/>
        <v/>
      </c>
      <c r="AD1362" s="99" t="str">
        <f t="shared" si="947"/>
        <v/>
      </c>
      <c r="AE1362" s="99" t="str">
        <f t="shared" si="963"/>
        <v/>
      </c>
      <c r="AF1362" s="99" t="str">
        <f t="shared" si="964"/>
        <v/>
      </c>
      <c r="AG1362" s="99" t="str">
        <f t="shared" si="958"/>
        <v/>
      </c>
      <c r="AH1362" s="99" t="str">
        <f t="shared" si="959"/>
        <v/>
      </c>
      <c r="AI1362" s="99" t="str">
        <f t="shared" si="980"/>
        <v/>
      </c>
      <c r="AJ1362" s="99" t="str">
        <f t="shared" si="986"/>
        <v/>
      </c>
      <c r="AK1362" s="99" t="str">
        <f t="shared" si="956"/>
        <v/>
      </c>
      <c r="AL1362" s="99" t="str">
        <f t="shared" si="957"/>
        <v/>
      </c>
      <c r="AM1362" s="99" t="str">
        <f t="shared" si="981"/>
        <v/>
      </c>
      <c r="AN1362" s="99" t="str">
        <f t="shared" si="987"/>
        <v/>
      </c>
      <c r="AO1362" s="99" t="str">
        <f t="shared" si="948"/>
        <v/>
      </c>
      <c r="AP1362" s="99" t="str">
        <f t="shared" si="949"/>
        <v/>
      </c>
      <c r="AQ1362" s="99" t="str">
        <f t="shared" si="988"/>
        <v/>
      </c>
      <c r="AR1362" s="99" t="str">
        <f t="shared" si="989"/>
        <v/>
      </c>
      <c r="AS1362" s="99" t="str">
        <f t="shared" si="950"/>
        <v/>
      </c>
      <c r="AT1362" s="99" t="str">
        <f t="shared" si="951"/>
        <v/>
      </c>
      <c r="AU1362" s="99" t="str">
        <f t="shared" si="965"/>
        <v/>
      </c>
      <c r="AV1362" s="99" t="str">
        <f t="shared" si="966"/>
        <v/>
      </c>
      <c r="AW1362" s="99" t="str">
        <f t="shared" si="952"/>
        <v/>
      </c>
      <c r="AX1362" s="99" t="str">
        <f t="shared" si="953"/>
        <v/>
      </c>
      <c r="AY1362" s="99" t="str">
        <f t="shared" si="967"/>
        <v/>
      </c>
      <c r="AZ1362" s="99" t="str">
        <f t="shared" si="968"/>
        <v/>
      </c>
      <c r="BA1362" s="99" t="str">
        <f t="shared" si="954"/>
        <v/>
      </c>
      <c r="BB1362" s="99" t="str">
        <f t="shared" si="955"/>
        <v/>
      </c>
      <c r="BD1362" s="99" t="str">
        <f t="shared" si="969"/>
        <v/>
      </c>
      <c r="BE1362" s="99" t="str">
        <f t="shared" si="970"/>
        <v/>
      </c>
      <c r="BF1362" s="99" t="str">
        <f t="shared" si="971"/>
        <v/>
      </c>
      <c r="BG1362" s="99" t="str">
        <f t="shared" si="972"/>
        <v/>
      </c>
      <c r="BH1362" s="121" t="str">
        <f t="shared" si="973"/>
        <v/>
      </c>
      <c r="BI1362" s="121" t="str">
        <f t="shared" si="974"/>
        <v/>
      </c>
      <c r="BJ1362" s="122" t="str">
        <f t="shared" si="975"/>
        <v/>
      </c>
      <c r="BK1362" s="122"/>
      <c r="BL1362" s="99" t="str">
        <f t="shared" si="976"/>
        <v/>
      </c>
      <c r="BM1362" s="99" t="str">
        <f t="shared" si="977"/>
        <v/>
      </c>
      <c r="BN1362" s="122" t="str">
        <f t="shared" si="982"/>
        <v/>
      </c>
      <c r="BO1362" s="121" t="str">
        <f t="shared" si="978"/>
        <v/>
      </c>
      <c r="BP1362" s="122" t="str">
        <f t="shared" si="983"/>
        <v/>
      </c>
      <c r="BQ1362" s="122"/>
    </row>
    <row r="1363" spans="2:69" x14ac:dyDescent="0.3">
      <c r="B1363" s="89"/>
      <c r="C1363" s="98">
        <f t="shared" si="979"/>
        <v>271</v>
      </c>
      <c r="D1363" s="120">
        <v>1353</v>
      </c>
      <c r="E1363" s="161" t="str">
        <f t="shared" si="984"/>
        <v/>
      </c>
      <c r="F1363" s="90" t="str">
        <f t="shared" si="960"/>
        <v/>
      </c>
      <c r="G1363" s="120">
        <v>1353</v>
      </c>
      <c r="H1363" s="161" t="str">
        <f t="shared" si="985"/>
        <v/>
      </c>
      <c r="I1363" s="90" t="str">
        <f t="array" ref="I1363">IF(D$2=1,IF(F1363="","",ABS(F1362-F1363)),IF(D$2&lt;10,IF(AND(F1363="",F1364=""),"",MAX(IF(C$11:C$1510=G1363,B$11:B$1510))-MIN(IF(C$11:C$1510=G1363,B$11:B$1510))),IF(AND(F1363="",F1364=""),"",_xlfn.STDEV.S(IF(C$11:C$1510=G1363,B$11:B$1510)))))</f>
        <v/>
      </c>
      <c r="J1363" s="102"/>
      <c r="K1363" s="156"/>
      <c r="L1363" s="157"/>
      <c r="M1363" s="158"/>
      <c r="N1363" s="147"/>
      <c r="O1363" s="147"/>
      <c r="AA1363" s="99" t="str">
        <f t="shared" si="961"/>
        <v/>
      </c>
      <c r="AB1363" s="99" t="str">
        <f t="shared" si="962"/>
        <v/>
      </c>
      <c r="AC1363" s="99" t="str">
        <f t="shared" si="946"/>
        <v/>
      </c>
      <c r="AD1363" s="99" t="str">
        <f t="shared" si="947"/>
        <v/>
      </c>
      <c r="AE1363" s="99" t="str">
        <f t="shared" si="963"/>
        <v/>
      </c>
      <c r="AF1363" s="99" t="str">
        <f t="shared" si="964"/>
        <v/>
      </c>
      <c r="AG1363" s="99" t="str">
        <f t="shared" si="958"/>
        <v/>
      </c>
      <c r="AH1363" s="99" t="str">
        <f t="shared" si="959"/>
        <v/>
      </c>
      <c r="AI1363" s="99" t="str">
        <f t="shared" si="980"/>
        <v/>
      </c>
      <c r="AJ1363" s="99" t="str">
        <f t="shared" si="986"/>
        <v/>
      </c>
      <c r="AK1363" s="99" t="str">
        <f t="shared" si="956"/>
        <v/>
      </c>
      <c r="AL1363" s="99" t="str">
        <f t="shared" si="957"/>
        <v/>
      </c>
      <c r="AM1363" s="99" t="str">
        <f t="shared" si="981"/>
        <v/>
      </c>
      <c r="AN1363" s="99" t="str">
        <f t="shared" si="987"/>
        <v/>
      </c>
      <c r="AO1363" s="99" t="str">
        <f t="shared" si="948"/>
        <v/>
      </c>
      <c r="AP1363" s="99" t="str">
        <f t="shared" si="949"/>
        <v/>
      </c>
      <c r="AQ1363" s="99" t="str">
        <f t="shared" si="988"/>
        <v/>
      </c>
      <c r="AR1363" s="99" t="str">
        <f t="shared" si="989"/>
        <v/>
      </c>
      <c r="AS1363" s="99" t="str">
        <f t="shared" si="950"/>
        <v/>
      </c>
      <c r="AT1363" s="99" t="str">
        <f t="shared" si="951"/>
        <v/>
      </c>
      <c r="AU1363" s="99" t="str">
        <f t="shared" si="965"/>
        <v/>
      </c>
      <c r="AV1363" s="99" t="str">
        <f t="shared" si="966"/>
        <v/>
      </c>
      <c r="AW1363" s="99" t="str">
        <f t="shared" si="952"/>
        <v/>
      </c>
      <c r="AX1363" s="99" t="str">
        <f t="shared" si="953"/>
        <v/>
      </c>
      <c r="AY1363" s="99" t="str">
        <f t="shared" si="967"/>
        <v/>
      </c>
      <c r="AZ1363" s="99" t="str">
        <f t="shared" si="968"/>
        <v/>
      </c>
      <c r="BA1363" s="99" t="str">
        <f t="shared" si="954"/>
        <v/>
      </c>
      <c r="BB1363" s="99" t="str">
        <f t="shared" si="955"/>
        <v/>
      </c>
      <c r="BD1363" s="99" t="str">
        <f t="shared" si="969"/>
        <v/>
      </c>
      <c r="BE1363" s="99" t="str">
        <f t="shared" si="970"/>
        <v/>
      </c>
      <c r="BF1363" s="99" t="str">
        <f t="shared" si="971"/>
        <v/>
      </c>
      <c r="BG1363" s="99" t="str">
        <f t="shared" si="972"/>
        <v/>
      </c>
      <c r="BH1363" s="121" t="str">
        <f t="shared" si="973"/>
        <v/>
      </c>
      <c r="BI1363" s="121" t="str">
        <f t="shared" si="974"/>
        <v/>
      </c>
      <c r="BJ1363" s="122" t="str">
        <f t="shared" si="975"/>
        <v/>
      </c>
      <c r="BK1363" s="122"/>
      <c r="BL1363" s="99" t="str">
        <f t="shared" si="976"/>
        <v/>
      </c>
      <c r="BM1363" s="99" t="str">
        <f t="shared" si="977"/>
        <v/>
      </c>
      <c r="BN1363" s="122" t="str">
        <f t="shared" si="982"/>
        <v/>
      </c>
      <c r="BO1363" s="121" t="str">
        <f t="shared" si="978"/>
        <v/>
      </c>
      <c r="BP1363" s="122" t="str">
        <f t="shared" si="983"/>
        <v/>
      </c>
      <c r="BQ1363" s="122"/>
    </row>
    <row r="1364" spans="2:69" x14ac:dyDescent="0.3">
      <c r="B1364" s="89"/>
      <c r="C1364" s="98">
        <f t="shared" si="979"/>
        <v>271</v>
      </c>
      <c r="D1364" s="120">
        <v>1354</v>
      </c>
      <c r="E1364" s="161" t="str">
        <f t="shared" si="984"/>
        <v/>
      </c>
      <c r="F1364" s="90" t="str">
        <f t="shared" si="960"/>
        <v/>
      </c>
      <c r="G1364" s="120">
        <v>1354</v>
      </c>
      <c r="H1364" s="161" t="str">
        <f t="shared" si="985"/>
        <v/>
      </c>
      <c r="I1364" s="90" t="str">
        <f t="array" ref="I1364">IF(D$2=1,IF(F1364="","",ABS(F1363-F1364)),IF(D$2&lt;10,IF(AND(F1364="",F1365=""),"",MAX(IF(C$11:C$1510=G1364,B$11:B$1510))-MIN(IF(C$11:C$1510=G1364,B$11:B$1510))),IF(AND(F1364="",F1365=""),"",_xlfn.STDEV.S(IF(C$11:C$1510=G1364,B$11:B$1510)))))</f>
        <v/>
      </c>
      <c r="J1364" s="102"/>
      <c r="K1364" s="156"/>
      <c r="L1364" s="157"/>
      <c r="M1364" s="158"/>
      <c r="N1364" s="147"/>
      <c r="O1364" s="147"/>
      <c r="AA1364" s="99" t="str">
        <f t="shared" si="961"/>
        <v/>
      </c>
      <c r="AB1364" s="99" t="str">
        <f t="shared" si="962"/>
        <v/>
      </c>
      <c r="AC1364" s="99" t="str">
        <f t="shared" si="946"/>
        <v/>
      </c>
      <c r="AD1364" s="99" t="str">
        <f t="shared" si="947"/>
        <v/>
      </c>
      <c r="AE1364" s="99" t="str">
        <f t="shared" si="963"/>
        <v/>
      </c>
      <c r="AF1364" s="99" t="str">
        <f t="shared" si="964"/>
        <v/>
      </c>
      <c r="AG1364" s="99" t="str">
        <f t="shared" si="958"/>
        <v/>
      </c>
      <c r="AH1364" s="99" t="str">
        <f t="shared" si="959"/>
        <v/>
      </c>
      <c r="AI1364" s="99" t="str">
        <f t="shared" si="980"/>
        <v/>
      </c>
      <c r="AJ1364" s="99" t="str">
        <f t="shared" si="986"/>
        <v/>
      </c>
      <c r="AK1364" s="99" t="str">
        <f t="shared" si="956"/>
        <v/>
      </c>
      <c r="AL1364" s="99" t="str">
        <f t="shared" si="957"/>
        <v/>
      </c>
      <c r="AM1364" s="99" t="str">
        <f t="shared" si="981"/>
        <v/>
      </c>
      <c r="AN1364" s="99" t="str">
        <f t="shared" si="987"/>
        <v/>
      </c>
      <c r="AO1364" s="99" t="str">
        <f t="shared" si="948"/>
        <v/>
      </c>
      <c r="AP1364" s="99" t="str">
        <f t="shared" si="949"/>
        <v/>
      </c>
      <c r="AQ1364" s="99" t="str">
        <f t="shared" si="988"/>
        <v/>
      </c>
      <c r="AR1364" s="99" t="str">
        <f t="shared" si="989"/>
        <v/>
      </c>
      <c r="AS1364" s="99" t="str">
        <f t="shared" si="950"/>
        <v/>
      </c>
      <c r="AT1364" s="99" t="str">
        <f t="shared" si="951"/>
        <v/>
      </c>
      <c r="AU1364" s="99" t="str">
        <f t="shared" si="965"/>
        <v/>
      </c>
      <c r="AV1364" s="99" t="str">
        <f t="shared" si="966"/>
        <v/>
      </c>
      <c r="AW1364" s="99" t="str">
        <f t="shared" si="952"/>
        <v/>
      </c>
      <c r="AX1364" s="99" t="str">
        <f t="shared" si="953"/>
        <v/>
      </c>
      <c r="AY1364" s="99" t="str">
        <f t="shared" si="967"/>
        <v/>
      </c>
      <c r="AZ1364" s="99" t="str">
        <f t="shared" si="968"/>
        <v/>
      </c>
      <c r="BA1364" s="99" t="str">
        <f t="shared" si="954"/>
        <v/>
      </c>
      <c r="BB1364" s="99" t="str">
        <f t="shared" si="955"/>
        <v/>
      </c>
      <c r="BD1364" s="99" t="str">
        <f t="shared" si="969"/>
        <v/>
      </c>
      <c r="BE1364" s="99" t="str">
        <f t="shared" si="970"/>
        <v/>
      </c>
      <c r="BF1364" s="99" t="str">
        <f t="shared" si="971"/>
        <v/>
      </c>
      <c r="BG1364" s="99" t="str">
        <f t="shared" si="972"/>
        <v/>
      </c>
      <c r="BH1364" s="121" t="str">
        <f t="shared" si="973"/>
        <v/>
      </c>
      <c r="BI1364" s="121" t="str">
        <f t="shared" si="974"/>
        <v/>
      </c>
      <c r="BJ1364" s="122" t="str">
        <f t="shared" si="975"/>
        <v/>
      </c>
      <c r="BK1364" s="122"/>
      <c r="BL1364" s="99" t="str">
        <f t="shared" si="976"/>
        <v/>
      </c>
      <c r="BM1364" s="99" t="str">
        <f t="shared" si="977"/>
        <v/>
      </c>
      <c r="BN1364" s="122" t="str">
        <f t="shared" si="982"/>
        <v/>
      </c>
      <c r="BO1364" s="121" t="str">
        <f t="shared" si="978"/>
        <v/>
      </c>
      <c r="BP1364" s="122" t="str">
        <f t="shared" si="983"/>
        <v/>
      </c>
      <c r="BQ1364" s="122"/>
    </row>
    <row r="1365" spans="2:69" x14ac:dyDescent="0.3">
      <c r="B1365" s="89"/>
      <c r="C1365" s="98">
        <f t="shared" si="979"/>
        <v>271</v>
      </c>
      <c r="D1365" s="120">
        <v>1355</v>
      </c>
      <c r="E1365" s="161" t="str">
        <f t="shared" si="984"/>
        <v/>
      </c>
      <c r="F1365" s="90" t="str">
        <f t="shared" si="960"/>
        <v/>
      </c>
      <c r="G1365" s="120">
        <v>1355</v>
      </c>
      <c r="H1365" s="161" t="str">
        <f t="shared" si="985"/>
        <v/>
      </c>
      <c r="I1365" s="90" t="str">
        <f t="array" ref="I1365">IF(D$2=1,IF(F1365="","",ABS(F1364-F1365)),IF(D$2&lt;10,IF(AND(F1365="",F1366=""),"",MAX(IF(C$11:C$1510=G1365,B$11:B$1510))-MIN(IF(C$11:C$1510=G1365,B$11:B$1510))),IF(AND(F1365="",F1366=""),"",_xlfn.STDEV.S(IF(C$11:C$1510=G1365,B$11:B$1510)))))</f>
        <v/>
      </c>
      <c r="J1365" s="102"/>
      <c r="K1365" s="156"/>
      <c r="L1365" s="157"/>
      <c r="M1365" s="158"/>
      <c r="N1365" s="147"/>
      <c r="O1365" s="147"/>
      <c r="AA1365" s="99" t="str">
        <f t="shared" si="961"/>
        <v/>
      </c>
      <c r="AB1365" s="99" t="str">
        <f t="shared" si="962"/>
        <v/>
      </c>
      <c r="AC1365" s="99" t="str">
        <f t="shared" ref="AC1365:AC1428" si="990">IF(SUM(AA1356:AA1365)&gt;9,"x","")</f>
        <v/>
      </c>
      <c r="AD1365" s="99" t="str">
        <f t="shared" ref="AD1365:AD1428" si="991">IF(IF(AB$11="",SUM(AB1357:AB1366),SUM(AB1356:AB1365))&gt;9,"x","")</f>
        <v/>
      </c>
      <c r="AE1365" s="99" t="str">
        <f t="shared" si="963"/>
        <v/>
      </c>
      <c r="AF1365" s="99" t="str">
        <f t="shared" si="964"/>
        <v/>
      </c>
      <c r="AG1365" s="99" t="str">
        <f t="shared" si="958"/>
        <v/>
      </c>
      <c r="AH1365" s="99" t="str">
        <f t="shared" si="959"/>
        <v/>
      </c>
      <c r="AI1365" s="99" t="str">
        <f t="shared" si="980"/>
        <v/>
      </c>
      <c r="AJ1365" s="99" t="str">
        <f t="shared" si="986"/>
        <v/>
      </c>
      <c r="AK1365" s="99" t="str">
        <f t="shared" si="956"/>
        <v/>
      </c>
      <c r="AL1365" s="99" t="str">
        <f t="shared" si="957"/>
        <v/>
      </c>
      <c r="AM1365" s="99" t="str">
        <f t="shared" si="981"/>
        <v/>
      </c>
      <c r="AN1365" s="99" t="str">
        <f t="shared" si="987"/>
        <v/>
      </c>
      <c r="AO1365" s="99" t="str">
        <f t="shared" si="948"/>
        <v/>
      </c>
      <c r="AP1365" s="99" t="str">
        <f t="shared" si="949"/>
        <v/>
      </c>
      <c r="AQ1365" s="99" t="str">
        <f t="shared" si="988"/>
        <v/>
      </c>
      <c r="AR1365" s="99" t="str">
        <f t="shared" si="989"/>
        <v/>
      </c>
      <c r="AS1365" s="99" t="str">
        <f t="shared" si="950"/>
        <v/>
      </c>
      <c r="AT1365" s="99" t="str">
        <f t="shared" si="951"/>
        <v/>
      </c>
      <c r="AU1365" s="99" t="str">
        <f t="shared" si="965"/>
        <v/>
      </c>
      <c r="AV1365" s="99" t="str">
        <f t="shared" si="966"/>
        <v/>
      </c>
      <c r="AW1365" s="99" t="str">
        <f t="shared" si="952"/>
        <v/>
      </c>
      <c r="AX1365" s="99" t="str">
        <f t="shared" si="953"/>
        <v/>
      </c>
      <c r="AY1365" s="99" t="str">
        <f t="shared" si="967"/>
        <v/>
      </c>
      <c r="AZ1365" s="99" t="str">
        <f t="shared" si="968"/>
        <v/>
      </c>
      <c r="BA1365" s="99" t="str">
        <f t="shared" si="954"/>
        <v/>
      </c>
      <c r="BB1365" s="99" t="str">
        <f t="shared" si="955"/>
        <v/>
      </c>
      <c r="BD1365" s="99" t="str">
        <f t="shared" si="969"/>
        <v/>
      </c>
      <c r="BE1365" s="99" t="str">
        <f t="shared" si="970"/>
        <v/>
      </c>
      <c r="BF1365" s="99" t="str">
        <f t="shared" si="971"/>
        <v/>
      </c>
      <c r="BG1365" s="99" t="str">
        <f t="shared" si="972"/>
        <v/>
      </c>
      <c r="BH1365" s="121" t="str">
        <f t="shared" si="973"/>
        <v/>
      </c>
      <c r="BI1365" s="121" t="str">
        <f t="shared" si="974"/>
        <v/>
      </c>
      <c r="BJ1365" s="122" t="str">
        <f t="shared" si="975"/>
        <v/>
      </c>
      <c r="BK1365" s="122"/>
      <c r="BL1365" s="99" t="str">
        <f t="shared" si="976"/>
        <v/>
      </c>
      <c r="BM1365" s="99" t="str">
        <f t="shared" si="977"/>
        <v/>
      </c>
      <c r="BN1365" s="122" t="str">
        <f t="shared" si="982"/>
        <v/>
      </c>
      <c r="BO1365" s="121" t="str">
        <f t="shared" si="978"/>
        <v/>
      </c>
      <c r="BP1365" s="122" t="str">
        <f t="shared" si="983"/>
        <v/>
      </c>
      <c r="BQ1365" s="122"/>
    </row>
    <row r="1366" spans="2:69" x14ac:dyDescent="0.3">
      <c r="B1366" s="89"/>
      <c r="C1366" s="98">
        <f t="shared" si="979"/>
        <v>272</v>
      </c>
      <c r="D1366" s="120">
        <v>1356</v>
      </c>
      <c r="E1366" s="161" t="str">
        <f t="shared" si="984"/>
        <v/>
      </c>
      <c r="F1366" s="90" t="str">
        <f t="shared" si="960"/>
        <v/>
      </c>
      <c r="G1366" s="120">
        <v>1356</v>
      </c>
      <c r="H1366" s="161" t="str">
        <f t="shared" si="985"/>
        <v/>
      </c>
      <c r="I1366" s="90" t="str">
        <f t="array" ref="I1366">IF(D$2=1,IF(F1366="","",ABS(F1365-F1366)),IF(D$2&lt;10,IF(AND(F1366="",F1367=""),"",MAX(IF(C$11:C$1510=G1366,B$11:B$1510))-MIN(IF(C$11:C$1510=G1366,B$11:B$1510))),IF(AND(F1366="",F1367=""),"",_xlfn.STDEV.S(IF(C$11:C$1510=G1366,B$11:B$1510)))))</f>
        <v/>
      </c>
      <c r="J1366" s="102"/>
      <c r="K1366" s="156"/>
      <c r="L1366" s="157"/>
      <c r="M1366" s="158"/>
      <c r="N1366" s="147"/>
      <c r="O1366" s="147"/>
      <c r="AA1366" s="99" t="str">
        <f t="shared" si="961"/>
        <v/>
      </c>
      <c r="AB1366" s="99" t="str">
        <f t="shared" si="962"/>
        <v/>
      </c>
      <c r="AC1366" s="99" t="str">
        <f t="shared" si="990"/>
        <v/>
      </c>
      <c r="AD1366" s="99" t="str">
        <f t="shared" si="991"/>
        <v/>
      </c>
      <c r="AE1366" s="99" t="str">
        <f t="shared" si="963"/>
        <v/>
      </c>
      <c r="AF1366" s="99" t="str">
        <f t="shared" si="964"/>
        <v/>
      </c>
      <c r="AG1366" s="99" t="str">
        <f t="shared" si="958"/>
        <v/>
      </c>
      <c r="AH1366" s="99" t="str">
        <f t="shared" si="959"/>
        <v/>
      </c>
      <c r="AI1366" s="99" t="str">
        <f t="shared" si="980"/>
        <v/>
      </c>
      <c r="AJ1366" s="99" t="str">
        <f t="shared" si="986"/>
        <v/>
      </c>
      <c r="AK1366" s="99" t="str">
        <f t="shared" si="956"/>
        <v/>
      </c>
      <c r="AL1366" s="99" t="str">
        <f t="shared" si="957"/>
        <v/>
      </c>
      <c r="AM1366" s="99" t="str">
        <f t="shared" si="981"/>
        <v/>
      </c>
      <c r="AN1366" s="99" t="str">
        <f t="shared" si="987"/>
        <v/>
      </c>
      <c r="AO1366" s="99" t="str">
        <f t="shared" si="948"/>
        <v/>
      </c>
      <c r="AP1366" s="99" t="str">
        <f t="shared" si="949"/>
        <v/>
      </c>
      <c r="AQ1366" s="99" t="str">
        <f t="shared" si="988"/>
        <v/>
      </c>
      <c r="AR1366" s="99" t="str">
        <f t="shared" si="989"/>
        <v/>
      </c>
      <c r="AS1366" s="99" t="str">
        <f t="shared" si="950"/>
        <v/>
      </c>
      <c r="AT1366" s="99" t="str">
        <f t="shared" si="951"/>
        <v/>
      </c>
      <c r="AU1366" s="99" t="str">
        <f t="shared" si="965"/>
        <v/>
      </c>
      <c r="AV1366" s="99" t="str">
        <f t="shared" si="966"/>
        <v/>
      </c>
      <c r="AW1366" s="99" t="str">
        <f t="shared" si="952"/>
        <v/>
      </c>
      <c r="AX1366" s="99" t="str">
        <f t="shared" si="953"/>
        <v/>
      </c>
      <c r="AY1366" s="99" t="str">
        <f t="shared" si="967"/>
        <v/>
      </c>
      <c r="AZ1366" s="99" t="str">
        <f t="shared" si="968"/>
        <v/>
      </c>
      <c r="BA1366" s="99" t="str">
        <f t="shared" si="954"/>
        <v/>
      </c>
      <c r="BB1366" s="99" t="str">
        <f t="shared" si="955"/>
        <v/>
      </c>
      <c r="BD1366" s="99" t="str">
        <f t="shared" si="969"/>
        <v/>
      </c>
      <c r="BE1366" s="99" t="str">
        <f t="shared" si="970"/>
        <v/>
      </c>
      <c r="BF1366" s="99" t="str">
        <f t="shared" si="971"/>
        <v/>
      </c>
      <c r="BG1366" s="99" t="str">
        <f t="shared" si="972"/>
        <v/>
      </c>
      <c r="BH1366" s="121" t="str">
        <f t="shared" si="973"/>
        <v/>
      </c>
      <c r="BI1366" s="121" t="str">
        <f t="shared" si="974"/>
        <v/>
      </c>
      <c r="BJ1366" s="122" t="str">
        <f t="shared" si="975"/>
        <v/>
      </c>
      <c r="BK1366" s="122"/>
      <c r="BL1366" s="99" t="str">
        <f t="shared" si="976"/>
        <v/>
      </c>
      <c r="BM1366" s="99" t="str">
        <f t="shared" si="977"/>
        <v/>
      </c>
      <c r="BN1366" s="122" t="str">
        <f t="shared" si="982"/>
        <v/>
      </c>
      <c r="BO1366" s="121" t="str">
        <f t="shared" si="978"/>
        <v/>
      </c>
      <c r="BP1366" s="122" t="str">
        <f t="shared" si="983"/>
        <v/>
      </c>
      <c r="BQ1366" s="122"/>
    </row>
    <row r="1367" spans="2:69" x14ac:dyDescent="0.3">
      <c r="B1367" s="89"/>
      <c r="C1367" s="98">
        <f t="shared" si="979"/>
        <v>272</v>
      </c>
      <c r="D1367" s="120">
        <v>1357</v>
      </c>
      <c r="E1367" s="161" t="str">
        <f t="shared" si="984"/>
        <v/>
      </c>
      <c r="F1367" s="90" t="str">
        <f t="shared" si="960"/>
        <v/>
      </c>
      <c r="G1367" s="120">
        <v>1357</v>
      </c>
      <c r="H1367" s="161" t="str">
        <f t="shared" si="985"/>
        <v/>
      </c>
      <c r="I1367" s="90" t="str">
        <f t="array" ref="I1367">IF(D$2=1,IF(F1367="","",ABS(F1366-F1367)),IF(D$2&lt;10,IF(AND(F1367="",F1368=""),"",MAX(IF(C$11:C$1510=G1367,B$11:B$1510))-MIN(IF(C$11:C$1510=G1367,B$11:B$1510))),IF(AND(F1367="",F1368=""),"",_xlfn.STDEV.S(IF(C$11:C$1510=G1367,B$11:B$1510)))))</f>
        <v/>
      </c>
      <c r="J1367" s="102"/>
      <c r="K1367" s="156"/>
      <c r="L1367" s="157"/>
      <c r="M1367" s="158"/>
      <c r="N1367" s="147"/>
      <c r="O1367" s="147"/>
      <c r="AA1367" s="99" t="str">
        <f t="shared" si="961"/>
        <v/>
      </c>
      <c r="AB1367" s="99" t="str">
        <f t="shared" si="962"/>
        <v/>
      </c>
      <c r="AC1367" s="99" t="str">
        <f t="shared" si="990"/>
        <v/>
      </c>
      <c r="AD1367" s="99" t="str">
        <f t="shared" si="991"/>
        <v/>
      </c>
      <c r="AE1367" s="99" t="str">
        <f t="shared" si="963"/>
        <v/>
      </c>
      <c r="AF1367" s="99" t="str">
        <f t="shared" si="964"/>
        <v/>
      </c>
      <c r="AG1367" s="99" t="str">
        <f t="shared" si="958"/>
        <v/>
      </c>
      <c r="AH1367" s="99" t="str">
        <f t="shared" si="959"/>
        <v/>
      </c>
      <c r="AI1367" s="99" t="str">
        <f t="shared" si="980"/>
        <v/>
      </c>
      <c r="AJ1367" s="99" t="str">
        <f t="shared" si="986"/>
        <v/>
      </c>
      <c r="AK1367" s="99" t="str">
        <f t="shared" si="956"/>
        <v/>
      </c>
      <c r="AL1367" s="99" t="str">
        <f t="shared" si="957"/>
        <v/>
      </c>
      <c r="AM1367" s="99" t="str">
        <f t="shared" si="981"/>
        <v/>
      </c>
      <c r="AN1367" s="99" t="str">
        <f t="shared" si="987"/>
        <v/>
      </c>
      <c r="AO1367" s="99" t="str">
        <f t="shared" si="948"/>
        <v/>
      </c>
      <c r="AP1367" s="99" t="str">
        <f t="shared" si="949"/>
        <v/>
      </c>
      <c r="AQ1367" s="99" t="str">
        <f t="shared" si="988"/>
        <v/>
      </c>
      <c r="AR1367" s="99" t="str">
        <f t="shared" si="989"/>
        <v/>
      </c>
      <c r="AS1367" s="99" t="str">
        <f t="shared" si="950"/>
        <v/>
      </c>
      <c r="AT1367" s="99" t="str">
        <f t="shared" si="951"/>
        <v/>
      </c>
      <c r="AU1367" s="99" t="str">
        <f t="shared" si="965"/>
        <v/>
      </c>
      <c r="AV1367" s="99" t="str">
        <f t="shared" si="966"/>
        <v/>
      </c>
      <c r="AW1367" s="99" t="str">
        <f t="shared" si="952"/>
        <v/>
      </c>
      <c r="AX1367" s="99" t="str">
        <f t="shared" si="953"/>
        <v/>
      </c>
      <c r="AY1367" s="99" t="str">
        <f t="shared" si="967"/>
        <v/>
      </c>
      <c r="AZ1367" s="99" t="str">
        <f t="shared" si="968"/>
        <v/>
      </c>
      <c r="BA1367" s="99" t="str">
        <f t="shared" si="954"/>
        <v/>
      </c>
      <c r="BB1367" s="99" t="str">
        <f t="shared" si="955"/>
        <v/>
      </c>
      <c r="BD1367" s="99" t="str">
        <f t="shared" si="969"/>
        <v/>
      </c>
      <c r="BE1367" s="99" t="str">
        <f t="shared" si="970"/>
        <v/>
      </c>
      <c r="BF1367" s="99" t="str">
        <f t="shared" si="971"/>
        <v/>
      </c>
      <c r="BG1367" s="99" t="str">
        <f t="shared" si="972"/>
        <v/>
      </c>
      <c r="BH1367" s="121" t="str">
        <f t="shared" si="973"/>
        <v/>
      </c>
      <c r="BI1367" s="121" t="str">
        <f t="shared" si="974"/>
        <v/>
      </c>
      <c r="BJ1367" s="122" t="str">
        <f t="shared" si="975"/>
        <v/>
      </c>
      <c r="BK1367" s="122"/>
      <c r="BL1367" s="99" t="str">
        <f t="shared" si="976"/>
        <v/>
      </c>
      <c r="BM1367" s="99" t="str">
        <f t="shared" si="977"/>
        <v/>
      </c>
      <c r="BN1367" s="122" t="str">
        <f t="shared" si="982"/>
        <v/>
      </c>
      <c r="BO1367" s="121" t="str">
        <f t="shared" si="978"/>
        <v/>
      </c>
      <c r="BP1367" s="122" t="str">
        <f t="shared" si="983"/>
        <v/>
      </c>
      <c r="BQ1367" s="122"/>
    </row>
    <row r="1368" spans="2:69" x14ac:dyDescent="0.3">
      <c r="B1368" s="89"/>
      <c r="C1368" s="98">
        <f t="shared" si="979"/>
        <v>272</v>
      </c>
      <c r="D1368" s="120">
        <v>1358</v>
      </c>
      <c r="E1368" s="161" t="str">
        <f t="shared" si="984"/>
        <v/>
      </c>
      <c r="F1368" s="90" t="str">
        <f t="shared" si="960"/>
        <v/>
      </c>
      <c r="G1368" s="120">
        <v>1358</v>
      </c>
      <c r="H1368" s="161" t="str">
        <f t="shared" si="985"/>
        <v/>
      </c>
      <c r="I1368" s="90" t="str">
        <f t="array" ref="I1368">IF(D$2=1,IF(F1368="","",ABS(F1367-F1368)),IF(D$2&lt;10,IF(AND(F1368="",F1369=""),"",MAX(IF(C$11:C$1510=G1368,B$11:B$1510))-MIN(IF(C$11:C$1510=G1368,B$11:B$1510))),IF(AND(F1368="",F1369=""),"",_xlfn.STDEV.S(IF(C$11:C$1510=G1368,B$11:B$1510)))))</f>
        <v/>
      </c>
      <c r="J1368" s="102"/>
      <c r="K1368" s="156"/>
      <c r="L1368" s="157"/>
      <c r="M1368" s="158"/>
      <c r="N1368" s="147"/>
      <c r="O1368" s="147"/>
      <c r="AA1368" s="99" t="str">
        <f t="shared" si="961"/>
        <v/>
      </c>
      <c r="AB1368" s="99" t="str">
        <f t="shared" si="962"/>
        <v/>
      </c>
      <c r="AC1368" s="99" t="str">
        <f t="shared" si="990"/>
        <v/>
      </c>
      <c r="AD1368" s="99" t="str">
        <f t="shared" si="991"/>
        <v/>
      </c>
      <c r="AE1368" s="99" t="str">
        <f t="shared" si="963"/>
        <v/>
      </c>
      <c r="AF1368" s="99" t="str">
        <f t="shared" si="964"/>
        <v/>
      </c>
      <c r="AG1368" s="99" t="str">
        <f t="shared" si="958"/>
        <v/>
      </c>
      <c r="AH1368" s="99" t="str">
        <f t="shared" si="959"/>
        <v/>
      </c>
      <c r="AI1368" s="99" t="str">
        <f t="shared" si="980"/>
        <v/>
      </c>
      <c r="AJ1368" s="99" t="str">
        <f t="shared" si="986"/>
        <v/>
      </c>
      <c r="AK1368" s="99" t="str">
        <f t="shared" si="956"/>
        <v/>
      </c>
      <c r="AL1368" s="99" t="str">
        <f t="shared" si="957"/>
        <v/>
      </c>
      <c r="AM1368" s="99" t="str">
        <f t="shared" si="981"/>
        <v/>
      </c>
      <c r="AN1368" s="99" t="str">
        <f t="shared" si="987"/>
        <v/>
      </c>
      <c r="AO1368" s="99" t="str">
        <f t="shared" si="948"/>
        <v/>
      </c>
      <c r="AP1368" s="99" t="str">
        <f t="shared" si="949"/>
        <v/>
      </c>
      <c r="AQ1368" s="99" t="str">
        <f t="shared" si="988"/>
        <v/>
      </c>
      <c r="AR1368" s="99" t="str">
        <f t="shared" si="989"/>
        <v/>
      </c>
      <c r="AS1368" s="99" t="str">
        <f t="shared" si="950"/>
        <v/>
      </c>
      <c r="AT1368" s="99" t="str">
        <f t="shared" si="951"/>
        <v/>
      </c>
      <c r="AU1368" s="99" t="str">
        <f t="shared" si="965"/>
        <v/>
      </c>
      <c r="AV1368" s="99" t="str">
        <f t="shared" si="966"/>
        <v/>
      </c>
      <c r="AW1368" s="99" t="str">
        <f t="shared" si="952"/>
        <v/>
      </c>
      <c r="AX1368" s="99" t="str">
        <f t="shared" si="953"/>
        <v/>
      </c>
      <c r="AY1368" s="99" t="str">
        <f t="shared" si="967"/>
        <v/>
      </c>
      <c r="AZ1368" s="99" t="str">
        <f t="shared" si="968"/>
        <v/>
      </c>
      <c r="BA1368" s="99" t="str">
        <f t="shared" si="954"/>
        <v/>
      </c>
      <c r="BB1368" s="99" t="str">
        <f t="shared" si="955"/>
        <v/>
      </c>
      <c r="BD1368" s="99" t="str">
        <f t="shared" si="969"/>
        <v/>
      </c>
      <c r="BE1368" s="99" t="str">
        <f t="shared" si="970"/>
        <v/>
      </c>
      <c r="BF1368" s="99" t="str">
        <f t="shared" si="971"/>
        <v/>
      </c>
      <c r="BG1368" s="99" t="str">
        <f t="shared" si="972"/>
        <v/>
      </c>
      <c r="BH1368" s="121" t="str">
        <f t="shared" si="973"/>
        <v/>
      </c>
      <c r="BI1368" s="121" t="str">
        <f t="shared" si="974"/>
        <v/>
      </c>
      <c r="BJ1368" s="122" t="str">
        <f t="shared" si="975"/>
        <v/>
      </c>
      <c r="BK1368" s="122"/>
      <c r="BL1368" s="99" t="str">
        <f t="shared" si="976"/>
        <v/>
      </c>
      <c r="BM1368" s="99" t="str">
        <f t="shared" si="977"/>
        <v/>
      </c>
      <c r="BN1368" s="122" t="str">
        <f t="shared" si="982"/>
        <v/>
      </c>
      <c r="BO1368" s="121" t="str">
        <f t="shared" si="978"/>
        <v/>
      </c>
      <c r="BP1368" s="122" t="str">
        <f t="shared" si="983"/>
        <v/>
      </c>
      <c r="BQ1368" s="122"/>
    </row>
    <row r="1369" spans="2:69" x14ac:dyDescent="0.3">
      <c r="B1369" s="89"/>
      <c r="C1369" s="98">
        <f t="shared" si="979"/>
        <v>272</v>
      </c>
      <c r="D1369" s="120">
        <v>1359</v>
      </c>
      <c r="E1369" s="161" t="str">
        <f t="shared" si="984"/>
        <v/>
      </c>
      <c r="F1369" s="90" t="str">
        <f t="shared" si="960"/>
        <v/>
      </c>
      <c r="G1369" s="120">
        <v>1359</v>
      </c>
      <c r="H1369" s="161" t="str">
        <f t="shared" si="985"/>
        <v/>
      </c>
      <c r="I1369" s="90" t="str">
        <f t="array" ref="I1369">IF(D$2=1,IF(F1369="","",ABS(F1368-F1369)),IF(D$2&lt;10,IF(AND(F1369="",F1370=""),"",MAX(IF(C$11:C$1510=G1369,B$11:B$1510))-MIN(IF(C$11:C$1510=G1369,B$11:B$1510))),IF(AND(F1369="",F1370=""),"",_xlfn.STDEV.S(IF(C$11:C$1510=G1369,B$11:B$1510)))))</f>
        <v/>
      </c>
      <c r="J1369" s="102"/>
      <c r="K1369" s="156"/>
      <c r="L1369" s="157"/>
      <c r="M1369" s="158"/>
      <c r="N1369" s="147"/>
      <c r="O1369" s="147"/>
      <c r="AA1369" s="99" t="str">
        <f t="shared" si="961"/>
        <v/>
      </c>
      <c r="AB1369" s="99" t="str">
        <f t="shared" si="962"/>
        <v/>
      </c>
      <c r="AC1369" s="99" t="str">
        <f t="shared" si="990"/>
        <v/>
      </c>
      <c r="AD1369" s="99" t="str">
        <f t="shared" si="991"/>
        <v/>
      </c>
      <c r="AE1369" s="99" t="str">
        <f t="shared" si="963"/>
        <v/>
      </c>
      <c r="AF1369" s="99" t="str">
        <f t="shared" si="964"/>
        <v/>
      </c>
      <c r="AG1369" s="99" t="str">
        <f t="shared" si="958"/>
        <v/>
      </c>
      <c r="AH1369" s="99" t="str">
        <f t="shared" si="959"/>
        <v/>
      </c>
      <c r="AI1369" s="99" t="str">
        <f t="shared" si="980"/>
        <v/>
      </c>
      <c r="AJ1369" s="99" t="str">
        <f t="shared" si="986"/>
        <v/>
      </c>
      <c r="AK1369" s="99" t="str">
        <f t="shared" si="956"/>
        <v/>
      </c>
      <c r="AL1369" s="99" t="str">
        <f t="shared" si="957"/>
        <v/>
      </c>
      <c r="AM1369" s="99" t="str">
        <f t="shared" si="981"/>
        <v/>
      </c>
      <c r="AN1369" s="99" t="str">
        <f t="shared" si="987"/>
        <v/>
      </c>
      <c r="AO1369" s="99" t="str">
        <f t="shared" si="948"/>
        <v/>
      </c>
      <c r="AP1369" s="99" t="str">
        <f t="shared" si="949"/>
        <v/>
      </c>
      <c r="AQ1369" s="99" t="str">
        <f t="shared" si="988"/>
        <v/>
      </c>
      <c r="AR1369" s="99" t="str">
        <f t="shared" si="989"/>
        <v/>
      </c>
      <c r="AS1369" s="99" t="str">
        <f t="shared" si="950"/>
        <v/>
      </c>
      <c r="AT1369" s="99" t="str">
        <f t="shared" si="951"/>
        <v/>
      </c>
      <c r="AU1369" s="99" t="str">
        <f t="shared" si="965"/>
        <v/>
      </c>
      <c r="AV1369" s="99" t="str">
        <f t="shared" si="966"/>
        <v/>
      </c>
      <c r="AW1369" s="99" t="str">
        <f t="shared" si="952"/>
        <v/>
      </c>
      <c r="AX1369" s="99" t="str">
        <f t="shared" si="953"/>
        <v/>
      </c>
      <c r="AY1369" s="99" t="str">
        <f t="shared" si="967"/>
        <v/>
      </c>
      <c r="AZ1369" s="99" t="str">
        <f t="shared" si="968"/>
        <v/>
      </c>
      <c r="BA1369" s="99" t="str">
        <f t="shared" si="954"/>
        <v/>
      </c>
      <c r="BB1369" s="99" t="str">
        <f t="shared" si="955"/>
        <v/>
      </c>
      <c r="BD1369" s="99" t="str">
        <f t="shared" si="969"/>
        <v/>
      </c>
      <c r="BE1369" s="99" t="str">
        <f t="shared" si="970"/>
        <v/>
      </c>
      <c r="BF1369" s="99" t="str">
        <f t="shared" si="971"/>
        <v/>
      </c>
      <c r="BG1369" s="99" t="str">
        <f t="shared" si="972"/>
        <v/>
      </c>
      <c r="BH1369" s="121" t="str">
        <f t="shared" si="973"/>
        <v/>
      </c>
      <c r="BI1369" s="121" t="str">
        <f t="shared" si="974"/>
        <v/>
      </c>
      <c r="BJ1369" s="122" t="str">
        <f t="shared" si="975"/>
        <v/>
      </c>
      <c r="BK1369" s="122"/>
      <c r="BL1369" s="99" t="str">
        <f t="shared" si="976"/>
        <v/>
      </c>
      <c r="BM1369" s="99" t="str">
        <f t="shared" si="977"/>
        <v/>
      </c>
      <c r="BN1369" s="122" t="str">
        <f t="shared" si="982"/>
        <v/>
      </c>
      <c r="BO1369" s="121" t="str">
        <f t="shared" si="978"/>
        <v/>
      </c>
      <c r="BP1369" s="122" t="str">
        <f t="shared" si="983"/>
        <v/>
      </c>
      <c r="BQ1369" s="122"/>
    </row>
    <row r="1370" spans="2:69" x14ac:dyDescent="0.3">
      <c r="B1370" s="89"/>
      <c r="C1370" s="98">
        <f t="shared" si="979"/>
        <v>272</v>
      </c>
      <c r="D1370" s="120">
        <v>1360</v>
      </c>
      <c r="E1370" s="161" t="str">
        <f t="shared" si="984"/>
        <v/>
      </c>
      <c r="F1370" s="90" t="str">
        <f t="shared" si="960"/>
        <v/>
      </c>
      <c r="G1370" s="120">
        <v>1360</v>
      </c>
      <c r="H1370" s="161" t="str">
        <f t="shared" si="985"/>
        <v/>
      </c>
      <c r="I1370" s="90" t="str">
        <f t="array" ref="I1370">IF(D$2=1,IF(F1370="","",ABS(F1369-F1370)),IF(D$2&lt;10,IF(AND(F1370="",F1371=""),"",MAX(IF(C$11:C$1510=G1370,B$11:B$1510))-MIN(IF(C$11:C$1510=G1370,B$11:B$1510))),IF(AND(F1370="",F1371=""),"",_xlfn.STDEV.S(IF(C$11:C$1510=G1370,B$11:B$1510)))))</f>
        <v/>
      </c>
      <c r="J1370" s="102"/>
      <c r="K1370" s="156"/>
      <c r="L1370" s="157"/>
      <c r="M1370" s="158"/>
      <c r="N1370" s="147"/>
      <c r="O1370" s="147"/>
      <c r="AA1370" s="99" t="str">
        <f t="shared" si="961"/>
        <v/>
      </c>
      <c r="AB1370" s="99" t="str">
        <f t="shared" si="962"/>
        <v/>
      </c>
      <c r="AC1370" s="99" t="str">
        <f t="shared" si="990"/>
        <v/>
      </c>
      <c r="AD1370" s="99" t="str">
        <f t="shared" si="991"/>
        <v/>
      </c>
      <c r="AE1370" s="99" t="str">
        <f t="shared" si="963"/>
        <v/>
      </c>
      <c r="AF1370" s="99" t="str">
        <f t="shared" si="964"/>
        <v/>
      </c>
      <c r="AG1370" s="99" t="str">
        <f t="shared" si="958"/>
        <v/>
      </c>
      <c r="AH1370" s="99" t="str">
        <f t="shared" si="959"/>
        <v/>
      </c>
      <c r="AI1370" s="99" t="str">
        <f t="shared" si="980"/>
        <v/>
      </c>
      <c r="AJ1370" s="99" t="str">
        <f t="shared" si="986"/>
        <v/>
      </c>
      <c r="AK1370" s="99" t="str">
        <f t="shared" si="956"/>
        <v/>
      </c>
      <c r="AL1370" s="99" t="str">
        <f t="shared" si="957"/>
        <v/>
      </c>
      <c r="AM1370" s="99" t="str">
        <f t="shared" si="981"/>
        <v/>
      </c>
      <c r="AN1370" s="99" t="str">
        <f t="shared" si="987"/>
        <v/>
      </c>
      <c r="AO1370" s="99" t="str">
        <f t="shared" ref="AO1370:AO1433" si="992">IF(SUM(AM1365:AM1370)&gt;5,"x","")</f>
        <v/>
      </c>
      <c r="AP1370" s="99" t="str">
        <f t="shared" ref="AP1370:AP1433" si="993">IF(IF(AN$12="",SUM(AN1366:AN1371),SUM(AN1365:AN1370))&gt;5,"x","")</f>
        <v/>
      </c>
      <c r="AQ1370" s="99" t="str">
        <f t="shared" si="988"/>
        <v/>
      </c>
      <c r="AR1370" s="99" t="str">
        <f t="shared" si="989"/>
        <v/>
      </c>
      <c r="AS1370" s="99" t="str">
        <f t="shared" ref="AS1370:AS1433" si="994">IF(SUM(AQ1357:AQ1370)&gt;13,"x","")</f>
        <v/>
      </c>
      <c r="AT1370" s="99" t="str">
        <f t="shared" ref="AT1370:AT1433" si="995">IF(IF(AR$12="",SUM(AR1358:AR1371),SUM(AR1357:AR1370))&gt;13,"x","")</f>
        <v/>
      </c>
      <c r="AU1370" s="99" t="str">
        <f t="shared" si="965"/>
        <v/>
      </c>
      <c r="AV1370" s="99" t="str">
        <f t="shared" si="966"/>
        <v/>
      </c>
      <c r="AW1370" s="99" t="str">
        <f t="shared" ref="AW1370:AW1433" si="996">IF(SUM(AU1356:AU1370)&gt;14,"x","")</f>
        <v/>
      </c>
      <c r="AX1370" s="99" t="str">
        <f t="shared" ref="AX1370:AX1433" si="997">IF(IF(AV$11="",SUM(AV1357:AV1371),SUM(AV1356:AV1370))&gt;14,"x","")</f>
        <v/>
      </c>
      <c r="AY1370" s="99" t="str">
        <f t="shared" si="967"/>
        <v/>
      </c>
      <c r="AZ1370" s="99" t="str">
        <f t="shared" si="968"/>
        <v/>
      </c>
      <c r="BA1370" s="99" t="str">
        <f t="shared" ref="BA1370:BA1433" si="998">IF(SUM(AY1363:AY1370)&gt;7,"x","")</f>
        <v/>
      </c>
      <c r="BB1370" s="99" t="str">
        <f t="shared" ref="BB1370:BB1433" si="999">IF(IF(AZ$11="",SUM(AZ1364:AZ1371),SUM(AZ1363:AZ1370))&gt;7,"x","")</f>
        <v/>
      </c>
      <c r="BD1370" s="99" t="str">
        <f t="shared" si="969"/>
        <v/>
      </c>
      <c r="BE1370" s="99" t="str">
        <f t="shared" si="970"/>
        <v/>
      </c>
      <c r="BF1370" s="99" t="str">
        <f t="shared" si="971"/>
        <v/>
      </c>
      <c r="BG1370" s="99" t="str">
        <f t="shared" si="972"/>
        <v/>
      </c>
      <c r="BH1370" s="121" t="str">
        <f t="shared" si="973"/>
        <v/>
      </c>
      <c r="BI1370" s="121" t="str">
        <f t="shared" si="974"/>
        <v/>
      </c>
      <c r="BJ1370" s="122" t="str">
        <f t="shared" si="975"/>
        <v/>
      </c>
      <c r="BK1370" s="122"/>
      <c r="BL1370" s="99" t="str">
        <f t="shared" si="976"/>
        <v/>
      </c>
      <c r="BM1370" s="99" t="str">
        <f t="shared" si="977"/>
        <v/>
      </c>
      <c r="BN1370" s="122" t="str">
        <f t="shared" si="982"/>
        <v/>
      </c>
      <c r="BO1370" s="121" t="str">
        <f t="shared" si="978"/>
        <v/>
      </c>
      <c r="BP1370" s="122" t="str">
        <f t="shared" si="983"/>
        <v/>
      </c>
      <c r="BQ1370" s="122"/>
    </row>
    <row r="1371" spans="2:69" x14ac:dyDescent="0.3">
      <c r="B1371" s="89"/>
      <c r="C1371" s="98">
        <f t="shared" si="979"/>
        <v>273</v>
      </c>
      <c r="D1371" s="120">
        <v>1361</v>
      </c>
      <c r="E1371" s="161" t="str">
        <f t="shared" si="984"/>
        <v/>
      </c>
      <c r="F1371" s="90" t="str">
        <f t="shared" si="960"/>
        <v/>
      </c>
      <c r="G1371" s="120">
        <v>1361</v>
      </c>
      <c r="H1371" s="161" t="str">
        <f t="shared" si="985"/>
        <v/>
      </c>
      <c r="I1371" s="90" t="str">
        <f t="array" ref="I1371">IF(D$2=1,IF(F1371="","",ABS(F1370-F1371)),IF(D$2&lt;10,IF(AND(F1371="",F1372=""),"",MAX(IF(C$11:C$1510=G1371,B$11:B$1510))-MIN(IF(C$11:C$1510=G1371,B$11:B$1510))),IF(AND(F1371="",F1372=""),"",_xlfn.STDEV.S(IF(C$11:C$1510=G1371,B$11:B$1510)))))</f>
        <v/>
      </c>
      <c r="J1371" s="102"/>
      <c r="K1371" s="156"/>
      <c r="L1371" s="157"/>
      <c r="M1371" s="158"/>
      <c r="N1371" s="147"/>
      <c r="O1371" s="147"/>
      <c r="AA1371" s="99" t="str">
        <f t="shared" si="961"/>
        <v/>
      </c>
      <c r="AB1371" s="99" t="str">
        <f t="shared" si="962"/>
        <v/>
      </c>
      <c r="AC1371" s="99" t="str">
        <f t="shared" si="990"/>
        <v/>
      </c>
      <c r="AD1371" s="99" t="str">
        <f t="shared" si="991"/>
        <v/>
      </c>
      <c r="AE1371" s="99" t="str">
        <f t="shared" si="963"/>
        <v/>
      </c>
      <c r="AF1371" s="99" t="str">
        <f t="shared" si="964"/>
        <v/>
      </c>
      <c r="AG1371" s="99" t="str">
        <f t="shared" si="958"/>
        <v/>
      </c>
      <c r="AH1371" s="99" t="str">
        <f t="shared" si="959"/>
        <v/>
      </c>
      <c r="AI1371" s="99" t="str">
        <f t="shared" si="980"/>
        <v/>
      </c>
      <c r="AJ1371" s="99" t="str">
        <f t="shared" si="986"/>
        <v/>
      </c>
      <c r="AK1371" s="99" t="str">
        <f t="shared" ref="AK1371:AK1434" si="1000">IF(SUM(AI1366:AI1371)&gt;5,"x","")</f>
        <v/>
      </c>
      <c r="AL1371" s="99" t="str">
        <f t="shared" ref="AL1371:AL1434" si="1001">IF(IF(AJ$12="",SUM(AJ1367:AJ1372),SUM(AJ1366:AJ1371))&gt;5,"x","")</f>
        <v/>
      </c>
      <c r="AM1371" s="99" t="str">
        <f t="shared" si="981"/>
        <v/>
      </c>
      <c r="AN1371" s="99" t="str">
        <f t="shared" si="987"/>
        <v/>
      </c>
      <c r="AO1371" s="99" t="str">
        <f t="shared" si="992"/>
        <v/>
      </c>
      <c r="AP1371" s="99" t="str">
        <f t="shared" si="993"/>
        <v/>
      </c>
      <c r="AQ1371" s="99" t="str">
        <f t="shared" si="988"/>
        <v/>
      </c>
      <c r="AR1371" s="99" t="str">
        <f t="shared" si="989"/>
        <v/>
      </c>
      <c r="AS1371" s="99" t="str">
        <f t="shared" si="994"/>
        <v/>
      </c>
      <c r="AT1371" s="99" t="str">
        <f t="shared" si="995"/>
        <v/>
      </c>
      <c r="AU1371" s="99" t="str">
        <f t="shared" si="965"/>
        <v/>
      </c>
      <c r="AV1371" s="99" t="str">
        <f t="shared" si="966"/>
        <v/>
      </c>
      <c r="AW1371" s="99" t="str">
        <f t="shared" si="996"/>
        <v/>
      </c>
      <c r="AX1371" s="99" t="str">
        <f t="shared" si="997"/>
        <v/>
      </c>
      <c r="AY1371" s="99" t="str">
        <f t="shared" si="967"/>
        <v/>
      </c>
      <c r="AZ1371" s="99" t="str">
        <f t="shared" si="968"/>
        <v/>
      </c>
      <c r="BA1371" s="99" t="str">
        <f t="shared" si="998"/>
        <v/>
      </c>
      <c r="BB1371" s="99" t="str">
        <f t="shared" si="999"/>
        <v/>
      </c>
      <c r="BD1371" s="99" t="str">
        <f t="shared" si="969"/>
        <v/>
      </c>
      <c r="BE1371" s="99" t="str">
        <f t="shared" si="970"/>
        <v/>
      </c>
      <c r="BF1371" s="99" t="str">
        <f t="shared" si="971"/>
        <v/>
      </c>
      <c r="BG1371" s="99" t="str">
        <f t="shared" si="972"/>
        <v/>
      </c>
      <c r="BH1371" s="121" t="str">
        <f t="shared" si="973"/>
        <v/>
      </c>
      <c r="BI1371" s="121" t="str">
        <f t="shared" si="974"/>
        <v/>
      </c>
      <c r="BJ1371" s="122" t="str">
        <f t="shared" si="975"/>
        <v/>
      </c>
      <c r="BK1371" s="122"/>
      <c r="BL1371" s="99" t="str">
        <f t="shared" si="976"/>
        <v/>
      </c>
      <c r="BM1371" s="99" t="str">
        <f t="shared" si="977"/>
        <v/>
      </c>
      <c r="BN1371" s="122" t="str">
        <f t="shared" si="982"/>
        <v/>
      </c>
      <c r="BO1371" s="121" t="str">
        <f t="shared" si="978"/>
        <v/>
      </c>
      <c r="BP1371" s="122" t="str">
        <f t="shared" si="983"/>
        <v/>
      </c>
      <c r="BQ1371" s="122"/>
    </row>
    <row r="1372" spans="2:69" x14ac:dyDescent="0.3">
      <c r="B1372" s="89"/>
      <c r="C1372" s="98">
        <f t="shared" si="979"/>
        <v>273</v>
      </c>
      <c r="D1372" s="120">
        <v>1362</v>
      </c>
      <c r="E1372" s="161" t="str">
        <f t="shared" si="984"/>
        <v/>
      </c>
      <c r="F1372" s="90" t="str">
        <f t="shared" si="960"/>
        <v/>
      </c>
      <c r="G1372" s="120">
        <v>1362</v>
      </c>
      <c r="H1372" s="161" t="str">
        <f t="shared" si="985"/>
        <v/>
      </c>
      <c r="I1372" s="90" t="str">
        <f t="array" ref="I1372">IF(D$2=1,IF(F1372="","",ABS(F1371-F1372)),IF(D$2&lt;10,IF(AND(F1372="",F1373=""),"",MAX(IF(C$11:C$1510=G1372,B$11:B$1510))-MIN(IF(C$11:C$1510=G1372,B$11:B$1510))),IF(AND(F1372="",F1373=""),"",_xlfn.STDEV.S(IF(C$11:C$1510=G1372,B$11:B$1510)))))</f>
        <v/>
      </c>
      <c r="J1372" s="102"/>
      <c r="K1372" s="156"/>
      <c r="L1372" s="157"/>
      <c r="M1372" s="158"/>
      <c r="N1372" s="147"/>
      <c r="O1372" s="147"/>
      <c r="AA1372" s="99" t="str">
        <f t="shared" si="961"/>
        <v/>
      </c>
      <c r="AB1372" s="99" t="str">
        <f t="shared" si="962"/>
        <v/>
      </c>
      <c r="AC1372" s="99" t="str">
        <f t="shared" si="990"/>
        <v/>
      </c>
      <c r="AD1372" s="99" t="str">
        <f t="shared" si="991"/>
        <v/>
      </c>
      <c r="AE1372" s="99" t="str">
        <f t="shared" si="963"/>
        <v/>
      </c>
      <c r="AF1372" s="99" t="str">
        <f t="shared" si="964"/>
        <v/>
      </c>
      <c r="AG1372" s="99" t="str">
        <f t="shared" si="958"/>
        <v/>
      </c>
      <c r="AH1372" s="99" t="str">
        <f t="shared" si="959"/>
        <v/>
      </c>
      <c r="AI1372" s="99" t="str">
        <f t="shared" si="980"/>
        <v/>
      </c>
      <c r="AJ1372" s="99" t="str">
        <f t="shared" si="986"/>
        <v/>
      </c>
      <c r="AK1372" s="99" t="str">
        <f t="shared" si="1000"/>
        <v/>
      </c>
      <c r="AL1372" s="99" t="str">
        <f t="shared" si="1001"/>
        <v/>
      </c>
      <c r="AM1372" s="99" t="str">
        <f t="shared" si="981"/>
        <v/>
      </c>
      <c r="AN1372" s="99" t="str">
        <f t="shared" si="987"/>
        <v/>
      </c>
      <c r="AO1372" s="99" t="str">
        <f t="shared" si="992"/>
        <v/>
      </c>
      <c r="AP1372" s="99" t="str">
        <f t="shared" si="993"/>
        <v/>
      </c>
      <c r="AQ1372" s="99" t="str">
        <f t="shared" si="988"/>
        <v/>
      </c>
      <c r="AR1372" s="99" t="str">
        <f t="shared" si="989"/>
        <v/>
      </c>
      <c r="AS1372" s="99" t="str">
        <f t="shared" si="994"/>
        <v/>
      </c>
      <c r="AT1372" s="99" t="str">
        <f t="shared" si="995"/>
        <v/>
      </c>
      <c r="AU1372" s="99" t="str">
        <f t="shared" si="965"/>
        <v/>
      </c>
      <c r="AV1372" s="99" t="str">
        <f t="shared" si="966"/>
        <v/>
      </c>
      <c r="AW1372" s="99" t="str">
        <f t="shared" si="996"/>
        <v/>
      </c>
      <c r="AX1372" s="99" t="str">
        <f t="shared" si="997"/>
        <v/>
      </c>
      <c r="AY1372" s="99" t="str">
        <f t="shared" si="967"/>
        <v/>
      </c>
      <c r="AZ1372" s="99" t="str">
        <f t="shared" si="968"/>
        <v/>
      </c>
      <c r="BA1372" s="99" t="str">
        <f t="shared" si="998"/>
        <v/>
      </c>
      <c r="BB1372" s="99" t="str">
        <f t="shared" si="999"/>
        <v/>
      </c>
      <c r="BD1372" s="99" t="str">
        <f t="shared" si="969"/>
        <v/>
      </c>
      <c r="BE1372" s="99" t="str">
        <f t="shared" si="970"/>
        <v/>
      </c>
      <c r="BF1372" s="99" t="str">
        <f t="shared" si="971"/>
        <v/>
      </c>
      <c r="BG1372" s="99" t="str">
        <f t="shared" si="972"/>
        <v/>
      </c>
      <c r="BH1372" s="121" t="str">
        <f t="shared" si="973"/>
        <v/>
      </c>
      <c r="BI1372" s="121" t="str">
        <f t="shared" si="974"/>
        <v/>
      </c>
      <c r="BJ1372" s="122" t="str">
        <f t="shared" si="975"/>
        <v/>
      </c>
      <c r="BK1372" s="122"/>
      <c r="BL1372" s="99" t="str">
        <f t="shared" si="976"/>
        <v/>
      </c>
      <c r="BM1372" s="99" t="str">
        <f t="shared" si="977"/>
        <v/>
      </c>
      <c r="BN1372" s="122" t="str">
        <f t="shared" si="982"/>
        <v/>
      </c>
      <c r="BO1372" s="121" t="str">
        <f t="shared" si="978"/>
        <v/>
      </c>
      <c r="BP1372" s="122" t="str">
        <f t="shared" si="983"/>
        <v/>
      </c>
      <c r="BQ1372" s="122"/>
    </row>
    <row r="1373" spans="2:69" x14ac:dyDescent="0.3">
      <c r="B1373" s="89"/>
      <c r="C1373" s="98">
        <f t="shared" si="979"/>
        <v>273</v>
      </c>
      <c r="D1373" s="120">
        <v>1363</v>
      </c>
      <c r="E1373" s="161" t="str">
        <f t="shared" si="984"/>
        <v/>
      </c>
      <c r="F1373" s="90" t="str">
        <f t="shared" si="960"/>
        <v/>
      </c>
      <c r="G1373" s="120">
        <v>1363</v>
      </c>
      <c r="H1373" s="161" t="str">
        <f t="shared" si="985"/>
        <v/>
      </c>
      <c r="I1373" s="90" t="str">
        <f t="array" ref="I1373">IF(D$2=1,IF(F1373="","",ABS(F1372-F1373)),IF(D$2&lt;10,IF(AND(F1373="",F1374=""),"",MAX(IF(C$11:C$1510=G1373,B$11:B$1510))-MIN(IF(C$11:C$1510=G1373,B$11:B$1510))),IF(AND(F1373="",F1374=""),"",_xlfn.STDEV.S(IF(C$11:C$1510=G1373,B$11:B$1510)))))</f>
        <v/>
      </c>
      <c r="J1373" s="102"/>
      <c r="K1373" s="156"/>
      <c r="L1373" s="157"/>
      <c r="M1373" s="158"/>
      <c r="N1373" s="147"/>
      <c r="O1373" s="147"/>
      <c r="AA1373" s="99" t="str">
        <f t="shared" si="961"/>
        <v/>
      </c>
      <c r="AB1373" s="99" t="str">
        <f t="shared" si="962"/>
        <v/>
      </c>
      <c r="AC1373" s="99" t="str">
        <f t="shared" si="990"/>
        <v/>
      </c>
      <c r="AD1373" s="99" t="str">
        <f t="shared" si="991"/>
        <v/>
      </c>
      <c r="AE1373" s="99" t="str">
        <f t="shared" si="963"/>
        <v/>
      </c>
      <c r="AF1373" s="99" t="str">
        <f t="shared" si="964"/>
        <v/>
      </c>
      <c r="AG1373" s="99" t="str">
        <f t="shared" ref="AG1373:AG1436" si="1002">IF(SUM(AE1364:AE1373)&gt;9,"x","")</f>
        <v/>
      </c>
      <c r="AH1373" s="99" t="str">
        <f t="shared" ref="AH1373:AH1436" si="1003">IF(IF(AF$11="",SUM(AF1365:AF1374),SUM(AF1364:AF1373))&gt;9,"x","")</f>
        <v/>
      </c>
      <c r="AI1373" s="99" t="str">
        <f t="shared" si="980"/>
        <v/>
      </c>
      <c r="AJ1373" s="99" t="str">
        <f t="shared" si="986"/>
        <v/>
      </c>
      <c r="AK1373" s="99" t="str">
        <f t="shared" si="1000"/>
        <v/>
      </c>
      <c r="AL1373" s="99" t="str">
        <f t="shared" si="1001"/>
        <v/>
      </c>
      <c r="AM1373" s="99" t="str">
        <f t="shared" si="981"/>
        <v/>
      </c>
      <c r="AN1373" s="99" t="str">
        <f t="shared" si="987"/>
        <v/>
      </c>
      <c r="AO1373" s="99" t="str">
        <f t="shared" si="992"/>
        <v/>
      </c>
      <c r="AP1373" s="99" t="str">
        <f t="shared" si="993"/>
        <v/>
      </c>
      <c r="AQ1373" s="99" t="str">
        <f t="shared" si="988"/>
        <v/>
      </c>
      <c r="AR1373" s="99" t="str">
        <f t="shared" si="989"/>
        <v/>
      </c>
      <c r="AS1373" s="99" t="str">
        <f t="shared" si="994"/>
        <v/>
      </c>
      <c r="AT1373" s="99" t="str">
        <f t="shared" si="995"/>
        <v/>
      </c>
      <c r="AU1373" s="99" t="str">
        <f t="shared" si="965"/>
        <v/>
      </c>
      <c r="AV1373" s="99" t="str">
        <f t="shared" si="966"/>
        <v/>
      </c>
      <c r="AW1373" s="99" t="str">
        <f t="shared" si="996"/>
        <v/>
      </c>
      <c r="AX1373" s="99" t="str">
        <f t="shared" si="997"/>
        <v/>
      </c>
      <c r="AY1373" s="99" t="str">
        <f t="shared" si="967"/>
        <v/>
      </c>
      <c r="AZ1373" s="99" t="str">
        <f t="shared" si="968"/>
        <v/>
      </c>
      <c r="BA1373" s="99" t="str">
        <f t="shared" si="998"/>
        <v/>
      </c>
      <c r="BB1373" s="99" t="str">
        <f t="shared" si="999"/>
        <v/>
      </c>
      <c r="BD1373" s="99" t="str">
        <f t="shared" si="969"/>
        <v/>
      </c>
      <c r="BE1373" s="99" t="str">
        <f t="shared" si="970"/>
        <v/>
      </c>
      <c r="BF1373" s="99" t="str">
        <f t="shared" si="971"/>
        <v/>
      </c>
      <c r="BG1373" s="99" t="str">
        <f t="shared" si="972"/>
        <v/>
      </c>
      <c r="BH1373" s="121" t="str">
        <f t="shared" si="973"/>
        <v/>
      </c>
      <c r="BI1373" s="121" t="str">
        <f t="shared" si="974"/>
        <v/>
      </c>
      <c r="BJ1373" s="122" t="str">
        <f t="shared" si="975"/>
        <v/>
      </c>
      <c r="BK1373" s="122"/>
      <c r="BL1373" s="99" t="str">
        <f t="shared" si="976"/>
        <v/>
      </c>
      <c r="BM1373" s="99" t="str">
        <f t="shared" si="977"/>
        <v/>
      </c>
      <c r="BN1373" s="122" t="str">
        <f t="shared" si="982"/>
        <v/>
      </c>
      <c r="BO1373" s="121" t="str">
        <f t="shared" si="978"/>
        <v/>
      </c>
      <c r="BP1373" s="122" t="str">
        <f t="shared" si="983"/>
        <v/>
      </c>
      <c r="BQ1373" s="122"/>
    </row>
    <row r="1374" spans="2:69" x14ac:dyDescent="0.3">
      <c r="B1374" s="89"/>
      <c r="C1374" s="98">
        <f t="shared" si="979"/>
        <v>273</v>
      </c>
      <c r="D1374" s="120">
        <v>1364</v>
      </c>
      <c r="E1374" s="161" t="str">
        <f t="shared" si="984"/>
        <v/>
      </c>
      <c r="F1374" s="90" t="str">
        <f t="shared" si="960"/>
        <v/>
      </c>
      <c r="G1374" s="120">
        <v>1364</v>
      </c>
      <c r="H1374" s="161" t="str">
        <f t="shared" si="985"/>
        <v/>
      </c>
      <c r="I1374" s="90" t="str">
        <f t="array" ref="I1374">IF(D$2=1,IF(F1374="","",ABS(F1373-F1374)),IF(D$2&lt;10,IF(AND(F1374="",F1375=""),"",MAX(IF(C$11:C$1510=G1374,B$11:B$1510))-MIN(IF(C$11:C$1510=G1374,B$11:B$1510))),IF(AND(F1374="",F1375=""),"",_xlfn.STDEV.S(IF(C$11:C$1510=G1374,B$11:B$1510)))))</f>
        <v/>
      </c>
      <c r="J1374" s="102"/>
      <c r="K1374" s="156"/>
      <c r="L1374" s="157"/>
      <c r="M1374" s="158"/>
      <c r="N1374" s="147"/>
      <c r="O1374" s="147"/>
      <c r="AA1374" s="99" t="str">
        <f t="shared" si="961"/>
        <v/>
      </c>
      <c r="AB1374" s="99" t="str">
        <f t="shared" si="962"/>
        <v/>
      </c>
      <c r="AC1374" s="99" t="str">
        <f t="shared" si="990"/>
        <v/>
      </c>
      <c r="AD1374" s="99" t="str">
        <f t="shared" si="991"/>
        <v/>
      </c>
      <c r="AE1374" s="99" t="str">
        <f t="shared" si="963"/>
        <v/>
      </c>
      <c r="AF1374" s="99" t="str">
        <f t="shared" si="964"/>
        <v/>
      </c>
      <c r="AG1374" s="99" t="str">
        <f t="shared" si="1002"/>
        <v/>
      </c>
      <c r="AH1374" s="99" t="str">
        <f t="shared" si="1003"/>
        <v/>
      </c>
      <c r="AI1374" s="99" t="str">
        <f t="shared" si="980"/>
        <v/>
      </c>
      <c r="AJ1374" s="99" t="str">
        <f t="shared" si="986"/>
        <v/>
      </c>
      <c r="AK1374" s="99" t="str">
        <f t="shared" si="1000"/>
        <v/>
      </c>
      <c r="AL1374" s="99" t="str">
        <f t="shared" si="1001"/>
        <v/>
      </c>
      <c r="AM1374" s="99" t="str">
        <f t="shared" si="981"/>
        <v/>
      </c>
      <c r="AN1374" s="99" t="str">
        <f t="shared" si="987"/>
        <v/>
      </c>
      <c r="AO1374" s="99" t="str">
        <f t="shared" si="992"/>
        <v/>
      </c>
      <c r="AP1374" s="99" t="str">
        <f t="shared" si="993"/>
        <v/>
      </c>
      <c r="AQ1374" s="99" t="str">
        <f t="shared" si="988"/>
        <v/>
      </c>
      <c r="AR1374" s="99" t="str">
        <f t="shared" si="989"/>
        <v/>
      </c>
      <c r="AS1374" s="99" t="str">
        <f t="shared" si="994"/>
        <v/>
      </c>
      <c r="AT1374" s="99" t="str">
        <f t="shared" si="995"/>
        <v/>
      </c>
      <c r="AU1374" s="99" t="str">
        <f t="shared" si="965"/>
        <v/>
      </c>
      <c r="AV1374" s="99" t="str">
        <f t="shared" si="966"/>
        <v/>
      </c>
      <c r="AW1374" s="99" t="str">
        <f t="shared" si="996"/>
        <v/>
      </c>
      <c r="AX1374" s="99" t="str">
        <f t="shared" si="997"/>
        <v/>
      </c>
      <c r="AY1374" s="99" t="str">
        <f t="shared" si="967"/>
        <v/>
      </c>
      <c r="AZ1374" s="99" t="str">
        <f t="shared" si="968"/>
        <v/>
      </c>
      <c r="BA1374" s="99" t="str">
        <f t="shared" si="998"/>
        <v/>
      </c>
      <c r="BB1374" s="99" t="str">
        <f t="shared" si="999"/>
        <v/>
      </c>
      <c r="BD1374" s="99" t="str">
        <f t="shared" si="969"/>
        <v/>
      </c>
      <c r="BE1374" s="99" t="str">
        <f t="shared" si="970"/>
        <v/>
      </c>
      <c r="BF1374" s="99" t="str">
        <f t="shared" si="971"/>
        <v/>
      </c>
      <c r="BG1374" s="99" t="str">
        <f t="shared" si="972"/>
        <v/>
      </c>
      <c r="BH1374" s="121" t="str">
        <f t="shared" si="973"/>
        <v/>
      </c>
      <c r="BI1374" s="121" t="str">
        <f t="shared" si="974"/>
        <v/>
      </c>
      <c r="BJ1374" s="122" t="str">
        <f t="shared" si="975"/>
        <v/>
      </c>
      <c r="BK1374" s="122"/>
      <c r="BL1374" s="99" t="str">
        <f t="shared" si="976"/>
        <v/>
      </c>
      <c r="BM1374" s="99" t="str">
        <f t="shared" si="977"/>
        <v/>
      </c>
      <c r="BN1374" s="122" t="str">
        <f t="shared" si="982"/>
        <v/>
      </c>
      <c r="BO1374" s="121" t="str">
        <f t="shared" si="978"/>
        <v/>
      </c>
      <c r="BP1374" s="122" t="str">
        <f t="shared" si="983"/>
        <v/>
      </c>
      <c r="BQ1374" s="122"/>
    </row>
    <row r="1375" spans="2:69" x14ac:dyDescent="0.3">
      <c r="B1375" s="89"/>
      <c r="C1375" s="98">
        <f t="shared" si="979"/>
        <v>273</v>
      </c>
      <c r="D1375" s="120">
        <v>1365</v>
      </c>
      <c r="E1375" s="161" t="str">
        <f t="shared" si="984"/>
        <v/>
      </c>
      <c r="F1375" s="90" t="str">
        <f t="shared" si="960"/>
        <v/>
      </c>
      <c r="G1375" s="120">
        <v>1365</v>
      </c>
      <c r="H1375" s="161" t="str">
        <f t="shared" si="985"/>
        <v/>
      </c>
      <c r="I1375" s="90" t="str">
        <f t="array" ref="I1375">IF(D$2=1,IF(F1375="","",ABS(F1374-F1375)),IF(D$2&lt;10,IF(AND(F1375="",F1376=""),"",MAX(IF(C$11:C$1510=G1375,B$11:B$1510))-MIN(IF(C$11:C$1510=G1375,B$11:B$1510))),IF(AND(F1375="",F1376=""),"",_xlfn.STDEV.S(IF(C$11:C$1510=G1375,B$11:B$1510)))))</f>
        <v/>
      </c>
      <c r="J1375" s="102"/>
      <c r="K1375" s="156"/>
      <c r="L1375" s="157"/>
      <c r="M1375" s="158"/>
      <c r="N1375" s="147"/>
      <c r="O1375" s="147"/>
      <c r="AA1375" s="99" t="str">
        <f t="shared" si="961"/>
        <v/>
      </c>
      <c r="AB1375" s="99" t="str">
        <f t="shared" si="962"/>
        <v/>
      </c>
      <c r="AC1375" s="99" t="str">
        <f t="shared" si="990"/>
        <v/>
      </c>
      <c r="AD1375" s="99" t="str">
        <f t="shared" si="991"/>
        <v/>
      </c>
      <c r="AE1375" s="99" t="str">
        <f t="shared" si="963"/>
        <v/>
      </c>
      <c r="AF1375" s="99" t="str">
        <f t="shared" si="964"/>
        <v/>
      </c>
      <c r="AG1375" s="99" t="str">
        <f t="shared" si="1002"/>
        <v/>
      </c>
      <c r="AH1375" s="99" t="str">
        <f t="shared" si="1003"/>
        <v/>
      </c>
      <c r="AI1375" s="99" t="str">
        <f t="shared" si="980"/>
        <v/>
      </c>
      <c r="AJ1375" s="99" t="str">
        <f t="shared" si="986"/>
        <v/>
      </c>
      <c r="AK1375" s="99" t="str">
        <f t="shared" si="1000"/>
        <v/>
      </c>
      <c r="AL1375" s="99" t="str">
        <f t="shared" si="1001"/>
        <v/>
      </c>
      <c r="AM1375" s="99" t="str">
        <f t="shared" si="981"/>
        <v/>
      </c>
      <c r="AN1375" s="99" t="str">
        <f t="shared" si="987"/>
        <v/>
      </c>
      <c r="AO1375" s="99" t="str">
        <f t="shared" si="992"/>
        <v/>
      </c>
      <c r="AP1375" s="99" t="str">
        <f t="shared" si="993"/>
        <v/>
      </c>
      <c r="AQ1375" s="99" t="str">
        <f t="shared" si="988"/>
        <v/>
      </c>
      <c r="AR1375" s="99" t="str">
        <f t="shared" si="989"/>
        <v/>
      </c>
      <c r="AS1375" s="99" t="str">
        <f t="shared" si="994"/>
        <v/>
      </c>
      <c r="AT1375" s="99" t="str">
        <f t="shared" si="995"/>
        <v/>
      </c>
      <c r="AU1375" s="99" t="str">
        <f t="shared" si="965"/>
        <v/>
      </c>
      <c r="AV1375" s="99" t="str">
        <f t="shared" si="966"/>
        <v/>
      </c>
      <c r="AW1375" s="99" t="str">
        <f t="shared" si="996"/>
        <v/>
      </c>
      <c r="AX1375" s="99" t="str">
        <f t="shared" si="997"/>
        <v/>
      </c>
      <c r="AY1375" s="99" t="str">
        <f t="shared" si="967"/>
        <v/>
      </c>
      <c r="AZ1375" s="99" t="str">
        <f t="shared" si="968"/>
        <v/>
      </c>
      <c r="BA1375" s="99" t="str">
        <f t="shared" si="998"/>
        <v/>
      </c>
      <c r="BB1375" s="99" t="str">
        <f t="shared" si="999"/>
        <v/>
      </c>
      <c r="BD1375" s="99" t="str">
        <f t="shared" si="969"/>
        <v/>
      </c>
      <c r="BE1375" s="99" t="str">
        <f t="shared" si="970"/>
        <v/>
      </c>
      <c r="BF1375" s="99" t="str">
        <f t="shared" si="971"/>
        <v/>
      </c>
      <c r="BG1375" s="99" t="str">
        <f t="shared" si="972"/>
        <v/>
      </c>
      <c r="BH1375" s="121" t="str">
        <f t="shared" si="973"/>
        <v/>
      </c>
      <c r="BI1375" s="121" t="str">
        <f t="shared" si="974"/>
        <v/>
      </c>
      <c r="BJ1375" s="122" t="str">
        <f t="shared" si="975"/>
        <v/>
      </c>
      <c r="BK1375" s="122"/>
      <c r="BL1375" s="99" t="str">
        <f t="shared" si="976"/>
        <v/>
      </c>
      <c r="BM1375" s="99" t="str">
        <f t="shared" si="977"/>
        <v/>
      </c>
      <c r="BN1375" s="122" t="str">
        <f t="shared" si="982"/>
        <v/>
      </c>
      <c r="BO1375" s="121" t="str">
        <f t="shared" si="978"/>
        <v/>
      </c>
      <c r="BP1375" s="122" t="str">
        <f t="shared" si="983"/>
        <v/>
      </c>
      <c r="BQ1375" s="122"/>
    </row>
    <row r="1376" spans="2:69" x14ac:dyDescent="0.3">
      <c r="B1376" s="89"/>
      <c r="C1376" s="98">
        <f t="shared" si="979"/>
        <v>274</v>
      </c>
      <c r="D1376" s="120">
        <v>1366</v>
      </c>
      <c r="E1376" s="161" t="str">
        <f t="shared" si="984"/>
        <v/>
      </c>
      <c r="F1376" s="90" t="str">
        <f t="shared" si="960"/>
        <v/>
      </c>
      <c r="G1376" s="120">
        <v>1366</v>
      </c>
      <c r="H1376" s="161" t="str">
        <f t="shared" si="985"/>
        <v/>
      </c>
      <c r="I1376" s="90" t="str">
        <f t="array" ref="I1376">IF(D$2=1,IF(F1376="","",ABS(F1375-F1376)),IF(D$2&lt;10,IF(AND(F1376="",F1377=""),"",MAX(IF(C$11:C$1510=G1376,B$11:B$1510))-MIN(IF(C$11:C$1510=G1376,B$11:B$1510))),IF(AND(F1376="",F1377=""),"",_xlfn.STDEV.S(IF(C$11:C$1510=G1376,B$11:B$1510)))))</f>
        <v/>
      </c>
      <c r="J1376" s="102"/>
      <c r="K1376" s="156"/>
      <c r="L1376" s="157"/>
      <c r="M1376" s="158"/>
      <c r="N1376" s="147"/>
      <c r="O1376" s="147"/>
      <c r="AA1376" s="99" t="str">
        <f t="shared" si="961"/>
        <v/>
      </c>
      <c r="AB1376" s="99" t="str">
        <f t="shared" si="962"/>
        <v/>
      </c>
      <c r="AC1376" s="99" t="str">
        <f t="shared" si="990"/>
        <v/>
      </c>
      <c r="AD1376" s="99" t="str">
        <f t="shared" si="991"/>
        <v/>
      </c>
      <c r="AE1376" s="99" t="str">
        <f t="shared" si="963"/>
        <v/>
      </c>
      <c r="AF1376" s="99" t="str">
        <f t="shared" si="964"/>
        <v/>
      </c>
      <c r="AG1376" s="99" t="str">
        <f t="shared" si="1002"/>
        <v/>
      </c>
      <c r="AH1376" s="99" t="str">
        <f t="shared" si="1003"/>
        <v/>
      </c>
      <c r="AI1376" s="99" t="str">
        <f t="shared" si="980"/>
        <v/>
      </c>
      <c r="AJ1376" s="99" t="str">
        <f t="shared" si="986"/>
        <v/>
      </c>
      <c r="AK1376" s="99" t="str">
        <f t="shared" si="1000"/>
        <v/>
      </c>
      <c r="AL1376" s="99" t="str">
        <f t="shared" si="1001"/>
        <v/>
      </c>
      <c r="AM1376" s="99" t="str">
        <f t="shared" si="981"/>
        <v/>
      </c>
      <c r="AN1376" s="99" t="str">
        <f t="shared" si="987"/>
        <v/>
      </c>
      <c r="AO1376" s="99" t="str">
        <f t="shared" si="992"/>
        <v/>
      </c>
      <c r="AP1376" s="99" t="str">
        <f t="shared" si="993"/>
        <v/>
      </c>
      <c r="AQ1376" s="99" t="str">
        <f t="shared" si="988"/>
        <v/>
      </c>
      <c r="AR1376" s="99" t="str">
        <f t="shared" si="989"/>
        <v/>
      </c>
      <c r="AS1376" s="99" t="str">
        <f t="shared" si="994"/>
        <v/>
      </c>
      <c r="AT1376" s="99" t="str">
        <f t="shared" si="995"/>
        <v/>
      </c>
      <c r="AU1376" s="99" t="str">
        <f t="shared" si="965"/>
        <v/>
      </c>
      <c r="AV1376" s="99" t="str">
        <f t="shared" si="966"/>
        <v/>
      </c>
      <c r="AW1376" s="99" t="str">
        <f t="shared" si="996"/>
        <v/>
      </c>
      <c r="AX1376" s="99" t="str">
        <f t="shared" si="997"/>
        <v/>
      </c>
      <c r="AY1376" s="99" t="str">
        <f t="shared" si="967"/>
        <v/>
      </c>
      <c r="AZ1376" s="99" t="str">
        <f t="shared" si="968"/>
        <v/>
      </c>
      <c r="BA1376" s="99" t="str">
        <f t="shared" si="998"/>
        <v/>
      </c>
      <c r="BB1376" s="99" t="str">
        <f t="shared" si="999"/>
        <v/>
      </c>
      <c r="BD1376" s="99" t="str">
        <f t="shared" si="969"/>
        <v/>
      </c>
      <c r="BE1376" s="99" t="str">
        <f t="shared" si="970"/>
        <v/>
      </c>
      <c r="BF1376" s="99" t="str">
        <f t="shared" si="971"/>
        <v/>
      </c>
      <c r="BG1376" s="99" t="str">
        <f t="shared" si="972"/>
        <v/>
      </c>
      <c r="BH1376" s="121" t="str">
        <f t="shared" si="973"/>
        <v/>
      </c>
      <c r="BI1376" s="121" t="str">
        <f t="shared" si="974"/>
        <v/>
      </c>
      <c r="BJ1376" s="122" t="str">
        <f t="shared" si="975"/>
        <v/>
      </c>
      <c r="BK1376" s="122"/>
      <c r="BL1376" s="99" t="str">
        <f t="shared" si="976"/>
        <v/>
      </c>
      <c r="BM1376" s="99" t="str">
        <f t="shared" si="977"/>
        <v/>
      </c>
      <c r="BN1376" s="122" t="str">
        <f t="shared" si="982"/>
        <v/>
      </c>
      <c r="BO1376" s="121" t="str">
        <f t="shared" si="978"/>
        <v/>
      </c>
      <c r="BP1376" s="122" t="str">
        <f t="shared" si="983"/>
        <v/>
      </c>
      <c r="BQ1376" s="122"/>
    </row>
    <row r="1377" spans="2:69" x14ac:dyDescent="0.3">
      <c r="B1377" s="89"/>
      <c r="C1377" s="98">
        <f t="shared" si="979"/>
        <v>274</v>
      </c>
      <c r="D1377" s="120">
        <v>1367</v>
      </c>
      <c r="E1377" s="161" t="str">
        <f t="shared" si="984"/>
        <v/>
      </c>
      <c r="F1377" s="90" t="str">
        <f t="shared" si="960"/>
        <v/>
      </c>
      <c r="G1377" s="120">
        <v>1367</v>
      </c>
      <c r="H1377" s="161" t="str">
        <f t="shared" si="985"/>
        <v/>
      </c>
      <c r="I1377" s="90" t="str">
        <f t="array" ref="I1377">IF(D$2=1,IF(F1377="","",ABS(F1376-F1377)),IF(D$2&lt;10,IF(AND(F1377="",F1378=""),"",MAX(IF(C$11:C$1510=G1377,B$11:B$1510))-MIN(IF(C$11:C$1510=G1377,B$11:B$1510))),IF(AND(F1377="",F1378=""),"",_xlfn.STDEV.S(IF(C$11:C$1510=G1377,B$11:B$1510)))))</f>
        <v/>
      </c>
      <c r="J1377" s="102"/>
      <c r="K1377" s="156"/>
      <c r="L1377" s="157"/>
      <c r="M1377" s="158"/>
      <c r="N1377" s="147"/>
      <c r="O1377" s="147"/>
      <c r="AA1377" s="99" t="str">
        <f t="shared" si="961"/>
        <v/>
      </c>
      <c r="AB1377" s="99" t="str">
        <f t="shared" si="962"/>
        <v/>
      </c>
      <c r="AC1377" s="99" t="str">
        <f t="shared" si="990"/>
        <v/>
      </c>
      <c r="AD1377" s="99" t="str">
        <f t="shared" si="991"/>
        <v/>
      </c>
      <c r="AE1377" s="99" t="str">
        <f t="shared" si="963"/>
        <v/>
      </c>
      <c r="AF1377" s="99" t="str">
        <f t="shared" si="964"/>
        <v/>
      </c>
      <c r="AG1377" s="99" t="str">
        <f t="shared" si="1002"/>
        <v/>
      </c>
      <c r="AH1377" s="99" t="str">
        <f t="shared" si="1003"/>
        <v/>
      </c>
      <c r="AI1377" s="99" t="str">
        <f t="shared" si="980"/>
        <v/>
      </c>
      <c r="AJ1377" s="99" t="str">
        <f t="shared" si="986"/>
        <v/>
      </c>
      <c r="AK1377" s="99" t="str">
        <f t="shared" si="1000"/>
        <v/>
      </c>
      <c r="AL1377" s="99" t="str">
        <f t="shared" si="1001"/>
        <v/>
      </c>
      <c r="AM1377" s="99" t="str">
        <f t="shared" si="981"/>
        <v/>
      </c>
      <c r="AN1377" s="99" t="str">
        <f t="shared" si="987"/>
        <v/>
      </c>
      <c r="AO1377" s="99" t="str">
        <f t="shared" si="992"/>
        <v/>
      </c>
      <c r="AP1377" s="99" t="str">
        <f t="shared" si="993"/>
        <v/>
      </c>
      <c r="AQ1377" s="99" t="str">
        <f t="shared" si="988"/>
        <v/>
      </c>
      <c r="AR1377" s="99" t="str">
        <f t="shared" si="989"/>
        <v/>
      </c>
      <c r="AS1377" s="99" t="str">
        <f t="shared" si="994"/>
        <v/>
      </c>
      <c r="AT1377" s="99" t="str">
        <f t="shared" si="995"/>
        <v/>
      </c>
      <c r="AU1377" s="99" t="str">
        <f t="shared" si="965"/>
        <v/>
      </c>
      <c r="AV1377" s="99" t="str">
        <f t="shared" si="966"/>
        <v/>
      </c>
      <c r="AW1377" s="99" t="str">
        <f t="shared" si="996"/>
        <v/>
      </c>
      <c r="AX1377" s="99" t="str">
        <f t="shared" si="997"/>
        <v/>
      </c>
      <c r="AY1377" s="99" t="str">
        <f t="shared" si="967"/>
        <v/>
      </c>
      <c r="AZ1377" s="99" t="str">
        <f t="shared" si="968"/>
        <v/>
      </c>
      <c r="BA1377" s="99" t="str">
        <f t="shared" si="998"/>
        <v/>
      </c>
      <c r="BB1377" s="99" t="str">
        <f t="shared" si="999"/>
        <v/>
      </c>
      <c r="BD1377" s="99" t="str">
        <f t="shared" si="969"/>
        <v/>
      </c>
      <c r="BE1377" s="99" t="str">
        <f t="shared" si="970"/>
        <v/>
      </c>
      <c r="BF1377" s="99" t="str">
        <f t="shared" si="971"/>
        <v/>
      </c>
      <c r="BG1377" s="99" t="str">
        <f t="shared" si="972"/>
        <v/>
      </c>
      <c r="BH1377" s="121" t="str">
        <f t="shared" si="973"/>
        <v/>
      </c>
      <c r="BI1377" s="121" t="str">
        <f t="shared" si="974"/>
        <v/>
      </c>
      <c r="BJ1377" s="122" t="str">
        <f t="shared" si="975"/>
        <v/>
      </c>
      <c r="BK1377" s="122"/>
      <c r="BL1377" s="99" t="str">
        <f t="shared" si="976"/>
        <v/>
      </c>
      <c r="BM1377" s="99" t="str">
        <f t="shared" si="977"/>
        <v/>
      </c>
      <c r="BN1377" s="122" t="str">
        <f t="shared" si="982"/>
        <v/>
      </c>
      <c r="BO1377" s="121" t="str">
        <f t="shared" si="978"/>
        <v/>
      </c>
      <c r="BP1377" s="122" t="str">
        <f t="shared" si="983"/>
        <v/>
      </c>
      <c r="BQ1377" s="122"/>
    </row>
    <row r="1378" spans="2:69" x14ac:dyDescent="0.3">
      <c r="B1378" s="89"/>
      <c r="C1378" s="98">
        <f t="shared" si="979"/>
        <v>274</v>
      </c>
      <c r="D1378" s="120">
        <v>1368</v>
      </c>
      <c r="E1378" s="161" t="str">
        <f t="shared" si="984"/>
        <v/>
      </c>
      <c r="F1378" s="90" t="str">
        <f t="shared" si="960"/>
        <v/>
      </c>
      <c r="G1378" s="120">
        <v>1368</v>
      </c>
      <c r="H1378" s="161" t="str">
        <f t="shared" si="985"/>
        <v/>
      </c>
      <c r="I1378" s="90" t="str">
        <f t="array" ref="I1378">IF(D$2=1,IF(F1378="","",ABS(F1377-F1378)),IF(D$2&lt;10,IF(AND(F1378="",F1379=""),"",MAX(IF(C$11:C$1510=G1378,B$11:B$1510))-MIN(IF(C$11:C$1510=G1378,B$11:B$1510))),IF(AND(F1378="",F1379=""),"",_xlfn.STDEV.S(IF(C$11:C$1510=G1378,B$11:B$1510)))))</f>
        <v/>
      </c>
      <c r="J1378" s="102"/>
      <c r="K1378" s="156"/>
      <c r="L1378" s="157"/>
      <c r="M1378" s="158"/>
      <c r="N1378" s="147"/>
      <c r="O1378" s="147"/>
      <c r="AA1378" s="99" t="str">
        <f t="shared" si="961"/>
        <v/>
      </c>
      <c r="AB1378" s="99" t="str">
        <f t="shared" si="962"/>
        <v/>
      </c>
      <c r="AC1378" s="99" t="str">
        <f t="shared" si="990"/>
        <v/>
      </c>
      <c r="AD1378" s="99" t="str">
        <f t="shared" si="991"/>
        <v/>
      </c>
      <c r="AE1378" s="99" t="str">
        <f t="shared" si="963"/>
        <v/>
      </c>
      <c r="AF1378" s="99" t="str">
        <f t="shared" si="964"/>
        <v/>
      </c>
      <c r="AG1378" s="99" t="str">
        <f t="shared" si="1002"/>
        <v/>
      </c>
      <c r="AH1378" s="99" t="str">
        <f t="shared" si="1003"/>
        <v/>
      </c>
      <c r="AI1378" s="99" t="str">
        <f t="shared" si="980"/>
        <v/>
      </c>
      <c r="AJ1378" s="99" t="str">
        <f t="shared" si="986"/>
        <v/>
      </c>
      <c r="AK1378" s="99" t="str">
        <f t="shared" si="1000"/>
        <v/>
      </c>
      <c r="AL1378" s="99" t="str">
        <f t="shared" si="1001"/>
        <v/>
      </c>
      <c r="AM1378" s="99" t="str">
        <f t="shared" si="981"/>
        <v/>
      </c>
      <c r="AN1378" s="99" t="str">
        <f t="shared" si="987"/>
        <v/>
      </c>
      <c r="AO1378" s="99" t="str">
        <f t="shared" si="992"/>
        <v/>
      </c>
      <c r="AP1378" s="99" t="str">
        <f t="shared" si="993"/>
        <v/>
      </c>
      <c r="AQ1378" s="99" t="str">
        <f t="shared" si="988"/>
        <v/>
      </c>
      <c r="AR1378" s="99" t="str">
        <f t="shared" si="989"/>
        <v/>
      </c>
      <c r="AS1378" s="99" t="str">
        <f t="shared" si="994"/>
        <v/>
      </c>
      <c r="AT1378" s="99" t="str">
        <f t="shared" si="995"/>
        <v/>
      </c>
      <c r="AU1378" s="99" t="str">
        <f t="shared" si="965"/>
        <v/>
      </c>
      <c r="AV1378" s="99" t="str">
        <f t="shared" si="966"/>
        <v/>
      </c>
      <c r="AW1378" s="99" t="str">
        <f t="shared" si="996"/>
        <v/>
      </c>
      <c r="AX1378" s="99" t="str">
        <f t="shared" si="997"/>
        <v/>
      </c>
      <c r="AY1378" s="99" t="str">
        <f t="shared" si="967"/>
        <v/>
      </c>
      <c r="AZ1378" s="99" t="str">
        <f t="shared" si="968"/>
        <v/>
      </c>
      <c r="BA1378" s="99" t="str">
        <f t="shared" si="998"/>
        <v/>
      </c>
      <c r="BB1378" s="99" t="str">
        <f t="shared" si="999"/>
        <v/>
      </c>
      <c r="BD1378" s="99" t="str">
        <f t="shared" si="969"/>
        <v/>
      </c>
      <c r="BE1378" s="99" t="str">
        <f t="shared" si="970"/>
        <v/>
      </c>
      <c r="BF1378" s="99" t="str">
        <f t="shared" si="971"/>
        <v/>
      </c>
      <c r="BG1378" s="99" t="str">
        <f t="shared" si="972"/>
        <v/>
      </c>
      <c r="BH1378" s="121" t="str">
        <f t="shared" si="973"/>
        <v/>
      </c>
      <c r="BI1378" s="121" t="str">
        <f t="shared" si="974"/>
        <v/>
      </c>
      <c r="BJ1378" s="122" t="str">
        <f t="shared" si="975"/>
        <v/>
      </c>
      <c r="BK1378" s="122"/>
      <c r="BL1378" s="99" t="str">
        <f t="shared" si="976"/>
        <v/>
      </c>
      <c r="BM1378" s="99" t="str">
        <f t="shared" si="977"/>
        <v/>
      </c>
      <c r="BN1378" s="122" t="str">
        <f t="shared" si="982"/>
        <v/>
      </c>
      <c r="BO1378" s="121" t="str">
        <f t="shared" si="978"/>
        <v/>
      </c>
      <c r="BP1378" s="122" t="str">
        <f t="shared" si="983"/>
        <v/>
      </c>
      <c r="BQ1378" s="122"/>
    </row>
    <row r="1379" spans="2:69" x14ac:dyDescent="0.3">
      <c r="B1379" s="89"/>
      <c r="C1379" s="98">
        <f t="shared" si="979"/>
        <v>274</v>
      </c>
      <c r="D1379" s="120">
        <v>1369</v>
      </c>
      <c r="E1379" s="161" t="str">
        <f t="shared" si="984"/>
        <v/>
      </c>
      <c r="F1379" s="90" t="str">
        <f t="shared" si="960"/>
        <v/>
      </c>
      <c r="G1379" s="120">
        <v>1369</v>
      </c>
      <c r="H1379" s="161" t="str">
        <f t="shared" si="985"/>
        <v/>
      </c>
      <c r="I1379" s="90" t="str">
        <f t="array" ref="I1379">IF(D$2=1,IF(F1379="","",ABS(F1378-F1379)),IF(D$2&lt;10,IF(AND(F1379="",F1380=""),"",MAX(IF(C$11:C$1510=G1379,B$11:B$1510))-MIN(IF(C$11:C$1510=G1379,B$11:B$1510))),IF(AND(F1379="",F1380=""),"",_xlfn.STDEV.S(IF(C$11:C$1510=G1379,B$11:B$1510)))))</f>
        <v/>
      </c>
      <c r="J1379" s="102"/>
      <c r="K1379" s="156"/>
      <c r="L1379" s="157"/>
      <c r="M1379" s="158"/>
      <c r="N1379" s="147"/>
      <c r="O1379" s="147"/>
      <c r="AA1379" s="99" t="str">
        <f t="shared" si="961"/>
        <v/>
      </c>
      <c r="AB1379" s="99" t="str">
        <f t="shared" si="962"/>
        <v/>
      </c>
      <c r="AC1379" s="99" t="str">
        <f t="shared" si="990"/>
        <v/>
      </c>
      <c r="AD1379" s="99" t="str">
        <f t="shared" si="991"/>
        <v/>
      </c>
      <c r="AE1379" s="99" t="str">
        <f t="shared" si="963"/>
        <v/>
      </c>
      <c r="AF1379" s="99" t="str">
        <f t="shared" si="964"/>
        <v/>
      </c>
      <c r="AG1379" s="99" t="str">
        <f t="shared" si="1002"/>
        <v/>
      </c>
      <c r="AH1379" s="99" t="str">
        <f t="shared" si="1003"/>
        <v/>
      </c>
      <c r="AI1379" s="99" t="str">
        <f t="shared" si="980"/>
        <v/>
      </c>
      <c r="AJ1379" s="99" t="str">
        <f t="shared" si="986"/>
        <v/>
      </c>
      <c r="AK1379" s="99" t="str">
        <f t="shared" si="1000"/>
        <v/>
      </c>
      <c r="AL1379" s="99" t="str">
        <f t="shared" si="1001"/>
        <v/>
      </c>
      <c r="AM1379" s="99" t="str">
        <f t="shared" si="981"/>
        <v/>
      </c>
      <c r="AN1379" s="99" t="str">
        <f t="shared" si="987"/>
        <v/>
      </c>
      <c r="AO1379" s="99" t="str">
        <f t="shared" si="992"/>
        <v/>
      </c>
      <c r="AP1379" s="99" t="str">
        <f t="shared" si="993"/>
        <v/>
      </c>
      <c r="AQ1379" s="99" t="str">
        <f t="shared" si="988"/>
        <v/>
      </c>
      <c r="AR1379" s="99" t="str">
        <f t="shared" si="989"/>
        <v/>
      </c>
      <c r="AS1379" s="99" t="str">
        <f t="shared" si="994"/>
        <v/>
      </c>
      <c r="AT1379" s="99" t="str">
        <f t="shared" si="995"/>
        <v/>
      </c>
      <c r="AU1379" s="99" t="str">
        <f t="shared" si="965"/>
        <v/>
      </c>
      <c r="AV1379" s="99" t="str">
        <f t="shared" si="966"/>
        <v/>
      </c>
      <c r="AW1379" s="99" t="str">
        <f t="shared" si="996"/>
        <v/>
      </c>
      <c r="AX1379" s="99" t="str">
        <f t="shared" si="997"/>
        <v/>
      </c>
      <c r="AY1379" s="99" t="str">
        <f t="shared" si="967"/>
        <v/>
      </c>
      <c r="AZ1379" s="99" t="str">
        <f t="shared" si="968"/>
        <v/>
      </c>
      <c r="BA1379" s="99" t="str">
        <f t="shared" si="998"/>
        <v/>
      </c>
      <c r="BB1379" s="99" t="str">
        <f t="shared" si="999"/>
        <v/>
      </c>
      <c r="BD1379" s="99" t="str">
        <f t="shared" si="969"/>
        <v/>
      </c>
      <c r="BE1379" s="99" t="str">
        <f t="shared" si="970"/>
        <v/>
      </c>
      <c r="BF1379" s="99" t="str">
        <f t="shared" si="971"/>
        <v/>
      </c>
      <c r="BG1379" s="99" t="str">
        <f t="shared" si="972"/>
        <v/>
      </c>
      <c r="BH1379" s="121" t="str">
        <f t="shared" si="973"/>
        <v/>
      </c>
      <c r="BI1379" s="121" t="str">
        <f t="shared" si="974"/>
        <v/>
      </c>
      <c r="BJ1379" s="122" t="str">
        <f t="shared" si="975"/>
        <v/>
      </c>
      <c r="BK1379" s="122"/>
      <c r="BL1379" s="99" t="str">
        <f t="shared" si="976"/>
        <v/>
      </c>
      <c r="BM1379" s="99" t="str">
        <f t="shared" si="977"/>
        <v/>
      </c>
      <c r="BN1379" s="122" t="str">
        <f t="shared" si="982"/>
        <v/>
      </c>
      <c r="BO1379" s="121" t="str">
        <f t="shared" si="978"/>
        <v/>
      </c>
      <c r="BP1379" s="122" t="str">
        <f t="shared" si="983"/>
        <v/>
      </c>
      <c r="BQ1379" s="122"/>
    </row>
    <row r="1380" spans="2:69" x14ac:dyDescent="0.3">
      <c r="B1380" s="89"/>
      <c r="C1380" s="98">
        <f t="shared" si="979"/>
        <v>274</v>
      </c>
      <c r="D1380" s="120">
        <v>1370</v>
      </c>
      <c r="E1380" s="161" t="str">
        <f t="shared" si="984"/>
        <v/>
      </c>
      <c r="F1380" s="90" t="str">
        <f t="shared" si="960"/>
        <v/>
      </c>
      <c r="G1380" s="120">
        <v>1370</v>
      </c>
      <c r="H1380" s="161" t="str">
        <f t="shared" si="985"/>
        <v/>
      </c>
      <c r="I1380" s="90" t="str">
        <f t="array" ref="I1380">IF(D$2=1,IF(F1380="","",ABS(F1379-F1380)),IF(D$2&lt;10,IF(AND(F1380="",F1381=""),"",MAX(IF(C$11:C$1510=G1380,B$11:B$1510))-MIN(IF(C$11:C$1510=G1380,B$11:B$1510))),IF(AND(F1380="",F1381=""),"",_xlfn.STDEV.S(IF(C$11:C$1510=G1380,B$11:B$1510)))))</f>
        <v/>
      </c>
      <c r="J1380" s="102"/>
      <c r="K1380" s="156"/>
      <c r="L1380" s="157"/>
      <c r="M1380" s="158"/>
      <c r="N1380" s="147"/>
      <c r="O1380" s="147"/>
      <c r="AA1380" s="99" t="str">
        <f t="shared" si="961"/>
        <v/>
      </c>
      <c r="AB1380" s="99" t="str">
        <f t="shared" si="962"/>
        <v/>
      </c>
      <c r="AC1380" s="99" t="str">
        <f t="shared" si="990"/>
        <v/>
      </c>
      <c r="AD1380" s="99" t="str">
        <f t="shared" si="991"/>
        <v/>
      </c>
      <c r="AE1380" s="99" t="str">
        <f t="shared" si="963"/>
        <v/>
      </c>
      <c r="AF1380" s="99" t="str">
        <f t="shared" si="964"/>
        <v/>
      </c>
      <c r="AG1380" s="99" t="str">
        <f t="shared" si="1002"/>
        <v/>
      </c>
      <c r="AH1380" s="99" t="str">
        <f t="shared" si="1003"/>
        <v/>
      </c>
      <c r="AI1380" s="99" t="str">
        <f t="shared" si="980"/>
        <v/>
      </c>
      <c r="AJ1380" s="99" t="str">
        <f t="shared" si="986"/>
        <v/>
      </c>
      <c r="AK1380" s="99" t="str">
        <f t="shared" si="1000"/>
        <v/>
      </c>
      <c r="AL1380" s="99" t="str">
        <f t="shared" si="1001"/>
        <v/>
      </c>
      <c r="AM1380" s="99" t="str">
        <f t="shared" si="981"/>
        <v/>
      </c>
      <c r="AN1380" s="99" t="str">
        <f t="shared" si="987"/>
        <v/>
      </c>
      <c r="AO1380" s="99" t="str">
        <f t="shared" si="992"/>
        <v/>
      </c>
      <c r="AP1380" s="99" t="str">
        <f t="shared" si="993"/>
        <v/>
      </c>
      <c r="AQ1380" s="99" t="str">
        <f t="shared" si="988"/>
        <v/>
      </c>
      <c r="AR1380" s="99" t="str">
        <f t="shared" si="989"/>
        <v/>
      </c>
      <c r="AS1380" s="99" t="str">
        <f t="shared" si="994"/>
        <v/>
      </c>
      <c r="AT1380" s="99" t="str">
        <f t="shared" si="995"/>
        <v/>
      </c>
      <c r="AU1380" s="99" t="str">
        <f t="shared" si="965"/>
        <v/>
      </c>
      <c r="AV1380" s="99" t="str">
        <f t="shared" si="966"/>
        <v/>
      </c>
      <c r="AW1380" s="99" t="str">
        <f t="shared" si="996"/>
        <v/>
      </c>
      <c r="AX1380" s="99" t="str">
        <f t="shared" si="997"/>
        <v/>
      </c>
      <c r="AY1380" s="99" t="str">
        <f t="shared" si="967"/>
        <v/>
      </c>
      <c r="AZ1380" s="99" t="str">
        <f t="shared" si="968"/>
        <v/>
      </c>
      <c r="BA1380" s="99" t="str">
        <f t="shared" si="998"/>
        <v/>
      </c>
      <c r="BB1380" s="99" t="str">
        <f t="shared" si="999"/>
        <v/>
      </c>
      <c r="BD1380" s="99" t="str">
        <f t="shared" si="969"/>
        <v/>
      </c>
      <c r="BE1380" s="99" t="str">
        <f t="shared" si="970"/>
        <v/>
      </c>
      <c r="BF1380" s="99" t="str">
        <f t="shared" si="971"/>
        <v/>
      </c>
      <c r="BG1380" s="99" t="str">
        <f t="shared" si="972"/>
        <v/>
      </c>
      <c r="BH1380" s="121" t="str">
        <f t="shared" si="973"/>
        <v/>
      </c>
      <c r="BI1380" s="121" t="str">
        <f t="shared" si="974"/>
        <v/>
      </c>
      <c r="BJ1380" s="122" t="str">
        <f t="shared" si="975"/>
        <v/>
      </c>
      <c r="BK1380" s="122"/>
      <c r="BL1380" s="99" t="str">
        <f t="shared" si="976"/>
        <v/>
      </c>
      <c r="BM1380" s="99" t="str">
        <f t="shared" si="977"/>
        <v/>
      </c>
      <c r="BN1380" s="122" t="str">
        <f t="shared" si="982"/>
        <v/>
      </c>
      <c r="BO1380" s="121" t="str">
        <f t="shared" si="978"/>
        <v/>
      </c>
      <c r="BP1380" s="122" t="str">
        <f t="shared" si="983"/>
        <v/>
      </c>
      <c r="BQ1380" s="122"/>
    </row>
    <row r="1381" spans="2:69" x14ac:dyDescent="0.3">
      <c r="B1381" s="89"/>
      <c r="C1381" s="98">
        <f t="shared" si="979"/>
        <v>275</v>
      </c>
      <c r="D1381" s="120">
        <v>1371</v>
      </c>
      <c r="E1381" s="161" t="str">
        <f t="shared" si="984"/>
        <v/>
      </c>
      <c r="F1381" s="90" t="str">
        <f t="shared" si="960"/>
        <v/>
      </c>
      <c r="G1381" s="120">
        <v>1371</v>
      </c>
      <c r="H1381" s="161" t="str">
        <f t="shared" si="985"/>
        <v/>
      </c>
      <c r="I1381" s="90" t="str">
        <f t="array" ref="I1381">IF(D$2=1,IF(F1381="","",ABS(F1380-F1381)),IF(D$2&lt;10,IF(AND(F1381="",F1382=""),"",MAX(IF(C$11:C$1510=G1381,B$11:B$1510))-MIN(IF(C$11:C$1510=G1381,B$11:B$1510))),IF(AND(F1381="",F1382=""),"",_xlfn.STDEV.S(IF(C$11:C$1510=G1381,B$11:B$1510)))))</f>
        <v/>
      </c>
      <c r="J1381" s="102"/>
      <c r="K1381" s="156"/>
      <c r="L1381" s="157"/>
      <c r="M1381" s="158"/>
      <c r="N1381" s="147"/>
      <c r="O1381" s="147"/>
      <c r="AA1381" s="99" t="str">
        <f t="shared" si="961"/>
        <v/>
      </c>
      <c r="AB1381" s="99" t="str">
        <f t="shared" si="962"/>
        <v/>
      </c>
      <c r="AC1381" s="99" t="str">
        <f t="shared" si="990"/>
        <v/>
      </c>
      <c r="AD1381" s="99" t="str">
        <f t="shared" si="991"/>
        <v/>
      </c>
      <c r="AE1381" s="99" t="str">
        <f t="shared" si="963"/>
        <v/>
      </c>
      <c r="AF1381" s="99" t="str">
        <f t="shared" si="964"/>
        <v/>
      </c>
      <c r="AG1381" s="99" t="str">
        <f t="shared" si="1002"/>
        <v/>
      </c>
      <c r="AH1381" s="99" t="str">
        <f t="shared" si="1003"/>
        <v/>
      </c>
      <c r="AI1381" s="99" t="str">
        <f t="shared" si="980"/>
        <v/>
      </c>
      <c r="AJ1381" s="99" t="str">
        <f t="shared" si="986"/>
        <v/>
      </c>
      <c r="AK1381" s="99" t="str">
        <f t="shared" si="1000"/>
        <v/>
      </c>
      <c r="AL1381" s="99" t="str">
        <f t="shared" si="1001"/>
        <v/>
      </c>
      <c r="AM1381" s="99" t="str">
        <f t="shared" si="981"/>
        <v/>
      </c>
      <c r="AN1381" s="99" t="str">
        <f t="shared" si="987"/>
        <v/>
      </c>
      <c r="AO1381" s="99" t="str">
        <f t="shared" si="992"/>
        <v/>
      </c>
      <c r="AP1381" s="99" t="str">
        <f t="shared" si="993"/>
        <v/>
      </c>
      <c r="AQ1381" s="99" t="str">
        <f t="shared" si="988"/>
        <v/>
      </c>
      <c r="AR1381" s="99" t="str">
        <f t="shared" si="989"/>
        <v/>
      </c>
      <c r="AS1381" s="99" t="str">
        <f t="shared" si="994"/>
        <v/>
      </c>
      <c r="AT1381" s="99" t="str">
        <f t="shared" si="995"/>
        <v/>
      </c>
      <c r="AU1381" s="99" t="str">
        <f t="shared" si="965"/>
        <v/>
      </c>
      <c r="AV1381" s="99" t="str">
        <f t="shared" si="966"/>
        <v/>
      </c>
      <c r="AW1381" s="99" t="str">
        <f t="shared" si="996"/>
        <v/>
      </c>
      <c r="AX1381" s="99" t="str">
        <f t="shared" si="997"/>
        <v/>
      </c>
      <c r="AY1381" s="99" t="str">
        <f t="shared" si="967"/>
        <v/>
      </c>
      <c r="AZ1381" s="99" t="str">
        <f t="shared" si="968"/>
        <v/>
      </c>
      <c r="BA1381" s="99" t="str">
        <f t="shared" si="998"/>
        <v/>
      </c>
      <c r="BB1381" s="99" t="str">
        <f t="shared" si="999"/>
        <v/>
      </c>
      <c r="BD1381" s="99" t="str">
        <f t="shared" si="969"/>
        <v/>
      </c>
      <c r="BE1381" s="99" t="str">
        <f t="shared" si="970"/>
        <v/>
      </c>
      <c r="BF1381" s="99" t="str">
        <f t="shared" si="971"/>
        <v/>
      </c>
      <c r="BG1381" s="99" t="str">
        <f t="shared" si="972"/>
        <v/>
      </c>
      <c r="BH1381" s="121" t="str">
        <f t="shared" si="973"/>
        <v/>
      </c>
      <c r="BI1381" s="121" t="str">
        <f t="shared" si="974"/>
        <v/>
      </c>
      <c r="BJ1381" s="122" t="str">
        <f t="shared" si="975"/>
        <v/>
      </c>
      <c r="BK1381" s="122"/>
      <c r="BL1381" s="99" t="str">
        <f t="shared" si="976"/>
        <v/>
      </c>
      <c r="BM1381" s="99" t="str">
        <f t="shared" si="977"/>
        <v/>
      </c>
      <c r="BN1381" s="122" t="str">
        <f t="shared" si="982"/>
        <v/>
      </c>
      <c r="BO1381" s="121" t="str">
        <f t="shared" si="978"/>
        <v/>
      </c>
      <c r="BP1381" s="122" t="str">
        <f t="shared" si="983"/>
        <v/>
      </c>
      <c r="BQ1381" s="122"/>
    </row>
    <row r="1382" spans="2:69" x14ac:dyDescent="0.3">
      <c r="B1382" s="89"/>
      <c r="C1382" s="98">
        <f t="shared" si="979"/>
        <v>275</v>
      </c>
      <c r="D1382" s="120">
        <v>1372</v>
      </c>
      <c r="E1382" s="161" t="str">
        <f t="shared" si="984"/>
        <v/>
      </c>
      <c r="F1382" s="90" t="str">
        <f t="shared" si="960"/>
        <v/>
      </c>
      <c r="G1382" s="120">
        <v>1372</v>
      </c>
      <c r="H1382" s="161" t="str">
        <f t="shared" si="985"/>
        <v/>
      </c>
      <c r="I1382" s="90" t="str">
        <f t="array" ref="I1382">IF(D$2=1,IF(F1382="","",ABS(F1381-F1382)),IF(D$2&lt;10,IF(AND(F1382="",F1383=""),"",MAX(IF(C$11:C$1510=G1382,B$11:B$1510))-MIN(IF(C$11:C$1510=G1382,B$11:B$1510))),IF(AND(F1382="",F1383=""),"",_xlfn.STDEV.S(IF(C$11:C$1510=G1382,B$11:B$1510)))))</f>
        <v/>
      </c>
      <c r="J1382" s="102"/>
      <c r="K1382" s="156"/>
      <c r="L1382" s="157"/>
      <c r="M1382" s="158"/>
      <c r="N1382" s="147"/>
      <c r="O1382" s="147"/>
      <c r="AA1382" s="99" t="str">
        <f t="shared" si="961"/>
        <v/>
      </c>
      <c r="AB1382" s="99" t="str">
        <f t="shared" si="962"/>
        <v/>
      </c>
      <c r="AC1382" s="99" t="str">
        <f t="shared" si="990"/>
        <v/>
      </c>
      <c r="AD1382" s="99" t="str">
        <f t="shared" si="991"/>
        <v/>
      </c>
      <c r="AE1382" s="99" t="str">
        <f t="shared" si="963"/>
        <v/>
      </c>
      <c r="AF1382" s="99" t="str">
        <f t="shared" si="964"/>
        <v/>
      </c>
      <c r="AG1382" s="99" t="str">
        <f t="shared" si="1002"/>
        <v/>
      </c>
      <c r="AH1382" s="99" t="str">
        <f t="shared" si="1003"/>
        <v/>
      </c>
      <c r="AI1382" s="99" t="str">
        <f t="shared" si="980"/>
        <v/>
      </c>
      <c r="AJ1382" s="99" t="str">
        <f t="shared" si="986"/>
        <v/>
      </c>
      <c r="AK1382" s="99" t="str">
        <f t="shared" si="1000"/>
        <v/>
      </c>
      <c r="AL1382" s="99" t="str">
        <f t="shared" si="1001"/>
        <v/>
      </c>
      <c r="AM1382" s="99" t="str">
        <f t="shared" si="981"/>
        <v/>
      </c>
      <c r="AN1382" s="99" t="str">
        <f t="shared" si="987"/>
        <v/>
      </c>
      <c r="AO1382" s="99" t="str">
        <f t="shared" si="992"/>
        <v/>
      </c>
      <c r="AP1382" s="99" t="str">
        <f t="shared" si="993"/>
        <v/>
      </c>
      <c r="AQ1382" s="99" t="str">
        <f t="shared" si="988"/>
        <v/>
      </c>
      <c r="AR1382" s="99" t="str">
        <f t="shared" si="989"/>
        <v/>
      </c>
      <c r="AS1382" s="99" t="str">
        <f t="shared" si="994"/>
        <v/>
      </c>
      <c r="AT1382" s="99" t="str">
        <f t="shared" si="995"/>
        <v/>
      </c>
      <c r="AU1382" s="99" t="str">
        <f t="shared" si="965"/>
        <v/>
      </c>
      <c r="AV1382" s="99" t="str">
        <f t="shared" si="966"/>
        <v/>
      </c>
      <c r="AW1382" s="99" t="str">
        <f t="shared" si="996"/>
        <v/>
      </c>
      <c r="AX1382" s="99" t="str">
        <f t="shared" si="997"/>
        <v/>
      </c>
      <c r="AY1382" s="99" t="str">
        <f t="shared" si="967"/>
        <v/>
      </c>
      <c r="AZ1382" s="99" t="str">
        <f t="shared" si="968"/>
        <v/>
      </c>
      <c r="BA1382" s="99" t="str">
        <f t="shared" si="998"/>
        <v/>
      </c>
      <c r="BB1382" s="99" t="str">
        <f t="shared" si="999"/>
        <v/>
      </c>
      <c r="BD1382" s="99" t="str">
        <f t="shared" si="969"/>
        <v/>
      </c>
      <c r="BE1382" s="99" t="str">
        <f t="shared" si="970"/>
        <v/>
      </c>
      <c r="BF1382" s="99" t="str">
        <f t="shared" si="971"/>
        <v/>
      </c>
      <c r="BG1382" s="99" t="str">
        <f t="shared" si="972"/>
        <v/>
      </c>
      <c r="BH1382" s="121" t="str">
        <f t="shared" si="973"/>
        <v/>
      </c>
      <c r="BI1382" s="121" t="str">
        <f t="shared" si="974"/>
        <v/>
      </c>
      <c r="BJ1382" s="122" t="str">
        <f t="shared" si="975"/>
        <v/>
      </c>
      <c r="BK1382" s="122"/>
      <c r="BL1382" s="99" t="str">
        <f t="shared" si="976"/>
        <v/>
      </c>
      <c r="BM1382" s="99" t="str">
        <f t="shared" si="977"/>
        <v/>
      </c>
      <c r="BN1382" s="122" t="str">
        <f t="shared" si="982"/>
        <v/>
      </c>
      <c r="BO1382" s="121" t="str">
        <f t="shared" si="978"/>
        <v/>
      </c>
      <c r="BP1382" s="122" t="str">
        <f t="shared" si="983"/>
        <v/>
      </c>
      <c r="BQ1382" s="122"/>
    </row>
    <row r="1383" spans="2:69" x14ac:dyDescent="0.3">
      <c r="B1383" s="89"/>
      <c r="C1383" s="98">
        <f t="shared" si="979"/>
        <v>275</v>
      </c>
      <c r="D1383" s="120">
        <v>1373</v>
      </c>
      <c r="E1383" s="161" t="str">
        <f t="shared" si="984"/>
        <v/>
      </c>
      <c r="F1383" s="90" t="str">
        <f t="shared" si="960"/>
        <v/>
      </c>
      <c r="G1383" s="120">
        <v>1373</v>
      </c>
      <c r="H1383" s="161" t="str">
        <f t="shared" si="985"/>
        <v/>
      </c>
      <c r="I1383" s="90" t="str">
        <f t="array" ref="I1383">IF(D$2=1,IF(F1383="","",ABS(F1382-F1383)),IF(D$2&lt;10,IF(AND(F1383="",F1384=""),"",MAX(IF(C$11:C$1510=G1383,B$11:B$1510))-MIN(IF(C$11:C$1510=G1383,B$11:B$1510))),IF(AND(F1383="",F1384=""),"",_xlfn.STDEV.S(IF(C$11:C$1510=G1383,B$11:B$1510)))))</f>
        <v/>
      </c>
      <c r="J1383" s="102"/>
      <c r="K1383" s="156"/>
      <c r="L1383" s="157"/>
      <c r="M1383" s="158"/>
      <c r="N1383" s="147"/>
      <c r="O1383" s="147"/>
      <c r="AA1383" s="99" t="str">
        <f t="shared" si="961"/>
        <v/>
      </c>
      <c r="AB1383" s="99" t="str">
        <f t="shared" si="962"/>
        <v/>
      </c>
      <c r="AC1383" s="99" t="str">
        <f t="shared" si="990"/>
        <v/>
      </c>
      <c r="AD1383" s="99" t="str">
        <f t="shared" si="991"/>
        <v/>
      </c>
      <c r="AE1383" s="99" t="str">
        <f t="shared" si="963"/>
        <v/>
      </c>
      <c r="AF1383" s="99" t="str">
        <f t="shared" si="964"/>
        <v/>
      </c>
      <c r="AG1383" s="99" t="str">
        <f t="shared" si="1002"/>
        <v/>
      </c>
      <c r="AH1383" s="99" t="str">
        <f t="shared" si="1003"/>
        <v/>
      </c>
      <c r="AI1383" s="99" t="str">
        <f t="shared" si="980"/>
        <v/>
      </c>
      <c r="AJ1383" s="99" t="str">
        <f t="shared" si="986"/>
        <v/>
      </c>
      <c r="AK1383" s="99" t="str">
        <f t="shared" si="1000"/>
        <v/>
      </c>
      <c r="AL1383" s="99" t="str">
        <f t="shared" si="1001"/>
        <v/>
      </c>
      <c r="AM1383" s="99" t="str">
        <f t="shared" si="981"/>
        <v/>
      </c>
      <c r="AN1383" s="99" t="str">
        <f t="shared" si="987"/>
        <v/>
      </c>
      <c r="AO1383" s="99" t="str">
        <f t="shared" si="992"/>
        <v/>
      </c>
      <c r="AP1383" s="99" t="str">
        <f t="shared" si="993"/>
        <v/>
      </c>
      <c r="AQ1383" s="99" t="str">
        <f t="shared" si="988"/>
        <v/>
      </c>
      <c r="AR1383" s="99" t="str">
        <f t="shared" si="989"/>
        <v/>
      </c>
      <c r="AS1383" s="99" t="str">
        <f t="shared" si="994"/>
        <v/>
      </c>
      <c r="AT1383" s="99" t="str">
        <f t="shared" si="995"/>
        <v/>
      </c>
      <c r="AU1383" s="99" t="str">
        <f t="shared" si="965"/>
        <v/>
      </c>
      <c r="AV1383" s="99" t="str">
        <f t="shared" si="966"/>
        <v/>
      </c>
      <c r="AW1383" s="99" t="str">
        <f t="shared" si="996"/>
        <v/>
      </c>
      <c r="AX1383" s="99" t="str">
        <f t="shared" si="997"/>
        <v/>
      </c>
      <c r="AY1383" s="99" t="str">
        <f t="shared" si="967"/>
        <v/>
      </c>
      <c r="AZ1383" s="99" t="str">
        <f t="shared" si="968"/>
        <v/>
      </c>
      <c r="BA1383" s="99" t="str">
        <f t="shared" si="998"/>
        <v/>
      </c>
      <c r="BB1383" s="99" t="str">
        <f t="shared" si="999"/>
        <v/>
      </c>
      <c r="BD1383" s="99" t="str">
        <f t="shared" si="969"/>
        <v/>
      </c>
      <c r="BE1383" s="99" t="str">
        <f t="shared" si="970"/>
        <v/>
      </c>
      <c r="BF1383" s="99" t="str">
        <f t="shared" si="971"/>
        <v/>
      </c>
      <c r="BG1383" s="99" t="str">
        <f t="shared" si="972"/>
        <v/>
      </c>
      <c r="BH1383" s="121" t="str">
        <f t="shared" si="973"/>
        <v/>
      </c>
      <c r="BI1383" s="121" t="str">
        <f t="shared" si="974"/>
        <v/>
      </c>
      <c r="BJ1383" s="122" t="str">
        <f t="shared" si="975"/>
        <v/>
      </c>
      <c r="BK1383" s="122"/>
      <c r="BL1383" s="99" t="str">
        <f t="shared" si="976"/>
        <v/>
      </c>
      <c r="BM1383" s="99" t="str">
        <f t="shared" si="977"/>
        <v/>
      </c>
      <c r="BN1383" s="122" t="str">
        <f t="shared" si="982"/>
        <v/>
      </c>
      <c r="BO1383" s="121" t="str">
        <f t="shared" si="978"/>
        <v/>
      </c>
      <c r="BP1383" s="122" t="str">
        <f t="shared" si="983"/>
        <v/>
      </c>
      <c r="BQ1383" s="122"/>
    </row>
    <row r="1384" spans="2:69" x14ac:dyDescent="0.3">
      <c r="B1384" s="89"/>
      <c r="C1384" s="98">
        <f t="shared" si="979"/>
        <v>275</v>
      </c>
      <c r="D1384" s="120">
        <v>1374</v>
      </c>
      <c r="E1384" s="161" t="str">
        <f t="shared" si="984"/>
        <v/>
      </c>
      <c r="F1384" s="90" t="str">
        <f t="shared" si="960"/>
        <v/>
      </c>
      <c r="G1384" s="120">
        <v>1374</v>
      </c>
      <c r="H1384" s="161" t="str">
        <f t="shared" si="985"/>
        <v/>
      </c>
      <c r="I1384" s="90" t="str">
        <f t="array" ref="I1384">IF(D$2=1,IF(F1384="","",ABS(F1383-F1384)),IF(D$2&lt;10,IF(AND(F1384="",F1385=""),"",MAX(IF(C$11:C$1510=G1384,B$11:B$1510))-MIN(IF(C$11:C$1510=G1384,B$11:B$1510))),IF(AND(F1384="",F1385=""),"",_xlfn.STDEV.S(IF(C$11:C$1510=G1384,B$11:B$1510)))))</f>
        <v/>
      </c>
      <c r="J1384" s="102"/>
      <c r="K1384" s="156"/>
      <c r="L1384" s="157"/>
      <c r="M1384" s="158"/>
      <c r="N1384" s="147"/>
      <c r="O1384" s="147"/>
      <c r="AA1384" s="99" t="str">
        <f t="shared" si="961"/>
        <v/>
      </c>
      <c r="AB1384" s="99" t="str">
        <f t="shared" si="962"/>
        <v/>
      </c>
      <c r="AC1384" s="99" t="str">
        <f t="shared" si="990"/>
        <v/>
      </c>
      <c r="AD1384" s="99" t="str">
        <f t="shared" si="991"/>
        <v/>
      </c>
      <c r="AE1384" s="99" t="str">
        <f t="shared" si="963"/>
        <v/>
      </c>
      <c r="AF1384" s="99" t="str">
        <f t="shared" si="964"/>
        <v/>
      </c>
      <c r="AG1384" s="99" t="str">
        <f t="shared" si="1002"/>
        <v/>
      </c>
      <c r="AH1384" s="99" t="str">
        <f t="shared" si="1003"/>
        <v/>
      </c>
      <c r="AI1384" s="99" t="str">
        <f t="shared" si="980"/>
        <v/>
      </c>
      <c r="AJ1384" s="99" t="str">
        <f t="shared" si="986"/>
        <v/>
      </c>
      <c r="AK1384" s="99" t="str">
        <f t="shared" si="1000"/>
        <v/>
      </c>
      <c r="AL1384" s="99" t="str">
        <f t="shared" si="1001"/>
        <v/>
      </c>
      <c r="AM1384" s="99" t="str">
        <f t="shared" si="981"/>
        <v/>
      </c>
      <c r="AN1384" s="99" t="str">
        <f t="shared" si="987"/>
        <v/>
      </c>
      <c r="AO1384" s="99" t="str">
        <f t="shared" si="992"/>
        <v/>
      </c>
      <c r="AP1384" s="99" t="str">
        <f t="shared" si="993"/>
        <v/>
      </c>
      <c r="AQ1384" s="99" t="str">
        <f t="shared" si="988"/>
        <v/>
      </c>
      <c r="AR1384" s="99" t="str">
        <f t="shared" si="989"/>
        <v/>
      </c>
      <c r="AS1384" s="99" t="str">
        <f t="shared" si="994"/>
        <v/>
      </c>
      <c r="AT1384" s="99" t="str">
        <f t="shared" si="995"/>
        <v/>
      </c>
      <c r="AU1384" s="99" t="str">
        <f t="shared" si="965"/>
        <v/>
      </c>
      <c r="AV1384" s="99" t="str">
        <f t="shared" si="966"/>
        <v/>
      </c>
      <c r="AW1384" s="99" t="str">
        <f t="shared" si="996"/>
        <v/>
      </c>
      <c r="AX1384" s="99" t="str">
        <f t="shared" si="997"/>
        <v/>
      </c>
      <c r="AY1384" s="99" t="str">
        <f t="shared" si="967"/>
        <v/>
      </c>
      <c r="AZ1384" s="99" t="str">
        <f t="shared" si="968"/>
        <v/>
      </c>
      <c r="BA1384" s="99" t="str">
        <f t="shared" si="998"/>
        <v/>
      </c>
      <c r="BB1384" s="99" t="str">
        <f t="shared" si="999"/>
        <v/>
      </c>
      <c r="BD1384" s="99" t="str">
        <f t="shared" si="969"/>
        <v/>
      </c>
      <c r="BE1384" s="99" t="str">
        <f t="shared" si="970"/>
        <v/>
      </c>
      <c r="BF1384" s="99" t="str">
        <f t="shared" si="971"/>
        <v/>
      </c>
      <c r="BG1384" s="99" t="str">
        <f t="shared" si="972"/>
        <v/>
      </c>
      <c r="BH1384" s="121" t="str">
        <f t="shared" si="973"/>
        <v/>
      </c>
      <c r="BI1384" s="121" t="str">
        <f t="shared" si="974"/>
        <v/>
      </c>
      <c r="BJ1384" s="122" t="str">
        <f t="shared" si="975"/>
        <v/>
      </c>
      <c r="BK1384" s="122"/>
      <c r="BL1384" s="99" t="str">
        <f t="shared" si="976"/>
        <v/>
      </c>
      <c r="BM1384" s="99" t="str">
        <f t="shared" si="977"/>
        <v/>
      </c>
      <c r="BN1384" s="122" t="str">
        <f t="shared" si="982"/>
        <v/>
      </c>
      <c r="BO1384" s="121" t="str">
        <f t="shared" si="978"/>
        <v/>
      </c>
      <c r="BP1384" s="122" t="str">
        <f t="shared" si="983"/>
        <v/>
      </c>
      <c r="BQ1384" s="122"/>
    </row>
    <row r="1385" spans="2:69" x14ac:dyDescent="0.3">
      <c r="B1385" s="89"/>
      <c r="C1385" s="98">
        <f t="shared" si="979"/>
        <v>275</v>
      </c>
      <c r="D1385" s="120">
        <v>1375</v>
      </c>
      <c r="E1385" s="161" t="str">
        <f t="shared" si="984"/>
        <v/>
      </c>
      <c r="F1385" s="90" t="str">
        <f t="shared" si="960"/>
        <v/>
      </c>
      <c r="G1385" s="120">
        <v>1375</v>
      </c>
      <c r="H1385" s="161" t="str">
        <f t="shared" si="985"/>
        <v/>
      </c>
      <c r="I1385" s="90" t="str">
        <f t="array" ref="I1385">IF(D$2=1,IF(F1385="","",ABS(F1384-F1385)),IF(D$2&lt;10,IF(AND(F1385="",F1386=""),"",MAX(IF(C$11:C$1510=G1385,B$11:B$1510))-MIN(IF(C$11:C$1510=G1385,B$11:B$1510))),IF(AND(F1385="",F1386=""),"",_xlfn.STDEV.S(IF(C$11:C$1510=G1385,B$11:B$1510)))))</f>
        <v/>
      </c>
      <c r="J1385" s="102"/>
      <c r="K1385" s="156"/>
      <c r="L1385" s="157"/>
      <c r="M1385" s="158"/>
      <c r="N1385" s="147"/>
      <c r="O1385" s="147"/>
      <c r="AA1385" s="99" t="str">
        <f t="shared" si="961"/>
        <v/>
      </c>
      <c r="AB1385" s="99" t="str">
        <f t="shared" si="962"/>
        <v/>
      </c>
      <c r="AC1385" s="99" t="str">
        <f t="shared" si="990"/>
        <v/>
      </c>
      <c r="AD1385" s="99" t="str">
        <f t="shared" si="991"/>
        <v/>
      </c>
      <c r="AE1385" s="99" t="str">
        <f t="shared" si="963"/>
        <v/>
      </c>
      <c r="AF1385" s="99" t="str">
        <f t="shared" si="964"/>
        <v/>
      </c>
      <c r="AG1385" s="99" t="str">
        <f t="shared" si="1002"/>
        <v/>
      </c>
      <c r="AH1385" s="99" t="str">
        <f t="shared" si="1003"/>
        <v/>
      </c>
      <c r="AI1385" s="99" t="str">
        <f t="shared" si="980"/>
        <v/>
      </c>
      <c r="AJ1385" s="99" t="str">
        <f t="shared" si="986"/>
        <v/>
      </c>
      <c r="AK1385" s="99" t="str">
        <f t="shared" si="1000"/>
        <v/>
      </c>
      <c r="AL1385" s="99" t="str">
        <f t="shared" si="1001"/>
        <v/>
      </c>
      <c r="AM1385" s="99" t="str">
        <f t="shared" si="981"/>
        <v/>
      </c>
      <c r="AN1385" s="99" t="str">
        <f t="shared" si="987"/>
        <v/>
      </c>
      <c r="AO1385" s="99" t="str">
        <f t="shared" si="992"/>
        <v/>
      </c>
      <c r="AP1385" s="99" t="str">
        <f t="shared" si="993"/>
        <v/>
      </c>
      <c r="AQ1385" s="99" t="str">
        <f t="shared" si="988"/>
        <v/>
      </c>
      <c r="AR1385" s="99" t="str">
        <f t="shared" si="989"/>
        <v/>
      </c>
      <c r="AS1385" s="99" t="str">
        <f t="shared" si="994"/>
        <v/>
      </c>
      <c r="AT1385" s="99" t="str">
        <f t="shared" si="995"/>
        <v/>
      </c>
      <c r="AU1385" s="99" t="str">
        <f t="shared" si="965"/>
        <v/>
      </c>
      <c r="AV1385" s="99" t="str">
        <f t="shared" si="966"/>
        <v/>
      </c>
      <c r="AW1385" s="99" t="str">
        <f t="shared" si="996"/>
        <v/>
      </c>
      <c r="AX1385" s="99" t="str">
        <f t="shared" si="997"/>
        <v/>
      </c>
      <c r="AY1385" s="99" t="str">
        <f t="shared" si="967"/>
        <v/>
      </c>
      <c r="AZ1385" s="99" t="str">
        <f t="shared" si="968"/>
        <v/>
      </c>
      <c r="BA1385" s="99" t="str">
        <f t="shared" si="998"/>
        <v/>
      </c>
      <c r="BB1385" s="99" t="str">
        <f t="shared" si="999"/>
        <v/>
      </c>
      <c r="BD1385" s="99" t="str">
        <f t="shared" si="969"/>
        <v/>
      </c>
      <c r="BE1385" s="99" t="str">
        <f t="shared" si="970"/>
        <v/>
      </c>
      <c r="BF1385" s="99" t="str">
        <f t="shared" si="971"/>
        <v/>
      </c>
      <c r="BG1385" s="99" t="str">
        <f t="shared" si="972"/>
        <v/>
      </c>
      <c r="BH1385" s="121" t="str">
        <f t="shared" si="973"/>
        <v/>
      </c>
      <c r="BI1385" s="121" t="str">
        <f t="shared" si="974"/>
        <v/>
      </c>
      <c r="BJ1385" s="122" t="str">
        <f t="shared" si="975"/>
        <v/>
      </c>
      <c r="BK1385" s="122"/>
      <c r="BL1385" s="99" t="str">
        <f t="shared" si="976"/>
        <v/>
      </c>
      <c r="BM1385" s="99" t="str">
        <f t="shared" si="977"/>
        <v/>
      </c>
      <c r="BN1385" s="122" t="str">
        <f t="shared" si="982"/>
        <v/>
      </c>
      <c r="BO1385" s="121" t="str">
        <f t="shared" si="978"/>
        <v/>
      </c>
      <c r="BP1385" s="122" t="str">
        <f t="shared" si="983"/>
        <v/>
      </c>
      <c r="BQ1385" s="122"/>
    </row>
    <row r="1386" spans="2:69" x14ac:dyDescent="0.3">
      <c r="B1386" s="89"/>
      <c r="C1386" s="98">
        <f t="shared" si="979"/>
        <v>276</v>
      </c>
      <c r="D1386" s="120">
        <v>1376</v>
      </c>
      <c r="E1386" s="161" t="str">
        <f t="shared" si="984"/>
        <v/>
      </c>
      <c r="F1386" s="90" t="str">
        <f t="shared" si="960"/>
        <v/>
      </c>
      <c r="G1386" s="120">
        <v>1376</v>
      </c>
      <c r="H1386" s="161" t="str">
        <f t="shared" si="985"/>
        <v/>
      </c>
      <c r="I1386" s="90" t="str">
        <f t="array" ref="I1386">IF(D$2=1,IF(F1386="","",ABS(F1385-F1386)),IF(D$2&lt;10,IF(AND(F1386="",F1387=""),"",MAX(IF(C$11:C$1510=G1386,B$11:B$1510))-MIN(IF(C$11:C$1510=G1386,B$11:B$1510))),IF(AND(F1386="",F1387=""),"",_xlfn.STDEV.S(IF(C$11:C$1510=G1386,B$11:B$1510)))))</f>
        <v/>
      </c>
      <c r="J1386" s="102"/>
      <c r="K1386" s="156"/>
      <c r="L1386" s="157"/>
      <c r="M1386" s="158"/>
      <c r="N1386" s="147"/>
      <c r="O1386" s="147"/>
      <c r="AA1386" s="99" t="str">
        <f t="shared" si="961"/>
        <v/>
      </c>
      <c r="AB1386" s="99" t="str">
        <f t="shared" si="962"/>
        <v/>
      </c>
      <c r="AC1386" s="99" t="str">
        <f t="shared" si="990"/>
        <v/>
      </c>
      <c r="AD1386" s="99" t="str">
        <f t="shared" si="991"/>
        <v/>
      </c>
      <c r="AE1386" s="99" t="str">
        <f t="shared" si="963"/>
        <v/>
      </c>
      <c r="AF1386" s="99" t="str">
        <f t="shared" si="964"/>
        <v/>
      </c>
      <c r="AG1386" s="99" t="str">
        <f t="shared" si="1002"/>
        <v/>
      </c>
      <c r="AH1386" s="99" t="str">
        <f t="shared" si="1003"/>
        <v/>
      </c>
      <c r="AI1386" s="99" t="str">
        <f t="shared" si="980"/>
        <v/>
      </c>
      <c r="AJ1386" s="99" t="str">
        <f t="shared" si="986"/>
        <v/>
      </c>
      <c r="AK1386" s="99" t="str">
        <f t="shared" si="1000"/>
        <v/>
      </c>
      <c r="AL1386" s="99" t="str">
        <f t="shared" si="1001"/>
        <v/>
      </c>
      <c r="AM1386" s="99" t="str">
        <f t="shared" si="981"/>
        <v/>
      </c>
      <c r="AN1386" s="99" t="str">
        <f t="shared" si="987"/>
        <v/>
      </c>
      <c r="AO1386" s="99" t="str">
        <f t="shared" si="992"/>
        <v/>
      </c>
      <c r="AP1386" s="99" t="str">
        <f t="shared" si="993"/>
        <v/>
      </c>
      <c r="AQ1386" s="99" t="str">
        <f t="shared" si="988"/>
        <v/>
      </c>
      <c r="AR1386" s="99" t="str">
        <f t="shared" si="989"/>
        <v/>
      </c>
      <c r="AS1386" s="99" t="str">
        <f t="shared" si="994"/>
        <v/>
      </c>
      <c r="AT1386" s="99" t="str">
        <f t="shared" si="995"/>
        <v/>
      </c>
      <c r="AU1386" s="99" t="str">
        <f t="shared" si="965"/>
        <v/>
      </c>
      <c r="AV1386" s="99" t="str">
        <f t="shared" si="966"/>
        <v/>
      </c>
      <c r="AW1386" s="99" t="str">
        <f t="shared" si="996"/>
        <v/>
      </c>
      <c r="AX1386" s="99" t="str">
        <f t="shared" si="997"/>
        <v/>
      </c>
      <c r="AY1386" s="99" t="str">
        <f t="shared" si="967"/>
        <v/>
      </c>
      <c r="AZ1386" s="99" t="str">
        <f t="shared" si="968"/>
        <v/>
      </c>
      <c r="BA1386" s="99" t="str">
        <f t="shared" si="998"/>
        <v/>
      </c>
      <c r="BB1386" s="99" t="str">
        <f t="shared" si="999"/>
        <v/>
      </c>
      <c r="BD1386" s="99" t="str">
        <f t="shared" si="969"/>
        <v/>
      </c>
      <c r="BE1386" s="99" t="str">
        <f t="shared" si="970"/>
        <v/>
      </c>
      <c r="BF1386" s="99" t="str">
        <f t="shared" si="971"/>
        <v/>
      </c>
      <c r="BG1386" s="99" t="str">
        <f t="shared" si="972"/>
        <v/>
      </c>
      <c r="BH1386" s="121" t="str">
        <f t="shared" si="973"/>
        <v/>
      </c>
      <c r="BI1386" s="121" t="str">
        <f t="shared" si="974"/>
        <v/>
      </c>
      <c r="BJ1386" s="122" t="str">
        <f t="shared" si="975"/>
        <v/>
      </c>
      <c r="BK1386" s="122"/>
      <c r="BL1386" s="99" t="str">
        <f t="shared" si="976"/>
        <v/>
      </c>
      <c r="BM1386" s="99" t="str">
        <f t="shared" si="977"/>
        <v/>
      </c>
      <c r="BN1386" s="122" t="str">
        <f t="shared" si="982"/>
        <v/>
      </c>
      <c r="BO1386" s="121" t="str">
        <f t="shared" si="978"/>
        <v/>
      </c>
      <c r="BP1386" s="122" t="str">
        <f t="shared" si="983"/>
        <v/>
      </c>
      <c r="BQ1386" s="122"/>
    </row>
    <row r="1387" spans="2:69" x14ac:dyDescent="0.3">
      <c r="B1387" s="89"/>
      <c r="C1387" s="98">
        <f t="shared" si="979"/>
        <v>276</v>
      </c>
      <c r="D1387" s="120">
        <v>1377</v>
      </c>
      <c r="E1387" s="161" t="str">
        <f t="shared" si="984"/>
        <v/>
      </c>
      <c r="F1387" s="90" t="str">
        <f t="shared" si="960"/>
        <v/>
      </c>
      <c r="G1387" s="120">
        <v>1377</v>
      </c>
      <c r="H1387" s="161" t="str">
        <f t="shared" si="985"/>
        <v/>
      </c>
      <c r="I1387" s="90" t="str">
        <f t="array" ref="I1387">IF(D$2=1,IF(F1387="","",ABS(F1386-F1387)),IF(D$2&lt;10,IF(AND(F1387="",F1388=""),"",MAX(IF(C$11:C$1510=G1387,B$11:B$1510))-MIN(IF(C$11:C$1510=G1387,B$11:B$1510))),IF(AND(F1387="",F1388=""),"",_xlfn.STDEV.S(IF(C$11:C$1510=G1387,B$11:B$1510)))))</f>
        <v/>
      </c>
      <c r="J1387" s="102"/>
      <c r="K1387" s="156"/>
      <c r="L1387" s="157"/>
      <c r="M1387" s="158"/>
      <c r="N1387" s="147"/>
      <c r="O1387" s="147"/>
      <c r="AA1387" s="99" t="str">
        <f t="shared" si="961"/>
        <v/>
      </c>
      <c r="AB1387" s="99" t="str">
        <f t="shared" si="962"/>
        <v/>
      </c>
      <c r="AC1387" s="99" t="str">
        <f t="shared" si="990"/>
        <v/>
      </c>
      <c r="AD1387" s="99" t="str">
        <f t="shared" si="991"/>
        <v/>
      </c>
      <c r="AE1387" s="99" t="str">
        <f t="shared" si="963"/>
        <v/>
      </c>
      <c r="AF1387" s="99" t="str">
        <f t="shared" si="964"/>
        <v/>
      </c>
      <c r="AG1387" s="99" t="str">
        <f t="shared" si="1002"/>
        <v/>
      </c>
      <c r="AH1387" s="99" t="str">
        <f t="shared" si="1003"/>
        <v/>
      </c>
      <c r="AI1387" s="99" t="str">
        <f t="shared" si="980"/>
        <v/>
      </c>
      <c r="AJ1387" s="99" t="str">
        <f t="shared" si="986"/>
        <v/>
      </c>
      <c r="AK1387" s="99" t="str">
        <f t="shared" si="1000"/>
        <v/>
      </c>
      <c r="AL1387" s="99" t="str">
        <f t="shared" si="1001"/>
        <v/>
      </c>
      <c r="AM1387" s="99" t="str">
        <f t="shared" si="981"/>
        <v/>
      </c>
      <c r="AN1387" s="99" t="str">
        <f t="shared" si="987"/>
        <v/>
      </c>
      <c r="AO1387" s="99" t="str">
        <f t="shared" si="992"/>
        <v/>
      </c>
      <c r="AP1387" s="99" t="str">
        <f t="shared" si="993"/>
        <v/>
      </c>
      <c r="AQ1387" s="99" t="str">
        <f t="shared" si="988"/>
        <v/>
      </c>
      <c r="AR1387" s="99" t="str">
        <f t="shared" si="989"/>
        <v/>
      </c>
      <c r="AS1387" s="99" t="str">
        <f t="shared" si="994"/>
        <v/>
      </c>
      <c r="AT1387" s="99" t="str">
        <f t="shared" si="995"/>
        <v/>
      </c>
      <c r="AU1387" s="99" t="str">
        <f t="shared" si="965"/>
        <v/>
      </c>
      <c r="AV1387" s="99" t="str">
        <f t="shared" si="966"/>
        <v/>
      </c>
      <c r="AW1387" s="99" t="str">
        <f t="shared" si="996"/>
        <v/>
      </c>
      <c r="AX1387" s="99" t="str">
        <f t="shared" si="997"/>
        <v/>
      </c>
      <c r="AY1387" s="99" t="str">
        <f t="shared" si="967"/>
        <v/>
      </c>
      <c r="AZ1387" s="99" t="str">
        <f t="shared" si="968"/>
        <v/>
      </c>
      <c r="BA1387" s="99" t="str">
        <f t="shared" si="998"/>
        <v/>
      </c>
      <c r="BB1387" s="99" t="str">
        <f t="shared" si="999"/>
        <v/>
      </c>
      <c r="BD1387" s="99" t="str">
        <f t="shared" si="969"/>
        <v/>
      </c>
      <c r="BE1387" s="99" t="str">
        <f t="shared" si="970"/>
        <v/>
      </c>
      <c r="BF1387" s="99" t="str">
        <f t="shared" si="971"/>
        <v/>
      </c>
      <c r="BG1387" s="99" t="str">
        <f t="shared" si="972"/>
        <v/>
      </c>
      <c r="BH1387" s="121" t="str">
        <f t="shared" si="973"/>
        <v/>
      </c>
      <c r="BI1387" s="121" t="str">
        <f t="shared" si="974"/>
        <v/>
      </c>
      <c r="BJ1387" s="122" t="str">
        <f t="shared" si="975"/>
        <v/>
      </c>
      <c r="BK1387" s="122"/>
      <c r="BL1387" s="99" t="str">
        <f t="shared" si="976"/>
        <v/>
      </c>
      <c r="BM1387" s="99" t="str">
        <f t="shared" si="977"/>
        <v/>
      </c>
      <c r="BN1387" s="122" t="str">
        <f t="shared" si="982"/>
        <v/>
      </c>
      <c r="BO1387" s="121" t="str">
        <f t="shared" si="978"/>
        <v/>
      </c>
      <c r="BP1387" s="122" t="str">
        <f t="shared" si="983"/>
        <v/>
      </c>
      <c r="BQ1387" s="122"/>
    </row>
    <row r="1388" spans="2:69" x14ac:dyDescent="0.3">
      <c r="B1388" s="89"/>
      <c r="C1388" s="98">
        <f t="shared" si="979"/>
        <v>276</v>
      </c>
      <c r="D1388" s="120">
        <v>1378</v>
      </c>
      <c r="E1388" s="161" t="str">
        <f t="shared" si="984"/>
        <v/>
      </c>
      <c r="F1388" s="90" t="str">
        <f t="shared" si="960"/>
        <v/>
      </c>
      <c r="G1388" s="120">
        <v>1378</v>
      </c>
      <c r="H1388" s="161" t="str">
        <f t="shared" si="985"/>
        <v/>
      </c>
      <c r="I1388" s="90" t="str">
        <f t="array" ref="I1388">IF(D$2=1,IF(F1388="","",ABS(F1387-F1388)),IF(D$2&lt;10,IF(AND(F1388="",F1389=""),"",MAX(IF(C$11:C$1510=G1388,B$11:B$1510))-MIN(IF(C$11:C$1510=G1388,B$11:B$1510))),IF(AND(F1388="",F1389=""),"",_xlfn.STDEV.S(IF(C$11:C$1510=G1388,B$11:B$1510)))))</f>
        <v/>
      </c>
      <c r="J1388" s="102"/>
      <c r="K1388" s="156"/>
      <c r="L1388" s="157"/>
      <c r="M1388" s="158"/>
      <c r="N1388" s="147"/>
      <c r="O1388" s="147"/>
      <c r="AA1388" s="99" t="str">
        <f t="shared" si="961"/>
        <v/>
      </c>
      <c r="AB1388" s="99" t="str">
        <f t="shared" si="962"/>
        <v/>
      </c>
      <c r="AC1388" s="99" t="str">
        <f t="shared" si="990"/>
        <v/>
      </c>
      <c r="AD1388" s="99" t="str">
        <f t="shared" si="991"/>
        <v/>
      </c>
      <c r="AE1388" s="99" t="str">
        <f t="shared" si="963"/>
        <v/>
      </c>
      <c r="AF1388" s="99" t="str">
        <f t="shared" si="964"/>
        <v/>
      </c>
      <c r="AG1388" s="99" t="str">
        <f t="shared" si="1002"/>
        <v/>
      </c>
      <c r="AH1388" s="99" t="str">
        <f t="shared" si="1003"/>
        <v/>
      </c>
      <c r="AI1388" s="99" t="str">
        <f t="shared" si="980"/>
        <v/>
      </c>
      <c r="AJ1388" s="99" t="str">
        <f t="shared" si="986"/>
        <v/>
      </c>
      <c r="AK1388" s="99" t="str">
        <f t="shared" si="1000"/>
        <v/>
      </c>
      <c r="AL1388" s="99" t="str">
        <f t="shared" si="1001"/>
        <v/>
      </c>
      <c r="AM1388" s="99" t="str">
        <f t="shared" si="981"/>
        <v/>
      </c>
      <c r="AN1388" s="99" t="str">
        <f t="shared" si="987"/>
        <v/>
      </c>
      <c r="AO1388" s="99" t="str">
        <f t="shared" si="992"/>
        <v/>
      </c>
      <c r="AP1388" s="99" t="str">
        <f t="shared" si="993"/>
        <v/>
      </c>
      <c r="AQ1388" s="99" t="str">
        <f t="shared" si="988"/>
        <v/>
      </c>
      <c r="AR1388" s="99" t="str">
        <f t="shared" si="989"/>
        <v/>
      </c>
      <c r="AS1388" s="99" t="str">
        <f t="shared" si="994"/>
        <v/>
      </c>
      <c r="AT1388" s="99" t="str">
        <f t="shared" si="995"/>
        <v/>
      </c>
      <c r="AU1388" s="99" t="str">
        <f t="shared" si="965"/>
        <v/>
      </c>
      <c r="AV1388" s="99" t="str">
        <f t="shared" si="966"/>
        <v/>
      </c>
      <c r="AW1388" s="99" t="str">
        <f t="shared" si="996"/>
        <v/>
      </c>
      <c r="AX1388" s="99" t="str">
        <f t="shared" si="997"/>
        <v/>
      </c>
      <c r="AY1388" s="99" t="str">
        <f t="shared" si="967"/>
        <v/>
      </c>
      <c r="AZ1388" s="99" t="str">
        <f t="shared" si="968"/>
        <v/>
      </c>
      <c r="BA1388" s="99" t="str">
        <f t="shared" si="998"/>
        <v/>
      </c>
      <c r="BB1388" s="99" t="str">
        <f t="shared" si="999"/>
        <v/>
      </c>
      <c r="BD1388" s="99" t="str">
        <f t="shared" si="969"/>
        <v/>
      </c>
      <c r="BE1388" s="99" t="str">
        <f t="shared" si="970"/>
        <v/>
      </c>
      <c r="BF1388" s="99" t="str">
        <f t="shared" si="971"/>
        <v/>
      </c>
      <c r="BG1388" s="99" t="str">
        <f t="shared" si="972"/>
        <v/>
      </c>
      <c r="BH1388" s="121" t="str">
        <f t="shared" si="973"/>
        <v/>
      </c>
      <c r="BI1388" s="121" t="str">
        <f t="shared" si="974"/>
        <v/>
      </c>
      <c r="BJ1388" s="122" t="str">
        <f t="shared" si="975"/>
        <v/>
      </c>
      <c r="BK1388" s="122"/>
      <c r="BL1388" s="99" t="str">
        <f t="shared" si="976"/>
        <v/>
      </c>
      <c r="BM1388" s="99" t="str">
        <f t="shared" si="977"/>
        <v/>
      </c>
      <c r="BN1388" s="122" t="str">
        <f t="shared" si="982"/>
        <v/>
      </c>
      <c r="BO1388" s="121" t="str">
        <f t="shared" si="978"/>
        <v/>
      </c>
      <c r="BP1388" s="122" t="str">
        <f t="shared" si="983"/>
        <v/>
      </c>
      <c r="BQ1388" s="122"/>
    </row>
    <row r="1389" spans="2:69" x14ac:dyDescent="0.3">
      <c r="B1389" s="89"/>
      <c r="C1389" s="98">
        <f t="shared" si="979"/>
        <v>276</v>
      </c>
      <c r="D1389" s="120">
        <v>1379</v>
      </c>
      <c r="E1389" s="161" t="str">
        <f t="shared" si="984"/>
        <v/>
      </c>
      <c r="F1389" s="90" t="str">
        <f t="shared" si="960"/>
        <v/>
      </c>
      <c r="G1389" s="120">
        <v>1379</v>
      </c>
      <c r="H1389" s="161" t="str">
        <f t="shared" si="985"/>
        <v/>
      </c>
      <c r="I1389" s="90" t="str">
        <f t="array" ref="I1389">IF(D$2=1,IF(F1389="","",ABS(F1388-F1389)),IF(D$2&lt;10,IF(AND(F1389="",F1390=""),"",MAX(IF(C$11:C$1510=G1389,B$11:B$1510))-MIN(IF(C$11:C$1510=G1389,B$11:B$1510))),IF(AND(F1389="",F1390=""),"",_xlfn.STDEV.S(IF(C$11:C$1510=G1389,B$11:B$1510)))))</f>
        <v/>
      </c>
      <c r="J1389" s="102"/>
      <c r="K1389" s="156"/>
      <c r="L1389" s="157"/>
      <c r="M1389" s="158"/>
      <c r="N1389" s="147"/>
      <c r="O1389" s="147"/>
      <c r="AA1389" s="99" t="str">
        <f t="shared" si="961"/>
        <v/>
      </c>
      <c r="AB1389" s="99" t="str">
        <f t="shared" si="962"/>
        <v/>
      </c>
      <c r="AC1389" s="99" t="str">
        <f t="shared" si="990"/>
        <v/>
      </c>
      <c r="AD1389" s="99" t="str">
        <f t="shared" si="991"/>
        <v/>
      </c>
      <c r="AE1389" s="99" t="str">
        <f t="shared" si="963"/>
        <v/>
      </c>
      <c r="AF1389" s="99" t="str">
        <f t="shared" si="964"/>
        <v/>
      </c>
      <c r="AG1389" s="99" t="str">
        <f t="shared" si="1002"/>
        <v/>
      </c>
      <c r="AH1389" s="99" t="str">
        <f t="shared" si="1003"/>
        <v/>
      </c>
      <c r="AI1389" s="99" t="str">
        <f t="shared" si="980"/>
        <v/>
      </c>
      <c r="AJ1389" s="99" t="str">
        <f t="shared" si="986"/>
        <v/>
      </c>
      <c r="AK1389" s="99" t="str">
        <f t="shared" si="1000"/>
        <v/>
      </c>
      <c r="AL1389" s="99" t="str">
        <f t="shared" si="1001"/>
        <v/>
      </c>
      <c r="AM1389" s="99" t="str">
        <f t="shared" si="981"/>
        <v/>
      </c>
      <c r="AN1389" s="99" t="str">
        <f t="shared" si="987"/>
        <v/>
      </c>
      <c r="AO1389" s="99" t="str">
        <f t="shared" si="992"/>
        <v/>
      </c>
      <c r="AP1389" s="99" t="str">
        <f t="shared" si="993"/>
        <v/>
      </c>
      <c r="AQ1389" s="99" t="str">
        <f t="shared" si="988"/>
        <v/>
      </c>
      <c r="AR1389" s="99" t="str">
        <f t="shared" si="989"/>
        <v/>
      </c>
      <c r="AS1389" s="99" t="str">
        <f t="shared" si="994"/>
        <v/>
      </c>
      <c r="AT1389" s="99" t="str">
        <f t="shared" si="995"/>
        <v/>
      </c>
      <c r="AU1389" s="99" t="str">
        <f t="shared" si="965"/>
        <v/>
      </c>
      <c r="AV1389" s="99" t="str">
        <f t="shared" si="966"/>
        <v/>
      </c>
      <c r="AW1389" s="99" t="str">
        <f t="shared" si="996"/>
        <v/>
      </c>
      <c r="AX1389" s="99" t="str">
        <f t="shared" si="997"/>
        <v/>
      </c>
      <c r="AY1389" s="99" t="str">
        <f t="shared" si="967"/>
        <v/>
      </c>
      <c r="AZ1389" s="99" t="str">
        <f t="shared" si="968"/>
        <v/>
      </c>
      <c r="BA1389" s="99" t="str">
        <f t="shared" si="998"/>
        <v/>
      </c>
      <c r="BB1389" s="99" t="str">
        <f t="shared" si="999"/>
        <v/>
      </c>
      <c r="BD1389" s="99" t="str">
        <f t="shared" si="969"/>
        <v/>
      </c>
      <c r="BE1389" s="99" t="str">
        <f t="shared" si="970"/>
        <v/>
      </c>
      <c r="BF1389" s="99" t="str">
        <f t="shared" si="971"/>
        <v/>
      </c>
      <c r="BG1389" s="99" t="str">
        <f t="shared" si="972"/>
        <v/>
      </c>
      <c r="BH1389" s="121" t="str">
        <f t="shared" si="973"/>
        <v/>
      </c>
      <c r="BI1389" s="121" t="str">
        <f t="shared" si="974"/>
        <v/>
      </c>
      <c r="BJ1389" s="122" t="str">
        <f t="shared" si="975"/>
        <v/>
      </c>
      <c r="BK1389" s="122"/>
      <c r="BL1389" s="99" t="str">
        <f t="shared" si="976"/>
        <v/>
      </c>
      <c r="BM1389" s="99" t="str">
        <f t="shared" si="977"/>
        <v/>
      </c>
      <c r="BN1389" s="122" t="str">
        <f t="shared" si="982"/>
        <v/>
      </c>
      <c r="BO1389" s="121" t="str">
        <f t="shared" si="978"/>
        <v/>
      </c>
      <c r="BP1389" s="122" t="str">
        <f t="shared" si="983"/>
        <v/>
      </c>
      <c r="BQ1389" s="122"/>
    </row>
    <row r="1390" spans="2:69" x14ac:dyDescent="0.3">
      <c r="B1390" s="89"/>
      <c r="C1390" s="98">
        <f t="shared" si="979"/>
        <v>276</v>
      </c>
      <c r="D1390" s="120">
        <v>1380</v>
      </c>
      <c r="E1390" s="161" t="str">
        <f t="shared" si="984"/>
        <v/>
      </c>
      <c r="F1390" s="90" t="str">
        <f t="shared" si="960"/>
        <v/>
      </c>
      <c r="G1390" s="120">
        <v>1380</v>
      </c>
      <c r="H1390" s="161" t="str">
        <f t="shared" si="985"/>
        <v/>
      </c>
      <c r="I1390" s="90" t="str">
        <f t="array" ref="I1390">IF(D$2=1,IF(F1390="","",ABS(F1389-F1390)),IF(D$2&lt;10,IF(AND(F1390="",F1391=""),"",MAX(IF(C$11:C$1510=G1390,B$11:B$1510))-MIN(IF(C$11:C$1510=G1390,B$11:B$1510))),IF(AND(F1390="",F1391=""),"",_xlfn.STDEV.S(IF(C$11:C$1510=G1390,B$11:B$1510)))))</f>
        <v/>
      </c>
      <c r="J1390" s="102"/>
      <c r="K1390" s="156"/>
      <c r="L1390" s="157"/>
      <c r="M1390" s="158"/>
      <c r="N1390" s="147"/>
      <c r="O1390" s="147"/>
      <c r="AA1390" s="99" t="str">
        <f t="shared" si="961"/>
        <v/>
      </c>
      <c r="AB1390" s="99" t="str">
        <f t="shared" si="962"/>
        <v/>
      </c>
      <c r="AC1390" s="99" t="str">
        <f t="shared" si="990"/>
        <v/>
      </c>
      <c r="AD1390" s="99" t="str">
        <f t="shared" si="991"/>
        <v/>
      </c>
      <c r="AE1390" s="99" t="str">
        <f t="shared" si="963"/>
        <v/>
      </c>
      <c r="AF1390" s="99" t="str">
        <f t="shared" si="964"/>
        <v/>
      </c>
      <c r="AG1390" s="99" t="str">
        <f t="shared" si="1002"/>
        <v/>
      </c>
      <c r="AH1390" s="99" t="str">
        <f t="shared" si="1003"/>
        <v/>
      </c>
      <c r="AI1390" s="99" t="str">
        <f t="shared" si="980"/>
        <v/>
      </c>
      <c r="AJ1390" s="99" t="str">
        <f t="shared" si="986"/>
        <v/>
      </c>
      <c r="AK1390" s="99" t="str">
        <f t="shared" si="1000"/>
        <v/>
      </c>
      <c r="AL1390" s="99" t="str">
        <f t="shared" si="1001"/>
        <v/>
      </c>
      <c r="AM1390" s="99" t="str">
        <f t="shared" si="981"/>
        <v/>
      </c>
      <c r="AN1390" s="99" t="str">
        <f t="shared" si="987"/>
        <v/>
      </c>
      <c r="AO1390" s="99" t="str">
        <f t="shared" si="992"/>
        <v/>
      </c>
      <c r="AP1390" s="99" t="str">
        <f t="shared" si="993"/>
        <v/>
      </c>
      <c r="AQ1390" s="99" t="str">
        <f t="shared" si="988"/>
        <v/>
      </c>
      <c r="AR1390" s="99" t="str">
        <f t="shared" si="989"/>
        <v/>
      </c>
      <c r="AS1390" s="99" t="str">
        <f t="shared" si="994"/>
        <v/>
      </c>
      <c r="AT1390" s="99" t="str">
        <f t="shared" si="995"/>
        <v/>
      </c>
      <c r="AU1390" s="99" t="str">
        <f t="shared" si="965"/>
        <v/>
      </c>
      <c r="AV1390" s="99" t="str">
        <f t="shared" si="966"/>
        <v/>
      </c>
      <c r="AW1390" s="99" t="str">
        <f t="shared" si="996"/>
        <v/>
      </c>
      <c r="AX1390" s="99" t="str">
        <f t="shared" si="997"/>
        <v/>
      </c>
      <c r="AY1390" s="99" t="str">
        <f t="shared" si="967"/>
        <v/>
      </c>
      <c r="AZ1390" s="99" t="str">
        <f t="shared" si="968"/>
        <v/>
      </c>
      <c r="BA1390" s="99" t="str">
        <f t="shared" si="998"/>
        <v/>
      </c>
      <c r="BB1390" s="99" t="str">
        <f t="shared" si="999"/>
        <v/>
      </c>
      <c r="BD1390" s="99" t="str">
        <f t="shared" si="969"/>
        <v/>
      </c>
      <c r="BE1390" s="99" t="str">
        <f t="shared" si="970"/>
        <v/>
      </c>
      <c r="BF1390" s="99" t="str">
        <f t="shared" si="971"/>
        <v/>
      </c>
      <c r="BG1390" s="99" t="str">
        <f t="shared" si="972"/>
        <v/>
      </c>
      <c r="BH1390" s="121" t="str">
        <f t="shared" si="973"/>
        <v/>
      </c>
      <c r="BI1390" s="121" t="str">
        <f t="shared" si="974"/>
        <v/>
      </c>
      <c r="BJ1390" s="122" t="str">
        <f t="shared" si="975"/>
        <v/>
      </c>
      <c r="BK1390" s="122"/>
      <c r="BL1390" s="99" t="str">
        <f t="shared" si="976"/>
        <v/>
      </c>
      <c r="BM1390" s="99" t="str">
        <f t="shared" si="977"/>
        <v/>
      </c>
      <c r="BN1390" s="122" t="str">
        <f t="shared" si="982"/>
        <v/>
      </c>
      <c r="BO1390" s="121" t="str">
        <f t="shared" si="978"/>
        <v/>
      </c>
      <c r="BP1390" s="122" t="str">
        <f t="shared" si="983"/>
        <v/>
      </c>
      <c r="BQ1390" s="122"/>
    </row>
    <row r="1391" spans="2:69" x14ac:dyDescent="0.3">
      <c r="B1391" s="89"/>
      <c r="C1391" s="98">
        <f t="shared" si="979"/>
        <v>277</v>
      </c>
      <c r="D1391" s="120">
        <v>1381</v>
      </c>
      <c r="E1391" s="161" t="str">
        <f t="shared" si="984"/>
        <v/>
      </c>
      <c r="F1391" s="90" t="str">
        <f t="shared" si="960"/>
        <v/>
      </c>
      <c r="G1391" s="120">
        <v>1381</v>
      </c>
      <c r="H1391" s="161" t="str">
        <f t="shared" si="985"/>
        <v/>
      </c>
      <c r="I1391" s="90" t="str">
        <f t="array" ref="I1391">IF(D$2=1,IF(F1391="","",ABS(F1390-F1391)),IF(D$2&lt;10,IF(AND(F1391="",F1392=""),"",MAX(IF(C$11:C$1510=G1391,B$11:B$1510))-MIN(IF(C$11:C$1510=G1391,B$11:B$1510))),IF(AND(F1391="",F1392=""),"",_xlfn.STDEV.S(IF(C$11:C$1510=G1391,B$11:B$1510)))))</f>
        <v/>
      </c>
      <c r="J1391" s="102"/>
      <c r="K1391" s="156"/>
      <c r="L1391" s="157"/>
      <c r="M1391" s="158"/>
      <c r="N1391" s="147"/>
      <c r="O1391" s="147"/>
      <c r="AA1391" s="99" t="str">
        <f t="shared" si="961"/>
        <v/>
      </c>
      <c r="AB1391" s="99" t="str">
        <f t="shared" si="962"/>
        <v/>
      </c>
      <c r="AC1391" s="99" t="str">
        <f t="shared" si="990"/>
        <v/>
      </c>
      <c r="AD1391" s="99" t="str">
        <f t="shared" si="991"/>
        <v/>
      </c>
      <c r="AE1391" s="99" t="str">
        <f t="shared" si="963"/>
        <v/>
      </c>
      <c r="AF1391" s="99" t="str">
        <f t="shared" si="964"/>
        <v/>
      </c>
      <c r="AG1391" s="99" t="str">
        <f t="shared" si="1002"/>
        <v/>
      </c>
      <c r="AH1391" s="99" t="str">
        <f t="shared" si="1003"/>
        <v/>
      </c>
      <c r="AI1391" s="99" t="str">
        <f t="shared" si="980"/>
        <v/>
      </c>
      <c r="AJ1391" s="99" t="str">
        <f t="shared" si="986"/>
        <v/>
      </c>
      <c r="AK1391" s="99" t="str">
        <f t="shared" si="1000"/>
        <v/>
      </c>
      <c r="AL1391" s="99" t="str">
        <f t="shared" si="1001"/>
        <v/>
      </c>
      <c r="AM1391" s="99" t="str">
        <f t="shared" si="981"/>
        <v/>
      </c>
      <c r="AN1391" s="99" t="str">
        <f t="shared" si="987"/>
        <v/>
      </c>
      <c r="AO1391" s="99" t="str">
        <f t="shared" si="992"/>
        <v/>
      </c>
      <c r="AP1391" s="99" t="str">
        <f t="shared" si="993"/>
        <v/>
      </c>
      <c r="AQ1391" s="99" t="str">
        <f t="shared" si="988"/>
        <v/>
      </c>
      <c r="AR1391" s="99" t="str">
        <f t="shared" si="989"/>
        <v/>
      </c>
      <c r="AS1391" s="99" t="str">
        <f t="shared" si="994"/>
        <v/>
      </c>
      <c r="AT1391" s="99" t="str">
        <f t="shared" si="995"/>
        <v/>
      </c>
      <c r="AU1391" s="99" t="str">
        <f t="shared" si="965"/>
        <v/>
      </c>
      <c r="AV1391" s="99" t="str">
        <f t="shared" si="966"/>
        <v/>
      </c>
      <c r="AW1391" s="99" t="str">
        <f t="shared" si="996"/>
        <v/>
      </c>
      <c r="AX1391" s="99" t="str">
        <f t="shared" si="997"/>
        <v/>
      </c>
      <c r="AY1391" s="99" t="str">
        <f t="shared" si="967"/>
        <v/>
      </c>
      <c r="AZ1391" s="99" t="str">
        <f t="shared" si="968"/>
        <v/>
      </c>
      <c r="BA1391" s="99" t="str">
        <f t="shared" si="998"/>
        <v/>
      </c>
      <c r="BB1391" s="99" t="str">
        <f t="shared" si="999"/>
        <v/>
      </c>
      <c r="BD1391" s="99" t="str">
        <f t="shared" si="969"/>
        <v/>
      </c>
      <c r="BE1391" s="99" t="str">
        <f t="shared" si="970"/>
        <v/>
      </c>
      <c r="BF1391" s="99" t="str">
        <f t="shared" si="971"/>
        <v/>
      </c>
      <c r="BG1391" s="99" t="str">
        <f t="shared" si="972"/>
        <v/>
      </c>
      <c r="BH1391" s="121" t="str">
        <f t="shared" si="973"/>
        <v/>
      </c>
      <c r="BI1391" s="121" t="str">
        <f t="shared" si="974"/>
        <v/>
      </c>
      <c r="BJ1391" s="122" t="str">
        <f t="shared" si="975"/>
        <v/>
      </c>
      <c r="BK1391" s="122"/>
      <c r="BL1391" s="99" t="str">
        <f t="shared" si="976"/>
        <v/>
      </c>
      <c r="BM1391" s="99" t="str">
        <f t="shared" si="977"/>
        <v/>
      </c>
      <c r="BN1391" s="122" t="str">
        <f t="shared" si="982"/>
        <v/>
      </c>
      <c r="BO1391" s="121" t="str">
        <f t="shared" si="978"/>
        <v/>
      </c>
      <c r="BP1391" s="122" t="str">
        <f t="shared" si="983"/>
        <v/>
      </c>
      <c r="BQ1391" s="122"/>
    </row>
    <row r="1392" spans="2:69" x14ac:dyDescent="0.3">
      <c r="B1392" s="89"/>
      <c r="C1392" s="98">
        <f t="shared" si="979"/>
        <v>277</v>
      </c>
      <c r="D1392" s="120">
        <v>1382</v>
      </c>
      <c r="E1392" s="161" t="str">
        <f t="shared" si="984"/>
        <v/>
      </c>
      <c r="F1392" s="90" t="str">
        <f t="shared" si="960"/>
        <v/>
      </c>
      <c r="G1392" s="120">
        <v>1382</v>
      </c>
      <c r="H1392" s="161" t="str">
        <f t="shared" si="985"/>
        <v/>
      </c>
      <c r="I1392" s="90" t="str">
        <f t="array" ref="I1392">IF(D$2=1,IF(F1392="","",ABS(F1391-F1392)),IF(D$2&lt;10,IF(AND(F1392="",F1393=""),"",MAX(IF(C$11:C$1510=G1392,B$11:B$1510))-MIN(IF(C$11:C$1510=G1392,B$11:B$1510))),IF(AND(F1392="",F1393=""),"",_xlfn.STDEV.S(IF(C$11:C$1510=G1392,B$11:B$1510)))))</f>
        <v/>
      </c>
      <c r="J1392" s="102"/>
      <c r="K1392" s="156"/>
      <c r="L1392" s="157"/>
      <c r="M1392" s="158"/>
      <c r="N1392" s="147"/>
      <c r="O1392" s="147"/>
      <c r="AA1392" s="99" t="str">
        <f t="shared" si="961"/>
        <v/>
      </c>
      <c r="AB1392" s="99" t="str">
        <f t="shared" si="962"/>
        <v/>
      </c>
      <c r="AC1392" s="99" t="str">
        <f t="shared" si="990"/>
        <v/>
      </c>
      <c r="AD1392" s="99" t="str">
        <f t="shared" si="991"/>
        <v/>
      </c>
      <c r="AE1392" s="99" t="str">
        <f t="shared" si="963"/>
        <v/>
      </c>
      <c r="AF1392" s="99" t="str">
        <f t="shared" si="964"/>
        <v/>
      </c>
      <c r="AG1392" s="99" t="str">
        <f t="shared" si="1002"/>
        <v/>
      </c>
      <c r="AH1392" s="99" t="str">
        <f t="shared" si="1003"/>
        <v/>
      </c>
      <c r="AI1392" s="99" t="str">
        <f t="shared" si="980"/>
        <v/>
      </c>
      <c r="AJ1392" s="99" t="str">
        <f t="shared" si="986"/>
        <v/>
      </c>
      <c r="AK1392" s="99" t="str">
        <f t="shared" si="1000"/>
        <v/>
      </c>
      <c r="AL1392" s="99" t="str">
        <f t="shared" si="1001"/>
        <v/>
      </c>
      <c r="AM1392" s="99" t="str">
        <f t="shared" si="981"/>
        <v/>
      </c>
      <c r="AN1392" s="99" t="str">
        <f t="shared" si="987"/>
        <v/>
      </c>
      <c r="AO1392" s="99" t="str">
        <f t="shared" si="992"/>
        <v/>
      </c>
      <c r="AP1392" s="99" t="str">
        <f t="shared" si="993"/>
        <v/>
      </c>
      <c r="AQ1392" s="99" t="str">
        <f t="shared" si="988"/>
        <v/>
      </c>
      <c r="AR1392" s="99" t="str">
        <f t="shared" si="989"/>
        <v/>
      </c>
      <c r="AS1392" s="99" t="str">
        <f t="shared" si="994"/>
        <v/>
      </c>
      <c r="AT1392" s="99" t="str">
        <f t="shared" si="995"/>
        <v/>
      </c>
      <c r="AU1392" s="99" t="str">
        <f t="shared" si="965"/>
        <v/>
      </c>
      <c r="AV1392" s="99" t="str">
        <f t="shared" si="966"/>
        <v/>
      </c>
      <c r="AW1392" s="99" t="str">
        <f t="shared" si="996"/>
        <v/>
      </c>
      <c r="AX1392" s="99" t="str">
        <f t="shared" si="997"/>
        <v/>
      </c>
      <c r="AY1392" s="99" t="str">
        <f t="shared" si="967"/>
        <v/>
      </c>
      <c r="AZ1392" s="99" t="str">
        <f t="shared" si="968"/>
        <v/>
      </c>
      <c r="BA1392" s="99" t="str">
        <f t="shared" si="998"/>
        <v/>
      </c>
      <c r="BB1392" s="99" t="str">
        <f t="shared" si="999"/>
        <v/>
      </c>
      <c r="BD1392" s="99" t="str">
        <f t="shared" si="969"/>
        <v/>
      </c>
      <c r="BE1392" s="99" t="str">
        <f t="shared" si="970"/>
        <v/>
      </c>
      <c r="BF1392" s="99" t="str">
        <f t="shared" si="971"/>
        <v/>
      </c>
      <c r="BG1392" s="99" t="str">
        <f t="shared" si="972"/>
        <v/>
      </c>
      <c r="BH1392" s="121" t="str">
        <f t="shared" si="973"/>
        <v/>
      </c>
      <c r="BI1392" s="121" t="str">
        <f t="shared" si="974"/>
        <v/>
      </c>
      <c r="BJ1392" s="122" t="str">
        <f t="shared" si="975"/>
        <v/>
      </c>
      <c r="BK1392" s="122"/>
      <c r="BL1392" s="99" t="str">
        <f t="shared" si="976"/>
        <v/>
      </c>
      <c r="BM1392" s="99" t="str">
        <f t="shared" si="977"/>
        <v/>
      </c>
      <c r="BN1392" s="122" t="str">
        <f t="shared" si="982"/>
        <v/>
      </c>
      <c r="BO1392" s="121" t="str">
        <f t="shared" si="978"/>
        <v/>
      </c>
      <c r="BP1392" s="122" t="str">
        <f t="shared" si="983"/>
        <v/>
      </c>
      <c r="BQ1392" s="122"/>
    </row>
    <row r="1393" spans="2:69" x14ac:dyDescent="0.3">
      <c r="B1393" s="89"/>
      <c r="C1393" s="98">
        <f t="shared" si="979"/>
        <v>277</v>
      </c>
      <c r="D1393" s="120">
        <v>1383</v>
      </c>
      <c r="E1393" s="161" t="str">
        <f t="shared" si="984"/>
        <v/>
      </c>
      <c r="F1393" s="90" t="str">
        <f t="shared" si="960"/>
        <v/>
      </c>
      <c r="G1393" s="120">
        <v>1383</v>
      </c>
      <c r="H1393" s="161" t="str">
        <f t="shared" si="985"/>
        <v/>
      </c>
      <c r="I1393" s="90" t="str">
        <f t="array" ref="I1393">IF(D$2=1,IF(F1393="","",ABS(F1392-F1393)),IF(D$2&lt;10,IF(AND(F1393="",F1394=""),"",MAX(IF(C$11:C$1510=G1393,B$11:B$1510))-MIN(IF(C$11:C$1510=G1393,B$11:B$1510))),IF(AND(F1393="",F1394=""),"",_xlfn.STDEV.S(IF(C$11:C$1510=G1393,B$11:B$1510)))))</f>
        <v/>
      </c>
      <c r="J1393" s="102"/>
      <c r="K1393" s="156"/>
      <c r="L1393" s="157"/>
      <c r="M1393" s="158"/>
      <c r="N1393" s="147"/>
      <c r="O1393" s="147"/>
      <c r="AA1393" s="99" t="str">
        <f t="shared" si="961"/>
        <v/>
      </c>
      <c r="AB1393" s="99" t="str">
        <f t="shared" si="962"/>
        <v/>
      </c>
      <c r="AC1393" s="99" t="str">
        <f t="shared" si="990"/>
        <v/>
      </c>
      <c r="AD1393" s="99" t="str">
        <f t="shared" si="991"/>
        <v/>
      </c>
      <c r="AE1393" s="99" t="str">
        <f t="shared" si="963"/>
        <v/>
      </c>
      <c r="AF1393" s="99" t="str">
        <f t="shared" si="964"/>
        <v/>
      </c>
      <c r="AG1393" s="99" t="str">
        <f t="shared" si="1002"/>
        <v/>
      </c>
      <c r="AH1393" s="99" t="str">
        <f t="shared" si="1003"/>
        <v/>
      </c>
      <c r="AI1393" s="99" t="str">
        <f t="shared" si="980"/>
        <v/>
      </c>
      <c r="AJ1393" s="99" t="str">
        <f t="shared" si="986"/>
        <v/>
      </c>
      <c r="AK1393" s="99" t="str">
        <f t="shared" si="1000"/>
        <v/>
      </c>
      <c r="AL1393" s="99" t="str">
        <f t="shared" si="1001"/>
        <v/>
      </c>
      <c r="AM1393" s="99" t="str">
        <f t="shared" si="981"/>
        <v/>
      </c>
      <c r="AN1393" s="99" t="str">
        <f t="shared" si="987"/>
        <v/>
      </c>
      <c r="AO1393" s="99" t="str">
        <f t="shared" si="992"/>
        <v/>
      </c>
      <c r="AP1393" s="99" t="str">
        <f t="shared" si="993"/>
        <v/>
      </c>
      <c r="AQ1393" s="99" t="str">
        <f t="shared" si="988"/>
        <v/>
      </c>
      <c r="AR1393" s="99" t="str">
        <f t="shared" si="989"/>
        <v/>
      </c>
      <c r="AS1393" s="99" t="str">
        <f t="shared" si="994"/>
        <v/>
      </c>
      <c r="AT1393" s="99" t="str">
        <f t="shared" si="995"/>
        <v/>
      </c>
      <c r="AU1393" s="99" t="str">
        <f t="shared" si="965"/>
        <v/>
      </c>
      <c r="AV1393" s="99" t="str">
        <f t="shared" si="966"/>
        <v/>
      </c>
      <c r="AW1393" s="99" t="str">
        <f t="shared" si="996"/>
        <v/>
      </c>
      <c r="AX1393" s="99" t="str">
        <f t="shared" si="997"/>
        <v/>
      </c>
      <c r="AY1393" s="99" t="str">
        <f t="shared" si="967"/>
        <v/>
      </c>
      <c r="AZ1393" s="99" t="str">
        <f t="shared" si="968"/>
        <v/>
      </c>
      <c r="BA1393" s="99" t="str">
        <f t="shared" si="998"/>
        <v/>
      </c>
      <c r="BB1393" s="99" t="str">
        <f t="shared" si="999"/>
        <v/>
      </c>
      <c r="BD1393" s="99" t="str">
        <f t="shared" si="969"/>
        <v/>
      </c>
      <c r="BE1393" s="99" t="str">
        <f t="shared" si="970"/>
        <v/>
      </c>
      <c r="BF1393" s="99" t="str">
        <f t="shared" si="971"/>
        <v/>
      </c>
      <c r="BG1393" s="99" t="str">
        <f t="shared" si="972"/>
        <v/>
      </c>
      <c r="BH1393" s="121" t="str">
        <f t="shared" si="973"/>
        <v/>
      </c>
      <c r="BI1393" s="121" t="str">
        <f t="shared" si="974"/>
        <v/>
      </c>
      <c r="BJ1393" s="122" t="str">
        <f t="shared" si="975"/>
        <v/>
      </c>
      <c r="BK1393" s="122"/>
      <c r="BL1393" s="99" t="str">
        <f t="shared" si="976"/>
        <v/>
      </c>
      <c r="BM1393" s="99" t="str">
        <f t="shared" si="977"/>
        <v/>
      </c>
      <c r="BN1393" s="122" t="str">
        <f t="shared" si="982"/>
        <v/>
      </c>
      <c r="BO1393" s="121" t="str">
        <f t="shared" si="978"/>
        <v/>
      </c>
      <c r="BP1393" s="122" t="str">
        <f t="shared" si="983"/>
        <v/>
      </c>
      <c r="BQ1393" s="122"/>
    </row>
    <row r="1394" spans="2:69" x14ac:dyDescent="0.3">
      <c r="B1394" s="89"/>
      <c r="C1394" s="98">
        <f t="shared" si="979"/>
        <v>277</v>
      </c>
      <c r="D1394" s="120">
        <v>1384</v>
      </c>
      <c r="E1394" s="161" t="str">
        <f t="shared" si="984"/>
        <v/>
      </c>
      <c r="F1394" s="90" t="str">
        <f t="shared" si="960"/>
        <v/>
      </c>
      <c r="G1394" s="120">
        <v>1384</v>
      </c>
      <c r="H1394" s="161" t="str">
        <f t="shared" si="985"/>
        <v/>
      </c>
      <c r="I1394" s="90" t="str">
        <f t="array" ref="I1394">IF(D$2=1,IF(F1394="","",ABS(F1393-F1394)),IF(D$2&lt;10,IF(AND(F1394="",F1395=""),"",MAX(IF(C$11:C$1510=G1394,B$11:B$1510))-MIN(IF(C$11:C$1510=G1394,B$11:B$1510))),IF(AND(F1394="",F1395=""),"",_xlfn.STDEV.S(IF(C$11:C$1510=G1394,B$11:B$1510)))))</f>
        <v/>
      </c>
      <c r="J1394" s="102"/>
      <c r="K1394" s="156"/>
      <c r="L1394" s="157"/>
      <c r="M1394" s="158"/>
      <c r="N1394" s="147"/>
      <c r="O1394" s="147"/>
      <c r="AA1394" s="99" t="str">
        <f t="shared" si="961"/>
        <v/>
      </c>
      <c r="AB1394" s="99" t="str">
        <f t="shared" si="962"/>
        <v/>
      </c>
      <c r="AC1394" s="99" t="str">
        <f t="shared" si="990"/>
        <v/>
      </c>
      <c r="AD1394" s="99" t="str">
        <f t="shared" si="991"/>
        <v/>
      </c>
      <c r="AE1394" s="99" t="str">
        <f t="shared" si="963"/>
        <v/>
      </c>
      <c r="AF1394" s="99" t="str">
        <f t="shared" si="964"/>
        <v/>
      </c>
      <c r="AG1394" s="99" t="str">
        <f t="shared" si="1002"/>
        <v/>
      </c>
      <c r="AH1394" s="99" t="str">
        <f t="shared" si="1003"/>
        <v/>
      </c>
      <c r="AI1394" s="99" t="str">
        <f t="shared" si="980"/>
        <v/>
      </c>
      <c r="AJ1394" s="99" t="str">
        <f t="shared" si="986"/>
        <v/>
      </c>
      <c r="AK1394" s="99" t="str">
        <f t="shared" si="1000"/>
        <v/>
      </c>
      <c r="AL1394" s="99" t="str">
        <f t="shared" si="1001"/>
        <v/>
      </c>
      <c r="AM1394" s="99" t="str">
        <f t="shared" si="981"/>
        <v/>
      </c>
      <c r="AN1394" s="99" t="str">
        <f t="shared" si="987"/>
        <v/>
      </c>
      <c r="AO1394" s="99" t="str">
        <f t="shared" si="992"/>
        <v/>
      </c>
      <c r="AP1394" s="99" t="str">
        <f t="shared" si="993"/>
        <v/>
      </c>
      <c r="AQ1394" s="99" t="str">
        <f t="shared" si="988"/>
        <v/>
      </c>
      <c r="AR1394" s="99" t="str">
        <f t="shared" si="989"/>
        <v/>
      </c>
      <c r="AS1394" s="99" t="str">
        <f t="shared" si="994"/>
        <v/>
      </c>
      <c r="AT1394" s="99" t="str">
        <f t="shared" si="995"/>
        <v/>
      </c>
      <c r="AU1394" s="99" t="str">
        <f t="shared" si="965"/>
        <v/>
      </c>
      <c r="AV1394" s="99" t="str">
        <f t="shared" si="966"/>
        <v/>
      </c>
      <c r="AW1394" s="99" t="str">
        <f t="shared" si="996"/>
        <v/>
      </c>
      <c r="AX1394" s="99" t="str">
        <f t="shared" si="997"/>
        <v/>
      </c>
      <c r="AY1394" s="99" t="str">
        <f t="shared" si="967"/>
        <v/>
      </c>
      <c r="AZ1394" s="99" t="str">
        <f t="shared" si="968"/>
        <v/>
      </c>
      <c r="BA1394" s="99" t="str">
        <f t="shared" si="998"/>
        <v/>
      </c>
      <c r="BB1394" s="99" t="str">
        <f t="shared" si="999"/>
        <v/>
      </c>
      <c r="BD1394" s="99" t="str">
        <f t="shared" si="969"/>
        <v/>
      </c>
      <c r="BE1394" s="99" t="str">
        <f t="shared" si="970"/>
        <v/>
      </c>
      <c r="BF1394" s="99" t="str">
        <f t="shared" si="971"/>
        <v/>
      </c>
      <c r="BG1394" s="99" t="str">
        <f t="shared" si="972"/>
        <v/>
      </c>
      <c r="BH1394" s="121" t="str">
        <f t="shared" si="973"/>
        <v/>
      </c>
      <c r="BI1394" s="121" t="str">
        <f t="shared" si="974"/>
        <v/>
      </c>
      <c r="BJ1394" s="122" t="str">
        <f t="shared" si="975"/>
        <v/>
      </c>
      <c r="BK1394" s="122"/>
      <c r="BL1394" s="99" t="str">
        <f t="shared" si="976"/>
        <v/>
      </c>
      <c r="BM1394" s="99" t="str">
        <f t="shared" si="977"/>
        <v/>
      </c>
      <c r="BN1394" s="122" t="str">
        <f t="shared" si="982"/>
        <v/>
      </c>
      <c r="BO1394" s="121" t="str">
        <f t="shared" si="978"/>
        <v/>
      </c>
      <c r="BP1394" s="122" t="str">
        <f t="shared" si="983"/>
        <v/>
      </c>
      <c r="BQ1394" s="122"/>
    </row>
    <row r="1395" spans="2:69" x14ac:dyDescent="0.3">
      <c r="B1395" s="89"/>
      <c r="C1395" s="98">
        <f t="shared" si="979"/>
        <v>277</v>
      </c>
      <c r="D1395" s="120">
        <v>1385</v>
      </c>
      <c r="E1395" s="161" t="str">
        <f t="shared" si="984"/>
        <v/>
      </c>
      <c r="F1395" s="90" t="str">
        <f t="shared" si="960"/>
        <v/>
      </c>
      <c r="G1395" s="120">
        <v>1385</v>
      </c>
      <c r="H1395" s="161" t="str">
        <f t="shared" si="985"/>
        <v/>
      </c>
      <c r="I1395" s="90" t="str">
        <f t="array" ref="I1395">IF(D$2=1,IF(F1395="","",ABS(F1394-F1395)),IF(D$2&lt;10,IF(AND(F1395="",F1396=""),"",MAX(IF(C$11:C$1510=G1395,B$11:B$1510))-MIN(IF(C$11:C$1510=G1395,B$11:B$1510))),IF(AND(F1395="",F1396=""),"",_xlfn.STDEV.S(IF(C$11:C$1510=G1395,B$11:B$1510)))))</f>
        <v/>
      </c>
      <c r="J1395" s="102"/>
      <c r="K1395" s="156"/>
      <c r="L1395" s="157"/>
      <c r="M1395" s="158"/>
      <c r="N1395" s="147"/>
      <c r="O1395" s="147"/>
      <c r="AA1395" s="99" t="str">
        <f t="shared" si="961"/>
        <v/>
      </c>
      <c r="AB1395" s="99" t="str">
        <f t="shared" si="962"/>
        <v/>
      </c>
      <c r="AC1395" s="99" t="str">
        <f t="shared" si="990"/>
        <v/>
      </c>
      <c r="AD1395" s="99" t="str">
        <f t="shared" si="991"/>
        <v/>
      </c>
      <c r="AE1395" s="99" t="str">
        <f t="shared" si="963"/>
        <v/>
      </c>
      <c r="AF1395" s="99" t="str">
        <f t="shared" si="964"/>
        <v/>
      </c>
      <c r="AG1395" s="99" t="str">
        <f t="shared" si="1002"/>
        <v/>
      </c>
      <c r="AH1395" s="99" t="str">
        <f t="shared" si="1003"/>
        <v/>
      </c>
      <c r="AI1395" s="99" t="str">
        <f t="shared" si="980"/>
        <v/>
      </c>
      <c r="AJ1395" s="99" t="str">
        <f t="shared" si="986"/>
        <v/>
      </c>
      <c r="AK1395" s="99" t="str">
        <f t="shared" si="1000"/>
        <v/>
      </c>
      <c r="AL1395" s="99" t="str">
        <f t="shared" si="1001"/>
        <v/>
      </c>
      <c r="AM1395" s="99" t="str">
        <f t="shared" si="981"/>
        <v/>
      </c>
      <c r="AN1395" s="99" t="str">
        <f t="shared" si="987"/>
        <v/>
      </c>
      <c r="AO1395" s="99" t="str">
        <f t="shared" si="992"/>
        <v/>
      </c>
      <c r="AP1395" s="99" t="str">
        <f t="shared" si="993"/>
        <v/>
      </c>
      <c r="AQ1395" s="99" t="str">
        <f t="shared" si="988"/>
        <v/>
      </c>
      <c r="AR1395" s="99" t="str">
        <f t="shared" si="989"/>
        <v/>
      </c>
      <c r="AS1395" s="99" t="str">
        <f t="shared" si="994"/>
        <v/>
      </c>
      <c r="AT1395" s="99" t="str">
        <f t="shared" si="995"/>
        <v/>
      </c>
      <c r="AU1395" s="99" t="str">
        <f t="shared" si="965"/>
        <v/>
      </c>
      <c r="AV1395" s="99" t="str">
        <f t="shared" si="966"/>
        <v/>
      </c>
      <c r="AW1395" s="99" t="str">
        <f t="shared" si="996"/>
        <v/>
      </c>
      <c r="AX1395" s="99" t="str">
        <f t="shared" si="997"/>
        <v/>
      </c>
      <c r="AY1395" s="99" t="str">
        <f t="shared" si="967"/>
        <v/>
      </c>
      <c r="AZ1395" s="99" t="str">
        <f t="shared" si="968"/>
        <v/>
      </c>
      <c r="BA1395" s="99" t="str">
        <f t="shared" si="998"/>
        <v/>
      </c>
      <c r="BB1395" s="99" t="str">
        <f t="shared" si="999"/>
        <v/>
      </c>
      <c r="BD1395" s="99" t="str">
        <f t="shared" si="969"/>
        <v/>
      </c>
      <c r="BE1395" s="99" t="str">
        <f t="shared" si="970"/>
        <v/>
      </c>
      <c r="BF1395" s="99" t="str">
        <f t="shared" si="971"/>
        <v/>
      </c>
      <c r="BG1395" s="99" t="str">
        <f t="shared" si="972"/>
        <v/>
      </c>
      <c r="BH1395" s="121" t="str">
        <f t="shared" si="973"/>
        <v/>
      </c>
      <c r="BI1395" s="121" t="str">
        <f t="shared" si="974"/>
        <v/>
      </c>
      <c r="BJ1395" s="122" t="str">
        <f t="shared" si="975"/>
        <v/>
      </c>
      <c r="BK1395" s="122"/>
      <c r="BL1395" s="99" t="str">
        <f t="shared" si="976"/>
        <v/>
      </c>
      <c r="BM1395" s="99" t="str">
        <f t="shared" si="977"/>
        <v/>
      </c>
      <c r="BN1395" s="122" t="str">
        <f t="shared" si="982"/>
        <v/>
      </c>
      <c r="BO1395" s="121" t="str">
        <f t="shared" si="978"/>
        <v/>
      </c>
      <c r="BP1395" s="122" t="str">
        <f t="shared" si="983"/>
        <v/>
      </c>
      <c r="BQ1395" s="122"/>
    </row>
    <row r="1396" spans="2:69" x14ac:dyDescent="0.3">
      <c r="B1396" s="89"/>
      <c r="C1396" s="98">
        <f t="shared" si="979"/>
        <v>278</v>
      </c>
      <c r="D1396" s="120">
        <v>1386</v>
      </c>
      <c r="E1396" s="161" t="str">
        <f t="shared" si="984"/>
        <v/>
      </c>
      <c r="F1396" s="90" t="str">
        <f t="shared" si="960"/>
        <v/>
      </c>
      <c r="G1396" s="120">
        <v>1386</v>
      </c>
      <c r="H1396" s="161" t="str">
        <f t="shared" si="985"/>
        <v/>
      </c>
      <c r="I1396" s="90" t="str">
        <f t="array" ref="I1396">IF(D$2=1,IF(F1396="","",ABS(F1395-F1396)),IF(D$2&lt;10,IF(AND(F1396="",F1397=""),"",MAX(IF(C$11:C$1510=G1396,B$11:B$1510))-MIN(IF(C$11:C$1510=G1396,B$11:B$1510))),IF(AND(F1396="",F1397=""),"",_xlfn.STDEV.S(IF(C$11:C$1510=G1396,B$11:B$1510)))))</f>
        <v/>
      </c>
      <c r="J1396" s="102"/>
      <c r="K1396" s="156"/>
      <c r="L1396" s="157"/>
      <c r="M1396" s="158"/>
      <c r="N1396" s="147"/>
      <c r="O1396" s="147"/>
      <c r="AA1396" s="99" t="str">
        <f t="shared" si="961"/>
        <v/>
      </c>
      <c r="AB1396" s="99" t="str">
        <f t="shared" si="962"/>
        <v/>
      </c>
      <c r="AC1396" s="99" t="str">
        <f t="shared" si="990"/>
        <v/>
      </c>
      <c r="AD1396" s="99" t="str">
        <f t="shared" si="991"/>
        <v/>
      </c>
      <c r="AE1396" s="99" t="str">
        <f t="shared" si="963"/>
        <v/>
      </c>
      <c r="AF1396" s="99" t="str">
        <f t="shared" si="964"/>
        <v/>
      </c>
      <c r="AG1396" s="99" t="str">
        <f t="shared" si="1002"/>
        <v/>
      </c>
      <c r="AH1396" s="99" t="str">
        <f t="shared" si="1003"/>
        <v/>
      </c>
      <c r="AI1396" s="99" t="str">
        <f t="shared" si="980"/>
        <v/>
      </c>
      <c r="AJ1396" s="99" t="str">
        <f t="shared" si="986"/>
        <v/>
      </c>
      <c r="AK1396" s="99" t="str">
        <f t="shared" si="1000"/>
        <v/>
      </c>
      <c r="AL1396" s="99" t="str">
        <f t="shared" si="1001"/>
        <v/>
      </c>
      <c r="AM1396" s="99" t="str">
        <f t="shared" si="981"/>
        <v/>
      </c>
      <c r="AN1396" s="99" t="str">
        <f t="shared" si="987"/>
        <v/>
      </c>
      <c r="AO1396" s="99" t="str">
        <f t="shared" si="992"/>
        <v/>
      </c>
      <c r="AP1396" s="99" t="str">
        <f t="shared" si="993"/>
        <v/>
      </c>
      <c r="AQ1396" s="99" t="str">
        <f t="shared" si="988"/>
        <v/>
      </c>
      <c r="AR1396" s="99" t="str">
        <f t="shared" si="989"/>
        <v/>
      </c>
      <c r="AS1396" s="99" t="str">
        <f t="shared" si="994"/>
        <v/>
      </c>
      <c r="AT1396" s="99" t="str">
        <f t="shared" si="995"/>
        <v/>
      </c>
      <c r="AU1396" s="99" t="str">
        <f t="shared" si="965"/>
        <v/>
      </c>
      <c r="AV1396" s="99" t="str">
        <f t="shared" si="966"/>
        <v/>
      </c>
      <c r="AW1396" s="99" t="str">
        <f t="shared" si="996"/>
        <v/>
      </c>
      <c r="AX1396" s="99" t="str">
        <f t="shared" si="997"/>
        <v/>
      </c>
      <c r="AY1396" s="99" t="str">
        <f t="shared" si="967"/>
        <v/>
      </c>
      <c r="AZ1396" s="99" t="str">
        <f t="shared" si="968"/>
        <v/>
      </c>
      <c r="BA1396" s="99" t="str">
        <f t="shared" si="998"/>
        <v/>
      </c>
      <c r="BB1396" s="99" t="str">
        <f t="shared" si="999"/>
        <v/>
      </c>
      <c r="BD1396" s="99" t="str">
        <f t="shared" si="969"/>
        <v/>
      </c>
      <c r="BE1396" s="99" t="str">
        <f t="shared" si="970"/>
        <v/>
      </c>
      <c r="BF1396" s="99" t="str">
        <f t="shared" si="971"/>
        <v/>
      </c>
      <c r="BG1396" s="99" t="str">
        <f t="shared" si="972"/>
        <v/>
      </c>
      <c r="BH1396" s="121" t="str">
        <f t="shared" si="973"/>
        <v/>
      </c>
      <c r="BI1396" s="121" t="str">
        <f t="shared" si="974"/>
        <v/>
      </c>
      <c r="BJ1396" s="122" t="str">
        <f t="shared" si="975"/>
        <v/>
      </c>
      <c r="BK1396" s="122"/>
      <c r="BL1396" s="99" t="str">
        <f t="shared" si="976"/>
        <v/>
      </c>
      <c r="BM1396" s="99" t="str">
        <f t="shared" si="977"/>
        <v/>
      </c>
      <c r="BN1396" s="122" t="str">
        <f t="shared" si="982"/>
        <v/>
      </c>
      <c r="BO1396" s="121" t="str">
        <f t="shared" si="978"/>
        <v/>
      </c>
      <c r="BP1396" s="122" t="str">
        <f t="shared" si="983"/>
        <v/>
      </c>
      <c r="BQ1396" s="122"/>
    </row>
    <row r="1397" spans="2:69" x14ac:dyDescent="0.3">
      <c r="B1397" s="89"/>
      <c r="C1397" s="98">
        <f t="shared" si="979"/>
        <v>278</v>
      </c>
      <c r="D1397" s="120">
        <v>1387</v>
      </c>
      <c r="E1397" s="161" t="str">
        <f t="shared" si="984"/>
        <v/>
      </c>
      <c r="F1397" s="90" t="str">
        <f t="shared" si="960"/>
        <v/>
      </c>
      <c r="G1397" s="120">
        <v>1387</v>
      </c>
      <c r="H1397" s="161" t="str">
        <f t="shared" si="985"/>
        <v/>
      </c>
      <c r="I1397" s="90" t="str">
        <f t="array" ref="I1397">IF(D$2=1,IF(F1397="","",ABS(F1396-F1397)),IF(D$2&lt;10,IF(AND(F1397="",F1398=""),"",MAX(IF(C$11:C$1510=G1397,B$11:B$1510))-MIN(IF(C$11:C$1510=G1397,B$11:B$1510))),IF(AND(F1397="",F1398=""),"",_xlfn.STDEV.S(IF(C$11:C$1510=G1397,B$11:B$1510)))))</f>
        <v/>
      </c>
      <c r="J1397" s="102"/>
      <c r="K1397" s="156"/>
      <c r="L1397" s="157"/>
      <c r="M1397" s="158"/>
      <c r="N1397" s="147"/>
      <c r="O1397" s="147"/>
      <c r="AA1397" s="99" t="str">
        <f t="shared" si="961"/>
        <v/>
      </c>
      <c r="AB1397" s="99" t="str">
        <f t="shared" si="962"/>
        <v/>
      </c>
      <c r="AC1397" s="99" t="str">
        <f t="shared" si="990"/>
        <v/>
      </c>
      <c r="AD1397" s="99" t="str">
        <f t="shared" si="991"/>
        <v/>
      </c>
      <c r="AE1397" s="99" t="str">
        <f t="shared" si="963"/>
        <v/>
      </c>
      <c r="AF1397" s="99" t="str">
        <f t="shared" si="964"/>
        <v/>
      </c>
      <c r="AG1397" s="99" t="str">
        <f t="shared" si="1002"/>
        <v/>
      </c>
      <c r="AH1397" s="99" t="str">
        <f t="shared" si="1003"/>
        <v/>
      </c>
      <c r="AI1397" s="99" t="str">
        <f t="shared" si="980"/>
        <v/>
      </c>
      <c r="AJ1397" s="99" t="str">
        <f t="shared" si="986"/>
        <v/>
      </c>
      <c r="AK1397" s="99" t="str">
        <f t="shared" si="1000"/>
        <v/>
      </c>
      <c r="AL1397" s="99" t="str">
        <f t="shared" si="1001"/>
        <v/>
      </c>
      <c r="AM1397" s="99" t="str">
        <f t="shared" si="981"/>
        <v/>
      </c>
      <c r="AN1397" s="99" t="str">
        <f t="shared" si="987"/>
        <v/>
      </c>
      <c r="AO1397" s="99" t="str">
        <f t="shared" si="992"/>
        <v/>
      </c>
      <c r="AP1397" s="99" t="str">
        <f t="shared" si="993"/>
        <v/>
      </c>
      <c r="AQ1397" s="99" t="str">
        <f t="shared" si="988"/>
        <v/>
      </c>
      <c r="AR1397" s="99" t="str">
        <f t="shared" si="989"/>
        <v/>
      </c>
      <c r="AS1397" s="99" t="str">
        <f t="shared" si="994"/>
        <v/>
      </c>
      <c r="AT1397" s="99" t="str">
        <f t="shared" si="995"/>
        <v/>
      </c>
      <c r="AU1397" s="99" t="str">
        <f t="shared" si="965"/>
        <v/>
      </c>
      <c r="AV1397" s="99" t="str">
        <f t="shared" si="966"/>
        <v/>
      </c>
      <c r="AW1397" s="99" t="str">
        <f t="shared" si="996"/>
        <v/>
      </c>
      <c r="AX1397" s="99" t="str">
        <f t="shared" si="997"/>
        <v/>
      </c>
      <c r="AY1397" s="99" t="str">
        <f t="shared" si="967"/>
        <v/>
      </c>
      <c r="AZ1397" s="99" t="str">
        <f t="shared" si="968"/>
        <v/>
      </c>
      <c r="BA1397" s="99" t="str">
        <f t="shared" si="998"/>
        <v/>
      </c>
      <c r="BB1397" s="99" t="str">
        <f t="shared" si="999"/>
        <v/>
      </c>
      <c r="BD1397" s="99" t="str">
        <f t="shared" si="969"/>
        <v/>
      </c>
      <c r="BE1397" s="99" t="str">
        <f t="shared" si="970"/>
        <v/>
      </c>
      <c r="BF1397" s="99" t="str">
        <f t="shared" si="971"/>
        <v/>
      </c>
      <c r="BG1397" s="99" t="str">
        <f t="shared" si="972"/>
        <v/>
      </c>
      <c r="BH1397" s="121" t="str">
        <f t="shared" si="973"/>
        <v/>
      </c>
      <c r="BI1397" s="121" t="str">
        <f t="shared" si="974"/>
        <v/>
      </c>
      <c r="BJ1397" s="122" t="str">
        <f t="shared" si="975"/>
        <v/>
      </c>
      <c r="BK1397" s="122"/>
      <c r="BL1397" s="99" t="str">
        <f t="shared" si="976"/>
        <v/>
      </c>
      <c r="BM1397" s="99" t="str">
        <f t="shared" si="977"/>
        <v/>
      </c>
      <c r="BN1397" s="122" t="str">
        <f t="shared" si="982"/>
        <v/>
      </c>
      <c r="BO1397" s="121" t="str">
        <f t="shared" si="978"/>
        <v/>
      </c>
      <c r="BP1397" s="122" t="str">
        <f t="shared" si="983"/>
        <v/>
      </c>
      <c r="BQ1397" s="122"/>
    </row>
    <row r="1398" spans="2:69" x14ac:dyDescent="0.3">
      <c r="B1398" s="89"/>
      <c r="C1398" s="98">
        <f t="shared" si="979"/>
        <v>278</v>
      </c>
      <c r="D1398" s="120">
        <v>1388</v>
      </c>
      <c r="E1398" s="161" t="str">
        <f t="shared" si="984"/>
        <v/>
      </c>
      <c r="F1398" s="90" t="str">
        <f t="shared" si="960"/>
        <v/>
      </c>
      <c r="G1398" s="120">
        <v>1388</v>
      </c>
      <c r="H1398" s="161" t="str">
        <f t="shared" si="985"/>
        <v/>
      </c>
      <c r="I1398" s="90" t="str">
        <f t="array" ref="I1398">IF(D$2=1,IF(F1398="","",ABS(F1397-F1398)),IF(D$2&lt;10,IF(AND(F1398="",F1399=""),"",MAX(IF(C$11:C$1510=G1398,B$11:B$1510))-MIN(IF(C$11:C$1510=G1398,B$11:B$1510))),IF(AND(F1398="",F1399=""),"",_xlfn.STDEV.S(IF(C$11:C$1510=G1398,B$11:B$1510)))))</f>
        <v/>
      </c>
      <c r="J1398" s="102"/>
      <c r="K1398" s="156"/>
      <c r="L1398" s="157"/>
      <c r="M1398" s="158"/>
      <c r="N1398" s="147"/>
      <c r="O1398" s="147"/>
      <c r="AA1398" s="99" t="str">
        <f t="shared" si="961"/>
        <v/>
      </c>
      <c r="AB1398" s="99" t="str">
        <f t="shared" si="962"/>
        <v/>
      </c>
      <c r="AC1398" s="99" t="str">
        <f t="shared" si="990"/>
        <v/>
      </c>
      <c r="AD1398" s="99" t="str">
        <f t="shared" si="991"/>
        <v/>
      </c>
      <c r="AE1398" s="99" t="str">
        <f t="shared" si="963"/>
        <v/>
      </c>
      <c r="AF1398" s="99" t="str">
        <f t="shared" si="964"/>
        <v/>
      </c>
      <c r="AG1398" s="99" t="str">
        <f t="shared" si="1002"/>
        <v/>
      </c>
      <c r="AH1398" s="99" t="str">
        <f t="shared" si="1003"/>
        <v/>
      </c>
      <c r="AI1398" s="99" t="str">
        <f t="shared" si="980"/>
        <v/>
      </c>
      <c r="AJ1398" s="99" t="str">
        <f t="shared" si="986"/>
        <v/>
      </c>
      <c r="AK1398" s="99" t="str">
        <f t="shared" si="1000"/>
        <v/>
      </c>
      <c r="AL1398" s="99" t="str">
        <f t="shared" si="1001"/>
        <v/>
      </c>
      <c r="AM1398" s="99" t="str">
        <f t="shared" si="981"/>
        <v/>
      </c>
      <c r="AN1398" s="99" t="str">
        <f t="shared" si="987"/>
        <v/>
      </c>
      <c r="AO1398" s="99" t="str">
        <f t="shared" si="992"/>
        <v/>
      </c>
      <c r="AP1398" s="99" t="str">
        <f t="shared" si="993"/>
        <v/>
      </c>
      <c r="AQ1398" s="99" t="str">
        <f t="shared" si="988"/>
        <v/>
      </c>
      <c r="AR1398" s="99" t="str">
        <f t="shared" si="989"/>
        <v/>
      </c>
      <c r="AS1398" s="99" t="str">
        <f t="shared" si="994"/>
        <v/>
      </c>
      <c r="AT1398" s="99" t="str">
        <f t="shared" si="995"/>
        <v/>
      </c>
      <c r="AU1398" s="99" t="str">
        <f t="shared" si="965"/>
        <v/>
      </c>
      <c r="AV1398" s="99" t="str">
        <f t="shared" si="966"/>
        <v/>
      </c>
      <c r="AW1398" s="99" t="str">
        <f t="shared" si="996"/>
        <v/>
      </c>
      <c r="AX1398" s="99" t="str">
        <f t="shared" si="997"/>
        <v/>
      </c>
      <c r="AY1398" s="99" t="str">
        <f t="shared" si="967"/>
        <v/>
      </c>
      <c r="AZ1398" s="99" t="str">
        <f t="shared" si="968"/>
        <v/>
      </c>
      <c r="BA1398" s="99" t="str">
        <f t="shared" si="998"/>
        <v/>
      </c>
      <c r="BB1398" s="99" t="str">
        <f t="shared" si="999"/>
        <v/>
      </c>
      <c r="BD1398" s="99" t="str">
        <f t="shared" si="969"/>
        <v/>
      </c>
      <c r="BE1398" s="99" t="str">
        <f t="shared" si="970"/>
        <v/>
      </c>
      <c r="BF1398" s="99" t="str">
        <f t="shared" si="971"/>
        <v/>
      </c>
      <c r="BG1398" s="99" t="str">
        <f t="shared" si="972"/>
        <v/>
      </c>
      <c r="BH1398" s="121" t="str">
        <f t="shared" si="973"/>
        <v/>
      </c>
      <c r="BI1398" s="121" t="str">
        <f t="shared" si="974"/>
        <v/>
      </c>
      <c r="BJ1398" s="122" t="str">
        <f t="shared" si="975"/>
        <v/>
      </c>
      <c r="BK1398" s="122"/>
      <c r="BL1398" s="99" t="str">
        <f t="shared" si="976"/>
        <v/>
      </c>
      <c r="BM1398" s="99" t="str">
        <f t="shared" si="977"/>
        <v/>
      </c>
      <c r="BN1398" s="122" t="str">
        <f t="shared" si="982"/>
        <v/>
      </c>
      <c r="BO1398" s="121" t="str">
        <f t="shared" si="978"/>
        <v/>
      </c>
      <c r="BP1398" s="122" t="str">
        <f t="shared" si="983"/>
        <v/>
      </c>
      <c r="BQ1398" s="122"/>
    </row>
    <row r="1399" spans="2:69" x14ac:dyDescent="0.3">
      <c r="B1399" s="89"/>
      <c r="C1399" s="98">
        <f t="shared" si="979"/>
        <v>278</v>
      </c>
      <c r="D1399" s="120">
        <v>1389</v>
      </c>
      <c r="E1399" s="161" t="str">
        <f t="shared" si="984"/>
        <v/>
      </c>
      <c r="F1399" s="90" t="str">
        <f t="shared" si="960"/>
        <v/>
      </c>
      <c r="G1399" s="120">
        <v>1389</v>
      </c>
      <c r="H1399" s="161" t="str">
        <f t="shared" si="985"/>
        <v/>
      </c>
      <c r="I1399" s="90" t="str">
        <f t="array" ref="I1399">IF(D$2=1,IF(F1399="","",ABS(F1398-F1399)),IF(D$2&lt;10,IF(AND(F1399="",F1400=""),"",MAX(IF(C$11:C$1510=G1399,B$11:B$1510))-MIN(IF(C$11:C$1510=G1399,B$11:B$1510))),IF(AND(F1399="",F1400=""),"",_xlfn.STDEV.S(IF(C$11:C$1510=G1399,B$11:B$1510)))))</f>
        <v/>
      </c>
      <c r="J1399" s="102"/>
      <c r="K1399" s="156"/>
      <c r="L1399" s="157"/>
      <c r="M1399" s="158"/>
      <c r="N1399" s="147"/>
      <c r="O1399" s="147"/>
      <c r="AA1399" s="99" t="str">
        <f t="shared" si="961"/>
        <v/>
      </c>
      <c r="AB1399" s="99" t="str">
        <f t="shared" si="962"/>
        <v/>
      </c>
      <c r="AC1399" s="99" t="str">
        <f t="shared" si="990"/>
        <v/>
      </c>
      <c r="AD1399" s="99" t="str">
        <f t="shared" si="991"/>
        <v/>
      </c>
      <c r="AE1399" s="99" t="str">
        <f t="shared" si="963"/>
        <v/>
      </c>
      <c r="AF1399" s="99" t="str">
        <f t="shared" si="964"/>
        <v/>
      </c>
      <c r="AG1399" s="99" t="str">
        <f t="shared" si="1002"/>
        <v/>
      </c>
      <c r="AH1399" s="99" t="str">
        <f t="shared" si="1003"/>
        <v/>
      </c>
      <c r="AI1399" s="99" t="str">
        <f t="shared" si="980"/>
        <v/>
      </c>
      <c r="AJ1399" s="99" t="str">
        <f t="shared" si="986"/>
        <v/>
      </c>
      <c r="AK1399" s="99" t="str">
        <f t="shared" si="1000"/>
        <v/>
      </c>
      <c r="AL1399" s="99" t="str">
        <f t="shared" si="1001"/>
        <v/>
      </c>
      <c r="AM1399" s="99" t="str">
        <f t="shared" si="981"/>
        <v/>
      </c>
      <c r="AN1399" s="99" t="str">
        <f t="shared" si="987"/>
        <v/>
      </c>
      <c r="AO1399" s="99" t="str">
        <f t="shared" si="992"/>
        <v/>
      </c>
      <c r="AP1399" s="99" t="str">
        <f t="shared" si="993"/>
        <v/>
      </c>
      <c r="AQ1399" s="99" t="str">
        <f t="shared" si="988"/>
        <v/>
      </c>
      <c r="AR1399" s="99" t="str">
        <f t="shared" si="989"/>
        <v/>
      </c>
      <c r="AS1399" s="99" t="str">
        <f t="shared" si="994"/>
        <v/>
      </c>
      <c r="AT1399" s="99" t="str">
        <f t="shared" si="995"/>
        <v/>
      </c>
      <c r="AU1399" s="99" t="str">
        <f t="shared" si="965"/>
        <v/>
      </c>
      <c r="AV1399" s="99" t="str">
        <f t="shared" si="966"/>
        <v/>
      </c>
      <c r="AW1399" s="99" t="str">
        <f t="shared" si="996"/>
        <v/>
      </c>
      <c r="AX1399" s="99" t="str">
        <f t="shared" si="997"/>
        <v/>
      </c>
      <c r="AY1399" s="99" t="str">
        <f t="shared" si="967"/>
        <v/>
      </c>
      <c r="AZ1399" s="99" t="str">
        <f t="shared" si="968"/>
        <v/>
      </c>
      <c r="BA1399" s="99" t="str">
        <f t="shared" si="998"/>
        <v/>
      </c>
      <c r="BB1399" s="99" t="str">
        <f t="shared" si="999"/>
        <v/>
      </c>
      <c r="BD1399" s="99" t="str">
        <f t="shared" si="969"/>
        <v/>
      </c>
      <c r="BE1399" s="99" t="str">
        <f t="shared" si="970"/>
        <v/>
      </c>
      <c r="BF1399" s="99" t="str">
        <f t="shared" si="971"/>
        <v/>
      </c>
      <c r="BG1399" s="99" t="str">
        <f t="shared" si="972"/>
        <v/>
      </c>
      <c r="BH1399" s="121" t="str">
        <f t="shared" si="973"/>
        <v/>
      </c>
      <c r="BI1399" s="121" t="str">
        <f t="shared" si="974"/>
        <v/>
      </c>
      <c r="BJ1399" s="122" t="str">
        <f t="shared" si="975"/>
        <v/>
      </c>
      <c r="BK1399" s="122"/>
      <c r="BL1399" s="99" t="str">
        <f t="shared" si="976"/>
        <v/>
      </c>
      <c r="BM1399" s="99" t="str">
        <f t="shared" si="977"/>
        <v/>
      </c>
      <c r="BN1399" s="122" t="str">
        <f t="shared" si="982"/>
        <v/>
      </c>
      <c r="BO1399" s="121" t="str">
        <f t="shared" si="978"/>
        <v/>
      </c>
      <c r="BP1399" s="122" t="str">
        <f t="shared" si="983"/>
        <v/>
      </c>
      <c r="BQ1399" s="122"/>
    </row>
    <row r="1400" spans="2:69" x14ac:dyDescent="0.3">
      <c r="B1400" s="89"/>
      <c r="C1400" s="98">
        <f t="shared" si="979"/>
        <v>278</v>
      </c>
      <c r="D1400" s="120">
        <v>1390</v>
      </c>
      <c r="E1400" s="161" t="str">
        <f t="shared" si="984"/>
        <v/>
      </c>
      <c r="F1400" s="90" t="str">
        <f t="shared" si="960"/>
        <v/>
      </c>
      <c r="G1400" s="120">
        <v>1390</v>
      </c>
      <c r="H1400" s="161" t="str">
        <f t="shared" si="985"/>
        <v/>
      </c>
      <c r="I1400" s="90" t="str">
        <f t="array" ref="I1400">IF(D$2=1,IF(F1400="","",ABS(F1399-F1400)),IF(D$2&lt;10,IF(AND(F1400="",F1401=""),"",MAX(IF(C$11:C$1510=G1400,B$11:B$1510))-MIN(IF(C$11:C$1510=G1400,B$11:B$1510))),IF(AND(F1400="",F1401=""),"",_xlfn.STDEV.S(IF(C$11:C$1510=G1400,B$11:B$1510)))))</f>
        <v/>
      </c>
      <c r="J1400" s="102"/>
      <c r="K1400" s="156"/>
      <c r="L1400" s="157"/>
      <c r="M1400" s="158"/>
      <c r="N1400" s="147"/>
      <c r="O1400" s="147"/>
      <c r="AA1400" s="99" t="str">
        <f t="shared" si="961"/>
        <v/>
      </c>
      <c r="AB1400" s="99" t="str">
        <f t="shared" si="962"/>
        <v/>
      </c>
      <c r="AC1400" s="99" t="str">
        <f t="shared" si="990"/>
        <v/>
      </c>
      <c r="AD1400" s="99" t="str">
        <f t="shared" si="991"/>
        <v/>
      </c>
      <c r="AE1400" s="99" t="str">
        <f t="shared" si="963"/>
        <v/>
      </c>
      <c r="AF1400" s="99" t="str">
        <f t="shared" si="964"/>
        <v/>
      </c>
      <c r="AG1400" s="99" t="str">
        <f t="shared" si="1002"/>
        <v/>
      </c>
      <c r="AH1400" s="99" t="str">
        <f t="shared" si="1003"/>
        <v/>
      </c>
      <c r="AI1400" s="99" t="str">
        <f t="shared" si="980"/>
        <v/>
      </c>
      <c r="AJ1400" s="99" t="str">
        <f t="shared" si="986"/>
        <v/>
      </c>
      <c r="AK1400" s="99" t="str">
        <f t="shared" si="1000"/>
        <v/>
      </c>
      <c r="AL1400" s="99" t="str">
        <f t="shared" si="1001"/>
        <v/>
      </c>
      <c r="AM1400" s="99" t="str">
        <f t="shared" si="981"/>
        <v/>
      </c>
      <c r="AN1400" s="99" t="str">
        <f t="shared" si="987"/>
        <v/>
      </c>
      <c r="AO1400" s="99" t="str">
        <f t="shared" si="992"/>
        <v/>
      </c>
      <c r="AP1400" s="99" t="str">
        <f t="shared" si="993"/>
        <v/>
      </c>
      <c r="AQ1400" s="99" t="str">
        <f t="shared" si="988"/>
        <v/>
      </c>
      <c r="AR1400" s="99" t="str">
        <f t="shared" si="989"/>
        <v/>
      </c>
      <c r="AS1400" s="99" t="str">
        <f t="shared" si="994"/>
        <v/>
      </c>
      <c r="AT1400" s="99" t="str">
        <f t="shared" si="995"/>
        <v/>
      </c>
      <c r="AU1400" s="99" t="str">
        <f t="shared" si="965"/>
        <v/>
      </c>
      <c r="AV1400" s="99" t="str">
        <f t="shared" si="966"/>
        <v/>
      </c>
      <c r="AW1400" s="99" t="str">
        <f t="shared" si="996"/>
        <v/>
      </c>
      <c r="AX1400" s="99" t="str">
        <f t="shared" si="997"/>
        <v/>
      </c>
      <c r="AY1400" s="99" t="str">
        <f t="shared" si="967"/>
        <v/>
      </c>
      <c r="AZ1400" s="99" t="str">
        <f t="shared" si="968"/>
        <v/>
      </c>
      <c r="BA1400" s="99" t="str">
        <f t="shared" si="998"/>
        <v/>
      </c>
      <c r="BB1400" s="99" t="str">
        <f t="shared" si="999"/>
        <v/>
      </c>
      <c r="BD1400" s="99" t="str">
        <f t="shared" si="969"/>
        <v/>
      </c>
      <c r="BE1400" s="99" t="str">
        <f t="shared" si="970"/>
        <v/>
      </c>
      <c r="BF1400" s="99" t="str">
        <f t="shared" si="971"/>
        <v/>
      </c>
      <c r="BG1400" s="99" t="str">
        <f t="shared" si="972"/>
        <v/>
      </c>
      <c r="BH1400" s="121" t="str">
        <f t="shared" si="973"/>
        <v/>
      </c>
      <c r="BI1400" s="121" t="str">
        <f t="shared" si="974"/>
        <v/>
      </c>
      <c r="BJ1400" s="122" t="str">
        <f t="shared" si="975"/>
        <v/>
      </c>
      <c r="BK1400" s="122"/>
      <c r="BL1400" s="99" t="str">
        <f t="shared" si="976"/>
        <v/>
      </c>
      <c r="BM1400" s="99" t="str">
        <f t="shared" si="977"/>
        <v/>
      </c>
      <c r="BN1400" s="122" t="str">
        <f t="shared" si="982"/>
        <v/>
      </c>
      <c r="BO1400" s="121" t="str">
        <f t="shared" si="978"/>
        <v/>
      </c>
      <c r="BP1400" s="122" t="str">
        <f t="shared" si="983"/>
        <v/>
      </c>
      <c r="BQ1400" s="122"/>
    </row>
    <row r="1401" spans="2:69" x14ac:dyDescent="0.3">
      <c r="B1401" s="89"/>
      <c r="C1401" s="98">
        <f t="shared" si="979"/>
        <v>279</v>
      </c>
      <c r="D1401" s="120">
        <v>1391</v>
      </c>
      <c r="E1401" s="161" t="str">
        <f t="shared" si="984"/>
        <v/>
      </c>
      <c r="F1401" s="90" t="str">
        <f t="shared" si="960"/>
        <v/>
      </c>
      <c r="G1401" s="120">
        <v>1391</v>
      </c>
      <c r="H1401" s="161" t="str">
        <f t="shared" si="985"/>
        <v/>
      </c>
      <c r="I1401" s="90" t="str">
        <f t="array" ref="I1401">IF(D$2=1,IF(F1401="","",ABS(F1400-F1401)),IF(D$2&lt;10,IF(AND(F1401="",F1402=""),"",MAX(IF(C$11:C$1510=G1401,B$11:B$1510))-MIN(IF(C$11:C$1510=G1401,B$11:B$1510))),IF(AND(F1401="",F1402=""),"",_xlfn.STDEV.S(IF(C$11:C$1510=G1401,B$11:B$1510)))))</f>
        <v/>
      </c>
      <c r="J1401" s="102"/>
      <c r="K1401" s="156"/>
      <c r="L1401" s="157"/>
      <c r="M1401" s="158"/>
      <c r="N1401" s="147"/>
      <c r="O1401" s="147"/>
      <c r="AA1401" s="99" t="str">
        <f t="shared" si="961"/>
        <v/>
      </c>
      <c r="AB1401" s="99" t="str">
        <f t="shared" si="962"/>
        <v/>
      </c>
      <c r="AC1401" s="99" t="str">
        <f t="shared" si="990"/>
        <v/>
      </c>
      <c r="AD1401" s="99" t="str">
        <f t="shared" si="991"/>
        <v/>
      </c>
      <c r="AE1401" s="99" t="str">
        <f t="shared" si="963"/>
        <v/>
      </c>
      <c r="AF1401" s="99" t="str">
        <f t="shared" si="964"/>
        <v/>
      </c>
      <c r="AG1401" s="99" t="str">
        <f t="shared" si="1002"/>
        <v/>
      </c>
      <c r="AH1401" s="99" t="str">
        <f t="shared" si="1003"/>
        <v/>
      </c>
      <c r="AI1401" s="99" t="str">
        <f t="shared" si="980"/>
        <v/>
      </c>
      <c r="AJ1401" s="99" t="str">
        <f t="shared" si="986"/>
        <v/>
      </c>
      <c r="AK1401" s="99" t="str">
        <f t="shared" si="1000"/>
        <v/>
      </c>
      <c r="AL1401" s="99" t="str">
        <f t="shared" si="1001"/>
        <v/>
      </c>
      <c r="AM1401" s="99" t="str">
        <f t="shared" si="981"/>
        <v/>
      </c>
      <c r="AN1401" s="99" t="str">
        <f t="shared" si="987"/>
        <v/>
      </c>
      <c r="AO1401" s="99" t="str">
        <f t="shared" si="992"/>
        <v/>
      </c>
      <c r="AP1401" s="99" t="str">
        <f t="shared" si="993"/>
        <v/>
      </c>
      <c r="AQ1401" s="99" t="str">
        <f t="shared" si="988"/>
        <v/>
      </c>
      <c r="AR1401" s="99" t="str">
        <f t="shared" si="989"/>
        <v/>
      </c>
      <c r="AS1401" s="99" t="str">
        <f t="shared" si="994"/>
        <v/>
      </c>
      <c r="AT1401" s="99" t="str">
        <f t="shared" si="995"/>
        <v/>
      </c>
      <c r="AU1401" s="99" t="str">
        <f t="shared" si="965"/>
        <v/>
      </c>
      <c r="AV1401" s="99" t="str">
        <f t="shared" si="966"/>
        <v/>
      </c>
      <c r="AW1401" s="99" t="str">
        <f t="shared" si="996"/>
        <v/>
      </c>
      <c r="AX1401" s="99" t="str">
        <f t="shared" si="997"/>
        <v/>
      </c>
      <c r="AY1401" s="99" t="str">
        <f t="shared" si="967"/>
        <v/>
      </c>
      <c r="AZ1401" s="99" t="str">
        <f t="shared" si="968"/>
        <v/>
      </c>
      <c r="BA1401" s="99" t="str">
        <f t="shared" si="998"/>
        <v/>
      </c>
      <c r="BB1401" s="99" t="str">
        <f t="shared" si="999"/>
        <v/>
      </c>
      <c r="BD1401" s="99" t="str">
        <f t="shared" si="969"/>
        <v/>
      </c>
      <c r="BE1401" s="99" t="str">
        <f t="shared" si="970"/>
        <v/>
      </c>
      <c r="BF1401" s="99" t="str">
        <f t="shared" si="971"/>
        <v/>
      </c>
      <c r="BG1401" s="99" t="str">
        <f t="shared" si="972"/>
        <v/>
      </c>
      <c r="BH1401" s="121" t="str">
        <f t="shared" si="973"/>
        <v/>
      </c>
      <c r="BI1401" s="121" t="str">
        <f t="shared" si="974"/>
        <v/>
      </c>
      <c r="BJ1401" s="122" t="str">
        <f t="shared" si="975"/>
        <v/>
      </c>
      <c r="BK1401" s="122"/>
      <c r="BL1401" s="99" t="str">
        <f t="shared" si="976"/>
        <v/>
      </c>
      <c r="BM1401" s="99" t="str">
        <f t="shared" si="977"/>
        <v/>
      </c>
      <c r="BN1401" s="122" t="str">
        <f t="shared" si="982"/>
        <v/>
      </c>
      <c r="BO1401" s="121" t="str">
        <f t="shared" si="978"/>
        <v/>
      </c>
      <c r="BP1401" s="122" t="str">
        <f t="shared" si="983"/>
        <v/>
      </c>
      <c r="BQ1401" s="122"/>
    </row>
    <row r="1402" spans="2:69" x14ac:dyDescent="0.3">
      <c r="B1402" s="89"/>
      <c r="C1402" s="98">
        <f t="shared" si="979"/>
        <v>279</v>
      </c>
      <c r="D1402" s="120">
        <v>1392</v>
      </c>
      <c r="E1402" s="161" t="str">
        <f t="shared" si="984"/>
        <v/>
      </c>
      <c r="F1402" s="90" t="str">
        <f t="shared" si="960"/>
        <v/>
      </c>
      <c r="G1402" s="120">
        <v>1392</v>
      </c>
      <c r="H1402" s="161" t="str">
        <f t="shared" si="985"/>
        <v/>
      </c>
      <c r="I1402" s="90" t="str">
        <f t="array" ref="I1402">IF(D$2=1,IF(F1402="","",ABS(F1401-F1402)),IF(D$2&lt;10,IF(AND(F1402="",F1403=""),"",MAX(IF(C$11:C$1510=G1402,B$11:B$1510))-MIN(IF(C$11:C$1510=G1402,B$11:B$1510))),IF(AND(F1402="",F1403=""),"",_xlfn.STDEV.S(IF(C$11:C$1510=G1402,B$11:B$1510)))))</f>
        <v/>
      </c>
      <c r="J1402" s="102"/>
      <c r="K1402" s="156"/>
      <c r="L1402" s="157"/>
      <c r="M1402" s="158"/>
      <c r="N1402" s="147"/>
      <c r="O1402" s="147"/>
      <c r="AA1402" s="99" t="str">
        <f t="shared" si="961"/>
        <v/>
      </c>
      <c r="AB1402" s="99" t="str">
        <f t="shared" si="962"/>
        <v/>
      </c>
      <c r="AC1402" s="99" t="str">
        <f t="shared" si="990"/>
        <v/>
      </c>
      <c r="AD1402" s="99" t="str">
        <f t="shared" si="991"/>
        <v/>
      </c>
      <c r="AE1402" s="99" t="str">
        <f t="shared" si="963"/>
        <v/>
      </c>
      <c r="AF1402" s="99" t="str">
        <f t="shared" si="964"/>
        <v/>
      </c>
      <c r="AG1402" s="99" t="str">
        <f t="shared" si="1002"/>
        <v/>
      </c>
      <c r="AH1402" s="99" t="str">
        <f t="shared" si="1003"/>
        <v/>
      </c>
      <c r="AI1402" s="99" t="str">
        <f t="shared" si="980"/>
        <v/>
      </c>
      <c r="AJ1402" s="99" t="str">
        <f t="shared" si="986"/>
        <v/>
      </c>
      <c r="AK1402" s="99" t="str">
        <f t="shared" si="1000"/>
        <v/>
      </c>
      <c r="AL1402" s="99" t="str">
        <f t="shared" si="1001"/>
        <v/>
      </c>
      <c r="AM1402" s="99" t="str">
        <f t="shared" si="981"/>
        <v/>
      </c>
      <c r="AN1402" s="99" t="str">
        <f t="shared" si="987"/>
        <v/>
      </c>
      <c r="AO1402" s="99" t="str">
        <f t="shared" si="992"/>
        <v/>
      </c>
      <c r="AP1402" s="99" t="str">
        <f t="shared" si="993"/>
        <v/>
      </c>
      <c r="AQ1402" s="99" t="str">
        <f t="shared" si="988"/>
        <v/>
      </c>
      <c r="AR1402" s="99" t="str">
        <f t="shared" si="989"/>
        <v/>
      </c>
      <c r="AS1402" s="99" t="str">
        <f t="shared" si="994"/>
        <v/>
      </c>
      <c r="AT1402" s="99" t="str">
        <f t="shared" si="995"/>
        <v/>
      </c>
      <c r="AU1402" s="99" t="str">
        <f t="shared" si="965"/>
        <v/>
      </c>
      <c r="AV1402" s="99" t="str">
        <f t="shared" si="966"/>
        <v/>
      </c>
      <c r="AW1402" s="99" t="str">
        <f t="shared" si="996"/>
        <v/>
      </c>
      <c r="AX1402" s="99" t="str">
        <f t="shared" si="997"/>
        <v/>
      </c>
      <c r="AY1402" s="99" t="str">
        <f t="shared" si="967"/>
        <v/>
      </c>
      <c r="AZ1402" s="99" t="str">
        <f t="shared" si="968"/>
        <v/>
      </c>
      <c r="BA1402" s="99" t="str">
        <f t="shared" si="998"/>
        <v/>
      </c>
      <c r="BB1402" s="99" t="str">
        <f t="shared" si="999"/>
        <v/>
      </c>
      <c r="BD1402" s="99" t="str">
        <f t="shared" si="969"/>
        <v/>
      </c>
      <c r="BE1402" s="99" t="str">
        <f t="shared" si="970"/>
        <v/>
      </c>
      <c r="BF1402" s="99" t="str">
        <f t="shared" si="971"/>
        <v/>
      </c>
      <c r="BG1402" s="99" t="str">
        <f t="shared" si="972"/>
        <v/>
      </c>
      <c r="BH1402" s="121" t="str">
        <f t="shared" si="973"/>
        <v/>
      </c>
      <c r="BI1402" s="121" t="str">
        <f t="shared" si="974"/>
        <v/>
      </c>
      <c r="BJ1402" s="122" t="str">
        <f t="shared" si="975"/>
        <v/>
      </c>
      <c r="BK1402" s="122"/>
      <c r="BL1402" s="99" t="str">
        <f t="shared" si="976"/>
        <v/>
      </c>
      <c r="BM1402" s="99" t="str">
        <f t="shared" si="977"/>
        <v/>
      </c>
      <c r="BN1402" s="122" t="str">
        <f t="shared" si="982"/>
        <v/>
      </c>
      <c r="BO1402" s="121" t="str">
        <f t="shared" si="978"/>
        <v/>
      </c>
      <c r="BP1402" s="122" t="str">
        <f t="shared" si="983"/>
        <v/>
      </c>
      <c r="BQ1402" s="122"/>
    </row>
    <row r="1403" spans="2:69" x14ac:dyDescent="0.3">
      <c r="B1403" s="89"/>
      <c r="C1403" s="98">
        <f t="shared" si="979"/>
        <v>279</v>
      </c>
      <c r="D1403" s="120">
        <v>1393</v>
      </c>
      <c r="E1403" s="161" t="str">
        <f t="shared" si="984"/>
        <v/>
      </c>
      <c r="F1403" s="90" t="str">
        <f t="shared" si="960"/>
        <v/>
      </c>
      <c r="G1403" s="120">
        <v>1393</v>
      </c>
      <c r="H1403" s="161" t="str">
        <f t="shared" si="985"/>
        <v/>
      </c>
      <c r="I1403" s="90" t="str">
        <f t="array" ref="I1403">IF(D$2=1,IF(F1403="","",ABS(F1402-F1403)),IF(D$2&lt;10,IF(AND(F1403="",F1404=""),"",MAX(IF(C$11:C$1510=G1403,B$11:B$1510))-MIN(IF(C$11:C$1510=G1403,B$11:B$1510))),IF(AND(F1403="",F1404=""),"",_xlfn.STDEV.S(IF(C$11:C$1510=G1403,B$11:B$1510)))))</f>
        <v/>
      </c>
      <c r="J1403" s="102"/>
      <c r="K1403" s="156"/>
      <c r="L1403" s="157"/>
      <c r="M1403" s="158"/>
      <c r="N1403" s="147"/>
      <c r="O1403" s="147"/>
      <c r="AA1403" s="99" t="str">
        <f t="shared" si="961"/>
        <v/>
      </c>
      <c r="AB1403" s="99" t="str">
        <f t="shared" si="962"/>
        <v/>
      </c>
      <c r="AC1403" s="99" t="str">
        <f t="shared" si="990"/>
        <v/>
      </c>
      <c r="AD1403" s="99" t="str">
        <f t="shared" si="991"/>
        <v/>
      </c>
      <c r="AE1403" s="99" t="str">
        <f t="shared" si="963"/>
        <v/>
      </c>
      <c r="AF1403" s="99" t="str">
        <f t="shared" si="964"/>
        <v/>
      </c>
      <c r="AG1403" s="99" t="str">
        <f t="shared" si="1002"/>
        <v/>
      </c>
      <c r="AH1403" s="99" t="str">
        <f t="shared" si="1003"/>
        <v/>
      </c>
      <c r="AI1403" s="99" t="str">
        <f t="shared" si="980"/>
        <v/>
      </c>
      <c r="AJ1403" s="99" t="str">
        <f t="shared" si="986"/>
        <v/>
      </c>
      <c r="AK1403" s="99" t="str">
        <f t="shared" si="1000"/>
        <v/>
      </c>
      <c r="AL1403" s="99" t="str">
        <f t="shared" si="1001"/>
        <v/>
      </c>
      <c r="AM1403" s="99" t="str">
        <f t="shared" si="981"/>
        <v/>
      </c>
      <c r="AN1403" s="99" t="str">
        <f t="shared" si="987"/>
        <v/>
      </c>
      <c r="AO1403" s="99" t="str">
        <f t="shared" si="992"/>
        <v/>
      </c>
      <c r="AP1403" s="99" t="str">
        <f t="shared" si="993"/>
        <v/>
      </c>
      <c r="AQ1403" s="99" t="str">
        <f t="shared" si="988"/>
        <v/>
      </c>
      <c r="AR1403" s="99" t="str">
        <f t="shared" si="989"/>
        <v/>
      </c>
      <c r="AS1403" s="99" t="str">
        <f t="shared" si="994"/>
        <v/>
      </c>
      <c r="AT1403" s="99" t="str">
        <f t="shared" si="995"/>
        <v/>
      </c>
      <c r="AU1403" s="99" t="str">
        <f t="shared" si="965"/>
        <v/>
      </c>
      <c r="AV1403" s="99" t="str">
        <f t="shared" si="966"/>
        <v/>
      </c>
      <c r="AW1403" s="99" t="str">
        <f t="shared" si="996"/>
        <v/>
      </c>
      <c r="AX1403" s="99" t="str">
        <f t="shared" si="997"/>
        <v/>
      </c>
      <c r="AY1403" s="99" t="str">
        <f t="shared" si="967"/>
        <v/>
      </c>
      <c r="AZ1403" s="99" t="str">
        <f t="shared" si="968"/>
        <v/>
      </c>
      <c r="BA1403" s="99" t="str">
        <f t="shared" si="998"/>
        <v/>
      </c>
      <c r="BB1403" s="99" t="str">
        <f t="shared" si="999"/>
        <v/>
      </c>
      <c r="BD1403" s="99" t="str">
        <f t="shared" si="969"/>
        <v/>
      </c>
      <c r="BE1403" s="99" t="str">
        <f t="shared" si="970"/>
        <v/>
      </c>
      <c r="BF1403" s="99" t="str">
        <f t="shared" si="971"/>
        <v/>
      </c>
      <c r="BG1403" s="99" t="str">
        <f t="shared" si="972"/>
        <v/>
      </c>
      <c r="BH1403" s="121" t="str">
        <f t="shared" si="973"/>
        <v/>
      </c>
      <c r="BI1403" s="121" t="str">
        <f t="shared" si="974"/>
        <v/>
      </c>
      <c r="BJ1403" s="122" t="str">
        <f t="shared" si="975"/>
        <v/>
      </c>
      <c r="BK1403" s="122"/>
      <c r="BL1403" s="99" t="str">
        <f t="shared" si="976"/>
        <v/>
      </c>
      <c r="BM1403" s="99" t="str">
        <f t="shared" si="977"/>
        <v/>
      </c>
      <c r="BN1403" s="122" t="str">
        <f t="shared" si="982"/>
        <v/>
      </c>
      <c r="BO1403" s="121" t="str">
        <f t="shared" si="978"/>
        <v/>
      </c>
      <c r="BP1403" s="122" t="str">
        <f t="shared" si="983"/>
        <v/>
      </c>
      <c r="BQ1403" s="122"/>
    </row>
    <row r="1404" spans="2:69" x14ac:dyDescent="0.3">
      <c r="B1404" s="89"/>
      <c r="C1404" s="98">
        <f t="shared" si="979"/>
        <v>279</v>
      </c>
      <c r="D1404" s="120">
        <v>1394</v>
      </c>
      <c r="E1404" s="161" t="str">
        <f t="shared" si="984"/>
        <v/>
      </c>
      <c r="F1404" s="90" t="str">
        <f t="shared" si="960"/>
        <v/>
      </c>
      <c r="G1404" s="120">
        <v>1394</v>
      </c>
      <c r="H1404" s="161" t="str">
        <f t="shared" si="985"/>
        <v/>
      </c>
      <c r="I1404" s="90" t="str">
        <f t="array" ref="I1404">IF(D$2=1,IF(F1404="","",ABS(F1403-F1404)),IF(D$2&lt;10,IF(AND(F1404="",F1405=""),"",MAX(IF(C$11:C$1510=G1404,B$11:B$1510))-MIN(IF(C$11:C$1510=G1404,B$11:B$1510))),IF(AND(F1404="",F1405=""),"",_xlfn.STDEV.S(IF(C$11:C$1510=G1404,B$11:B$1510)))))</f>
        <v/>
      </c>
      <c r="J1404" s="102"/>
      <c r="K1404" s="156"/>
      <c r="L1404" s="157"/>
      <c r="M1404" s="158"/>
      <c r="N1404" s="147"/>
      <c r="O1404" s="147"/>
      <c r="AA1404" s="99" t="str">
        <f t="shared" si="961"/>
        <v/>
      </c>
      <c r="AB1404" s="99" t="str">
        <f t="shared" si="962"/>
        <v/>
      </c>
      <c r="AC1404" s="99" t="str">
        <f t="shared" si="990"/>
        <v/>
      </c>
      <c r="AD1404" s="99" t="str">
        <f t="shared" si="991"/>
        <v/>
      </c>
      <c r="AE1404" s="99" t="str">
        <f t="shared" si="963"/>
        <v/>
      </c>
      <c r="AF1404" s="99" t="str">
        <f t="shared" si="964"/>
        <v/>
      </c>
      <c r="AG1404" s="99" t="str">
        <f t="shared" si="1002"/>
        <v/>
      </c>
      <c r="AH1404" s="99" t="str">
        <f t="shared" si="1003"/>
        <v/>
      </c>
      <c r="AI1404" s="99" t="str">
        <f t="shared" si="980"/>
        <v/>
      </c>
      <c r="AJ1404" s="99" t="str">
        <f t="shared" si="986"/>
        <v/>
      </c>
      <c r="AK1404" s="99" t="str">
        <f t="shared" si="1000"/>
        <v/>
      </c>
      <c r="AL1404" s="99" t="str">
        <f t="shared" si="1001"/>
        <v/>
      </c>
      <c r="AM1404" s="99" t="str">
        <f t="shared" si="981"/>
        <v/>
      </c>
      <c r="AN1404" s="99" t="str">
        <f t="shared" si="987"/>
        <v/>
      </c>
      <c r="AO1404" s="99" t="str">
        <f t="shared" si="992"/>
        <v/>
      </c>
      <c r="AP1404" s="99" t="str">
        <f t="shared" si="993"/>
        <v/>
      </c>
      <c r="AQ1404" s="99" t="str">
        <f t="shared" si="988"/>
        <v/>
      </c>
      <c r="AR1404" s="99" t="str">
        <f t="shared" si="989"/>
        <v/>
      </c>
      <c r="AS1404" s="99" t="str">
        <f t="shared" si="994"/>
        <v/>
      </c>
      <c r="AT1404" s="99" t="str">
        <f t="shared" si="995"/>
        <v/>
      </c>
      <c r="AU1404" s="99" t="str">
        <f t="shared" si="965"/>
        <v/>
      </c>
      <c r="AV1404" s="99" t="str">
        <f t="shared" si="966"/>
        <v/>
      </c>
      <c r="AW1404" s="99" t="str">
        <f t="shared" si="996"/>
        <v/>
      </c>
      <c r="AX1404" s="99" t="str">
        <f t="shared" si="997"/>
        <v/>
      </c>
      <c r="AY1404" s="99" t="str">
        <f t="shared" si="967"/>
        <v/>
      </c>
      <c r="AZ1404" s="99" t="str">
        <f t="shared" si="968"/>
        <v/>
      </c>
      <c r="BA1404" s="99" t="str">
        <f t="shared" si="998"/>
        <v/>
      </c>
      <c r="BB1404" s="99" t="str">
        <f t="shared" si="999"/>
        <v/>
      </c>
      <c r="BD1404" s="99" t="str">
        <f t="shared" si="969"/>
        <v/>
      </c>
      <c r="BE1404" s="99" t="str">
        <f t="shared" si="970"/>
        <v/>
      </c>
      <c r="BF1404" s="99" t="str">
        <f t="shared" si="971"/>
        <v/>
      </c>
      <c r="BG1404" s="99" t="str">
        <f t="shared" si="972"/>
        <v/>
      </c>
      <c r="BH1404" s="121" t="str">
        <f t="shared" si="973"/>
        <v/>
      </c>
      <c r="BI1404" s="121" t="str">
        <f t="shared" si="974"/>
        <v/>
      </c>
      <c r="BJ1404" s="122" t="str">
        <f t="shared" si="975"/>
        <v/>
      </c>
      <c r="BK1404" s="122"/>
      <c r="BL1404" s="99" t="str">
        <f t="shared" si="976"/>
        <v/>
      </c>
      <c r="BM1404" s="99" t="str">
        <f t="shared" si="977"/>
        <v/>
      </c>
      <c r="BN1404" s="122" t="str">
        <f t="shared" si="982"/>
        <v/>
      </c>
      <c r="BO1404" s="121" t="str">
        <f t="shared" si="978"/>
        <v/>
      </c>
      <c r="BP1404" s="122" t="str">
        <f t="shared" si="983"/>
        <v/>
      </c>
      <c r="BQ1404" s="122"/>
    </row>
    <row r="1405" spans="2:69" x14ac:dyDescent="0.3">
      <c r="B1405" s="89"/>
      <c r="C1405" s="98">
        <f t="shared" si="979"/>
        <v>279</v>
      </c>
      <c r="D1405" s="120">
        <v>1395</v>
      </c>
      <c r="E1405" s="161" t="str">
        <f t="shared" si="984"/>
        <v/>
      </c>
      <c r="F1405" s="90" t="str">
        <f t="shared" si="960"/>
        <v/>
      </c>
      <c r="G1405" s="120">
        <v>1395</v>
      </c>
      <c r="H1405" s="161" t="str">
        <f t="shared" si="985"/>
        <v/>
      </c>
      <c r="I1405" s="90" t="str">
        <f t="array" ref="I1405">IF(D$2=1,IF(F1405="","",ABS(F1404-F1405)),IF(D$2&lt;10,IF(AND(F1405="",F1406=""),"",MAX(IF(C$11:C$1510=G1405,B$11:B$1510))-MIN(IF(C$11:C$1510=G1405,B$11:B$1510))),IF(AND(F1405="",F1406=""),"",_xlfn.STDEV.S(IF(C$11:C$1510=G1405,B$11:B$1510)))))</f>
        <v/>
      </c>
      <c r="J1405" s="102"/>
      <c r="K1405" s="156"/>
      <c r="L1405" s="157"/>
      <c r="M1405" s="158"/>
      <c r="N1405" s="147"/>
      <c r="O1405" s="147"/>
      <c r="AA1405" s="99" t="str">
        <f t="shared" si="961"/>
        <v/>
      </c>
      <c r="AB1405" s="99" t="str">
        <f t="shared" si="962"/>
        <v/>
      </c>
      <c r="AC1405" s="99" t="str">
        <f t="shared" si="990"/>
        <v/>
      </c>
      <c r="AD1405" s="99" t="str">
        <f t="shared" si="991"/>
        <v/>
      </c>
      <c r="AE1405" s="99" t="str">
        <f t="shared" si="963"/>
        <v/>
      </c>
      <c r="AF1405" s="99" t="str">
        <f t="shared" si="964"/>
        <v/>
      </c>
      <c r="AG1405" s="99" t="str">
        <f t="shared" si="1002"/>
        <v/>
      </c>
      <c r="AH1405" s="99" t="str">
        <f t="shared" si="1003"/>
        <v/>
      </c>
      <c r="AI1405" s="99" t="str">
        <f t="shared" si="980"/>
        <v/>
      </c>
      <c r="AJ1405" s="99" t="str">
        <f t="shared" si="986"/>
        <v/>
      </c>
      <c r="AK1405" s="99" t="str">
        <f t="shared" si="1000"/>
        <v/>
      </c>
      <c r="AL1405" s="99" t="str">
        <f t="shared" si="1001"/>
        <v/>
      </c>
      <c r="AM1405" s="99" t="str">
        <f t="shared" si="981"/>
        <v/>
      </c>
      <c r="AN1405" s="99" t="str">
        <f t="shared" si="987"/>
        <v/>
      </c>
      <c r="AO1405" s="99" t="str">
        <f t="shared" si="992"/>
        <v/>
      </c>
      <c r="AP1405" s="99" t="str">
        <f t="shared" si="993"/>
        <v/>
      </c>
      <c r="AQ1405" s="99" t="str">
        <f t="shared" si="988"/>
        <v/>
      </c>
      <c r="AR1405" s="99" t="str">
        <f t="shared" si="989"/>
        <v/>
      </c>
      <c r="AS1405" s="99" t="str">
        <f t="shared" si="994"/>
        <v/>
      </c>
      <c r="AT1405" s="99" t="str">
        <f t="shared" si="995"/>
        <v/>
      </c>
      <c r="AU1405" s="99" t="str">
        <f t="shared" si="965"/>
        <v/>
      </c>
      <c r="AV1405" s="99" t="str">
        <f t="shared" si="966"/>
        <v/>
      </c>
      <c r="AW1405" s="99" t="str">
        <f t="shared" si="996"/>
        <v/>
      </c>
      <c r="AX1405" s="99" t="str">
        <f t="shared" si="997"/>
        <v/>
      </c>
      <c r="AY1405" s="99" t="str">
        <f t="shared" si="967"/>
        <v/>
      </c>
      <c r="AZ1405" s="99" t="str">
        <f t="shared" si="968"/>
        <v/>
      </c>
      <c r="BA1405" s="99" t="str">
        <f t="shared" si="998"/>
        <v/>
      </c>
      <c r="BB1405" s="99" t="str">
        <f t="shared" si="999"/>
        <v/>
      </c>
      <c r="BD1405" s="99" t="str">
        <f t="shared" si="969"/>
        <v/>
      </c>
      <c r="BE1405" s="99" t="str">
        <f t="shared" si="970"/>
        <v/>
      </c>
      <c r="BF1405" s="99" t="str">
        <f t="shared" si="971"/>
        <v/>
      </c>
      <c r="BG1405" s="99" t="str">
        <f t="shared" si="972"/>
        <v/>
      </c>
      <c r="BH1405" s="121" t="str">
        <f t="shared" si="973"/>
        <v/>
      </c>
      <c r="BI1405" s="121" t="str">
        <f t="shared" si="974"/>
        <v/>
      </c>
      <c r="BJ1405" s="122" t="str">
        <f t="shared" si="975"/>
        <v/>
      </c>
      <c r="BK1405" s="122"/>
      <c r="BL1405" s="99" t="str">
        <f t="shared" si="976"/>
        <v/>
      </c>
      <c r="BM1405" s="99" t="str">
        <f t="shared" si="977"/>
        <v/>
      </c>
      <c r="BN1405" s="122" t="str">
        <f t="shared" si="982"/>
        <v/>
      </c>
      <c r="BO1405" s="121" t="str">
        <f t="shared" si="978"/>
        <v/>
      </c>
      <c r="BP1405" s="122" t="str">
        <f t="shared" si="983"/>
        <v/>
      </c>
      <c r="BQ1405" s="122"/>
    </row>
    <row r="1406" spans="2:69" x14ac:dyDescent="0.3">
      <c r="B1406" s="89"/>
      <c r="C1406" s="98">
        <f t="shared" si="979"/>
        <v>280</v>
      </c>
      <c r="D1406" s="120">
        <v>1396</v>
      </c>
      <c r="E1406" s="161" t="str">
        <f t="shared" si="984"/>
        <v/>
      </c>
      <c r="F1406" s="90" t="str">
        <f t="shared" si="960"/>
        <v/>
      </c>
      <c r="G1406" s="120">
        <v>1396</v>
      </c>
      <c r="H1406" s="161" t="str">
        <f t="shared" si="985"/>
        <v/>
      </c>
      <c r="I1406" s="90" t="str">
        <f t="array" ref="I1406">IF(D$2=1,IF(F1406="","",ABS(F1405-F1406)),IF(D$2&lt;10,IF(AND(F1406="",F1407=""),"",MAX(IF(C$11:C$1510=G1406,B$11:B$1510))-MIN(IF(C$11:C$1510=G1406,B$11:B$1510))),IF(AND(F1406="",F1407=""),"",_xlfn.STDEV.S(IF(C$11:C$1510=G1406,B$11:B$1510)))))</f>
        <v/>
      </c>
      <c r="J1406" s="102"/>
      <c r="K1406" s="156"/>
      <c r="L1406" s="157"/>
      <c r="M1406" s="158"/>
      <c r="N1406" s="147"/>
      <c r="O1406" s="147"/>
      <c r="AA1406" s="99" t="str">
        <f t="shared" si="961"/>
        <v/>
      </c>
      <c r="AB1406" s="99" t="str">
        <f t="shared" si="962"/>
        <v/>
      </c>
      <c r="AC1406" s="99" t="str">
        <f t="shared" si="990"/>
        <v/>
      </c>
      <c r="AD1406" s="99" t="str">
        <f t="shared" si="991"/>
        <v/>
      </c>
      <c r="AE1406" s="99" t="str">
        <f t="shared" si="963"/>
        <v/>
      </c>
      <c r="AF1406" s="99" t="str">
        <f t="shared" si="964"/>
        <v/>
      </c>
      <c r="AG1406" s="99" t="str">
        <f t="shared" si="1002"/>
        <v/>
      </c>
      <c r="AH1406" s="99" t="str">
        <f t="shared" si="1003"/>
        <v/>
      </c>
      <c r="AI1406" s="99" t="str">
        <f t="shared" si="980"/>
        <v/>
      </c>
      <c r="AJ1406" s="99" t="str">
        <f t="shared" si="986"/>
        <v/>
      </c>
      <c r="AK1406" s="99" t="str">
        <f t="shared" si="1000"/>
        <v/>
      </c>
      <c r="AL1406" s="99" t="str">
        <f t="shared" si="1001"/>
        <v/>
      </c>
      <c r="AM1406" s="99" t="str">
        <f t="shared" si="981"/>
        <v/>
      </c>
      <c r="AN1406" s="99" t="str">
        <f t="shared" si="987"/>
        <v/>
      </c>
      <c r="AO1406" s="99" t="str">
        <f t="shared" si="992"/>
        <v/>
      </c>
      <c r="AP1406" s="99" t="str">
        <f t="shared" si="993"/>
        <v/>
      </c>
      <c r="AQ1406" s="99" t="str">
        <f t="shared" si="988"/>
        <v/>
      </c>
      <c r="AR1406" s="99" t="str">
        <f t="shared" si="989"/>
        <v/>
      </c>
      <c r="AS1406" s="99" t="str">
        <f t="shared" si="994"/>
        <v/>
      </c>
      <c r="AT1406" s="99" t="str">
        <f t="shared" si="995"/>
        <v/>
      </c>
      <c r="AU1406" s="99" t="str">
        <f t="shared" si="965"/>
        <v/>
      </c>
      <c r="AV1406" s="99" t="str">
        <f t="shared" si="966"/>
        <v/>
      </c>
      <c r="AW1406" s="99" t="str">
        <f t="shared" si="996"/>
        <v/>
      </c>
      <c r="AX1406" s="99" t="str">
        <f t="shared" si="997"/>
        <v/>
      </c>
      <c r="AY1406" s="99" t="str">
        <f t="shared" si="967"/>
        <v/>
      </c>
      <c r="AZ1406" s="99" t="str">
        <f t="shared" si="968"/>
        <v/>
      </c>
      <c r="BA1406" s="99" t="str">
        <f t="shared" si="998"/>
        <v/>
      </c>
      <c r="BB1406" s="99" t="str">
        <f t="shared" si="999"/>
        <v/>
      </c>
      <c r="BD1406" s="99" t="str">
        <f t="shared" si="969"/>
        <v/>
      </c>
      <c r="BE1406" s="99" t="str">
        <f t="shared" si="970"/>
        <v/>
      </c>
      <c r="BF1406" s="99" t="str">
        <f t="shared" si="971"/>
        <v/>
      </c>
      <c r="BG1406" s="99" t="str">
        <f t="shared" si="972"/>
        <v/>
      </c>
      <c r="BH1406" s="121" t="str">
        <f t="shared" si="973"/>
        <v/>
      </c>
      <c r="BI1406" s="121" t="str">
        <f t="shared" si="974"/>
        <v/>
      </c>
      <c r="BJ1406" s="122" t="str">
        <f t="shared" si="975"/>
        <v/>
      </c>
      <c r="BK1406" s="122"/>
      <c r="BL1406" s="99" t="str">
        <f t="shared" si="976"/>
        <v/>
      </c>
      <c r="BM1406" s="99" t="str">
        <f t="shared" si="977"/>
        <v/>
      </c>
      <c r="BN1406" s="122" t="str">
        <f t="shared" si="982"/>
        <v/>
      </c>
      <c r="BO1406" s="121" t="str">
        <f t="shared" si="978"/>
        <v/>
      </c>
      <c r="BP1406" s="122" t="str">
        <f t="shared" si="983"/>
        <v/>
      </c>
      <c r="BQ1406" s="122"/>
    </row>
    <row r="1407" spans="2:69" x14ac:dyDescent="0.3">
      <c r="B1407" s="89"/>
      <c r="C1407" s="98">
        <f t="shared" si="979"/>
        <v>280</v>
      </c>
      <c r="D1407" s="120">
        <v>1397</v>
      </c>
      <c r="E1407" s="161" t="str">
        <f t="shared" si="984"/>
        <v/>
      </c>
      <c r="F1407" s="90" t="str">
        <f t="shared" si="960"/>
        <v/>
      </c>
      <c r="G1407" s="120">
        <v>1397</v>
      </c>
      <c r="H1407" s="161" t="str">
        <f t="shared" si="985"/>
        <v/>
      </c>
      <c r="I1407" s="90" t="str">
        <f t="array" ref="I1407">IF(D$2=1,IF(F1407="","",ABS(F1406-F1407)),IF(D$2&lt;10,IF(AND(F1407="",F1408=""),"",MAX(IF(C$11:C$1510=G1407,B$11:B$1510))-MIN(IF(C$11:C$1510=G1407,B$11:B$1510))),IF(AND(F1407="",F1408=""),"",_xlfn.STDEV.S(IF(C$11:C$1510=G1407,B$11:B$1510)))))</f>
        <v/>
      </c>
      <c r="J1407" s="102"/>
      <c r="K1407" s="156"/>
      <c r="L1407" s="157"/>
      <c r="M1407" s="158"/>
      <c r="N1407" s="147"/>
      <c r="O1407" s="147"/>
      <c r="AA1407" s="99" t="str">
        <f t="shared" si="961"/>
        <v/>
      </c>
      <c r="AB1407" s="99" t="str">
        <f t="shared" si="962"/>
        <v/>
      </c>
      <c r="AC1407" s="99" t="str">
        <f t="shared" si="990"/>
        <v/>
      </c>
      <c r="AD1407" s="99" t="str">
        <f t="shared" si="991"/>
        <v/>
      </c>
      <c r="AE1407" s="99" t="str">
        <f t="shared" si="963"/>
        <v/>
      </c>
      <c r="AF1407" s="99" t="str">
        <f t="shared" si="964"/>
        <v/>
      </c>
      <c r="AG1407" s="99" t="str">
        <f t="shared" si="1002"/>
        <v/>
      </c>
      <c r="AH1407" s="99" t="str">
        <f t="shared" si="1003"/>
        <v/>
      </c>
      <c r="AI1407" s="99" t="str">
        <f t="shared" si="980"/>
        <v/>
      </c>
      <c r="AJ1407" s="99" t="str">
        <f t="shared" si="986"/>
        <v/>
      </c>
      <c r="AK1407" s="99" t="str">
        <f t="shared" si="1000"/>
        <v/>
      </c>
      <c r="AL1407" s="99" t="str">
        <f t="shared" si="1001"/>
        <v/>
      </c>
      <c r="AM1407" s="99" t="str">
        <f t="shared" si="981"/>
        <v/>
      </c>
      <c r="AN1407" s="99" t="str">
        <f t="shared" si="987"/>
        <v/>
      </c>
      <c r="AO1407" s="99" t="str">
        <f t="shared" si="992"/>
        <v/>
      </c>
      <c r="AP1407" s="99" t="str">
        <f t="shared" si="993"/>
        <v/>
      </c>
      <c r="AQ1407" s="99" t="str">
        <f t="shared" si="988"/>
        <v/>
      </c>
      <c r="AR1407" s="99" t="str">
        <f t="shared" si="989"/>
        <v/>
      </c>
      <c r="AS1407" s="99" t="str">
        <f t="shared" si="994"/>
        <v/>
      </c>
      <c r="AT1407" s="99" t="str">
        <f t="shared" si="995"/>
        <v/>
      </c>
      <c r="AU1407" s="99" t="str">
        <f t="shared" si="965"/>
        <v/>
      </c>
      <c r="AV1407" s="99" t="str">
        <f t="shared" si="966"/>
        <v/>
      </c>
      <c r="AW1407" s="99" t="str">
        <f t="shared" si="996"/>
        <v/>
      </c>
      <c r="AX1407" s="99" t="str">
        <f t="shared" si="997"/>
        <v/>
      </c>
      <c r="AY1407" s="99" t="str">
        <f t="shared" si="967"/>
        <v/>
      </c>
      <c r="AZ1407" s="99" t="str">
        <f t="shared" si="968"/>
        <v/>
      </c>
      <c r="BA1407" s="99" t="str">
        <f t="shared" si="998"/>
        <v/>
      </c>
      <c r="BB1407" s="99" t="str">
        <f t="shared" si="999"/>
        <v/>
      </c>
      <c r="BD1407" s="99" t="str">
        <f t="shared" si="969"/>
        <v/>
      </c>
      <c r="BE1407" s="99" t="str">
        <f t="shared" si="970"/>
        <v/>
      </c>
      <c r="BF1407" s="99" t="str">
        <f t="shared" si="971"/>
        <v/>
      </c>
      <c r="BG1407" s="99" t="str">
        <f t="shared" si="972"/>
        <v/>
      </c>
      <c r="BH1407" s="121" t="str">
        <f t="shared" si="973"/>
        <v/>
      </c>
      <c r="BI1407" s="121" t="str">
        <f t="shared" si="974"/>
        <v/>
      </c>
      <c r="BJ1407" s="122" t="str">
        <f t="shared" si="975"/>
        <v/>
      </c>
      <c r="BK1407" s="122"/>
      <c r="BL1407" s="99" t="str">
        <f t="shared" si="976"/>
        <v/>
      </c>
      <c r="BM1407" s="99" t="str">
        <f t="shared" si="977"/>
        <v/>
      </c>
      <c r="BN1407" s="122" t="str">
        <f t="shared" si="982"/>
        <v/>
      </c>
      <c r="BO1407" s="121" t="str">
        <f t="shared" si="978"/>
        <v/>
      </c>
      <c r="BP1407" s="122" t="str">
        <f t="shared" si="983"/>
        <v/>
      </c>
      <c r="BQ1407" s="122"/>
    </row>
    <row r="1408" spans="2:69" x14ac:dyDescent="0.3">
      <c r="B1408" s="89"/>
      <c r="C1408" s="98">
        <f t="shared" si="979"/>
        <v>280</v>
      </c>
      <c r="D1408" s="120">
        <v>1398</v>
      </c>
      <c r="E1408" s="161" t="str">
        <f t="shared" si="984"/>
        <v/>
      </c>
      <c r="F1408" s="90" t="str">
        <f t="shared" si="960"/>
        <v/>
      </c>
      <c r="G1408" s="120">
        <v>1398</v>
      </c>
      <c r="H1408" s="161" t="str">
        <f t="shared" si="985"/>
        <v/>
      </c>
      <c r="I1408" s="90" t="str">
        <f t="array" ref="I1408">IF(D$2=1,IF(F1408="","",ABS(F1407-F1408)),IF(D$2&lt;10,IF(AND(F1408="",F1409=""),"",MAX(IF(C$11:C$1510=G1408,B$11:B$1510))-MIN(IF(C$11:C$1510=G1408,B$11:B$1510))),IF(AND(F1408="",F1409=""),"",_xlfn.STDEV.S(IF(C$11:C$1510=G1408,B$11:B$1510)))))</f>
        <v/>
      </c>
      <c r="J1408" s="102"/>
      <c r="K1408" s="156"/>
      <c r="L1408" s="157"/>
      <c r="M1408" s="158"/>
      <c r="N1408" s="147"/>
      <c r="O1408" s="147"/>
      <c r="AA1408" s="99" t="str">
        <f t="shared" si="961"/>
        <v/>
      </c>
      <c r="AB1408" s="99" t="str">
        <f t="shared" si="962"/>
        <v/>
      </c>
      <c r="AC1408" s="99" t="str">
        <f t="shared" si="990"/>
        <v/>
      </c>
      <c r="AD1408" s="99" t="str">
        <f t="shared" si="991"/>
        <v/>
      </c>
      <c r="AE1408" s="99" t="str">
        <f t="shared" si="963"/>
        <v/>
      </c>
      <c r="AF1408" s="99" t="str">
        <f t="shared" si="964"/>
        <v/>
      </c>
      <c r="AG1408" s="99" t="str">
        <f t="shared" si="1002"/>
        <v/>
      </c>
      <c r="AH1408" s="99" t="str">
        <f t="shared" si="1003"/>
        <v/>
      </c>
      <c r="AI1408" s="99" t="str">
        <f t="shared" si="980"/>
        <v/>
      </c>
      <c r="AJ1408" s="99" t="str">
        <f t="shared" si="986"/>
        <v/>
      </c>
      <c r="AK1408" s="99" t="str">
        <f t="shared" si="1000"/>
        <v/>
      </c>
      <c r="AL1408" s="99" t="str">
        <f t="shared" si="1001"/>
        <v/>
      </c>
      <c r="AM1408" s="99" t="str">
        <f t="shared" si="981"/>
        <v/>
      </c>
      <c r="AN1408" s="99" t="str">
        <f t="shared" si="987"/>
        <v/>
      </c>
      <c r="AO1408" s="99" t="str">
        <f t="shared" si="992"/>
        <v/>
      </c>
      <c r="AP1408" s="99" t="str">
        <f t="shared" si="993"/>
        <v/>
      </c>
      <c r="AQ1408" s="99" t="str">
        <f t="shared" si="988"/>
        <v/>
      </c>
      <c r="AR1408" s="99" t="str">
        <f t="shared" si="989"/>
        <v/>
      </c>
      <c r="AS1408" s="99" t="str">
        <f t="shared" si="994"/>
        <v/>
      </c>
      <c r="AT1408" s="99" t="str">
        <f t="shared" si="995"/>
        <v/>
      </c>
      <c r="AU1408" s="99" t="str">
        <f t="shared" si="965"/>
        <v/>
      </c>
      <c r="AV1408" s="99" t="str">
        <f t="shared" si="966"/>
        <v/>
      </c>
      <c r="AW1408" s="99" t="str">
        <f t="shared" si="996"/>
        <v/>
      </c>
      <c r="AX1408" s="99" t="str">
        <f t="shared" si="997"/>
        <v/>
      </c>
      <c r="AY1408" s="99" t="str">
        <f t="shared" si="967"/>
        <v/>
      </c>
      <c r="AZ1408" s="99" t="str">
        <f t="shared" si="968"/>
        <v/>
      </c>
      <c r="BA1408" s="99" t="str">
        <f t="shared" si="998"/>
        <v/>
      </c>
      <c r="BB1408" s="99" t="str">
        <f t="shared" si="999"/>
        <v/>
      </c>
      <c r="BD1408" s="99" t="str">
        <f t="shared" si="969"/>
        <v/>
      </c>
      <c r="BE1408" s="99" t="str">
        <f t="shared" si="970"/>
        <v/>
      </c>
      <c r="BF1408" s="99" t="str">
        <f t="shared" si="971"/>
        <v/>
      </c>
      <c r="BG1408" s="99" t="str">
        <f t="shared" si="972"/>
        <v/>
      </c>
      <c r="BH1408" s="121" t="str">
        <f t="shared" si="973"/>
        <v/>
      </c>
      <c r="BI1408" s="121" t="str">
        <f t="shared" si="974"/>
        <v/>
      </c>
      <c r="BJ1408" s="122" t="str">
        <f t="shared" si="975"/>
        <v/>
      </c>
      <c r="BK1408" s="122"/>
      <c r="BL1408" s="99" t="str">
        <f t="shared" si="976"/>
        <v/>
      </c>
      <c r="BM1408" s="99" t="str">
        <f t="shared" si="977"/>
        <v/>
      </c>
      <c r="BN1408" s="122" t="str">
        <f t="shared" si="982"/>
        <v/>
      </c>
      <c r="BO1408" s="121" t="str">
        <f t="shared" si="978"/>
        <v/>
      </c>
      <c r="BP1408" s="122" t="str">
        <f t="shared" si="983"/>
        <v/>
      </c>
      <c r="BQ1408" s="122"/>
    </row>
    <row r="1409" spans="2:69" x14ac:dyDescent="0.3">
      <c r="B1409" s="89"/>
      <c r="C1409" s="98">
        <f t="shared" si="979"/>
        <v>280</v>
      </c>
      <c r="D1409" s="120">
        <v>1399</v>
      </c>
      <c r="E1409" s="161" t="str">
        <f t="shared" si="984"/>
        <v/>
      </c>
      <c r="F1409" s="90" t="str">
        <f t="shared" si="960"/>
        <v/>
      </c>
      <c r="G1409" s="120">
        <v>1399</v>
      </c>
      <c r="H1409" s="161" t="str">
        <f t="shared" si="985"/>
        <v/>
      </c>
      <c r="I1409" s="90" t="str">
        <f t="array" ref="I1409">IF(D$2=1,IF(F1409="","",ABS(F1408-F1409)),IF(D$2&lt;10,IF(AND(F1409="",F1410=""),"",MAX(IF(C$11:C$1510=G1409,B$11:B$1510))-MIN(IF(C$11:C$1510=G1409,B$11:B$1510))),IF(AND(F1409="",F1410=""),"",_xlfn.STDEV.S(IF(C$11:C$1510=G1409,B$11:B$1510)))))</f>
        <v/>
      </c>
      <c r="J1409" s="102"/>
      <c r="K1409" s="156"/>
      <c r="L1409" s="157"/>
      <c r="M1409" s="158"/>
      <c r="N1409" s="147"/>
      <c r="O1409" s="147"/>
      <c r="AA1409" s="99" t="str">
        <f t="shared" si="961"/>
        <v/>
      </c>
      <c r="AB1409" s="99" t="str">
        <f t="shared" si="962"/>
        <v/>
      </c>
      <c r="AC1409" s="99" t="str">
        <f t="shared" si="990"/>
        <v/>
      </c>
      <c r="AD1409" s="99" t="str">
        <f t="shared" si="991"/>
        <v/>
      </c>
      <c r="AE1409" s="99" t="str">
        <f t="shared" si="963"/>
        <v/>
      </c>
      <c r="AF1409" s="99" t="str">
        <f t="shared" si="964"/>
        <v/>
      </c>
      <c r="AG1409" s="99" t="str">
        <f t="shared" si="1002"/>
        <v/>
      </c>
      <c r="AH1409" s="99" t="str">
        <f t="shared" si="1003"/>
        <v/>
      </c>
      <c r="AI1409" s="99" t="str">
        <f t="shared" si="980"/>
        <v/>
      </c>
      <c r="AJ1409" s="99" t="str">
        <f t="shared" si="986"/>
        <v/>
      </c>
      <c r="AK1409" s="99" t="str">
        <f t="shared" si="1000"/>
        <v/>
      </c>
      <c r="AL1409" s="99" t="str">
        <f t="shared" si="1001"/>
        <v/>
      </c>
      <c r="AM1409" s="99" t="str">
        <f t="shared" si="981"/>
        <v/>
      </c>
      <c r="AN1409" s="99" t="str">
        <f t="shared" si="987"/>
        <v/>
      </c>
      <c r="AO1409" s="99" t="str">
        <f t="shared" si="992"/>
        <v/>
      </c>
      <c r="AP1409" s="99" t="str">
        <f t="shared" si="993"/>
        <v/>
      </c>
      <c r="AQ1409" s="99" t="str">
        <f t="shared" si="988"/>
        <v/>
      </c>
      <c r="AR1409" s="99" t="str">
        <f t="shared" si="989"/>
        <v/>
      </c>
      <c r="AS1409" s="99" t="str">
        <f t="shared" si="994"/>
        <v/>
      </c>
      <c r="AT1409" s="99" t="str">
        <f t="shared" si="995"/>
        <v/>
      </c>
      <c r="AU1409" s="99" t="str">
        <f t="shared" si="965"/>
        <v/>
      </c>
      <c r="AV1409" s="99" t="str">
        <f t="shared" si="966"/>
        <v/>
      </c>
      <c r="AW1409" s="99" t="str">
        <f t="shared" si="996"/>
        <v/>
      </c>
      <c r="AX1409" s="99" t="str">
        <f t="shared" si="997"/>
        <v/>
      </c>
      <c r="AY1409" s="99" t="str">
        <f t="shared" si="967"/>
        <v/>
      </c>
      <c r="AZ1409" s="99" t="str">
        <f t="shared" si="968"/>
        <v/>
      </c>
      <c r="BA1409" s="99" t="str">
        <f t="shared" si="998"/>
        <v/>
      </c>
      <c r="BB1409" s="99" t="str">
        <f t="shared" si="999"/>
        <v/>
      </c>
      <c r="BD1409" s="99" t="str">
        <f t="shared" si="969"/>
        <v/>
      </c>
      <c r="BE1409" s="99" t="str">
        <f t="shared" si="970"/>
        <v/>
      </c>
      <c r="BF1409" s="99" t="str">
        <f t="shared" si="971"/>
        <v/>
      </c>
      <c r="BG1409" s="99" t="str">
        <f t="shared" si="972"/>
        <v/>
      </c>
      <c r="BH1409" s="121" t="str">
        <f t="shared" si="973"/>
        <v/>
      </c>
      <c r="BI1409" s="121" t="str">
        <f t="shared" si="974"/>
        <v/>
      </c>
      <c r="BJ1409" s="122" t="str">
        <f t="shared" si="975"/>
        <v/>
      </c>
      <c r="BK1409" s="122"/>
      <c r="BL1409" s="99" t="str">
        <f t="shared" si="976"/>
        <v/>
      </c>
      <c r="BM1409" s="99" t="str">
        <f t="shared" si="977"/>
        <v/>
      </c>
      <c r="BN1409" s="122" t="str">
        <f t="shared" si="982"/>
        <v/>
      </c>
      <c r="BO1409" s="121" t="str">
        <f t="shared" si="978"/>
        <v/>
      </c>
      <c r="BP1409" s="122" t="str">
        <f t="shared" si="983"/>
        <v/>
      </c>
      <c r="BQ1409" s="122"/>
    </row>
    <row r="1410" spans="2:69" x14ac:dyDescent="0.3">
      <c r="B1410" s="89"/>
      <c r="C1410" s="98">
        <f t="shared" si="979"/>
        <v>280</v>
      </c>
      <c r="D1410" s="120">
        <v>1400</v>
      </c>
      <c r="E1410" s="161" t="str">
        <f t="shared" si="984"/>
        <v/>
      </c>
      <c r="F1410" s="90" t="str">
        <f t="shared" si="960"/>
        <v/>
      </c>
      <c r="G1410" s="120">
        <v>1400</v>
      </c>
      <c r="H1410" s="161" t="str">
        <f t="shared" si="985"/>
        <v/>
      </c>
      <c r="I1410" s="90" t="str">
        <f t="array" ref="I1410">IF(D$2=1,IF(F1410="","",ABS(F1409-F1410)),IF(D$2&lt;10,IF(AND(F1410="",F1411=""),"",MAX(IF(C$11:C$1510=G1410,B$11:B$1510))-MIN(IF(C$11:C$1510=G1410,B$11:B$1510))),IF(AND(F1410="",F1411=""),"",_xlfn.STDEV.S(IF(C$11:C$1510=G1410,B$11:B$1510)))))</f>
        <v/>
      </c>
      <c r="J1410" s="102"/>
      <c r="K1410" s="156"/>
      <c r="L1410" s="157"/>
      <c r="M1410" s="158"/>
      <c r="N1410" s="147"/>
      <c r="O1410" s="147"/>
      <c r="AA1410" s="99" t="str">
        <f t="shared" si="961"/>
        <v/>
      </c>
      <c r="AB1410" s="99" t="str">
        <f t="shared" si="962"/>
        <v/>
      </c>
      <c r="AC1410" s="99" t="str">
        <f t="shared" si="990"/>
        <v/>
      </c>
      <c r="AD1410" s="99" t="str">
        <f t="shared" si="991"/>
        <v/>
      </c>
      <c r="AE1410" s="99" t="str">
        <f t="shared" si="963"/>
        <v/>
      </c>
      <c r="AF1410" s="99" t="str">
        <f t="shared" si="964"/>
        <v/>
      </c>
      <c r="AG1410" s="99" t="str">
        <f t="shared" si="1002"/>
        <v/>
      </c>
      <c r="AH1410" s="99" t="str">
        <f t="shared" si="1003"/>
        <v/>
      </c>
      <c r="AI1410" s="99" t="str">
        <f t="shared" si="980"/>
        <v/>
      </c>
      <c r="AJ1410" s="99" t="str">
        <f t="shared" si="986"/>
        <v/>
      </c>
      <c r="AK1410" s="99" t="str">
        <f t="shared" si="1000"/>
        <v/>
      </c>
      <c r="AL1410" s="99" t="str">
        <f t="shared" si="1001"/>
        <v/>
      </c>
      <c r="AM1410" s="99" t="str">
        <f t="shared" si="981"/>
        <v/>
      </c>
      <c r="AN1410" s="99" t="str">
        <f t="shared" si="987"/>
        <v/>
      </c>
      <c r="AO1410" s="99" t="str">
        <f t="shared" si="992"/>
        <v/>
      </c>
      <c r="AP1410" s="99" t="str">
        <f t="shared" si="993"/>
        <v/>
      </c>
      <c r="AQ1410" s="99" t="str">
        <f t="shared" si="988"/>
        <v/>
      </c>
      <c r="AR1410" s="99" t="str">
        <f t="shared" si="989"/>
        <v/>
      </c>
      <c r="AS1410" s="99" t="str">
        <f t="shared" si="994"/>
        <v/>
      </c>
      <c r="AT1410" s="99" t="str">
        <f t="shared" si="995"/>
        <v/>
      </c>
      <c r="AU1410" s="99" t="str">
        <f t="shared" si="965"/>
        <v/>
      </c>
      <c r="AV1410" s="99" t="str">
        <f t="shared" si="966"/>
        <v/>
      </c>
      <c r="AW1410" s="99" t="str">
        <f t="shared" si="996"/>
        <v/>
      </c>
      <c r="AX1410" s="99" t="str">
        <f t="shared" si="997"/>
        <v/>
      </c>
      <c r="AY1410" s="99" t="str">
        <f t="shared" si="967"/>
        <v/>
      </c>
      <c r="AZ1410" s="99" t="str">
        <f t="shared" si="968"/>
        <v/>
      </c>
      <c r="BA1410" s="99" t="str">
        <f t="shared" si="998"/>
        <v/>
      </c>
      <c r="BB1410" s="99" t="str">
        <f t="shared" si="999"/>
        <v/>
      </c>
      <c r="BD1410" s="99" t="str">
        <f t="shared" si="969"/>
        <v/>
      </c>
      <c r="BE1410" s="99" t="str">
        <f t="shared" si="970"/>
        <v/>
      </c>
      <c r="BF1410" s="99" t="str">
        <f t="shared" si="971"/>
        <v/>
      </c>
      <c r="BG1410" s="99" t="str">
        <f t="shared" si="972"/>
        <v/>
      </c>
      <c r="BH1410" s="121" t="str">
        <f t="shared" si="973"/>
        <v/>
      </c>
      <c r="BI1410" s="121" t="str">
        <f t="shared" si="974"/>
        <v/>
      </c>
      <c r="BJ1410" s="122" t="str">
        <f t="shared" si="975"/>
        <v/>
      </c>
      <c r="BK1410" s="122"/>
      <c r="BL1410" s="99" t="str">
        <f t="shared" si="976"/>
        <v/>
      </c>
      <c r="BM1410" s="99" t="str">
        <f t="shared" si="977"/>
        <v/>
      </c>
      <c r="BN1410" s="122" t="str">
        <f t="shared" si="982"/>
        <v/>
      </c>
      <c r="BO1410" s="121" t="str">
        <f t="shared" si="978"/>
        <v/>
      </c>
      <c r="BP1410" s="122" t="str">
        <f t="shared" si="983"/>
        <v/>
      </c>
      <c r="BQ1410" s="122"/>
    </row>
    <row r="1411" spans="2:69" x14ac:dyDescent="0.3">
      <c r="B1411" s="89"/>
      <c r="C1411" s="98">
        <f t="shared" si="979"/>
        <v>281</v>
      </c>
      <c r="D1411" s="120">
        <v>1401</v>
      </c>
      <c r="E1411" s="161" t="str">
        <f t="shared" si="984"/>
        <v/>
      </c>
      <c r="F1411" s="90" t="str">
        <f t="shared" si="960"/>
        <v/>
      </c>
      <c r="G1411" s="120">
        <v>1401</v>
      </c>
      <c r="H1411" s="161" t="str">
        <f t="shared" si="985"/>
        <v/>
      </c>
      <c r="I1411" s="90" t="str">
        <f t="array" ref="I1411">IF(D$2=1,IF(F1411="","",ABS(F1410-F1411)),IF(D$2&lt;10,IF(AND(F1411="",F1412=""),"",MAX(IF(C$11:C$1510=G1411,B$11:B$1510))-MIN(IF(C$11:C$1510=G1411,B$11:B$1510))),IF(AND(F1411="",F1412=""),"",_xlfn.STDEV.S(IF(C$11:C$1510=G1411,B$11:B$1510)))))</f>
        <v/>
      </c>
      <c r="J1411" s="102"/>
      <c r="K1411" s="156"/>
      <c r="L1411" s="157"/>
      <c r="M1411" s="158"/>
      <c r="N1411" s="147"/>
      <c r="O1411" s="147"/>
      <c r="AA1411" s="99" t="str">
        <f t="shared" si="961"/>
        <v/>
      </c>
      <c r="AB1411" s="99" t="str">
        <f t="shared" si="962"/>
        <v/>
      </c>
      <c r="AC1411" s="99" t="str">
        <f t="shared" si="990"/>
        <v/>
      </c>
      <c r="AD1411" s="99" t="str">
        <f t="shared" si="991"/>
        <v/>
      </c>
      <c r="AE1411" s="99" t="str">
        <f t="shared" si="963"/>
        <v/>
      </c>
      <c r="AF1411" s="99" t="str">
        <f t="shared" si="964"/>
        <v/>
      </c>
      <c r="AG1411" s="99" t="str">
        <f t="shared" si="1002"/>
        <v/>
      </c>
      <c r="AH1411" s="99" t="str">
        <f t="shared" si="1003"/>
        <v/>
      </c>
      <c r="AI1411" s="99" t="str">
        <f t="shared" si="980"/>
        <v/>
      </c>
      <c r="AJ1411" s="99" t="str">
        <f t="shared" si="986"/>
        <v/>
      </c>
      <c r="AK1411" s="99" t="str">
        <f t="shared" si="1000"/>
        <v/>
      </c>
      <c r="AL1411" s="99" t="str">
        <f t="shared" si="1001"/>
        <v/>
      </c>
      <c r="AM1411" s="99" t="str">
        <f t="shared" si="981"/>
        <v/>
      </c>
      <c r="AN1411" s="99" t="str">
        <f t="shared" si="987"/>
        <v/>
      </c>
      <c r="AO1411" s="99" t="str">
        <f t="shared" si="992"/>
        <v/>
      </c>
      <c r="AP1411" s="99" t="str">
        <f t="shared" si="993"/>
        <v/>
      </c>
      <c r="AQ1411" s="99" t="str">
        <f t="shared" si="988"/>
        <v/>
      </c>
      <c r="AR1411" s="99" t="str">
        <f t="shared" si="989"/>
        <v/>
      </c>
      <c r="AS1411" s="99" t="str">
        <f t="shared" si="994"/>
        <v/>
      </c>
      <c r="AT1411" s="99" t="str">
        <f t="shared" si="995"/>
        <v/>
      </c>
      <c r="AU1411" s="99" t="str">
        <f t="shared" si="965"/>
        <v/>
      </c>
      <c r="AV1411" s="99" t="str">
        <f t="shared" si="966"/>
        <v/>
      </c>
      <c r="AW1411" s="99" t="str">
        <f t="shared" si="996"/>
        <v/>
      </c>
      <c r="AX1411" s="99" t="str">
        <f t="shared" si="997"/>
        <v/>
      </c>
      <c r="AY1411" s="99" t="str">
        <f t="shared" si="967"/>
        <v/>
      </c>
      <c r="AZ1411" s="99" t="str">
        <f t="shared" si="968"/>
        <v/>
      </c>
      <c r="BA1411" s="99" t="str">
        <f t="shared" si="998"/>
        <v/>
      </c>
      <c r="BB1411" s="99" t="str">
        <f t="shared" si="999"/>
        <v/>
      </c>
      <c r="BD1411" s="99" t="str">
        <f t="shared" si="969"/>
        <v/>
      </c>
      <c r="BE1411" s="99" t="str">
        <f t="shared" si="970"/>
        <v/>
      </c>
      <c r="BF1411" s="99" t="str">
        <f t="shared" si="971"/>
        <v/>
      </c>
      <c r="BG1411" s="99" t="str">
        <f t="shared" si="972"/>
        <v/>
      </c>
      <c r="BH1411" s="121" t="str">
        <f t="shared" si="973"/>
        <v/>
      </c>
      <c r="BI1411" s="121" t="str">
        <f t="shared" si="974"/>
        <v/>
      </c>
      <c r="BJ1411" s="122" t="str">
        <f t="shared" si="975"/>
        <v/>
      </c>
      <c r="BK1411" s="122"/>
      <c r="BL1411" s="99" t="str">
        <f t="shared" si="976"/>
        <v/>
      </c>
      <c r="BM1411" s="99" t="str">
        <f t="shared" si="977"/>
        <v/>
      </c>
      <c r="BN1411" s="122" t="str">
        <f t="shared" si="982"/>
        <v/>
      </c>
      <c r="BO1411" s="121" t="str">
        <f t="shared" si="978"/>
        <v/>
      </c>
      <c r="BP1411" s="122" t="str">
        <f t="shared" si="983"/>
        <v/>
      </c>
      <c r="BQ1411" s="122"/>
    </row>
    <row r="1412" spans="2:69" x14ac:dyDescent="0.3">
      <c r="B1412" s="89"/>
      <c r="C1412" s="98">
        <f t="shared" si="979"/>
        <v>281</v>
      </c>
      <c r="D1412" s="120">
        <v>1402</v>
      </c>
      <c r="E1412" s="161" t="str">
        <f t="shared" si="984"/>
        <v/>
      </c>
      <c r="F1412" s="90" t="str">
        <f t="shared" si="960"/>
        <v/>
      </c>
      <c r="G1412" s="120">
        <v>1402</v>
      </c>
      <c r="H1412" s="161" t="str">
        <f t="shared" si="985"/>
        <v/>
      </c>
      <c r="I1412" s="90" t="str">
        <f t="array" ref="I1412">IF(D$2=1,IF(F1412="","",ABS(F1411-F1412)),IF(D$2&lt;10,IF(AND(F1412="",F1413=""),"",MAX(IF(C$11:C$1510=G1412,B$11:B$1510))-MIN(IF(C$11:C$1510=G1412,B$11:B$1510))),IF(AND(F1412="",F1413=""),"",_xlfn.STDEV.S(IF(C$11:C$1510=G1412,B$11:B$1510)))))</f>
        <v/>
      </c>
      <c r="J1412" s="102"/>
      <c r="K1412" s="156"/>
      <c r="L1412" s="157"/>
      <c r="M1412" s="158"/>
      <c r="N1412" s="147"/>
      <c r="O1412" s="147"/>
      <c r="AA1412" s="99" t="str">
        <f t="shared" si="961"/>
        <v/>
      </c>
      <c r="AB1412" s="99" t="str">
        <f t="shared" si="962"/>
        <v/>
      </c>
      <c r="AC1412" s="99" t="str">
        <f t="shared" si="990"/>
        <v/>
      </c>
      <c r="AD1412" s="99" t="str">
        <f t="shared" si="991"/>
        <v/>
      </c>
      <c r="AE1412" s="99" t="str">
        <f t="shared" si="963"/>
        <v/>
      </c>
      <c r="AF1412" s="99" t="str">
        <f t="shared" si="964"/>
        <v/>
      </c>
      <c r="AG1412" s="99" t="str">
        <f t="shared" si="1002"/>
        <v/>
      </c>
      <c r="AH1412" s="99" t="str">
        <f t="shared" si="1003"/>
        <v/>
      </c>
      <c r="AI1412" s="99" t="str">
        <f t="shared" si="980"/>
        <v/>
      </c>
      <c r="AJ1412" s="99" t="str">
        <f t="shared" si="986"/>
        <v/>
      </c>
      <c r="AK1412" s="99" t="str">
        <f t="shared" si="1000"/>
        <v/>
      </c>
      <c r="AL1412" s="99" t="str">
        <f t="shared" si="1001"/>
        <v/>
      </c>
      <c r="AM1412" s="99" t="str">
        <f t="shared" si="981"/>
        <v/>
      </c>
      <c r="AN1412" s="99" t="str">
        <f t="shared" si="987"/>
        <v/>
      </c>
      <c r="AO1412" s="99" t="str">
        <f t="shared" si="992"/>
        <v/>
      </c>
      <c r="AP1412" s="99" t="str">
        <f t="shared" si="993"/>
        <v/>
      </c>
      <c r="AQ1412" s="99" t="str">
        <f t="shared" si="988"/>
        <v/>
      </c>
      <c r="AR1412" s="99" t="str">
        <f t="shared" si="989"/>
        <v/>
      </c>
      <c r="AS1412" s="99" t="str">
        <f t="shared" si="994"/>
        <v/>
      </c>
      <c r="AT1412" s="99" t="str">
        <f t="shared" si="995"/>
        <v/>
      </c>
      <c r="AU1412" s="99" t="str">
        <f t="shared" si="965"/>
        <v/>
      </c>
      <c r="AV1412" s="99" t="str">
        <f t="shared" si="966"/>
        <v/>
      </c>
      <c r="AW1412" s="99" t="str">
        <f t="shared" si="996"/>
        <v/>
      </c>
      <c r="AX1412" s="99" t="str">
        <f t="shared" si="997"/>
        <v/>
      </c>
      <c r="AY1412" s="99" t="str">
        <f t="shared" si="967"/>
        <v/>
      </c>
      <c r="AZ1412" s="99" t="str">
        <f t="shared" si="968"/>
        <v/>
      </c>
      <c r="BA1412" s="99" t="str">
        <f t="shared" si="998"/>
        <v/>
      </c>
      <c r="BB1412" s="99" t="str">
        <f t="shared" si="999"/>
        <v/>
      </c>
      <c r="BD1412" s="99" t="str">
        <f t="shared" si="969"/>
        <v/>
      </c>
      <c r="BE1412" s="99" t="str">
        <f t="shared" si="970"/>
        <v/>
      </c>
      <c r="BF1412" s="99" t="str">
        <f t="shared" si="971"/>
        <v/>
      </c>
      <c r="BG1412" s="99" t="str">
        <f t="shared" si="972"/>
        <v/>
      </c>
      <c r="BH1412" s="121" t="str">
        <f t="shared" si="973"/>
        <v/>
      </c>
      <c r="BI1412" s="121" t="str">
        <f t="shared" si="974"/>
        <v/>
      </c>
      <c r="BJ1412" s="122" t="str">
        <f t="shared" si="975"/>
        <v/>
      </c>
      <c r="BK1412" s="122"/>
      <c r="BL1412" s="99" t="str">
        <f t="shared" si="976"/>
        <v/>
      </c>
      <c r="BM1412" s="99" t="str">
        <f t="shared" si="977"/>
        <v/>
      </c>
      <c r="BN1412" s="122" t="str">
        <f t="shared" si="982"/>
        <v/>
      </c>
      <c r="BO1412" s="121" t="str">
        <f t="shared" si="978"/>
        <v/>
      </c>
      <c r="BP1412" s="122" t="str">
        <f t="shared" si="983"/>
        <v/>
      </c>
      <c r="BQ1412" s="122"/>
    </row>
    <row r="1413" spans="2:69" x14ac:dyDescent="0.3">
      <c r="B1413" s="89"/>
      <c r="C1413" s="98">
        <f t="shared" si="979"/>
        <v>281</v>
      </c>
      <c r="D1413" s="120">
        <v>1403</v>
      </c>
      <c r="E1413" s="161" t="str">
        <f t="shared" si="984"/>
        <v/>
      </c>
      <c r="F1413" s="90" t="str">
        <f t="shared" si="960"/>
        <v/>
      </c>
      <c r="G1413" s="120">
        <v>1403</v>
      </c>
      <c r="H1413" s="161" t="str">
        <f t="shared" si="985"/>
        <v/>
      </c>
      <c r="I1413" s="90" t="str">
        <f t="array" ref="I1413">IF(D$2=1,IF(F1413="","",ABS(F1412-F1413)),IF(D$2&lt;10,IF(AND(F1413="",F1414=""),"",MAX(IF(C$11:C$1510=G1413,B$11:B$1510))-MIN(IF(C$11:C$1510=G1413,B$11:B$1510))),IF(AND(F1413="",F1414=""),"",_xlfn.STDEV.S(IF(C$11:C$1510=G1413,B$11:B$1510)))))</f>
        <v/>
      </c>
      <c r="J1413" s="102"/>
      <c r="K1413" s="156"/>
      <c r="L1413" s="157"/>
      <c r="M1413" s="158"/>
      <c r="N1413" s="147"/>
      <c r="O1413" s="147"/>
      <c r="AA1413" s="99" t="str">
        <f t="shared" si="961"/>
        <v/>
      </c>
      <c r="AB1413" s="99" t="str">
        <f t="shared" si="962"/>
        <v/>
      </c>
      <c r="AC1413" s="99" t="str">
        <f t="shared" si="990"/>
        <v/>
      </c>
      <c r="AD1413" s="99" t="str">
        <f t="shared" si="991"/>
        <v/>
      </c>
      <c r="AE1413" s="99" t="str">
        <f t="shared" si="963"/>
        <v/>
      </c>
      <c r="AF1413" s="99" t="str">
        <f t="shared" si="964"/>
        <v/>
      </c>
      <c r="AG1413" s="99" t="str">
        <f t="shared" si="1002"/>
        <v/>
      </c>
      <c r="AH1413" s="99" t="str">
        <f t="shared" si="1003"/>
        <v/>
      </c>
      <c r="AI1413" s="99" t="str">
        <f t="shared" si="980"/>
        <v/>
      </c>
      <c r="AJ1413" s="99" t="str">
        <f t="shared" si="986"/>
        <v/>
      </c>
      <c r="AK1413" s="99" t="str">
        <f t="shared" si="1000"/>
        <v/>
      </c>
      <c r="AL1413" s="99" t="str">
        <f t="shared" si="1001"/>
        <v/>
      </c>
      <c r="AM1413" s="99" t="str">
        <f t="shared" si="981"/>
        <v/>
      </c>
      <c r="AN1413" s="99" t="str">
        <f t="shared" si="987"/>
        <v/>
      </c>
      <c r="AO1413" s="99" t="str">
        <f t="shared" si="992"/>
        <v/>
      </c>
      <c r="AP1413" s="99" t="str">
        <f t="shared" si="993"/>
        <v/>
      </c>
      <c r="AQ1413" s="99" t="str">
        <f t="shared" si="988"/>
        <v/>
      </c>
      <c r="AR1413" s="99" t="str">
        <f t="shared" si="989"/>
        <v/>
      </c>
      <c r="AS1413" s="99" t="str">
        <f t="shared" si="994"/>
        <v/>
      </c>
      <c r="AT1413" s="99" t="str">
        <f t="shared" si="995"/>
        <v/>
      </c>
      <c r="AU1413" s="99" t="str">
        <f t="shared" si="965"/>
        <v/>
      </c>
      <c r="AV1413" s="99" t="str">
        <f t="shared" si="966"/>
        <v/>
      </c>
      <c r="AW1413" s="99" t="str">
        <f t="shared" si="996"/>
        <v/>
      </c>
      <c r="AX1413" s="99" t="str">
        <f t="shared" si="997"/>
        <v/>
      </c>
      <c r="AY1413" s="99" t="str">
        <f t="shared" si="967"/>
        <v/>
      </c>
      <c r="AZ1413" s="99" t="str">
        <f t="shared" si="968"/>
        <v/>
      </c>
      <c r="BA1413" s="99" t="str">
        <f t="shared" si="998"/>
        <v/>
      </c>
      <c r="BB1413" s="99" t="str">
        <f t="shared" si="999"/>
        <v/>
      </c>
      <c r="BD1413" s="99" t="str">
        <f t="shared" si="969"/>
        <v/>
      </c>
      <c r="BE1413" s="99" t="str">
        <f t="shared" si="970"/>
        <v/>
      </c>
      <c r="BF1413" s="99" t="str">
        <f t="shared" si="971"/>
        <v/>
      </c>
      <c r="BG1413" s="99" t="str">
        <f t="shared" si="972"/>
        <v/>
      </c>
      <c r="BH1413" s="121" t="str">
        <f t="shared" si="973"/>
        <v/>
      </c>
      <c r="BI1413" s="121" t="str">
        <f t="shared" si="974"/>
        <v/>
      </c>
      <c r="BJ1413" s="122" t="str">
        <f t="shared" si="975"/>
        <v/>
      </c>
      <c r="BK1413" s="122"/>
      <c r="BL1413" s="99" t="str">
        <f t="shared" si="976"/>
        <v/>
      </c>
      <c r="BM1413" s="99" t="str">
        <f t="shared" si="977"/>
        <v/>
      </c>
      <c r="BN1413" s="122" t="str">
        <f t="shared" si="982"/>
        <v/>
      </c>
      <c r="BO1413" s="121" t="str">
        <f t="shared" si="978"/>
        <v/>
      </c>
      <c r="BP1413" s="122" t="str">
        <f t="shared" si="983"/>
        <v/>
      </c>
      <c r="BQ1413" s="122"/>
    </row>
    <row r="1414" spans="2:69" x14ac:dyDescent="0.3">
      <c r="B1414" s="89"/>
      <c r="C1414" s="98">
        <f t="shared" si="979"/>
        <v>281</v>
      </c>
      <c r="D1414" s="120">
        <v>1404</v>
      </c>
      <c r="E1414" s="161" t="str">
        <f t="shared" si="984"/>
        <v/>
      </c>
      <c r="F1414" s="90" t="str">
        <f t="shared" si="960"/>
        <v/>
      </c>
      <c r="G1414" s="120">
        <v>1404</v>
      </c>
      <c r="H1414" s="161" t="str">
        <f t="shared" si="985"/>
        <v/>
      </c>
      <c r="I1414" s="90" t="str">
        <f t="array" ref="I1414">IF(D$2=1,IF(F1414="","",ABS(F1413-F1414)),IF(D$2&lt;10,IF(AND(F1414="",F1415=""),"",MAX(IF(C$11:C$1510=G1414,B$11:B$1510))-MIN(IF(C$11:C$1510=G1414,B$11:B$1510))),IF(AND(F1414="",F1415=""),"",_xlfn.STDEV.S(IF(C$11:C$1510=G1414,B$11:B$1510)))))</f>
        <v/>
      </c>
      <c r="J1414" s="102"/>
      <c r="K1414" s="156"/>
      <c r="L1414" s="157"/>
      <c r="M1414" s="158"/>
      <c r="N1414" s="147"/>
      <c r="O1414" s="147"/>
      <c r="AA1414" s="99" t="str">
        <f t="shared" si="961"/>
        <v/>
      </c>
      <c r="AB1414" s="99" t="str">
        <f t="shared" si="962"/>
        <v/>
      </c>
      <c r="AC1414" s="99" t="str">
        <f t="shared" si="990"/>
        <v/>
      </c>
      <c r="AD1414" s="99" t="str">
        <f t="shared" si="991"/>
        <v/>
      </c>
      <c r="AE1414" s="99" t="str">
        <f t="shared" si="963"/>
        <v/>
      </c>
      <c r="AF1414" s="99" t="str">
        <f t="shared" si="964"/>
        <v/>
      </c>
      <c r="AG1414" s="99" t="str">
        <f t="shared" si="1002"/>
        <v/>
      </c>
      <c r="AH1414" s="99" t="str">
        <f t="shared" si="1003"/>
        <v/>
      </c>
      <c r="AI1414" s="99" t="str">
        <f t="shared" si="980"/>
        <v/>
      </c>
      <c r="AJ1414" s="99" t="str">
        <f t="shared" si="986"/>
        <v/>
      </c>
      <c r="AK1414" s="99" t="str">
        <f t="shared" si="1000"/>
        <v/>
      </c>
      <c r="AL1414" s="99" t="str">
        <f t="shared" si="1001"/>
        <v/>
      </c>
      <c r="AM1414" s="99" t="str">
        <f t="shared" si="981"/>
        <v/>
      </c>
      <c r="AN1414" s="99" t="str">
        <f t="shared" si="987"/>
        <v/>
      </c>
      <c r="AO1414" s="99" t="str">
        <f t="shared" si="992"/>
        <v/>
      </c>
      <c r="AP1414" s="99" t="str">
        <f t="shared" si="993"/>
        <v/>
      </c>
      <c r="AQ1414" s="99" t="str">
        <f t="shared" si="988"/>
        <v/>
      </c>
      <c r="AR1414" s="99" t="str">
        <f t="shared" si="989"/>
        <v/>
      </c>
      <c r="AS1414" s="99" t="str">
        <f t="shared" si="994"/>
        <v/>
      </c>
      <c r="AT1414" s="99" t="str">
        <f t="shared" si="995"/>
        <v/>
      </c>
      <c r="AU1414" s="99" t="str">
        <f t="shared" si="965"/>
        <v/>
      </c>
      <c r="AV1414" s="99" t="str">
        <f t="shared" si="966"/>
        <v/>
      </c>
      <c r="AW1414" s="99" t="str">
        <f t="shared" si="996"/>
        <v/>
      </c>
      <c r="AX1414" s="99" t="str">
        <f t="shared" si="997"/>
        <v/>
      </c>
      <c r="AY1414" s="99" t="str">
        <f t="shared" si="967"/>
        <v/>
      </c>
      <c r="AZ1414" s="99" t="str">
        <f t="shared" si="968"/>
        <v/>
      </c>
      <c r="BA1414" s="99" t="str">
        <f t="shared" si="998"/>
        <v/>
      </c>
      <c r="BB1414" s="99" t="str">
        <f t="shared" si="999"/>
        <v/>
      </c>
      <c r="BD1414" s="99" t="str">
        <f t="shared" si="969"/>
        <v/>
      </c>
      <c r="BE1414" s="99" t="str">
        <f t="shared" si="970"/>
        <v/>
      </c>
      <c r="BF1414" s="99" t="str">
        <f t="shared" si="971"/>
        <v/>
      </c>
      <c r="BG1414" s="99" t="str">
        <f t="shared" si="972"/>
        <v/>
      </c>
      <c r="BH1414" s="121" t="str">
        <f t="shared" si="973"/>
        <v/>
      </c>
      <c r="BI1414" s="121" t="str">
        <f t="shared" si="974"/>
        <v/>
      </c>
      <c r="BJ1414" s="122" t="str">
        <f t="shared" si="975"/>
        <v/>
      </c>
      <c r="BK1414" s="122"/>
      <c r="BL1414" s="99" t="str">
        <f t="shared" si="976"/>
        <v/>
      </c>
      <c r="BM1414" s="99" t="str">
        <f t="shared" si="977"/>
        <v/>
      </c>
      <c r="BN1414" s="122" t="str">
        <f t="shared" si="982"/>
        <v/>
      </c>
      <c r="BO1414" s="121" t="str">
        <f t="shared" si="978"/>
        <v/>
      </c>
      <c r="BP1414" s="122" t="str">
        <f t="shared" si="983"/>
        <v/>
      </c>
      <c r="BQ1414" s="122"/>
    </row>
    <row r="1415" spans="2:69" x14ac:dyDescent="0.3">
      <c r="B1415" s="89"/>
      <c r="C1415" s="98">
        <f t="shared" si="979"/>
        <v>281</v>
      </c>
      <c r="D1415" s="120">
        <v>1405</v>
      </c>
      <c r="E1415" s="161" t="str">
        <f t="shared" si="984"/>
        <v/>
      </c>
      <c r="F1415" s="90" t="str">
        <f t="shared" si="960"/>
        <v/>
      </c>
      <c r="G1415" s="120">
        <v>1405</v>
      </c>
      <c r="H1415" s="161" t="str">
        <f t="shared" si="985"/>
        <v/>
      </c>
      <c r="I1415" s="90" t="str">
        <f t="array" ref="I1415">IF(D$2=1,IF(F1415="","",ABS(F1414-F1415)),IF(D$2&lt;10,IF(AND(F1415="",F1416=""),"",MAX(IF(C$11:C$1510=G1415,B$11:B$1510))-MIN(IF(C$11:C$1510=G1415,B$11:B$1510))),IF(AND(F1415="",F1416=""),"",_xlfn.STDEV.S(IF(C$11:C$1510=G1415,B$11:B$1510)))))</f>
        <v/>
      </c>
      <c r="J1415" s="102"/>
      <c r="K1415" s="156"/>
      <c r="L1415" s="157"/>
      <c r="M1415" s="158"/>
      <c r="N1415" s="147"/>
      <c r="O1415" s="147"/>
      <c r="AA1415" s="99" t="str">
        <f t="shared" si="961"/>
        <v/>
      </c>
      <c r="AB1415" s="99" t="str">
        <f t="shared" si="962"/>
        <v/>
      </c>
      <c r="AC1415" s="99" t="str">
        <f t="shared" si="990"/>
        <v/>
      </c>
      <c r="AD1415" s="99" t="str">
        <f t="shared" si="991"/>
        <v/>
      </c>
      <c r="AE1415" s="99" t="str">
        <f t="shared" si="963"/>
        <v/>
      </c>
      <c r="AF1415" s="99" t="str">
        <f t="shared" si="964"/>
        <v/>
      </c>
      <c r="AG1415" s="99" t="str">
        <f t="shared" si="1002"/>
        <v/>
      </c>
      <c r="AH1415" s="99" t="str">
        <f t="shared" si="1003"/>
        <v/>
      </c>
      <c r="AI1415" s="99" t="str">
        <f t="shared" si="980"/>
        <v/>
      </c>
      <c r="AJ1415" s="99" t="str">
        <f t="shared" si="986"/>
        <v/>
      </c>
      <c r="AK1415" s="99" t="str">
        <f t="shared" si="1000"/>
        <v/>
      </c>
      <c r="AL1415" s="99" t="str">
        <f t="shared" si="1001"/>
        <v/>
      </c>
      <c r="AM1415" s="99" t="str">
        <f t="shared" si="981"/>
        <v/>
      </c>
      <c r="AN1415" s="99" t="str">
        <f t="shared" si="987"/>
        <v/>
      </c>
      <c r="AO1415" s="99" t="str">
        <f t="shared" si="992"/>
        <v/>
      </c>
      <c r="AP1415" s="99" t="str">
        <f t="shared" si="993"/>
        <v/>
      </c>
      <c r="AQ1415" s="99" t="str">
        <f t="shared" si="988"/>
        <v/>
      </c>
      <c r="AR1415" s="99" t="str">
        <f t="shared" si="989"/>
        <v/>
      </c>
      <c r="AS1415" s="99" t="str">
        <f t="shared" si="994"/>
        <v/>
      </c>
      <c r="AT1415" s="99" t="str">
        <f t="shared" si="995"/>
        <v/>
      </c>
      <c r="AU1415" s="99" t="str">
        <f t="shared" si="965"/>
        <v/>
      </c>
      <c r="AV1415" s="99" t="str">
        <f t="shared" si="966"/>
        <v/>
      </c>
      <c r="AW1415" s="99" t="str">
        <f t="shared" si="996"/>
        <v/>
      </c>
      <c r="AX1415" s="99" t="str">
        <f t="shared" si="997"/>
        <v/>
      </c>
      <c r="AY1415" s="99" t="str">
        <f t="shared" si="967"/>
        <v/>
      </c>
      <c r="AZ1415" s="99" t="str">
        <f t="shared" si="968"/>
        <v/>
      </c>
      <c r="BA1415" s="99" t="str">
        <f t="shared" si="998"/>
        <v/>
      </c>
      <c r="BB1415" s="99" t="str">
        <f t="shared" si="999"/>
        <v/>
      </c>
      <c r="BD1415" s="99" t="str">
        <f t="shared" si="969"/>
        <v/>
      </c>
      <c r="BE1415" s="99" t="str">
        <f t="shared" si="970"/>
        <v/>
      </c>
      <c r="BF1415" s="99" t="str">
        <f t="shared" si="971"/>
        <v/>
      </c>
      <c r="BG1415" s="99" t="str">
        <f t="shared" si="972"/>
        <v/>
      </c>
      <c r="BH1415" s="121" t="str">
        <f t="shared" si="973"/>
        <v/>
      </c>
      <c r="BI1415" s="121" t="str">
        <f t="shared" si="974"/>
        <v/>
      </c>
      <c r="BJ1415" s="122" t="str">
        <f t="shared" si="975"/>
        <v/>
      </c>
      <c r="BK1415" s="122"/>
      <c r="BL1415" s="99" t="str">
        <f t="shared" si="976"/>
        <v/>
      </c>
      <c r="BM1415" s="99" t="str">
        <f t="shared" si="977"/>
        <v/>
      </c>
      <c r="BN1415" s="122" t="str">
        <f t="shared" si="982"/>
        <v/>
      </c>
      <c r="BO1415" s="121" t="str">
        <f t="shared" si="978"/>
        <v/>
      </c>
      <c r="BP1415" s="122" t="str">
        <f t="shared" si="983"/>
        <v/>
      </c>
      <c r="BQ1415" s="122"/>
    </row>
    <row r="1416" spans="2:69" x14ac:dyDescent="0.3">
      <c r="B1416" s="89"/>
      <c r="C1416" s="98">
        <f t="shared" si="979"/>
        <v>282</v>
      </c>
      <c r="D1416" s="120">
        <v>1406</v>
      </c>
      <c r="E1416" s="161" t="str">
        <f t="shared" si="984"/>
        <v/>
      </c>
      <c r="F1416" s="90" t="str">
        <f t="shared" si="960"/>
        <v/>
      </c>
      <c r="G1416" s="120">
        <v>1406</v>
      </c>
      <c r="H1416" s="161" t="str">
        <f t="shared" si="985"/>
        <v/>
      </c>
      <c r="I1416" s="90" t="str">
        <f t="array" ref="I1416">IF(D$2=1,IF(F1416="","",ABS(F1415-F1416)),IF(D$2&lt;10,IF(AND(F1416="",F1417=""),"",MAX(IF(C$11:C$1510=G1416,B$11:B$1510))-MIN(IF(C$11:C$1510=G1416,B$11:B$1510))),IF(AND(F1416="",F1417=""),"",_xlfn.STDEV.S(IF(C$11:C$1510=G1416,B$11:B$1510)))))</f>
        <v/>
      </c>
      <c r="J1416" s="102"/>
      <c r="K1416" s="156"/>
      <c r="L1416" s="157"/>
      <c r="M1416" s="158"/>
      <c r="N1416" s="147"/>
      <c r="O1416" s="147"/>
      <c r="AA1416" s="99" t="str">
        <f t="shared" si="961"/>
        <v/>
      </c>
      <c r="AB1416" s="99" t="str">
        <f t="shared" si="962"/>
        <v/>
      </c>
      <c r="AC1416" s="99" t="str">
        <f t="shared" si="990"/>
        <v/>
      </c>
      <c r="AD1416" s="99" t="str">
        <f t="shared" si="991"/>
        <v/>
      </c>
      <c r="AE1416" s="99" t="str">
        <f t="shared" si="963"/>
        <v/>
      </c>
      <c r="AF1416" s="99" t="str">
        <f t="shared" si="964"/>
        <v/>
      </c>
      <c r="AG1416" s="99" t="str">
        <f t="shared" si="1002"/>
        <v/>
      </c>
      <c r="AH1416" s="99" t="str">
        <f t="shared" si="1003"/>
        <v/>
      </c>
      <c r="AI1416" s="99" t="str">
        <f t="shared" si="980"/>
        <v/>
      </c>
      <c r="AJ1416" s="99" t="str">
        <f t="shared" si="986"/>
        <v/>
      </c>
      <c r="AK1416" s="99" t="str">
        <f t="shared" si="1000"/>
        <v/>
      </c>
      <c r="AL1416" s="99" t="str">
        <f t="shared" si="1001"/>
        <v/>
      </c>
      <c r="AM1416" s="99" t="str">
        <f t="shared" si="981"/>
        <v/>
      </c>
      <c r="AN1416" s="99" t="str">
        <f t="shared" si="987"/>
        <v/>
      </c>
      <c r="AO1416" s="99" t="str">
        <f t="shared" si="992"/>
        <v/>
      </c>
      <c r="AP1416" s="99" t="str">
        <f t="shared" si="993"/>
        <v/>
      </c>
      <c r="AQ1416" s="99" t="str">
        <f t="shared" si="988"/>
        <v/>
      </c>
      <c r="AR1416" s="99" t="str">
        <f t="shared" si="989"/>
        <v/>
      </c>
      <c r="AS1416" s="99" t="str">
        <f t="shared" si="994"/>
        <v/>
      </c>
      <c r="AT1416" s="99" t="str">
        <f t="shared" si="995"/>
        <v/>
      </c>
      <c r="AU1416" s="99" t="str">
        <f t="shared" si="965"/>
        <v/>
      </c>
      <c r="AV1416" s="99" t="str">
        <f t="shared" si="966"/>
        <v/>
      </c>
      <c r="AW1416" s="99" t="str">
        <f t="shared" si="996"/>
        <v/>
      </c>
      <c r="AX1416" s="99" t="str">
        <f t="shared" si="997"/>
        <v/>
      </c>
      <c r="AY1416" s="99" t="str">
        <f t="shared" si="967"/>
        <v/>
      </c>
      <c r="AZ1416" s="99" t="str">
        <f t="shared" si="968"/>
        <v/>
      </c>
      <c r="BA1416" s="99" t="str">
        <f t="shared" si="998"/>
        <v/>
      </c>
      <c r="BB1416" s="99" t="str">
        <f t="shared" si="999"/>
        <v/>
      </c>
      <c r="BD1416" s="99" t="str">
        <f t="shared" si="969"/>
        <v/>
      </c>
      <c r="BE1416" s="99" t="str">
        <f t="shared" si="970"/>
        <v/>
      </c>
      <c r="BF1416" s="99" t="str">
        <f t="shared" si="971"/>
        <v/>
      </c>
      <c r="BG1416" s="99" t="str">
        <f t="shared" si="972"/>
        <v/>
      </c>
      <c r="BH1416" s="121" t="str">
        <f t="shared" si="973"/>
        <v/>
      </c>
      <c r="BI1416" s="121" t="str">
        <f t="shared" si="974"/>
        <v/>
      </c>
      <c r="BJ1416" s="122" t="str">
        <f t="shared" si="975"/>
        <v/>
      </c>
      <c r="BK1416" s="122"/>
      <c r="BL1416" s="99" t="str">
        <f t="shared" si="976"/>
        <v/>
      </c>
      <c r="BM1416" s="99" t="str">
        <f t="shared" si="977"/>
        <v/>
      </c>
      <c r="BN1416" s="122" t="str">
        <f t="shared" si="982"/>
        <v/>
      </c>
      <c r="BO1416" s="121" t="str">
        <f t="shared" si="978"/>
        <v/>
      </c>
      <c r="BP1416" s="122" t="str">
        <f t="shared" si="983"/>
        <v/>
      </c>
      <c r="BQ1416" s="122"/>
    </row>
    <row r="1417" spans="2:69" x14ac:dyDescent="0.3">
      <c r="B1417" s="89"/>
      <c r="C1417" s="98">
        <f t="shared" si="979"/>
        <v>282</v>
      </c>
      <c r="D1417" s="120">
        <v>1407</v>
      </c>
      <c r="E1417" s="161" t="str">
        <f t="shared" si="984"/>
        <v/>
      </c>
      <c r="F1417" s="90" t="str">
        <f t="shared" si="960"/>
        <v/>
      </c>
      <c r="G1417" s="120">
        <v>1407</v>
      </c>
      <c r="H1417" s="161" t="str">
        <f t="shared" si="985"/>
        <v/>
      </c>
      <c r="I1417" s="90" t="str">
        <f t="array" ref="I1417">IF(D$2=1,IF(F1417="","",ABS(F1416-F1417)),IF(D$2&lt;10,IF(AND(F1417="",F1418=""),"",MAX(IF(C$11:C$1510=G1417,B$11:B$1510))-MIN(IF(C$11:C$1510=G1417,B$11:B$1510))),IF(AND(F1417="",F1418=""),"",_xlfn.STDEV.S(IF(C$11:C$1510=G1417,B$11:B$1510)))))</f>
        <v/>
      </c>
      <c r="J1417" s="102"/>
      <c r="K1417" s="156"/>
      <c r="L1417" s="157"/>
      <c r="M1417" s="158"/>
      <c r="N1417" s="147"/>
      <c r="O1417" s="147"/>
      <c r="AA1417" s="99" t="str">
        <f t="shared" si="961"/>
        <v/>
      </c>
      <c r="AB1417" s="99" t="str">
        <f t="shared" si="962"/>
        <v/>
      </c>
      <c r="AC1417" s="99" t="str">
        <f t="shared" si="990"/>
        <v/>
      </c>
      <c r="AD1417" s="99" t="str">
        <f t="shared" si="991"/>
        <v/>
      </c>
      <c r="AE1417" s="99" t="str">
        <f t="shared" si="963"/>
        <v/>
      </c>
      <c r="AF1417" s="99" t="str">
        <f t="shared" si="964"/>
        <v/>
      </c>
      <c r="AG1417" s="99" t="str">
        <f t="shared" si="1002"/>
        <v/>
      </c>
      <c r="AH1417" s="99" t="str">
        <f t="shared" si="1003"/>
        <v/>
      </c>
      <c r="AI1417" s="99" t="str">
        <f t="shared" si="980"/>
        <v/>
      </c>
      <c r="AJ1417" s="99" t="str">
        <f t="shared" si="986"/>
        <v/>
      </c>
      <c r="AK1417" s="99" t="str">
        <f t="shared" si="1000"/>
        <v/>
      </c>
      <c r="AL1417" s="99" t="str">
        <f t="shared" si="1001"/>
        <v/>
      </c>
      <c r="AM1417" s="99" t="str">
        <f t="shared" si="981"/>
        <v/>
      </c>
      <c r="AN1417" s="99" t="str">
        <f t="shared" si="987"/>
        <v/>
      </c>
      <c r="AO1417" s="99" t="str">
        <f t="shared" si="992"/>
        <v/>
      </c>
      <c r="AP1417" s="99" t="str">
        <f t="shared" si="993"/>
        <v/>
      </c>
      <c r="AQ1417" s="99" t="str">
        <f t="shared" si="988"/>
        <v/>
      </c>
      <c r="AR1417" s="99" t="str">
        <f t="shared" si="989"/>
        <v/>
      </c>
      <c r="AS1417" s="99" t="str">
        <f t="shared" si="994"/>
        <v/>
      </c>
      <c r="AT1417" s="99" t="str">
        <f t="shared" si="995"/>
        <v/>
      </c>
      <c r="AU1417" s="99" t="str">
        <f t="shared" si="965"/>
        <v/>
      </c>
      <c r="AV1417" s="99" t="str">
        <f t="shared" si="966"/>
        <v/>
      </c>
      <c r="AW1417" s="99" t="str">
        <f t="shared" si="996"/>
        <v/>
      </c>
      <c r="AX1417" s="99" t="str">
        <f t="shared" si="997"/>
        <v/>
      </c>
      <c r="AY1417" s="99" t="str">
        <f t="shared" si="967"/>
        <v/>
      </c>
      <c r="AZ1417" s="99" t="str">
        <f t="shared" si="968"/>
        <v/>
      </c>
      <c r="BA1417" s="99" t="str">
        <f t="shared" si="998"/>
        <v/>
      </c>
      <c r="BB1417" s="99" t="str">
        <f t="shared" si="999"/>
        <v/>
      </c>
      <c r="BD1417" s="99" t="str">
        <f t="shared" si="969"/>
        <v/>
      </c>
      <c r="BE1417" s="99" t="str">
        <f t="shared" si="970"/>
        <v/>
      </c>
      <c r="BF1417" s="99" t="str">
        <f t="shared" si="971"/>
        <v/>
      </c>
      <c r="BG1417" s="99" t="str">
        <f t="shared" si="972"/>
        <v/>
      </c>
      <c r="BH1417" s="121" t="str">
        <f t="shared" si="973"/>
        <v/>
      </c>
      <c r="BI1417" s="121" t="str">
        <f t="shared" si="974"/>
        <v/>
      </c>
      <c r="BJ1417" s="122" t="str">
        <f t="shared" si="975"/>
        <v/>
      </c>
      <c r="BK1417" s="122"/>
      <c r="BL1417" s="99" t="str">
        <f t="shared" si="976"/>
        <v/>
      </c>
      <c r="BM1417" s="99" t="str">
        <f t="shared" si="977"/>
        <v/>
      </c>
      <c r="BN1417" s="122" t="str">
        <f t="shared" si="982"/>
        <v/>
      </c>
      <c r="BO1417" s="121" t="str">
        <f t="shared" si="978"/>
        <v/>
      </c>
      <c r="BP1417" s="122" t="str">
        <f t="shared" si="983"/>
        <v/>
      </c>
      <c r="BQ1417" s="122"/>
    </row>
    <row r="1418" spans="2:69" x14ac:dyDescent="0.3">
      <c r="B1418" s="89"/>
      <c r="C1418" s="98">
        <f t="shared" si="979"/>
        <v>282</v>
      </c>
      <c r="D1418" s="120">
        <v>1408</v>
      </c>
      <c r="E1418" s="161" t="str">
        <f t="shared" si="984"/>
        <v/>
      </c>
      <c r="F1418" s="90" t="str">
        <f t="shared" si="960"/>
        <v/>
      </c>
      <c r="G1418" s="120">
        <v>1408</v>
      </c>
      <c r="H1418" s="161" t="str">
        <f t="shared" si="985"/>
        <v/>
      </c>
      <c r="I1418" s="90" t="str">
        <f t="array" ref="I1418">IF(D$2=1,IF(F1418="","",ABS(F1417-F1418)),IF(D$2&lt;10,IF(AND(F1418="",F1419=""),"",MAX(IF(C$11:C$1510=G1418,B$11:B$1510))-MIN(IF(C$11:C$1510=G1418,B$11:B$1510))),IF(AND(F1418="",F1419=""),"",_xlfn.STDEV.S(IF(C$11:C$1510=G1418,B$11:B$1510)))))</f>
        <v/>
      </c>
      <c r="J1418" s="102"/>
      <c r="K1418" s="156"/>
      <c r="L1418" s="157"/>
      <c r="M1418" s="158"/>
      <c r="N1418" s="147"/>
      <c r="O1418" s="147"/>
      <c r="AA1418" s="99" t="str">
        <f t="shared" si="961"/>
        <v/>
      </c>
      <c r="AB1418" s="99" t="str">
        <f t="shared" si="962"/>
        <v/>
      </c>
      <c r="AC1418" s="99" t="str">
        <f t="shared" si="990"/>
        <v/>
      </c>
      <c r="AD1418" s="99" t="str">
        <f t="shared" si="991"/>
        <v/>
      </c>
      <c r="AE1418" s="99" t="str">
        <f t="shared" si="963"/>
        <v/>
      </c>
      <c r="AF1418" s="99" t="str">
        <f t="shared" si="964"/>
        <v/>
      </c>
      <c r="AG1418" s="99" t="str">
        <f t="shared" si="1002"/>
        <v/>
      </c>
      <c r="AH1418" s="99" t="str">
        <f t="shared" si="1003"/>
        <v/>
      </c>
      <c r="AI1418" s="99" t="str">
        <f t="shared" si="980"/>
        <v/>
      </c>
      <c r="AJ1418" s="99" t="str">
        <f t="shared" si="986"/>
        <v/>
      </c>
      <c r="AK1418" s="99" t="str">
        <f t="shared" si="1000"/>
        <v/>
      </c>
      <c r="AL1418" s="99" t="str">
        <f t="shared" si="1001"/>
        <v/>
      </c>
      <c r="AM1418" s="99" t="str">
        <f t="shared" si="981"/>
        <v/>
      </c>
      <c r="AN1418" s="99" t="str">
        <f t="shared" si="987"/>
        <v/>
      </c>
      <c r="AO1418" s="99" t="str">
        <f t="shared" si="992"/>
        <v/>
      </c>
      <c r="AP1418" s="99" t="str">
        <f t="shared" si="993"/>
        <v/>
      </c>
      <c r="AQ1418" s="99" t="str">
        <f t="shared" si="988"/>
        <v/>
      </c>
      <c r="AR1418" s="99" t="str">
        <f t="shared" si="989"/>
        <v/>
      </c>
      <c r="AS1418" s="99" t="str">
        <f t="shared" si="994"/>
        <v/>
      </c>
      <c r="AT1418" s="99" t="str">
        <f t="shared" si="995"/>
        <v/>
      </c>
      <c r="AU1418" s="99" t="str">
        <f t="shared" si="965"/>
        <v/>
      </c>
      <c r="AV1418" s="99" t="str">
        <f t="shared" si="966"/>
        <v/>
      </c>
      <c r="AW1418" s="99" t="str">
        <f t="shared" si="996"/>
        <v/>
      </c>
      <c r="AX1418" s="99" t="str">
        <f t="shared" si="997"/>
        <v/>
      </c>
      <c r="AY1418" s="99" t="str">
        <f t="shared" si="967"/>
        <v/>
      </c>
      <c r="AZ1418" s="99" t="str">
        <f t="shared" si="968"/>
        <v/>
      </c>
      <c r="BA1418" s="99" t="str">
        <f t="shared" si="998"/>
        <v/>
      </c>
      <c r="BB1418" s="99" t="str">
        <f t="shared" si="999"/>
        <v/>
      </c>
      <c r="BD1418" s="99" t="str">
        <f t="shared" si="969"/>
        <v/>
      </c>
      <c r="BE1418" s="99" t="str">
        <f t="shared" si="970"/>
        <v/>
      </c>
      <c r="BF1418" s="99" t="str">
        <f t="shared" si="971"/>
        <v/>
      </c>
      <c r="BG1418" s="99" t="str">
        <f t="shared" si="972"/>
        <v/>
      </c>
      <c r="BH1418" s="121" t="str">
        <f t="shared" si="973"/>
        <v/>
      </c>
      <c r="BI1418" s="121" t="str">
        <f t="shared" si="974"/>
        <v/>
      </c>
      <c r="BJ1418" s="122" t="str">
        <f t="shared" si="975"/>
        <v/>
      </c>
      <c r="BK1418" s="122"/>
      <c r="BL1418" s="99" t="str">
        <f t="shared" si="976"/>
        <v/>
      </c>
      <c r="BM1418" s="99" t="str">
        <f t="shared" si="977"/>
        <v/>
      </c>
      <c r="BN1418" s="122" t="str">
        <f t="shared" si="982"/>
        <v/>
      </c>
      <c r="BO1418" s="121" t="str">
        <f t="shared" si="978"/>
        <v/>
      </c>
      <c r="BP1418" s="122" t="str">
        <f t="shared" si="983"/>
        <v/>
      </c>
      <c r="BQ1418" s="122"/>
    </row>
    <row r="1419" spans="2:69" x14ac:dyDescent="0.3">
      <c r="B1419" s="89"/>
      <c r="C1419" s="98">
        <f t="shared" si="979"/>
        <v>282</v>
      </c>
      <c r="D1419" s="120">
        <v>1409</v>
      </c>
      <c r="E1419" s="161" t="str">
        <f t="shared" si="984"/>
        <v/>
      </c>
      <c r="F1419" s="90" t="str">
        <f t="shared" ref="F1419:F1482" si="1004">IF(ISERROR(AVERAGEIF(C$11:C$1510,D1419,B$11:B$1510)),"",AVERAGEIF(C$11:C$1510,D1419,B$11:B$1510))</f>
        <v/>
      </c>
      <c r="G1419" s="120">
        <v>1409</v>
      </c>
      <c r="H1419" s="161" t="str">
        <f t="shared" si="985"/>
        <v/>
      </c>
      <c r="I1419" s="90" t="str">
        <f t="array" ref="I1419">IF(D$2=1,IF(F1419="","",ABS(F1418-F1419)),IF(D$2&lt;10,IF(AND(F1419="",F1420=""),"",MAX(IF(C$11:C$1510=G1419,B$11:B$1510))-MIN(IF(C$11:C$1510=G1419,B$11:B$1510))),IF(AND(F1419="",F1420=""),"",_xlfn.STDEV.S(IF(C$11:C$1510=G1419,B$11:B$1510)))))</f>
        <v/>
      </c>
      <c r="J1419" s="102"/>
      <c r="K1419" s="156"/>
      <c r="L1419" s="157"/>
      <c r="M1419" s="158"/>
      <c r="N1419" s="147"/>
      <c r="O1419" s="147"/>
      <c r="AA1419" s="99" t="str">
        <f t="shared" ref="AA1419:AA1482" si="1005">IF(F1419="","",IF(F1419&gt;U$53,1,0))</f>
        <v/>
      </c>
      <c r="AB1419" s="99" t="str">
        <f t="shared" ref="AB1419:AB1482" si="1006">IF(I1419="","",IF(I1419&gt;U$54,1,0))</f>
        <v/>
      </c>
      <c r="AC1419" s="99" t="str">
        <f t="shared" si="990"/>
        <v/>
      </c>
      <c r="AD1419" s="99" t="str">
        <f t="shared" si="991"/>
        <v/>
      </c>
      <c r="AE1419" s="99" t="str">
        <f t="shared" ref="AE1419:AE1482" si="1007">IF(F1419="","",IF(F1419&lt;U$53,1,0))</f>
        <v/>
      </c>
      <c r="AF1419" s="99" t="str">
        <f t="shared" ref="AF1419:AF1482" si="1008">IF(I1419="","",IF(I1419&lt;U$54,1,0))</f>
        <v/>
      </c>
      <c r="AG1419" s="99" t="str">
        <f t="shared" si="1002"/>
        <v/>
      </c>
      <c r="AH1419" s="99" t="str">
        <f t="shared" si="1003"/>
        <v/>
      </c>
      <c r="AI1419" s="99" t="str">
        <f t="shared" si="980"/>
        <v/>
      </c>
      <c r="AJ1419" s="99" t="str">
        <f t="shared" si="986"/>
        <v/>
      </c>
      <c r="AK1419" s="99" t="str">
        <f t="shared" si="1000"/>
        <v/>
      </c>
      <c r="AL1419" s="99" t="str">
        <f t="shared" si="1001"/>
        <v/>
      </c>
      <c r="AM1419" s="99" t="str">
        <f t="shared" si="981"/>
        <v/>
      </c>
      <c r="AN1419" s="99" t="str">
        <f t="shared" si="987"/>
        <v/>
      </c>
      <c r="AO1419" s="99" t="str">
        <f t="shared" si="992"/>
        <v/>
      </c>
      <c r="AP1419" s="99" t="str">
        <f t="shared" si="993"/>
        <v/>
      </c>
      <c r="AQ1419" s="99" t="str">
        <f t="shared" si="988"/>
        <v/>
      </c>
      <c r="AR1419" s="99" t="str">
        <f t="shared" si="989"/>
        <v/>
      </c>
      <c r="AS1419" s="99" t="str">
        <f t="shared" si="994"/>
        <v/>
      </c>
      <c r="AT1419" s="99" t="str">
        <f t="shared" si="995"/>
        <v/>
      </c>
      <c r="AU1419" s="99" t="str">
        <f t="shared" ref="AU1419:AU1482" si="1009">IF(F1419="","",IF(AND(F1419&lt;(U$53+((1/3)*(U$57-U$53))),F1419&gt;(U$53-((1/3)*(U$53-U$58)))),1,0))</f>
        <v/>
      </c>
      <c r="AV1419" s="99" t="str">
        <f t="shared" ref="AV1419:AV1482" si="1010">IF(I1419="","",IF(AND(I1419&lt;(U$54+((1/3)*(Y$62-U$54))),I1419&gt;(U$54-((1/3)*(Y$62-U$54)))),1,0))</f>
        <v/>
      </c>
      <c r="AW1419" s="99" t="str">
        <f t="shared" si="996"/>
        <v/>
      </c>
      <c r="AX1419" s="99" t="str">
        <f t="shared" si="997"/>
        <v/>
      </c>
      <c r="AY1419" s="99" t="str">
        <f t="shared" ref="AY1419:AY1482" si="1011">IF(F1419="","",IF(OR(F1419&gt;(U$53+((1/3)*(U$57-U$53))),F1419&lt;(U$53-((1/3)*(U$53-U$58)))),1,0))</f>
        <v/>
      </c>
      <c r="AZ1419" s="99" t="str">
        <f t="shared" ref="AZ1419:AZ1482" si="1012">IF(I1419="","",IF(OR(I1419&gt;(U$54+((1/3)*(Y$62-U$54))),I1419&lt;(U$54-((1/3)*(Y$62-U$54)))),1,0))</f>
        <v/>
      </c>
      <c r="BA1419" s="99" t="str">
        <f t="shared" si="998"/>
        <v/>
      </c>
      <c r="BB1419" s="99" t="str">
        <f t="shared" si="999"/>
        <v/>
      </c>
      <c r="BD1419" s="99" t="str">
        <f t="shared" ref="BD1419:BD1482" si="1013">IF(E1419="","",E1419)</f>
        <v/>
      </c>
      <c r="BE1419" s="99" t="str">
        <f t="shared" ref="BE1419:BE1482" si="1014">IF(F1419="","",F1419)</f>
        <v/>
      </c>
      <c r="BF1419" s="99" t="str">
        <f t="shared" ref="BF1419:BF1482" si="1015">IF(D$2=1,IF(F1419="","",U$45),"")</f>
        <v/>
      </c>
      <c r="BG1419" s="99" t="str">
        <f t="shared" ref="BG1419:BG1482" si="1016">IF(D$2=1,IF(F1419="","",U$46),"")</f>
        <v/>
      </c>
      <c r="BH1419" s="121" t="str">
        <f t="shared" ref="BH1419:BH1482" si="1017">IF(F1419="","",U$58)</f>
        <v/>
      </c>
      <c r="BI1419" s="121" t="str">
        <f t="shared" ref="BI1419:BI1482" si="1018">IF(F1419="","",U$57)</f>
        <v/>
      </c>
      <c r="BJ1419" s="122" t="str">
        <f t="shared" ref="BJ1419:BJ1482" si="1019">IF(F1419="","",U$53)</f>
        <v/>
      </c>
      <c r="BK1419" s="122"/>
      <c r="BL1419" s="99" t="str">
        <f t="shared" ref="BL1419:BL1482" si="1020">IF(H1419="","",H1419)</f>
        <v/>
      </c>
      <c r="BM1419" s="99" t="str">
        <f t="shared" ref="BM1419:BM1482" si="1021">IF(I1419="","",I1419)</f>
        <v/>
      </c>
      <c r="BN1419" s="122" t="str">
        <f t="shared" si="982"/>
        <v/>
      </c>
      <c r="BO1419" s="121" t="str">
        <f t="shared" ref="BO1419:BO1482" si="1022">IF(I1419="","",Y$63)</f>
        <v/>
      </c>
      <c r="BP1419" s="122" t="str">
        <f t="shared" si="983"/>
        <v/>
      </c>
      <c r="BQ1419" s="122"/>
    </row>
    <row r="1420" spans="2:69" x14ac:dyDescent="0.3">
      <c r="B1420" s="89"/>
      <c r="C1420" s="98">
        <f t="shared" ref="C1420:C1483" si="1023">IF(D$2=0,"",IF(D1419/D$2=C1419,C1419+1,C1419))</f>
        <v>282</v>
      </c>
      <c r="D1420" s="120">
        <v>1410</v>
      </c>
      <c r="E1420" s="161" t="str">
        <f t="shared" si="984"/>
        <v/>
      </c>
      <c r="F1420" s="90" t="str">
        <f t="shared" si="1004"/>
        <v/>
      </c>
      <c r="G1420" s="120">
        <v>1410</v>
      </c>
      <c r="H1420" s="161" t="str">
        <f t="shared" si="985"/>
        <v/>
      </c>
      <c r="I1420" s="90" t="str">
        <f t="array" ref="I1420">IF(D$2=1,IF(F1420="","",ABS(F1419-F1420)),IF(D$2&lt;10,IF(AND(F1420="",F1421=""),"",MAX(IF(C$11:C$1510=G1420,B$11:B$1510))-MIN(IF(C$11:C$1510=G1420,B$11:B$1510))),IF(AND(F1420="",F1421=""),"",_xlfn.STDEV.S(IF(C$11:C$1510=G1420,B$11:B$1510)))))</f>
        <v/>
      </c>
      <c r="J1420" s="102"/>
      <c r="K1420" s="156"/>
      <c r="L1420" s="157"/>
      <c r="M1420" s="158"/>
      <c r="N1420" s="147"/>
      <c r="O1420" s="147"/>
      <c r="AA1420" s="99" t="str">
        <f t="shared" si="1005"/>
        <v/>
      </c>
      <c r="AB1420" s="99" t="str">
        <f t="shared" si="1006"/>
        <v/>
      </c>
      <c r="AC1420" s="99" t="str">
        <f t="shared" si="990"/>
        <v/>
      </c>
      <c r="AD1420" s="99" t="str">
        <f t="shared" si="991"/>
        <v/>
      </c>
      <c r="AE1420" s="99" t="str">
        <f t="shared" si="1007"/>
        <v/>
      </c>
      <c r="AF1420" s="99" t="str">
        <f t="shared" si="1008"/>
        <v/>
      </c>
      <c r="AG1420" s="99" t="str">
        <f t="shared" si="1002"/>
        <v/>
      </c>
      <c r="AH1420" s="99" t="str">
        <f t="shared" si="1003"/>
        <v/>
      </c>
      <c r="AI1420" s="99" t="str">
        <f t="shared" ref="AI1420:AI1483" si="1024">IF(F1420="","",IF(F1420&gt;F1419,1,0))</f>
        <v/>
      </c>
      <c r="AJ1420" s="99" t="str">
        <f t="shared" si="986"/>
        <v/>
      </c>
      <c r="AK1420" s="99" t="str">
        <f t="shared" si="1000"/>
        <v/>
      </c>
      <c r="AL1420" s="99" t="str">
        <f t="shared" si="1001"/>
        <v/>
      </c>
      <c r="AM1420" s="99" t="str">
        <f t="shared" ref="AM1420:AM1483" si="1025">IF(F1420="","",IF(F1420&lt;F1419,1,0))</f>
        <v/>
      </c>
      <c r="AN1420" s="99" t="str">
        <f t="shared" si="987"/>
        <v/>
      </c>
      <c r="AO1420" s="99" t="str">
        <f t="shared" si="992"/>
        <v/>
      </c>
      <c r="AP1420" s="99" t="str">
        <f t="shared" si="993"/>
        <v/>
      </c>
      <c r="AQ1420" s="99" t="str">
        <f t="shared" si="988"/>
        <v/>
      </c>
      <c r="AR1420" s="99" t="str">
        <f t="shared" si="989"/>
        <v/>
      </c>
      <c r="AS1420" s="99" t="str">
        <f t="shared" si="994"/>
        <v/>
      </c>
      <c r="AT1420" s="99" t="str">
        <f t="shared" si="995"/>
        <v/>
      </c>
      <c r="AU1420" s="99" t="str">
        <f t="shared" si="1009"/>
        <v/>
      </c>
      <c r="AV1420" s="99" t="str">
        <f t="shared" si="1010"/>
        <v/>
      </c>
      <c r="AW1420" s="99" t="str">
        <f t="shared" si="996"/>
        <v/>
      </c>
      <c r="AX1420" s="99" t="str">
        <f t="shared" si="997"/>
        <v/>
      </c>
      <c r="AY1420" s="99" t="str">
        <f t="shared" si="1011"/>
        <v/>
      </c>
      <c r="AZ1420" s="99" t="str">
        <f t="shared" si="1012"/>
        <v/>
      </c>
      <c r="BA1420" s="99" t="str">
        <f t="shared" si="998"/>
        <v/>
      </c>
      <c r="BB1420" s="99" t="str">
        <f t="shared" si="999"/>
        <v/>
      </c>
      <c r="BD1420" s="99" t="str">
        <f t="shared" si="1013"/>
        <v/>
      </c>
      <c r="BE1420" s="99" t="str">
        <f t="shared" si="1014"/>
        <v/>
      </c>
      <c r="BF1420" s="99" t="str">
        <f t="shared" si="1015"/>
        <v/>
      </c>
      <c r="BG1420" s="99" t="str">
        <f t="shared" si="1016"/>
        <v/>
      </c>
      <c r="BH1420" s="121" t="str">
        <f t="shared" si="1017"/>
        <v/>
      </c>
      <c r="BI1420" s="121" t="str">
        <f t="shared" si="1018"/>
        <v/>
      </c>
      <c r="BJ1420" s="122" t="str">
        <f t="shared" si="1019"/>
        <v/>
      </c>
      <c r="BK1420" s="122"/>
      <c r="BL1420" s="99" t="str">
        <f t="shared" si="1020"/>
        <v/>
      </c>
      <c r="BM1420" s="99" t="str">
        <f t="shared" si="1021"/>
        <v/>
      </c>
      <c r="BN1420" s="122" t="str">
        <f t="shared" ref="BN1420:BN1483" si="1026">IF(F1420="","",Y$62)</f>
        <v/>
      </c>
      <c r="BO1420" s="121" t="str">
        <f t="shared" si="1022"/>
        <v/>
      </c>
      <c r="BP1420" s="122" t="str">
        <f t="shared" ref="BP1420:BP1483" si="1027">IF(F1420="","",U$54)</f>
        <v/>
      </c>
      <c r="BQ1420" s="122"/>
    </row>
    <row r="1421" spans="2:69" x14ac:dyDescent="0.3">
      <c r="B1421" s="89"/>
      <c r="C1421" s="98">
        <f t="shared" si="1023"/>
        <v>283</v>
      </c>
      <c r="D1421" s="120">
        <v>1411</v>
      </c>
      <c r="E1421" s="161" t="str">
        <f t="shared" ref="E1421:E1484" si="1028">IF(F1421="","",E1420+1)</f>
        <v/>
      </c>
      <c r="F1421" s="90" t="str">
        <f t="shared" si="1004"/>
        <v/>
      </c>
      <c r="G1421" s="120">
        <v>1411</v>
      </c>
      <c r="H1421" s="161" t="str">
        <f t="shared" ref="H1421:H1484" si="1029">IF(I1421="","",H1420+1)</f>
        <v/>
      </c>
      <c r="I1421" s="90" t="str">
        <f t="array" ref="I1421">IF(D$2=1,IF(F1421="","",ABS(F1420-F1421)),IF(D$2&lt;10,IF(AND(F1421="",F1422=""),"",MAX(IF(C$11:C$1510=G1421,B$11:B$1510))-MIN(IF(C$11:C$1510=G1421,B$11:B$1510))),IF(AND(F1421="",F1422=""),"",_xlfn.STDEV.S(IF(C$11:C$1510=G1421,B$11:B$1510)))))</f>
        <v/>
      </c>
      <c r="J1421" s="102"/>
      <c r="K1421" s="156"/>
      <c r="L1421" s="157"/>
      <c r="M1421" s="158"/>
      <c r="N1421" s="147"/>
      <c r="O1421" s="147"/>
      <c r="AA1421" s="99" t="str">
        <f t="shared" si="1005"/>
        <v/>
      </c>
      <c r="AB1421" s="99" t="str">
        <f t="shared" si="1006"/>
        <v/>
      </c>
      <c r="AC1421" s="99" t="str">
        <f t="shared" si="990"/>
        <v/>
      </c>
      <c r="AD1421" s="99" t="str">
        <f t="shared" si="991"/>
        <v/>
      </c>
      <c r="AE1421" s="99" t="str">
        <f t="shared" si="1007"/>
        <v/>
      </c>
      <c r="AF1421" s="99" t="str">
        <f t="shared" si="1008"/>
        <v/>
      </c>
      <c r="AG1421" s="99" t="str">
        <f t="shared" si="1002"/>
        <v/>
      </c>
      <c r="AH1421" s="99" t="str">
        <f t="shared" si="1003"/>
        <v/>
      </c>
      <c r="AI1421" s="99" t="str">
        <f t="shared" si="1024"/>
        <v/>
      </c>
      <c r="AJ1421" s="99" t="str">
        <f t="shared" ref="AJ1421:AJ1484" si="1030">IF(I1421="","",IF(I1421&gt;I1420,1,0))</f>
        <v/>
      </c>
      <c r="AK1421" s="99" t="str">
        <f t="shared" si="1000"/>
        <v/>
      </c>
      <c r="AL1421" s="99" t="str">
        <f t="shared" si="1001"/>
        <v/>
      </c>
      <c r="AM1421" s="99" t="str">
        <f t="shared" si="1025"/>
        <v/>
      </c>
      <c r="AN1421" s="99" t="str">
        <f t="shared" ref="AN1421:AN1484" si="1031">IF(I1421="","",IF(I1421&lt;I1420,1,0))</f>
        <v/>
      </c>
      <c r="AO1421" s="99" t="str">
        <f t="shared" si="992"/>
        <v/>
      </c>
      <c r="AP1421" s="99" t="str">
        <f t="shared" si="993"/>
        <v/>
      </c>
      <c r="AQ1421" s="99" t="str">
        <f t="shared" ref="AQ1421:AQ1484" si="1032">IF(F1421="","",IF(OR(AND(F1420&gt;F1419,F1421&lt;F1420),AND(F1420&lt;F1419,F1421&gt;F1420)),1,0))</f>
        <v/>
      </c>
      <c r="AR1421" s="99" t="str">
        <f t="shared" ref="AR1421:AR1484" si="1033">IF(I1421="","",IF(I1419="",IF(OR(I1421&lt;I1420,I1421&gt;I1420),1,0),IF(OR(AND(I1420&gt;I1419,I1421&lt;I1420),AND(I1420&lt;I1419,I1421&gt;I1420)),1,0)))</f>
        <v/>
      </c>
      <c r="AS1421" s="99" t="str">
        <f t="shared" si="994"/>
        <v/>
      </c>
      <c r="AT1421" s="99" t="str">
        <f t="shared" si="995"/>
        <v/>
      </c>
      <c r="AU1421" s="99" t="str">
        <f t="shared" si="1009"/>
        <v/>
      </c>
      <c r="AV1421" s="99" t="str">
        <f t="shared" si="1010"/>
        <v/>
      </c>
      <c r="AW1421" s="99" t="str">
        <f t="shared" si="996"/>
        <v/>
      </c>
      <c r="AX1421" s="99" t="str">
        <f t="shared" si="997"/>
        <v/>
      </c>
      <c r="AY1421" s="99" t="str">
        <f t="shared" si="1011"/>
        <v/>
      </c>
      <c r="AZ1421" s="99" t="str">
        <f t="shared" si="1012"/>
        <v/>
      </c>
      <c r="BA1421" s="99" t="str">
        <f t="shared" si="998"/>
        <v/>
      </c>
      <c r="BB1421" s="99" t="str">
        <f t="shared" si="999"/>
        <v/>
      </c>
      <c r="BD1421" s="99" t="str">
        <f t="shared" si="1013"/>
        <v/>
      </c>
      <c r="BE1421" s="99" t="str">
        <f t="shared" si="1014"/>
        <v/>
      </c>
      <c r="BF1421" s="99" t="str">
        <f t="shared" si="1015"/>
        <v/>
      </c>
      <c r="BG1421" s="99" t="str">
        <f t="shared" si="1016"/>
        <v/>
      </c>
      <c r="BH1421" s="121" t="str">
        <f t="shared" si="1017"/>
        <v/>
      </c>
      <c r="BI1421" s="121" t="str">
        <f t="shared" si="1018"/>
        <v/>
      </c>
      <c r="BJ1421" s="122" t="str">
        <f t="shared" si="1019"/>
        <v/>
      </c>
      <c r="BK1421" s="122"/>
      <c r="BL1421" s="99" t="str">
        <f t="shared" si="1020"/>
        <v/>
      </c>
      <c r="BM1421" s="99" t="str">
        <f t="shared" si="1021"/>
        <v/>
      </c>
      <c r="BN1421" s="122" t="str">
        <f t="shared" si="1026"/>
        <v/>
      </c>
      <c r="BO1421" s="121" t="str">
        <f t="shared" si="1022"/>
        <v/>
      </c>
      <c r="BP1421" s="122" t="str">
        <f t="shared" si="1027"/>
        <v/>
      </c>
      <c r="BQ1421" s="122"/>
    </row>
    <row r="1422" spans="2:69" x14ac:dyDescent="0.3">
      <c r="B1422" s="89"/>
      <c r="C1422" s="98">
        <f t="shared" si="1023"/>
        <v>283</v>
      </c>
      <c r="D1422" s="120">
        <v>1412</v>
      </c>
      <c r="E1422" s="161" t="str">
        <f t="shared" si="1028"/>
        <v/>
      </c>
      <c r="F1422" s="90" t="str">
        <f t="shared" si="1004"/>
        <v/>
      </c>
      <c r="G1422" s="120">
        <v>1412</v>
      </c>
      <c r="H1422" s="161" t="str">
        <f t="shared" si="1029"/>
        <v/>
      </c>
      <c r="I1422" s="90" t="str">
        <f t="array" ref="I1422">IF(D$2=1,IF(F1422="","",ABS(F1421-F1422)),IF(D$2&lt;10,IF(AND(F1422="",F1423=""),"",MAX(IF(C$11:C$1510=G1422,B$11:B$1510))-MIN(IF(C$11:C$1510=G1422,B$11:B$1510))),IF(AND(F1422="",F1423=""),"",_xlfn.STDEV.S(IF(C$11:C$1510=G1422,B$11:B$1510)))))</f>
        <v/>
      </c>
      <c r="J1422" s="102"/>
      <c r="K1422" s="156"/>
      <c r="L1422" s="157"/>
      <c r="M1422" s="158"/>
      <c r="N1422" s="147"/>
      <c r="O1422" s="147"/>
      <c r="AA1422" s="99" t="str">
        <f t="shared" si="1005"/>
        <v/>
      </c>
      <c r="AB1422" s="99" t="str">
        <f t="shared" si="1006"/>
        <v/>
      </c>
      <c r="AC1422" s="99" t="str">
        <f t="shared" si="990"/>
        <v/>
      </c>
      <c r="AD1422" s="99" t="str">
        <f t="shared" si="991"/>
        <v/>
      </c>
      <c r="AE1422" s="99" t="str">
        <f t="shared" si="1007"/>
        <v/>
      </c>
      <c r="AF1422" s="99" t="str">
        <f t="shared" si="1008"/>
        <v/>
      </c>
      <c r="AG1422" s="99" t="str">
        <f t="shared" si="1002"/>
        <v/>
      </c>
      <c r="AH1422" s="99" t="str">
        <f t="shared" si="1003"/>
        <v/>
      </c>
      <c r="AI1422" s="99" t="str">
        <f t="shared" si="1024"/>
        <v/>
      </c>
      <c r="AJ1422" s="99" t="str">
        <f t="shared" si="1030"/>
        <v/>
      </c>
      <c r="AK1422" s="99" t="str">
        <f t="shared" si="1000"/>
        <v/>
      </c>
      <c r="AL1422" s="99" t="str">
        <f t="shared" si="1001"/>
        <v/>
      </c>
      <c r="AM1422" s="99" t="str">
        <f t="shared" si="1025"/>
        <v/>
      </c>
      <c r="AN1422" s="99" t="str">
        <f t="shared" si="1031"/>
        <v/>
      </c>
      <c r="AO1422" s="99" t="str">
        <f t="shared" si="992"/>
        <v/>
      </c>
      <c r="AP1422" s="99" t="str">
        <f t="shared" si="993"/>
        <v/>
      </c>
      <c r="AQ1422" s="99" t="str">
        <f t="shared" si="1032"/>
        <v/>
      </c>
      <c r="AR1422" s="99" t="str">
        <f t="shared" si="1033"/>
        <v/>
      </c>
      <c r="AS1422" s="99" t="str">
        <f t="shared" si="994"/>
        <v/>
      </c>
      <c r="AT1422" s="99" t="str">
        <f t="shared" si="995"/>
        <v/>
      </c>
      <c r="AU1422" s="99" t="str">
        <f t="shared" si="1009"/>
        <v/>
      </c>
      <c r="AV1422" s="99" t="str">
        <f t="shared" si="1010"/>
        <v/>
      </c>
      <c r="AW1422" s="99" t="str">
        <f t="shared" si="996"/>
        <v/>
      </c>
      <c r="AX1422" s="99" t="str">
        <f t="shared" si="997"/>
        <v/>
      </c>
      <c r="AY1422" s="99" t="str">
        <f t="shared" si="1011"/>
        <v/>
      </c>
      <c r="AZ1422" s="99" t="str">
        <f t="shared" si="1012"/>
        <v/>
      </c>
      <c r="BA1422" s="99" t="str">
        <f t="shared" si="998"/>
        <v/>
      </c>
      <c r="BB1422" s="99" t="str">
        <f t="shared" si="999"/>
        <v/>
      </c>
      <c r="BD1422" s="99" t="str">
        <f t="shared" si="1013"/>
        <v/>
      </c>
      <c r="BE1422" s="99" t="str">
        <f t="shared" si="1014"/>
        <v/>
      </c>
      <c r="BF1422" s="99" t="str">
        <f t="shared" si="1015"/>
        <v/>
      </c>
      <c r="BG1422" s="99" t="str">
        <f t="shared" si="1016"/>
        <v/>
      </c>
      <c r="BH1422" s="121" t="str">
        <f t="shared" si="1017"/>
        <v/>
      </c>
      <c r="BI1422" s="121" t="str">
        <f t="shared" si="1018"/>
        <v/>
      </c>
      <c r="BJ1422" s="122" t="str">
        <f t="shared" si="1019"/>
        <v/>
      </c>
      <c r="BK1422" s="122"/>
      <c r="BL1422" s="99" t="str">
        <f t="shared" si="1020"/>
        <v/>
      </c>
      <c r="BM1422" s="99" t="str">
        <f t="shared" si="1021"/>
        <v/>
      </c>
      <c r="BN1422" s="122" t="str">
        <f t="shared" si="1026"/>
        <v/>
      </c>
      <c r="BO1422" s="121" t="str">
        <f t="shared" si="1022"/>
        <v/>
      </c>
      <c r="BP1422" s="122" t="str">
        <f t="shared" si="1027"/>
        <v/>
      </c>
      <c r="BQ1422" s="122"/>
    </row>
    <row r="1423" spans="2:69" x14ac:dyDescent="0.3">
      <c r="B1423" s="89"/>
      <c r="C1423" s="98">
        <f t="shared" si="1023"/>
        <v>283</v>
      </c>
      <c r="D1423" s="120">
        <v>1413</v>
      </c>
      <c r="E1423" s="161" t="str">
        <f t="shared" si="1028"/>
        <v/>
      </c>
      <c r="F1423" s="90" t="str">
        <f t="shared" si="1004"/>
        <v/>
      </c>
      <c r="G1423" s="120">
        <v>1413</v>
      </c>
      <c r="H1423" s="161" t="str">
        <f t="shared" si="1029"/>
        <v/>
      </c>
      <c r="I1423" s="90" t="str">
        <f t="array" ref="I1423">IF(D$2=1,IF(F1423="","",ABS(F1422-F1423)),IF(D$2&lt;10,IF(AND(F1423="",F1424=""),"",MAX(IF(C$11:C$1510=G1423,B$11:B$1510))-MIN(IF(C$11:C$1510=G1423,B$11:B$1510))),IF(AND(F1423="",F1424=""),"",_xlfn.STDEV.S(IF(C$11:C$1510=G1423,B$11:B$1510)))))</f>
        <v/>
      </c>
      <c r="J1423" s="102"/>
      <c r="K1423" s="156"/>
      <c r="L1423" s="157"/>
      <c r="M1423" s="158"/>
      <c r="N1423" s="147"/>
      <c r="O1423" s="147"/>
      <c r="AA1423" s="99" t="str">
        <f t="shared" si="1005"/>
        <v/>
      </c>
      <c r="AB1423" s="99" t="str">
        <f t="shared" si="1006"/>
        <v/>
      </c>
      <c r="AC1423" s="99" t="str">
        <f t="shared" si="990"/>
        <v/>
      </c>
      <c r="AD1423" s="99" t="str">
        <f t="shared" si="991"/>
        <v/>
      </c>
      <c r="AE1423" s="99" t="str">
        <f t="shared" si="1007"/>
        <v/>
      </c>
      <c r="AF1423" s="99" t="str">
        <f t="shared" si="1008"/>
        <v/>
      </c>
      <c r="AG1423" s="99" t="str">
        <f t="shared" si="1002"/>
        <v/>
      </c>
      <c r="AH1423" s="99" t="str">
        <f t="shared" si="1003"/>
        <v/>
      </c>
      <c r="AI1423" s="99" t="str">
        <f t="shared" si="1024"/>
        <v/>
      </c>
      <c r="AJ1423" s="99" t="str">
        <f t="shared" si="1030"/>
        <v/>
      </c>
      <c r="AK1423" s="99" t="str">
        <f t="shared" si="1000"/>
        <v/>
      </c>
      <c r="AL1423" s="99" t="str">
        <f t="shared" si="1001"/>
        <v/>
      </c>
      <c r="AM1423" s="99" t="str">
        <f t="shared" si="1025"/>
        <v/>
      </c>
      <c r="AN1423" s="99" t="str">
        <f t="shared" si="1031"/>
        <v/>
      </c>
      <c r="AO1423" s="99" t="str">
        <f t="shared" si="992"/>
        <v/>
      </c>
      <c r="AP1423" s="99" t="str">
        <f t="shared" si="993"/>
        <v/>
      </c>
      <c r="AQ1423" s="99" t="str">
        <f t="shared" si="1032"/>
        <v/>
      </c>
      <c r="AR1423" s="99" t="str">
        <f t="shared" si="1033"/>
        <v/>
      </c>
      <c r="AS1423" s="99" t="str">
        <f t="shared" si="994"/>
        <v/>
      </c>
      <c r="AT1423" s="99" t="str">
        <f t="shared" si="995"/>
        <v/>
      </c>
      <c r="AU1423" s="99" t="str">
        <f t="shared" si="1009"/>
        <v/>
      </c>
      <c r="AV1423" s="99" t="str">
        <f t="shared" si="1010"/>
        <v/>
      </c>
      <c r="AW1423" s="99" t="str">
        <f t="shared" si="996"/>
        <v/>
      </c>
      <c r="AX1423" s="99" t="str">
        <f t="shared" si="997"/>
        <v/>
      </c>
      <c r="AY1423" s="99" t="str">
        <f t="shared" si="1011"/>
        <v/>
      </c>
      <c r="AZ1423" s="99" t="str">
        <f t="shared" si="1012"/>
        <v/>
      </c>
      <c r="BA1423" s="99" t="str">
        <f t="shared" si="998"/>
        <v/>
      </c>
      <c r="BB1423" s="99" t="str">
        <f t="shared" si="999"/>
        <v/>
      </c>
      <c r="BD1423" s="99" t="str">
        <f t="shared" si="1013"/>
        <v/>
      </c>
      <c r="BE1423" s="99" t="str">
        <f t="shared" si="1014"/>
        <v/>
      </c>
      <c r="BF1423" s="99" t="str">
        <f t="shared" si="1015"/>
        <v/>
      </c>
      <c r="BG1423" s="99" t="str">
        <f t="shared" si="1016"/>
        <v/>
      </c>
      <c r="BH1423" s="121" t="str">
        <f t="shared" si="1017"/>
        <v/>
      </c>
      <c r="BI1423" s="121" t="str">
        <f t="shared" si="1018"/>
        <v/>
      </c>
      <c r="BJ1423" s="122" t="str">
        <f t="shared" si="1019"/>
        <v/>
      </c>
      <c r="BK1423" s="122"/>
      <c r="BL1423" s="99" t="str">
        <f t="shared" si="1020"/>
        <v/>
      </c>
      <c r="BM1423" s="99" t="str">
        <f t="shared" si="1021"/>
        <v/>
      </c>
      <c r="BN1423" s="122" t="str">
        <f t="shared" si="1026"/>
        <v/>
      </c>
      <c r="BO1423" s="121" t="str">
        <f t="shared" si="1022"/>
        <v/>
      </c>
      <c r="BP1423" s="122" t="str">
        <f t="shared" si="1027"/>
        <v/>
      </c>
      <c r="BQ1423" s="122"/>
    </row>
    <row r="1424" spans="2:69" x14ac:dyDescent="0.3">
      <c r="B1424" s="89"/>
      <c r="C1424" s="98">
        <f t="shared" si="1023"/>
        <v>283</v>
      </c>
      <c r="D1424" s="120">
        <v>1414</v>
      </c>
      <c r="E1424" s="161" t="str">
        <f t="shared" si="1028"/>
        <v/>
      </c>
      <c r="F1424" s="90" t="str">
        <f t="shared" si="1004"/>
        <v/>
      </c>
      <c r="G1424" s="120">
        <v>1414</v>
      </c>
      <c r="H1424" s="161" t="str">
        <f t="shared" si="1029"/>
        <v/>
      </c>
      <c r="I1424" s="90" t="str">
        <f t="array" ref="I1424">IF(D$2=1,IF(F1424="","",ABS(F1423-F1424)),IF(D$2&lt;10,IF(AND(F1424="",F1425=""),"",MAX(IF(C$11:C$1510=G1424,B$11:B$1510))-MIN(IF(C$11:C$1510=G1424,B$11:B$1510))),IF(AND(F1424="",F1425=""),"",_xlfn.STDEV.S(IF(C$11:C$1510=G1424,B$11:B$1510)))))</f>
        <v/>
      </c>
      <c r="J1424" s="102"/>
      <c r="K1424" s="156"/>
      <c r="L1424" s="157"/>
      <c r="M1424" s="158"/>
      <c r="N1424" s="147"/>
      <c r="O1424" s="147"/>
      <c r="AA1424" s="99" t="str">
        <f t="shared" si="1005"/>
        <v/>
      </c>
      <c r="AB1424" s="99" t="str">
        <f t="shared" si="1006"/>
        <v/>
      </c>
      <c r="AC1424" s="99" t="str">
        <f t="shared" si="990"/>
        <v/>
      </c>
      <c r="AD1424" s="99" t="str">
        <f t="shared" si="991"/>
        <v/>
      </c>
      <c r="AE1424" s="99" t="str">
        <f t="shared" si="1007"/>
        <v/>
      </c>
      <c r="AF1424" s="99" t="str">
        <f t="shared" si="1008"/>
        <v/>
      </c>
      <c r="AG1424" s="99" t="str">
        <f t="shared" si="1002"/>
        <v/>
      </c>
      <c r="AH1424" s="99" t="str">
        <f t="shared" si="1003"/>
        <v/>
      </c>
      <c r="AI1424" s="99" t="str">
        <f t="shared" si="1024"/>
        <v/>
      </c>
      <c r="AJ1424" s="99" t="str">
        <f t="shared" si="1030"/>
        <v/>
      </c>
      <c r="AK1424" s="99" t="str">
        <f t="shared" si="1000"/>
        <v/>
      </c>
      <c r="AL1424" s="99" t="str">
        <f t="shared" si="1001"/>
        <v/>
      </c>
      <c r="AM1424" s="99" t="str">
        <f t="shared" si="1025"/>
        <v/>
      </c>
      <c r="AN1424" s="99" t="str">
        <f t="shared" si="1031"/>
        <v/>
      </c>
      <c r="AO1424" s="99" t="str">
        <f t="shared" si="992"/>
        <v/>
      </c>
      <c r="AP1424" s="99" t="str">
        <f t="shared" si="993"/>
        <v/>
      </c>
      <c r="AQ1424" s="99" t="str">
        <f t="shared" si="1032"/>
        <v/>
      </c>
      <c r="AR1424" s="99" t="str">
        <f t="shared" si="1033"/>
        <v/>
      </c>
      <c r="AS1424" s="99" t="str">
        <f t="shared" si="994"/>
        <v/>
      </c>
      <c r="AT1424" s="99" t="str">
        <f t="shared" si="995"/>
        <v/>
      </c>
      <c r="AU1424" s="99" t="str">
        <f t="shared" si="1009"/>
        <v/>
      </c>
      <c r="AV1424" s="99" t="str">
        <f t="shared" si="1010"/>
        <v/>
      </c>
      <c r="AW1424" s="99" t="str">
        <f t="shared" si="996"/>
        <v/>
      </c>
      <c r="AX1424" s="99" t="str">
        <f t="shared" si="997"/>
        <v/>
      </c>
      <c r="AY1424" s="99" t="str">
        <f t="shared" si="1011"/>
        <v/>
      </c>
      <c r="AZ1424" s="99" t="str">
        <f t="shared" si="1012"/>
        <v/>
      </c>
      <c r="BA1424" s="99" t="str">
        <f t="shared" si="998"/>
        <v/>
      </c>
      <c r="BB1424" s="99" t="str">
        <f t="shared" si="999"/>
        <v/>
      </c>
      <c r="BD1424" s="99" t="str">
        <f t="shared" si="1013"/>
        <v/>
      </c>
      <c r="BE1424" s="99" t="str">
        <f t="shared" si="1014"/>
        <v/>
      </c>
      <c r="BF1424" s="99" t="str">
        <f t="shared" si="1015"/>
        <v/>
      </c>
      <c r="BG1424" s="99" t="str">
        <f t="shared" si="1016"/>
        <v/>
      </c>
      <c r="BH1424" s="121" t="str">
        <f t="shared" si="1017"/>
        <v/>
      </c>
      <c r="BI1424" s="121" t="str">
        <f t="shared" si="1018"/>
        <v/>
      </c>
      <c r="BJ1424" s="122" t="str">
        <f t="shared" si="1019"/>
        <v/>
      </c>
      <c r="BK1424" s="122"/>
      <c r="BL1424" s="99" t="str">
        <f t="shared" si="1020"/>
        <v/>
      </c>
      <c r="BM1424" s="99" t="str">
        <f t="shared" si="1021"/>
        <v/>
      </c>
      <c r="BN1424" s="122" t="str">
        <f t="shared" si="1026"/>
        <v/>
      </c>
      <c r="BO1424" s="121" t="str">
        <f t="shared" si="1022"/>
        <v/>
      </c>
      <c r="BP1424" s="122" t="str">
        <f t="shared" si="1027"/>
        <v/>
      </c>
      <c r="BQ1424" s="122"/>
    </row>
    <row r="1425" spans="2:69" x14ac:dyDescent="0.3">
      <c r="B1425" s="89"/>
      <c r="C1425" s="98">
        <f t="shared" si="1023"/>
        <v>283</v>
      </c>
      <c r="D1425" s="120">
        <v>1415</v>
      </c>
      <c r="E1425" s="161" t="str">
        <f t="shared" si="1028"/>
        <v/>
      </c>
      <c r="F1425" s="90" t="str">
        <f t="shared" si="1004"/>
        <v/>
      </c>
      <c r="G1425" s="120">
        <v>1415</v>
      </c>
      <c r="H1425" s="161" t="str">
        <f t="shared" si="1029"/>
        <v/>
      </c>
      <c r="I1425" s="90" t="str">
        <f t="array" ref="I1425">IF(D$2=1,IF(F1425="","",ABS(F1424-F1425)),IF(D$2&lt;10,IF(AND(F1425="",F1426=""),"",MAX(IF(C$11:C$1510=G1425,B$11:B$1510))-MIN(IF(C$11:C$1510=G1425,B$11:B$1510))),IF(AND(F1425="",F1426=""),"",_xlfn.STDEV.S(IF(C$11:C$1510=G1425,B$11:B$1510)))))</f>
        <v/>
      </c>
      <c r="J1425" s="102"/>
      <c r="K1425" s="156"/>
      <c r="L1425" s="157"/>
      <c r="M1425" s="158"/>
      <c r="N1425" s="147"/>
      <c r="O1425" s="147"/>
      <c r="AA1425" s="99" t="str">
        <f t="shared" si="1005"/>
        <v/>
      </c>
      <c r="AB1425" s="99" t="str">
        <f t="shared" si="1006"/>
        <v/>
      </c>
      <c r="AC1425" s="99" t="str">
        <f t="shared" si="990"/>
        <v/>
      </c>
      <c r="AD1425" s="99" t="str">
        <f t="shared" si="991"/>
        <v/>
      </c>
      <c r="AE1425" s="99" t="str">
        <f t="shared" si="1007"/>
        <v/>
      </c>
      <c r="AF1425" s="99" t="str">
        <f t="shared" si="1008"/>
        <v/>
      </c>
      <c r="AG1425" s="99" t="str">
        <f t="shared" si="1002"/>
        <v/>
      </c>
      <c r="AH1425" s="99" t="str">
        <f t="shared" si="1003"/>
        <v/>
      </c>
      <c r="AI1425" s="99" t="str">
        <f t="shared" si="1024"/>
        <v/>
      </c>
      <c r="AJ1425" s="99" t="str">
        <f t="shared" si="1030"/>
        <v/>
      </c>
      <c r="AK1425" s="99" t="str">
        <f t="shared" si="1000"/>
        <v/>
      </c>
      <c r="AL1425" s="99" t="str">
        <f t="shared" si="1001"/>
        <v/>
      </c>
      <c r="AM1425" s="99" t="str">
        <f t="shared" si="1025"/>
        <v/>
      </c>
      <c r="AN1425" s="99" t="str">
        <f t="shared" si="1031"/>
        <v/>
      </c>
      <c r="AO1425" s="99" t="str">
        <f t="shared" si="992"/>
        <v/>
      </c>
      <c r="AP1425" s="99" t="str">
        <f t="shared" si="993"/>
        <v/>
      </c>
      <c r="AQ1425" s="99" t="str">
        <f t="shared" si="1032"/>
        <v/>
      </c>
      <c r="AR1425" s="99" t="str">
        <f t="shared" si="1033"/>
        <v/>
      </c>
      <c r="AS1425" s="99" t="str">
        <f t="shared" si="994"/>
        <v/>
      </c>
      <c r="AT1425" s="99" t="str">
        <f t="shared" si="995"/>
        <v/>
      </c>
      <c r="AU1425" s="99" t="str">
        <f t="shared" si="1009"/>
        <v/>
      </c>
      <c r="AV1425" s="99" t="str">
        <f t="shared" si="1010"/>
        <v/>
      </c>
      <c r="AW1425" s="99" t="str">
        <f t="shared" si="996"/>
        <v/>
      </c>
      <c r="AX1425" s="99" t="str">
        <f t="shared" si="997"/>
        <v/>
      </c>
      <c r="AY1425" s="99" t="str">
        <f t="shared" si="1011"/>
        <v/>
      </c>
      <c r="AZ1425" s="99" t="str">
        <f t="shared" si="1012"/>
        <v/>
      </c>
      <c r="BA1425" s="99" t="str">
        <f t="shared" si="998"/>
        <v/>
      </c>
      <c r="BB1425" s="99" t="str">
        <f t="shared" si="999"/>
        <v/>
      </c>
      <c r="BD1425" s="99" t="str">
        <f t="shared" si="1013"/>
        <v/>
      </c>
      <c r="BE1425" s="99" t="str">
        <f t="shared" si="1014"/>
        <v/>
      </c>
      <c r="BF1425" s="99" t="str">
        <f t="shared" si="1015"/>
        <v/>
      </c>
      <c r="BG1425" s="99" t="str">
        <f t="shared" si="1016"/>
        <v/>
      </c>
      <c r="BH1425" s="121" t="str">
        <f t="shared" si="1017"/>
        <v/>
      </c>
      <c r="BI1425" s="121" t="str">
        <f t="shared" si="1018"/>
        <v/>
      </c>
      <c r="BJ1425" s="122" t="str">
        <f t="shared" si="1019"/>
        <v/>
      </c>
      <c r="BK1425" s="122"/>
      <c r="BL1425" s="99" t="str">
        <f t="shared" si="1020"/>
        <v/>
      </c>
      <c r="BM1425" s="99" t="str">
        <f t="shared" si="1021"/>
        <v/>
      </c>
      <c r="BN1425" s="122" t="str">
        <f t="shared" si="1026"/>
        <v/>
      </c>
      <c r="BO1425" s="121" t="str">
        <f t="shared" si="1022"/>
        <v/>
      </c>
      <c r="BP1425" s="122" t="str">
        <f t="shared" si="1027"/>
        <v/>
      </c>
      <c r="BQ1425" s="122"/>
    </row>
    <row r="1426" spans="2:69" x14ac:dyDescent="0.3">
      <c r="B1426" s="89"/>
      <c r="C1426" s="98">
        <f t="shared" si="1023"/>
        <v>284</v>
      </c>
      <c r="D1426" s="120">
        <v>1416</v>
      </c>
      <c r="E1426" s="161" t="str">
        <f t="shared" si="1028"/>
        <v/>
      </c>
      <c r="F1426" s="90" t="str">
        <f t="shared" si="1004"/>
        <v/>
      </c>
      <c r="G1426" s="120">
        <v>1416</v>
      </c>
      <c r="H1426" s="161" t="str">
        <f t="shared" si="1029"/>
        <v/>
      </c>
      <c r="I1426" s="90" t="str">
        <f t="array" ref="I1426">IF(D$2=1,IF(F1426="","",ABS(F1425-F1426)),IF(D$2&lt;10,IF(AND(F1426="",F1427=""),"",MAX(IF(C$11:C$1510=G1426,B$11:B$1510))-MIN(IF(C$11:C$1510=G1426,B$11:B$1510))),IF(AND(F1426="",F1427=""),"",_xlfn.STDEV.S(IF(C$11:C$1510=G1426,B$11:B$1510)))))</f>
        <v/>
      </c>
      <c r="J1426" s="102"/>
      <c r="K1426" s="156"/>
      <c r="L1426" s="157"/>
      <c r="M1426" s="158"/>
      <c r="N1426" s="147"/>
      <c r="O1426" s="147"/>
      <c r="AA1426" s="99" t="str">
        <f t="shared" si="1005"/>
        <v/>
      </c>
      <c r="AB1426" s="99" t="str">
        <f t="shared" si="1006"/>
        <v/>
      </c>
      <c r="AC1426" s="99" t="str">
        <f t="shared" si="990"/>
        <v/>
      </c>
      <c r="AD1426" s="99" t="str">
        <f t="shared" si="991"/>
        <v/>
      </c>
      <c r="AE1426" s="99" t="str">
        <f t="shared" si="1007"/>
        <v/>
      </c>
      <c r="AF1426" s="99" t="str">
        <f t="shared" si="1008"/>
        <v/>
      </c>
      <c r="AG1426" s="99" t="str">
        <f t="shared" si="1002"/>
        <v/>
      </c>
      <c r="AH1426" s="99" t="str">
        <f t="shared" si="1003"/>
        <v/>
      </c>
      <c r="AI1426" s="99" t="str">
        <f t="shared" si="1024"/>
        <v/>
      </c>
      <c r="AJ1426" s="99" t="str">
        <f t="shared" si="1030"/>
        <v/>
      </c>
      <c r="AK1426" s="99" t="str">
        <f t="shared" si="1000"/>
        <v/>
      </c>
      <c r="AL1426" s="99" t="str">
        <f t="shared" si="1001"/>
        <v/>
      </c>
      <c r="AM1426" s="99" t="str">
        <f t="shared" si="1025"/>
        <v/>
      </c>
      <c r="AN1426" s="99" t="str">
        <f t="shared" si="1031"/>
        <v/>
      </c>
      <c r="AO1426" s="99" t="str">
        <f t="shared" si="992"/>
        <v/>
      </c>
      <c r="AP1426" s="99" t="str">
        <f t="shared" si="993"/>
        <v/>
      </c>
      <c r="AQ1426" s="99" t="str">
        <f t="shared" si="1032"/>
        <v/>
      </c>
      <c r="AR1426" s="99" t="str">
        <f t="shared" si="1033"/>
        <v/>
      </c>
      <c r="AS1426" s="99" t="str">
        <f t="shared" si="994"/>
        <v/>
      </c>
      <c r="AT1426" s="99" t="str">
        <f t="shared" si="995"/>
        <v/>
      </c>
      <c r="AU1426" s="99" t="str">
        <f t="shared" si="1009"/>
        <v/>
      </c>
      <c r="AV1426" s="99" t="str">
        <f t="shared" si="1010"/>
        <v/>
      </c>
      <c r="AW1426" s="99" t="str">
        <f t="shared" si="996"/>
        <v/>
      </c>
      <c r="AX1426" s="99" t="str">
        <f t="shared" si="997"/>
        <v/>
      </c>
      <c r="AY1426" s="99" t="str">
        <f t="shared" si="1011"/>
        <v/>
      </c>
      <c r="AZ1426" s="99" t="str">
        <f t="shared" si="1012"/>
        <v/>
      </c>
      <c r="BA1426" s="99" t="str">
        <f t="shared" si="998"/>
        <v/>
      </c>
      <c r="BB1426" s="99" t="str">
        <f t="shared" si="999"/>
        <v/>
      </c>
      <c r="BD1426" s="99" t="str">
        <f t="shared" si="1013"/>
        <v/>
      </c>
      <c r="BE1426" s="99" t="str">
        <f t="shared" si="1014"/>
        <v/>
      </c>
      <c r="BF1426" s="99" t="str">
        <f t="shared" si="1015"/>
        <v/>
      </c>
      <c r="BG1426" s="99" t="str">
        <f t="shared" si="1016"/>
        <v/>
      </c>
      <c r="BH1426" s="121" t="str">
        <f t="shared" si="1017"/>
        <v/>
      </c>
      <c r="BI1426" s="121" t="str">
        <f t="shared" si="1018"/>
        <v/>
      </c>
      <c r="BJ1426" s="122" t="str">
        <f t="shared" si="1019"/>
        <v/>
      </c>
      <c r="BK1426" s="122"/>
      <c r="BL1426" s="99" t="str">
        <f t="shared" si="1020"/>
        <v/>
      </c>
      <c r="BM1426" s="99" t="str">
        <f t="shared" si="1021"/>
        <v/>
      </c>
      <c r="BN1426" s="122" t="str">
        <f t="shared" si="1026"/>
        <v/>
      </c>
      <c r="BO1426" s="121" t="str">
        <f t="shared" si="1022"/>
        <v/>
      </c>
      <c r="BP1426" s="122" t="str">
        <f t="shared" si="1027"/>
        <v/>
      </c>
      <c r="BQ1426" s="122"/>
    </row>
    <row r="1427" spans="2:69" x14ac:dyDescent="0.3">
      <c r="B1427" s="89"/>
      <c r="C1427" s="98">
        <f t="shared" si="1023"/>
        <v>284</v>
      </c>
      <c r="D1427" s="120">
        <v>1417</v>
      </c>
      <c r="E1427" s="161" t="str">
        <f t="shared" si="1028"/>
        <v/>
      </c>
      <c r="F1427" s="90" t="str">
        <f t="shared" si="1004"/>
        <v/>
      </c>
      <c r="G1427" s="120">
        <v>1417</v>
      </c>
      <c r="H1427" s="161" t="str">
        <f t="shared" si="1029"/>
        <v/>
      </c>
      <c r="I1427" s="90" t="str">
        <f t="array" ref="I1427">IF(D$2=1,IF(F1427="","",ABS(F1426-F1427)),IF(D$2&lt;10,IF(AND(F1427="",F1428=""),"",MAX(IF(C$11:C$1510=G1427,B$11:B$1510))-MIN(IF(C$11:C$1510=G1427,B$11:B$1510))),IF(AND(F1427="",F1428=""),"",_xlfn.STDEV.S(IF(C$11:C$1510=G1427,B$11:B$1510)))))</f>
        <v/>
      </c>
      <c r="J1427" s="102"/>
      <c r="K1427" s="156"/>
      <c r="L1427" s="157"/>
      <c r="M1427" s="158"/>
      <c r="N1427" s="147"/>
      <c r="O1427" s="147"/>
      <c r="AA1427" s="99" t="str">
        <f t="shared" si="1005"/>
        <v/>
      </c>
      <c r="AB1427" s="99" t="str">
        <f t="shared" si="1006"/>
        <v/>
      </c>
      <c r="AC1427" s="99" t="str">
        <f t="shared" si="990"/>
        <v/>
      </c>
      <c r="AD1427" s="99" t="str">
        <f t="shared" si="991"/>
        <v/>
      </c>
      <c r="AE1427" s="99" t="str">
        <f t="shared" si="1007"/>
        <v/>
      </c>
      <c r="AF1427" s="99" t="str">
        <f t="shared" si="1008"/>
        <v/>
      </c>
      <c r="AG1427" s="99" t="str">
        <f t="shared" si="1002"/>
        <v/>
      </c>
      <c r="AH1427" s="99" t="str">
        <f t="shared" si="1003"/>
        <v/>
      </c>
      <c r="AI1427" s="99" t="str">
        <f t="shared" si="1024"/>
        <v/>
      </c>
      <c r="AJ1427" s="99" t="str">
        <f t="shared" si="1030"/>
        <v/>
      </c>
      <c r="AK1427" s="99" t="str">
        <f t="shared" si="1000"/>
        <v/>
      </c>
      <c r="AL1427" s="99" t="str">
        <f t="shared" si="1001"/>
        <v/>
      </c>
      <c r="AM1427" s="99" t="str">
        <f t="shared" si="1025"/>
        <v/>
      </c>
      <c r="AN1427" s="99" t="str">
        <f t="shared" si="1031"/>
        <v/>
      </c>
      <c r="AO1427" s="99" t="str">
        <f t="shared" si="992"/>
        <v/>
      </c>
      <c r="AP1427" s="99" t="str">
        <f t="shared" si="993"/>
        <v/>
      </c>
      <c r="AQ1427" s="99" t="str">
        <f t="shared" si="1032"/>
        <v/>
      </c>
      <c r="AR1427" s="99" t="str">
        <f t="shared" si="1033"/>
        <v/>
      </c>
      <c r="AS1427" s="99" t="str">
        <f t="shared" si="994"/>
        <v/>
      </c>
      <c r="AT1427" s="99" t="str">
        <f t="shared" si="995"/>
        <v/>
      </c>
      <c r="AU1427" s="99" t="str">
        <f t="shared" si="1009"/>
        <v/>
      </c>
      <c r="AV1427" s="99" t="str">
        <f t="shared" si="1010"/>
        <v/>
      </c>
      <c r="AW1427" s="99" t="str">
        <f t="shared" si="996"/>
        <v/>
      </c>
      <c r="AX1427" s="99" t="str">
        <f t="shared" si="997"/>
        <v/>
      </c>
      <c r="AY1427" s="99" t="str">
        <f t="shared" si="1011"/>
        <v/>
      </c>
      <c r="AZ1427" s="99" t="str">
        <f t="shared" si="1012"/>
        <v/>
      </c>
      <c r="BA1427" s="99" t="str">
        <f t="shared" si="998"/>
        <v/>
      </c>
      <c r="BB1427" s="99" t="str">
        <f t="shared" si="999"/>
        <v/>
      </c>
      <c r="BD1427" s="99" t="str">
        <f t="shared" si="1013"/>
        <v/>
      </c>
      <c r="BE1427" s="99" t="str">
        <f t="shared" si="1014"/>
        <v/>
      </c>
      <c r="BF1427" s="99" t="str">
        <f t="shared" si="1015"/>
        <v/>
      </c>
      <c r="BG1427" s="99" t="str">
        <f t="shared" si="1016"/>
        <v/>
      </c>
      <c r="BH1427" s="121" t="str">
        <f t="shared" si="1017"/>
        <v/>
      </c>
      <c r="BI1427" s="121" t="str">
        <f t="shared" si="1018"/>
        <v/>
      </c>
      <c r="BJ1427" s="122" t="str">
        <f t="shared" si="1019"/>
        <v/>
      </c>
      <c r="BK1427" s="122"/>
      <c r="BL1427" s="99" t="str">
        <f t="shared" si="1020"/>
        <v/>
      </c>
      <c r="BM1427" s="99" t="str">
        <f t="shared" si="1021"/>
        <v/>
      </c>
      <c r="BN1427" s="122" t="str">
        <f t="shared" si="1026"/>
        <v/>
      </c>
      <c r="BO1427" s="121" t="str">
        <f t="shared" si="1022"/>
        <v/>
      </c>
      <c r="BP1427" s="122" t="str">
        <f t="shared" si="1027"/>
        <v/>
      </c>
      <c r="BQ1427" s="122"/>
    </row>
    <row r="1428" spans="2:69" x14ac:dyDescent="0.3">
      <c r="B1428" s="89"/>
      <c r="C1428" s="98">
        <f t="shared" si="1023"/>
        <v>284</v>
      </c>
      <c r="D1428" s="120">
        <v>1418</v>
      </c>
      <c r="E1428" s="161" t="str">
        <f t="shared" si="1028"/>
        <v/>
      </c>
      <c r="F1428" s="90" t="str">
        <f t="shared" si="1004"/>
        <v/>
      </c>
      <c r="G1428" s="120">
        <v>1418</v>
      </c>
      <c r="H1428" s="161" t="str">
        <f t="shared" si="1029"/>
        <v/>
      </c>
      <c r="I1428" s="90" t="str">
        <f t="array" ref="I1428">IF(D$2=1,IF(F1428="","",ABS(F1427-F1428)),IF(D$2&lt;10,IF(AND(F1428="",F1429=""),"",MAX(IF(C$11:C$1510=G1428,B$11:B$1510))-MIN(IF(C$11:C$1510=G1428,B$11:B$1510))),IF(AND(F1428="",F1429=""),"",_xlfn.STDEV.S(IF(C$11:C$1510=G1428,B$11:B$1510)))))</f>
        <v/>
      </c>
      <c r="J1428" s="102"/>
      <c r="K1428" s="156"/>
      <c r="L1428" s="157"/>
      <c r="M1428" s="158"/>
      <c r="N1428" s="147"/>
      <c r="O1428" s="147"/>
      <c r="AA1428" s="99" t="str">
        <f t="shared" si="1005"/>
        <v/>
      </c>
      <c r="AB1428" s="99" t="str">
        <f t="shared" si="1006"/>
        <v/>
      </c>
      <c r="AC1428" s="99" t="str">
        <f t="shared" si="990"/>
        <v/>
      </c>
      <c r="AD1428" s="99" t="str">
        <f t="shared" si="991"/>
        <v/>
      </c>
      <c r="AE1428" s="99" t="str">
        <f t="shared" si="1007"/>
        <v/>
      </c>
      <c r="AF1428" s="99" t="str">
        <f t="shared" si="1008"/>
        <v/>
      </c>
      <c r="AG1428" s="99" t="str">
        <f t="shared" si="1002"/>
        <v/>
      </c>
      <c r="AH1428" s="99" t="str">
        <f t="shared" si="1003"/>
        <v/>
      </c>
      <c r="AI1428" s="99" t="str">
        <f t="shared" si="1024"/>
        <v/>
      </c>
      <c r="AJ1428" s="99" t="str">
        <f t="shared" si="1030"/>
        <v/>
      </c>
      <c r="AK1428" s="99" t="str">
        <f t="shared" si="1000"/>
        <v/>
      </c>
      <c r="AL1428" s="99" t="str">
        <f t="shared" si="1001"/>
        <v/>
      </c>
      <c r="AM1428" s="99" t="str">
        <f t="shared" si="1025"/>
        <v/>
      </c>
      <c r="AN1428" s="99" t="str">
        <f t="shared" si="1031"/>
        <v/>
      </c>
      <c r="AO1428" s="99" t="str">
        <f t="shared" si="992"/>
        <v/>
      </c>
      <c r="AP1428" s="99" t="str">
        <f t="shared" si="993"/>
        <v/>
      </c>
      <c r="AQ1428" s="99" t="str">
        <f t="shared" si="1032"/>
        <v/>
      </c>
      <c r="AR1428" s="99" t="str">
        <f t="shared" si="1033"/>
        <v/>
      </c>
      <c r="AS1428" s="99" t="str">
        <f t="shared" si="994"/>
        <v/>
      </c>
      <c r="AT1428" s="99" t="str">
        <f t="shared" si="995"/>
        <v/>
      </c>
      <c r="AU1428" s="99" t="str">
        <f t="shared" si="1009"/>
        <v/>
      </c>
      <c r="AV1428" s="99" t="str">
        <f t="shared" si="1010"/>
        <v/>
      </c>
      <c r="AW1428" s="99" t="str">
        <f t="shared" si="996"/>
        <v/>
      </c>
      <c r="AX1428" s="99" t="str">
        <f t="shared" si="997"/>
        <v/>
      </c>
      <c r="AY1428" s="99" t="str">
        <f t="shared" si="1011"/>
        <v/>
      </c>
      <c r="AZ1428" s="99" t="str">
        <f t="shared" si="1012"/>
        <v/>
      </c>
      <c r="BA1428" s="99" t="str">
        <f t="shared" si="998"/>
        <v/>
      </c>
      <c r="BB1428" s="99" t="str">
        <f t="shared" si="999"/>
        <v/>
      </c>
      <c r="BD1428" s="99" t="str">
        <f t="shared" si="1013"/>
        <v/>
      </c>
      <c r="BE1428" s="99" t="str">
        <f t="shared" si="1014"/>
        <v/>
      </c>
      <c r="BF1428" s="99" t="str">
        <f t="shared" si="1015"/>
        <v/>
      </c>
      <c r="BG1428" s="99" t="str">
        <f t="shared" si="1016"/>
        <v/>
      </c>
      <c r="BH1428" s="121" t="str">
        <f t="shared" si="1017"/>
        <v/>
      </c>
      <c r="BI1428" s="121" t="str">
        <f t="shared" si="1018"/>
        <v/>
      </c>
      <c r="BJ1428" s="122" t="str">
        <f t="shared" si="1019"/>
        <v/>
      </c>
      <c r="BK1428" s="122"/>
      <c r="BL1428" s="99" t="str">
        <f t="shared" si="1020"/>
        <v/>
      </c>
      <c r="BM1428" s="99" t="str">
        <f t="shared" si="1021"/>
        <v/>
      </c>
      <c r="BN1428" s="122" t="str">
        <f t="shared" si="1026"/>
        <v/>
      </c>
      <c r="BO1428" s="121" t="str">
        <f t="shared" si="1022"/>
        <v/>
      </c>
      <c r="BP1428" s="122" t="str">
        <f t="shared" si="1027"/>
        <v/>
      </c>
      <c r="BQ1428" s="122"/>
    </row>
    <row r="1429" spans="2:69" x14ac:dyDescent="0.3">
      <c r="B1429" s="89"/>
      <c r="C1429" s="98">
        <f t="shared" si="1023"/>
        <v>284</v>
      </c>
      <c r="D1429" s="120">
        <v>1419</v>
      </c>
      <c r="E1429" s="161" t="str">
        <f t="shared" si="1028"/>
        <v/>
      </c>
      <c r="F1429" s="90" t="str">
        <f t="shared" si="1004"/>
        <v/>
      </c>
      <c r="G1429" s="120">
        <v>1419</v>
      </c>
      <c r="H1429" s="161" t="str">
        <f t="shared" si="1029"/>
        <v/>
      </c>
      <c r="I1429" s="90" t="str">
        <f t="array" ref="I1429">IF(D$2=1,IF(F1429="","",ABS(F1428-F1429)),IF(D$2&lt;10,IF(AND(F1429="",F1430=""),"",MAX(IF(C$11:C$1510=G1429,B$11:B$1510))-MIN(IF(C$11:C$1510=G1429,B$11:B$1510))),IF(AND(F1429="",F1430=""),"",_xlfn.STDEV.S(IF(C$11:C$1510=G1429,B$11:B$1510)))))</f>
        <v/>
      </c>
      <c r="J1429" s="102"/>
      <c r="K1429" s="156"/>
      <c r="L1429" s="157"/>
      <c r="M1429" s="158"/>
      <c r="N1429" s="147"/>
      <c r="O1429" s="147"/>
      <c r="AA1429" s="99" t="str">
        <f t="shared" si="1005"/>
        <v/>
      </c>
      <c r="AB1429" s="99" t="str">
        <f t="shared" si="1006"/>
        <v/>
      </c>
      <c r="AC1429" s="99" t="str">
        <f t="shared" ref="AC1429:AC1492" si="1034">IF(SUM(AA1420:AA1429)&gt;9,"x","")</f>
        <v/>
      </c>
      <c r="AD1429" s="99" t="str">
        <f t="shared" ref="AD1429:AD1492" si="1035">IF(IF(AB$11="",SUM(AB1421:AB1430),SUM(AB1420:AB1429))&gt;9,"x","")</f>
        <v/>
      </c>
      <c r="AE1429" s="99" t="str">
        <f t="shared" si="1007"/>
        <v/>
      </c>
      <c r="AF1429" s="99" t="str">
        <f t="shared" si="1008"/>
        <v/>
      </c>
      <c r="AG1429" s="99" t="str">
        <f t="shared" si="1002"/>
        <v/>
      </c>
      <c r="AH1429" s="99" t="str">
        <f t="shared" si="1003"/>
        <v/>
      </c>
      <c r="AI1429" s="99" t="str">
        <f t="shared" si="1024"/>
        <v/>
      </c>
      <c r="AJ1429" s="99" t="str">
        <f t="shared" si="1030"/>
        <v/>
      </c>
      <c r="AK1429" s="99" t="str">
        <f t="shared" si="1000"/>
        <v/>
      </c>
      <c r="AL1429" s="99" t="str">
        <f t="shared" si="1001"/>
        <v/>
      </c>
      <c r="AM1429" s="99" t="str">
        <f t="shared" si="1025"/>
        <v/>
      </c>
      <c r="AN1429" s="99" t="str">
        <f t="shared" si="1031"/>
        <v/>
      </c>
      <c r="AO1429" s="99" t="str">
        <f t="shared" si="992"/>
        <v/>
      </c>
      <c r="AP1429" s="99" t="str">
        <f t="shared" si="993"/>
        <v/>
      </c>
      <c r="AQ1429" s="99" t="str">
        <f t="shared" si="1032"/>
        <v/>
      </c>
      <c r="AR1429" s="99" t="str">
        <f t="shared" si="1033"/>
        <v/>
      </c>
      <c r="AS1429" s="99" t="str">
        <f t="shared" si="994"/>
        <v/>
      </c>
      <c r="AT1429" s="99" t="str">
        <f t="shared" si="995"/>
        <v/>
      </c>
      <c r="AU1429" s="99" t="str">
        <f t="shared" si="1009"/>
        <v/>
      </c>
      <c r="AV1429" s="99" t="str">
        <f t="shared" si="1010"/>
        <v/>
      </c>
      <c r="AW1429" s="99" t="str">
        <f t="shared" si="996"/>
        <v/>
      </c>
      <c r="AX1429" s="99" t="str">
        <f t="shared" si="997"/>
        <v/>
      </c>
      <c r="AY1429" s="99" t="str">
        <f t="shared" si="1011"/>
        <v/>
      </c>
      <c r="AZ1429" s="99" t="str">
        <f t="shared" si="1012"/>
        <v/>
      </c>
      <c r="BA1429" s="99" t="str">
        <f t="shared" si="998"/>
        <v/>
      </c>
      <c r="BB1429" s="99" t="str">
        <f t="shared" si="999"/>
        <v/>
      </c>
      <c r="BD1429" s="99" t="str">
        <f t="shared" si="1013"/>
        <v/>
      </c>
      <c r="BE1429" s="99" t="str">
        <f t="shared" si="1014"/>
        <v/>
      </c>
      <c r="BF1429" s="99" t="str">
        <f t="shared" si="1015"/>
        <v/>
      </c>
      <c r="BG1429" s="99" t="str">
        <f t="shared" si="1016"/>
        <v/>
      </c>
      <c r="BH1429" s="121" t="str">
        <f t="shared" si="1017"/>
        <v/>
      </c>
      <c r="BI1429" s="121" t="str">
        <f t="shared" si="1018"/>
        <v/>
      </c>
      <c r="BJ1429" s="122" t="str">
        <f t="shared" si="1019"/>
        <v/>
      </c>
      <c r="BK1429" s="122"/>
      <c r="BL1429" s="99" t="str">
        <f t="shared" si="1020"/>
        <v/>
      </c>
      <c r="BM1429" s="99" t="str">
        <f t="shared" si="1021"/>
        <v/>
      </c>
      <c r="BN1429" s="122" t="str">
        <f t="shared" si="1026"/>
        <v/>
      </c>
      <c r="BO1429" s="121" t="str">
        <f t="shared" si="1022"/>
        <v/>
      </c>
      <c r="BP1429" s="122" t="str">
        <f t="shared" si="1027"/>
        <v/>
      </c>
      <c r="BQ1429" s="122"/>
    </row>
    <row r="1430" spans="2:69" x14ac:dyDescent="0.3">
      <c r="B1430" s="89"/>
      <c r="C1430" s="98">
        <f t="shared" si="1023"/>
        <v>284</v>
      </c>
      <c r="D1430" s="120">
        <v>1420</v>
      </c>
      <c r="E1430" s="161" t="str">
        <f t="shared" si="1028"/>
        <v/>
      </c>
      <c r="F1430" s="90" t="str">
        <f t="shared" si="1004"/>
        <v/>
      </c>
      <c r="G1430" s="120">
        <v>1420</v>
      </c>
      <c r="H1430" s="161" t="str">
        <f t="shared" si="1029"/>
        <v/>
      </c>
      <c r="I1430" s="90" t="str">
        <f t="array" ref="I1430">IF(D$2=1,IF(F1430="","",ABS(F1429-F1430)),IF(D$2&lt;10,IF(AND(F1430="",F1431=""),"",MAX(IF(C$11:C$1510=G1430,B$11:B$1510))-MIN(IF(C$11:C$1510=G1430,B$11:B$1510))),IF(AND(F1430="",F1431=""),"",_xlfn.STDEV.S(IF(C$11:C$1510=G1430,B$11:B$1510)))))</f>
        <v/>
      </c>
      <c r="J1430" s="102"/>
      <c r="K1430" s="156"/>
      <c r="L1430" s="157"/>
      <c r="M1430" s="158"/>
      <c r="N1430" s="147"/>
      <c r="O1430" s="147"/>
      <c r="AA1430" s="99" t="str">
        <f t="shared" si="1005"/>
        <v/>
      </c>
      <c r="AB1430" s="99" t="str">
        <f t="shared" si="1006"/>
        <v/>
      </c>
      <c r="AC1430" s="99" t="str">
        <f t="shared" si="1034"/>
        <v/>
      </c>
      <c r="AD1430" s="99" t="str">
        <f t="shared" si="1035"/>
        <v/>
      </c>
      <c r="AE1430" s="99" t="str">
        <f t="shared" si="1007"/>
        <v/>
      </c>
      <c r="AF1430" s="99" t="str">
        <f t="shared" si="1008"/>
        <v/>
      </c>
      <c r="AG1430" s="99" t="str">
        <f t="shared" si="1002"/>
        <v/>
      </c>
      <c r="AH1430" s="99" t="str">
        <f t="shared" si="1003"/>
        <v/>
      </c>
      <c r="AI1430" s="99" t="str">
        <f t="shared" si="1024"/>
        <v/>
      </c>
      <c r="AJ1430" s="99" t="str">
        <f t="shared" si="1030"/>
        <v/>
      </c>
      <c r="AK1430" s="99" t="str">
        <f t="shared" si="1000"/>
        <v/>
      </c>
      <c r="AL1430" s="99" t="str">
        <f t="shared" si="1001"/>
        <v/>
      </c>
      <c r="AM1430" s="99" t="str">
        <f t="shared" si="1025"/>
        <v/>
      </c>
      <c r="AN1430" s="99" t="str">
        <f t="shared" si="1031"/>
        <v/>
      </c>
      <c r="AO1430" s="99" t="str">
        <f t="shared" si="992"/>
        <v/>
      </c>
      <c r="AP1430" s="99" t="str">
        <f t="shared" si="993"/>
        <v/>
      </c>
      <c r="AQ1430" s="99" t="str">
        <f t="shared" si="1032"/>
        <v/>
      </c>
      <c r="AR1430" s="99" t="str">
        <f t="shared" si="1033"/>
        <v/>
      </c>
      <c r="AS1430" s="99" t="str">
        <f t="shared" si="994"/>
        <v/>
      </c>
      <c r="AT1430" s="99" t="str">
        <f t="shared" si="995"/>
        <v/>
      </c>
      <c r="AU1430" s="99" t="str">
        <f t="shared" si="1009"/>
        <v/>
      </c>
      <c r="AV1430" s="99" t="str">
        <f t="shared" si="1010"/>
        <v/>
      </c>
      <c r="AW1430" s="99" t="str">
        <f t="shared" si="996"/>
        <v/>
      </c>
      <c r="AX1430" s="99" t="str">
        <f t="shared" si="997"/>
        <v/>
      </c>
      <c r="AY1430" s="99" t="str">
        <f t="shared" si="1011"/>
        <v/>
      </c>
      <c r="AZ1430" s="99" t="str">
        <f t="shared" si="1012"/>
        <v/>
      </c>
      <c r="BA1430" s="99" t="str">
        <f t="shared" si="998"/>
        <v/>
      </c>
      <c r="BB1430" s="99" t="str">
        <f t="shared" si="999"/>
        <v/>
      </c>
      <c r="BD1430" s="99" t="str">
        <f t="shared" si="1013"/>
        <v/>
      </c>
      <c r="BE1430" s="99" t="str">
        <f t="shared" si="1014"/>
        <v/>
      </c>
      <c r="BF1430" s="99" t="str">
        <f t="shared" si="1015"/>
        <v/>
      </c>
      <c r="BG1430" s="99" t="str">
        <f t="shared" si="1016"/>
        <v/>
      </c>
      <c r="BH1430" s="121" t="str">
        <f t="shared" si="1017"/>
        <v/>
      </c>
      <c r="BI1430" s="121" t="str">
        <f t="shared" si="1018"/>
        <v/>
      </c>
      <c r="BJ1430" s="122" t="str">
        <f t="shared" si="1019"/>
        <v/>
      </c>
      <c r="BK1430" s="122"/>
      <c r="BL1430" s="99" t="str">
        <f t="shared" si="1020"/>
        <v/>
      </c>
      <c r="BM1430" s="99" t="str">
        <f t="shared" si="1021"/>
        <v/>
      </c>
      <c r="BN1430" s="122" t="str">
        <f t="shared" si="1026"/>
        <v/>
      </c>
      <c r="BO1430" s="121" t="str">
        <f t="shared" si="1022"/>
        <v/>
      </c>
      <c r="BP1430" s="122" t="str">
        <f t="shared" si="1027"/>
        <v/>
      </c>
      <c r="BQ1430" s="122"/>
    </row>
    <row r="1431" spans="2:69" x14ac:dyDescent="0.3">
      <c r="B1431" s="89"/>
      <c r="C1431" s="98">
        <f t="shared" si="1023"/>
        <v>285</v>
      </c>
      <c r="D1431" s="120">
        <v>1421</v>
      </c>
      <c r="E1431" s="161" t="str">
        <f t="shared" si="1028"/>
        <v/>
      </c>
      <c r="F1431" s="90" t="str">
        <f t="shared" si="1004"/>
        <v/>
      </c>
      <c r="G1431" s="120">
        <v>1421</v>
      </c>
      <c r="H1431" s="161" t="str">
        <f t="shared" si="1029"/>
        <v/>
      </c>
      <c r="I1431" s="90" t="str">
        <f t="array" ref="I1431">IF(D$2=1,IF(F1431="","",ABS(F1430-F1431)),IF(D$2&lt;10,IF(AND(F1431="",F1432=""),"",MAX(IF(C$11:C$1510=G1431,B$11:B$1510))-MIN(IF(C$11:C$1510=G1431,B$11:B$1510))),IF(AND(F1431="",F1432=""),"",_xlfn.STDEV.S(IF(C$11:C$1510=G1431,B$11:B$1510)))))</f>
        <v/>
      </c>
      <c r="J1431" s="102"/>
      <c r="K1431" s="156"/>
      <c r="L1431" s="157"/>
      <c r="M1431" s="158"/>
      <c r="N1431" s="147"/>
      <c r="O1431" s="147"/>
      <c r="AA1431" s="99" t="str">
        <f t="shared" si="1005"/>
        <v/>
      </c>
      <c r="AB1431" s="99" t="str">
        <f t="shared" si="1006"/>
        <v/>
      </c>
      <c r="AC1431" s="99" t="str">
        <f t="shared" si="1034"/>
        <v/>
      </c>
      <c r="AD1431" s="99" t="str">
        <f t="shared" si="1035"/>
        <v/>
      </c>
      <c r="AE1431" s="99" t="str">
        <f t="shared" si="1007"/>
        <v/>
      </c>
      <c r="AF1431" s="99" t="str">
        <f t="shared" si="1008"/>
        <v/>
      </c>
      <c r="AG1431" s="99" t="str">
        <f t="shared" si="1002"/>
        <v/>
      </c>
      <c r="AH1431" s="99" t="str">
        <f t="shared" si="1003"/>
        <v/>
      </c>
      <c r="AI1431" s="99" t="str">
        <f t="shared" si="1024"/>
        <v/>
      </c>
      <c r="AJ1431" s="99" t="str">
        <f t="shared" si="1030"/>
        <v/>
      </c>
      <c r="AK1431" s="99" t="str">
        <f t="shared" si="1000"/>
        <v/>
      </c>
      <c r="AL1431" s="99" t="str">
        <f t="shared" si="1001"/>
        <v/>
      </c>
      <c r="AM1431" s="99" t="str">
        <f t="shared" si="1025"/>
        <v/>
      </c>
      <c r="AN1431" s="99" t="str">
        <f t="shared" si="1031"/>
        <v/>
      </c>
      <c r="AO1431" s="99" t="str">
        <f t="shared" si="992"/>
        <v/>
      </c>
      <c r="AP1431" s="99" t="str">
        <f t="shared" si="993"/>
        <v/>
      </c>
      <c r="AQ1431" s="99" t="str">
        <f t="shared" si="1032"/>
        <v/>
      </c>
      <c r="AR1431" s="99" t="str">
        <f t="shared" si="1033"/>
        <v/>
      </c>
      <c r="AS1431" s="99" t="str">
        <f t="shared" si="994"/>
        <v/>
      </c>
      <c r="AT1431" s="99" t="str">
        <f t="shared" si="995"/>
        <v/>
      </c>
      <c r="AU1431" s="99" t="str">
        <f t="shared" si="1009"/>
        <v/>
      </c>
      <c r="AV1431" s="99" t="str">
        <f t="shared" si="1010"/>
        <v/>
      </c>
      <c r="AW1431" s="99" t="str">
        <f t="shared" si="996"/>
        <v/>
      </c>
      <c r="AX1431" s="99" t="str">
        <f t="shared" si="997"/>
        <v/>
      </c>
      <c r="AY1431" s="99" t="str">
        <f t="shared" si="1011"/>
        <v/>
      </c>
      <c r="AZ1431" s="99" t="str">
        <f t="shared" si="1012"/>
        <v/>
      </c>
      <c r="BA1431" s="99" t="str">
        <f t="shared" si="998"/>
        <v/>
      </c>
      <c r="BB1431" s="99" t="str">
        <f t="shared" si="999"/>
        <v/>
      </c>
      <c r="BD1431" s="99" t="str">
        <f t="shared" si="1013"/>
        <v/>
      </c>
      <c r="BE1431" s="99" t="str">
        <f t="shared" si="1014"/>
        <v/>
      </c>
      <c r="BF1431" s="99" t="str">
        <f t="shared" si="1015"/>
        <v/>
      </c>
      <c r="BG1431" s="99" t="str">
        <f t="shared" si="1016"/>
        <v/>
      </c>
      <c r="BH1431" s="121" t="str">
        <f t="shared" si="1017"/>
        <v/>
      </c>
      <c r="BI1431" s="121" t="str">
        <f t="shared" si="1018"/>
        <v/>
      </c>
      <c r="BJ1431" s="122" t="str">
        <f t="shared" si="1019"/>
        <v/>
      </c>
      <c r="BK1431" s="122"/>
      <c r="BL1431" s="99" t="str">
        <f t="shared" si="1020"/>
        <v/>
      </c>
      <c r="BM1431" s="99" t="str">
        <f t="shared" si="1021"/>
        <v/>
      </c>
      <c r="BN1431" s="122" t="str">
        <f t="shared" si="1026"/>
        <v/>
      </c>
      <c r="BO1431" s="121" t="str">
        <f t="shared" si="1022"/>
        <v/>
      </c>
      <c r="BP1431" s="122" t="str">
        <f t="shared" si="1027"/>
        <v/>
      </c>
      <c r="BQ1431" s="122"/>
    </row>
    <row r="1432" spans="2:69" x14ac:dyDescent="0.3">
      <c r="B1432" s="89"/>
      <c r="C1432" s="98">
        <f t="shared" si="1023"/>
        <v>285</v>
      </c>
      <c r="D1432" s="120">
        <v>1422</v>
      </c>
      <c r="E1432" s="161" t="str">
        <f t="shared" si="1028"/>
        <v/>
      </c>
      <c r="F1432" s="90" t="str">
        <f t="shared" si="1004"/>
        <v/>
      </c>
      <c r="G1432" s="120">
        <v>1422</v>
      </c>
      <c r="H1432" s="161" t="str">
        <f t="shared" si="1029"/>
        <v/>
      </c>
      <c r="I1432" s="90" t="str">
        <f t="array" ref="I1432">IF(D$2=1,IF(F1432="","",ABS(F1431-F1432)),IF(D$2&lt;10,IF(AND(F1432="",F1433=""),"",MAX(IF(C$11:C$1510=G1432,B$11:B$1510))-MIN(IF(C$11:C$1510=G1432,B$11:B$1510))),IF(AND(F1432="",F1433=""),"",_xlfn.STDEV.S(IF(C$11:C$1510=G1432,B$11:B$1510)))))</f>
        <v/>
      </c>
      <c r="J1432" s="102"/>
      <c r="K1432" s="156"/>
      <c r="L1432" s="157"/>
      <c r="M1432" s="158"/>
      <c r="N1432" s="147"/>
      <c r="O1432" s="147"/>
      <c r="AA1432" s="99" t="str">
        <f t="shared" si="1005"/>
        <v/>
      </c>
      <c r="AB1432" s="99" t="str">
        <f t="shared" si="1006"/>
        <v/>
      </c>
      <c r="AC1432" s="99" t="str">
        <f t="shared" si="1034"/>
        <v/>
      </c>
      <c r="AD1432" s="99" t="str">
        <f t="shared" si="1035"/>
        <v/>
      </c>
      <c r="AE1432" s="99" t="str">
        <f t="shared" si="1007"/>
        <v/>
      </c>
      <c r="AF1432" s="99" t="str">
        <f t="shared" si="1008"/>
        <v/>
      </c>
      <c r="AG1432" s="99" t="str">
        <f t="shared" si="1002"/>
        <v/>
      </c>
      <c r="AH1432" s="99" t="str">
        <f t="shared" si="1003"/>
        <v/>
      </c>
      <c r="AI1432" s="99" t="str">
        <f t="shared" si="1024"/>
        <v/>
      </c>
      <c r="AJ1432" s="99" t="str">
        <f t="shared" si="1030"/>
        <v/>
      </c>
      <c r="AK1432" s="99" t="str">
        <f t="shared" si="1000"/>
        <v/>
      </c>
      <c r="AL1432" s="99" t="str">
        <f t="shared" si="1001"/>
        <v/>
      </c>
      <c r="AM1432" s="99" t="str">
        <f t="shared" si="1025"/>
        <v/>
      </c>
      <c r="AN1432" s="99" t="str">
        <f t="shared" si="1031"/>
        <v/>
      </c>
      <c r="AO1432" s="99" t="str">
        <f t="shared" si="992"/>
        <v/>
      </c>
      <c r="AP1432" s="99" t="str">
        <f t="shared" si="993"/>
        <v/>
      </c>
      <c r="AQ1432" s="99" t="str">
        <f t="shared" si="1032"/>
        <v/>
      </c>
      <c r="AR1432" s="99" t="str">
        <f t="shared" si="1033"/>
        <v/>
      </c>
      <c r="AS1432" s="99" t="str">
        <f t="shared" si="994"/>
        <v/>
      </c>
      <c r="AT1432" s="99" t="str">
        <f t="shared" si="995"/>
        <v/>
      </c>
      <c r="AU1432" s="99" t="str">
        <f t="shared" si="1009"/>
        <v/>
      </c>
      <c r="AV1432" s="99" t="str">
        <f t="shared" si="1010"/>
        <v/>
      </c>
      <c r="AW1432" s="99" t="str">
        <f t="shared" si="996"/>
        <v/>
      </c>
      <c r="AX1432" s="99" t="str">
        <f t="shared" si="997"/>
        <v/>
      </c>
      <c r="AY1432" s="99" t="str">
        <f t="shared" si="1011"/>
        <v/>
      </c>
      <c r="AZ1432" s="99" t="str">
        <f t="shared" si="1012"/>
        <v/>
      </c>
      <c r="BA1432" s="99" t="str">
        <f t="shared" si="998"/>
        <v/>
      </c>
      <c r="BB1432" s="99" t="str">
        <f t="shared" si="999"/>
        <v/>
      </c>
      <c r="BD1432" s="99" t="str">
        <f t="shared" si="1013"/>
        <v/>
      </c>
      <c r="BE1432" s="99" t="str">
        <f t="shared" si="1014"/>
        <v/>
      </c>
      <c r="BF1432" s="99" t="str">
        <f t="shared" si="1015"/>
        <v/>
      </c>
      <c r="BG1432" s="99" t="str">
        <f t="shared" si="1016"/>
        <v/>
      </c>
      <c r="BH1432" s="121" t="str">
        <f t="shared" si="1017"/>
        <v/>
      </c>
      <c r="BI1432" s="121" t="str">
        <f t="shared" si="1018"/>
        <v/>
      </c>
      <c r="BJ1432" s="122" t="str">
        <f t="shared" si="1019"/>
        <v/>
      </c>
      <c r="BK1432" s="122"/>
      <c r="BL1432" s="99" t="str">
        <f t="shared" si="1020"/>
        <v/>
      </c>
      <c r="BM1432" s="99" t="str">
        <f t="shared" si="1021"/>
        <v/>
      </c>
      <c r="BN1432" s="122" t="str">
        <f t="shared" si="1026"/>
        <v/>
      </c>
      <c r="BO1432" s="121" t="str">
        <f t="shared" si="1022"/>
        <v/>
      </c>
      <c r="BP1432" s="122" t="str">
        <f t="shared" si="1027"/>
        <v/>
      </c>
      <c r="BQ1432" s="122"/>
    </row>
    <row r="1433" spans="2:69" x14ac:dyDescent="0.3">
      <c r="B1433" s="89"/>
      <c r="C1433" s="98">
        <f t="shared" si="1023"/>
        <v>285</v>
      </c>
      <c r="D1433" s="120">
        <v>1423</v>
      </c>
      <c r="E1433" s="161" t="str">
        <f t="shared" si="1028"/>
        <v/>
      </c>
      <c r="F1433" s="90" t="str">
        <f t="shared" si="1004"/>
        <v/>
      </c>
      <c r="G1433" s="120">
        <v>1423</v>
      </c>
      <c r="H1433" s="161" t="str">
        <f t="shared" si="1029"/>
        <v/>
      </c>
      <c r="I1433" s="90" t="str">
        <f t="array" ref="I1433">IF(D$2=1,IF(F1433="","",ABS(F1432-F1433)),IF(D$2&lt;10,IF(AND(F1433="",F1434=""),"",MAX(IF(C$11:C$1510=G1433,B$11:B$1510))-MIN(IF(C$11:C$1510=G1433,B$11:B$1510))),IF(AND(F1433="",F1434=""),"",_xlfn.STDEV.S(IF(C$11:C$1510=G1433,B$11:B$1510)))))</f>
        <v/>
      </c>
      <c r="J1433" s="102"/>
      <c r="K1433" s="156"/>
      <c r="L1433" s="157"/>
      <c r="M1433" s="158"/>
      <c r="N1433" s="147"/>
      <c r="O1433" s="147"/>
      <c r="AA1433" s="99" t="str">
        <f t="shared" si="1005"/>
        <v/>
      </c>
      <c r="AB1433" s="99" t="str">
        <f t="shared" si="1006"/>
        <v/>
      </c>
      <c r="AC1433" s="99" t="str">
        <f t="shared" si="1034"/>
        <v/>
      </c>
      <c r="AD1433" s="99" t="str">
        <f t="shared" si="1035"/>
        <v/>
      </c>
      <c r="AE1433" s="99" t="str">
        <f t="shared" si="1007"/>
        <v/>
      </c>
      <c r="AF1433" s="99" t="str">
        <f t="shared" si="1008"/>
        <v/>
      </c>
      <c r="AG1433" s="99" t="str">
        <f t="shared" si="1002"/>
        <v/>
      </c>
      <c r="AH1433" s="99" t="str">
        <f t="shared" si="1003"/>
        <v/>
      </c>
      <c r="AI1433" s="99" t="str">
        <f t="shared" si="1024"/>
        <v/>
      </c>
      <c r="AJ1433" s="99" t="str">
        <f t="shared" si="1030"/>
        <v/>
      </c>
      <c r="AK1433" s="99" t="str">
        <f t="shared" si="1000"/>
        <v/>
      </c>
      <c r="AL1433" s="99" t="str">
        <f t="shared" si="1001"/>
        <v/>
      </c>
      <c r="AM1433" s="99" t="str">
        <f t="shared" si="1025"/>
        <v/>
      </c>
      <c r="AN1433" s="99" t="str">
        <f t="shared" si="1031"/>
        <v/>
      </c>
      <c r="AO1433" s="99" t="str">
        <f t="shared" si="992"/>
        <v/>
      </c>
      <c r="AP1433" s="99" t="str">
        <f t="shared" si="993"/>
        <v/>
      </c>
      <c r="AQ1433" s="99" t="str">
        <f t="shared" si="1032"/>
        <v/>
      </c>
      <c r="AR1433" s="99" t="str">
        <f t="shared" si="1033"/>
        <v/>
      </c>
      <c r="AS1433" s="99" t="str">
        <f t="shared" si="994"/>
        <v/>
      </c>
      <c r="AT1433" s="99" t="str">
        <f t="shared" si="995"/>
        <v/>
      </c>
      <c r="AU1433" s="99" t="str">
        <f t="shared" si="1009"/>
        <v/>
      </c>
      <c r="AV1433" s="99" t="str">
        <f t="shared" si="1010"/>
        <v/>
      </c>
      <c r="AW1433" s="99" t="str">
        <f t="shared" si="996"/>
        <v/>
      </c>
      <c r="AX1433" s="99" t="str">
        <f t="shared" si="997"/>
        <v/>
      </c>
      <c r="AY1433" s="99" t="str">
        <f t="shared" si="1011"/>
        <v/>
      </c>
      <c r="AZ1433" s="99" t="str">
        <f t="shared" si="1012"/>
        <v/>
      </c>
      <c r="BA1433" s="99" t="str">
        <f t="shared" si="998"/>
        <v/>
      </c>
      <c r="BB1433" s="99" t="str">
        <f t="shared" si="999"/>
        <v/>
      </c>
      <c r="BD1433" s="99" t="str">
        <f t="shared" si="1013"/>
        <v/>
      </c>
      <c r="BE1433" s="99" t="str">
        <f t="shared" si="1014"/>
        <v/>
      </c>
      <c r="BF1433" s="99" t="str">
        <f t="shared" si="1015"/>
        <v/>
      </c>
      <c r="BG1433" s="99" t="str">
        <f t="shared" si="1016"/>
        <v/>
      </c>
      <c r="BH1433" s="121" t="str">
        <f t="shared" si="1017"/>
        <v/>
      </c>
      <c r="BI1433" s="121" t="str">
        <f t="shared" si="1018"/>
        <v/>
      </c>
      <c r="BJ1433" s="122" t="str">
        <f t="shared" si="1019"/>
        <v/>
      </c>
      <c r="BK1433" s="122"/>
      <c r="BL1433" s="99" t="str">
        <f t="shared" si="1020"/>
        <v/>
      </c>
      <c r="BM1433" s="99" t="str">
        <f t="shared" si="1021"/>
        <v/>
      </c>
      <c r="BN1433" s="122" t="str">
        <f t="shared" si="1026"/>
        <v/>
      </c>
      <c r="BO1433" s="121" t="str">
        <f t="shared" si="1022"/>
        <v/>
      </c>
      <c r="BP1433" s="122" t="str">
        <f t="shared" si="1027"/>
        <v/>
      </c>
      <c r="BQ1433" s="122"/>
    </row>
    <row r="1434" spans="2:69" x14ac:dyDescent="0.3">
      <c r="B1434" s="89"/>
      <c r="C1434" s="98">
        <f t="shared" si="1023"/>
        <v>285</v>
      </c>
      <c r="D1434" s="120">
        <v>1424</v>
      </c>
      <c r="E1434" s="161" t="str">
        <f t="shared" si="1028"/>
        <v/>
      </c>
      <c r="F1434" s="90" t="str">
        <f t="shared" si="1004"/>
        <v/>
      </c>
      <c r="G1434" s="120">
        <v>1424</v>
      </c>
      <c r="H1434" s="161" t="str">
        <f t="shared" si="1029"/>
        <v/>
      </c>
      <c r="I1434" s="90" t="str">
        <f t="array" ref="I1434">IF(D$2=1,IF(F1434="","",ABS(F1433-F1434)),IF(D$2&lt;10,IF(AND(F1434="",F1435=""),"",MAX(IF(C$11:C$1510=G1434,B$11:B$1510))-MIN(IF(C$11:C$1510=G1434,B$11:B$1510))),IF(AND(F1434="",F1435=""),"",_xlfn.STDEV.S(IF(C$11:C$1510=G1434,B$11:B$1510)))))</f>
        <v/>
      </c>
      <c r="J1434" s="102"/>
      <c r="K1434" s="156"/>
      <c r="L1434" s="157"/>
      <c r="M1434" s="158"/>
      <c r="N1434" s="147"/>
      <c r="O1434" s="147"/>
      <c r="AA1434" s="99" t="str">
        <f t="shared" si="1005"/>
        <v/>
      </c>
      <c r="AB1434" s="99" t="str">
        <f t="shared" si="1006"/>
        <v/>
      </c>
      <c r="AC1434" s="99" t="str">
        <f t="shared" si="1034"/>
        <v/>
      </c>
      <c r="AD1434" s="99" t="str">
        <f t="shared" si="1035"/>
        <v/>
      </c>
      <c r="AE1434" s="99" t="str">
        <f t="shared" si="1007"/>
        <v/>
      </c>
      <c r="AF1434" s="99" t="str">
        <f t="shared" si="1008"/>
        <v/>
      </c>
      <c r="AG1434" s="99" t="str">
        <f t="shared" si="1002"/>
        <v/>
      </c>
      <c r="AH1434" s="99" t="str">
        <f t="shared" si="1003"/>
        <v/>
      </c>
      <c r="AI1434" s="99" t="str">
        <f t="shared" si="1024"/>
        <v/>
      </c>
      <c r="AJ1434" s="99" t="str">
        <f t="shared" si="1030"/>
        <v/>
      </c>
      <c r="AK1434" s="99" t="str">
        <f t="shared" si="1000"/>
        <v/>
      </c>
      <c r="AL1434" s="99" t="str">
        <f t="shared" si="1001"/>
        <v/>
      </c>
      <c r="AM1434" s="99" t="str">
        <f t="shared" si="1025"/>
        <v/>
      </c>
      <c r="AN1434" s="99" t="str">
        <f t="shared" si="1031"/>
        <v/>
      </c>
      <c r="AO1434" s="99" t="str">
        <f t="shared" ref="AO1434:AO1497" si="1036">IF(SUM(AM1429:AM1434)&gt;5,"x","")</f>
        <v/>
      </c>
      <c r="AP1434" s="99" t="str">
        <f t="shared" ref="AP1434:AP1497" si="1037">IF(IF(AN$12="",SUM(AN1430:AN1435),SUM(AN1429:AN1434))&gt;5,"x","")</f>
        <v/>
      </c>
      <c r="AQ1434" s="99" t="str">
        <f t="shared" si="1032"/>
        <v/>
      </c>
      <c r="AR1434" s="99" t="str">
        <f t="shared" si="1033"/>
        <v/>
      </c>
      <c r="AS1434" s="99" t="str">
        <f t="shared" ref="AS1434:AS1497" si="1038">IF(SUM(AQ1421:AQ1434)&gt;13,"x","")</f>
        <v/>
      </c>
      <c r="AT1434" s="99" t="str">
        <f t="shared" ref="AT1434:AT1497" si="1039">IF(IF(AR$12="",SUM(AR1422:AR1435),SUM(AR1421:AR1434))&gt;13,"x","")</f>
        <v/>
      </c>
      <c r="AU1434" s="99" t="str">
        <f t="shared" si="1009"/>
        <v/>
      </c>
      <c r="AV1434" s="99" t="str">
        <f t="shared" si="1010"/>
        <v/>
      </c>
      <c r="AW1434" s="99" t="str">
        <f t="shared" ref="AW1434:AW1497" si="1040">IF(SUM(AU1420:AU1434)&gt;14,"x","")</f>
        <v/>
      </c>
      <c r="AX1434" s="99" t="str">
        <f t="shared" ref="AX1434:AX1497" si="1041">IF(IF(AV$11="",SUM(AV1421:AV1435),SUM(AV1420:AV1434))&gt;14,"x","")</f>
        <v/>
      </c>
      <c r="AY1434" s="99" t="str">
        <f t="shared" si="1011"/>
        <v/>
      </c>
      <c r="AZ1434" s="99" t="str">
        <f t="shared" si="1012"/>
        <v/>
      </c>
      <c r="BA1434" s="99" t="str">
        <f t="shared" ref="BA1434:BA1497" si="1042">IF(SUM(AY1427:AY1434)&gt;7,"x","")</f>
        <v/>
      </c>
      <c r="BB1434" s="99" t="str">
        <f t="shared" ref="BB1434:BB1497" si="1043">IF(IF(AZ$11="",SUM(AZ1428:AZ1435),SUM(AZ1427:AZ1434))&gt;7,"x","")</f>
        <v/>
      </c>
      <c r="BD1434" s="99" t="str">
        <f t="shared" si="1013"/>
        <v/>
      </c>
      <c r="BE1434" s="99" t="str">
        <f t="shared" si="1014"/>
        <v/>
      </c>
      <c r="BF1434" s="99" t="str">
        <f t="shared" si="1015"/>
        <v/>
      </c>
      <c r="BG1434" s="99" t="str">
        <f t="shared" si="1016"/>
        <v/>
      </c>
      <c r="BH1434" s="121" t="str">
        <f t="shared" si="1017"/>
        <v/>
      </c>
      <c r="BI1434" s="121" t="str">
        <f t="shared" si="1018"/>
        <v/>
      </c>
      <c r="BJ1434" s="122" t="str">
        <f t="shared" si="1019"/>
        <v/>
      </c>
      <c r="BK1434" s="122"/>
      <c r="BL1434" s="99" t="str">
        <f t="shared" si="1020"/>
        <v/>
      </c>
      <c r="BM1434" s="99" t="str">
        <f t="shared" si="1021"/>
        <v/>
      </c>
      <c r="BN1434" s="122" t="str">
        <f t="shared" si="1026"/>
        <v/>
      </c>
      <c r="BO1434" s="121" t="str">
        <f t="shared" si="1022"/>
        <v/>
      </c>
      <c r="BP1434" s="122" t="str">
        <f t="shared" si="1027"/>
        <v/>
      </c>
      <c r="BQ1434" s="122"/>
    </row>
    <row r="1435" spans="2:69" x14ac:dyDescent="0.3">
      <c r="B1435" s="89"/>
      <c r="C1435" s="98">
        <f t="shared" si="1023"/>
        <v>285</v>
      </c>
      <c r="D1435" s="120">
        <v>1425</v>
      </c>
      <c r="E1435" s="161" t="str">
        <f t="shared" si="1028"/>
        <v/>
      </c>
      <c r="F1435" s="90" t="str">
        <f t="shared" si="1004"/>
        <v/>
      </c>
      <c r="G1435" s="120">
        <v>1425</v>
      </c>
      <c r="H1435" s="161" t="str">
        <f t="shared" si="1029"/>
        <v/>
      </c>
      <c r="I1435" s="90" t="str">
        <f t="array" ref="I1435">IF(D$2=1,IF(F1435="","",ABS(F1434-F1435)),IF(D$2&lt;10,IF(AND(F1435="",F1436=""),"",MAX(IF(C$11:C$1510=G1435,B$11:B$1510))-MIN(IF(C$11:C$1510=G1435,B$11:B$1510))),IF(AND(F1435="",F1436=""),"",_xlfn.STDEV.S(IF(C$11:C$1510=G1435,B$11:B$1510)))))</f>
        <v/>
      </c>
      <c r="J1435" s="102"/>
      <c r="K1435" s="156"/>
      <c r="L1435" s="157"/>
      <c r="M1435" s="158"/>
      <c r="N1435" s="147"/>
      <c r="O1435" s="147"/>
      <c r="AA1435" s="99" t="str">
        <f t="shared" si="1005"/>
        <v/>
      </c>
      <c r="AB1435" s="99" t="str">
        <f t="shared" si="1006"/>
        <v/>
      </c>
      <c r="AC1435" s="99" t="str">
        <f t="shared" si="1034"/>
        <v/>
      </c>
      <c r="AD1435" s="99" t="str">
        <f t="shared" si="1035"/>
        <v/>
      </c>
      <c r="AE1435" s="99" t="str">
        <f t="shared" si="1007"/>
        <v/>
      </c>
      <c r="AF1435" s="99" t="str">
        <f t="shared" si="1008"/>
        <v/>
      </c>
      <c r="AG1435" s="99" t="str">
        <f t="shared" si="1002"/>
        <v/>
      </c>
      <c r="AH1435" s="99" t="str">
        <f t="shared" si="1003"/>
        <v/>
      </c>
      <c r="AI1435" s="99" t="str">
        <f t="shared" si="1024"/>
        <v/>
      </c>
      <c r="AJ1435" s="99" t="str">
        <f t="shared" si="1030"/>
        <v/>
      </c>
      <c r="AK1435" s="99" t="str">
        <f t="shared" ref="AK1435:AK1498" si="1044">IF(SUM(AI1430:AI1435)&gt;5,"x","")</f>
        <v/>
      </c>
      <c r="AL1435" s="99" t="str">
        <f t="shared" ref="AL1435:AL1498" si="1045">IF(IF(AJ$12="",SUM(AJ1431:AJ1436),SUM(AJ1430:AJ1435))&gt;5,"x","")</f>
        <v/>
      </c>
      <c r="AM1435" s="99" t="str">
        <f t="shared" si="1025"/>
        <v/>
      </c>
      <c r="AN1435" s="99" t="str">
        <f t="shared" si="1031"/>
        <v/>
      </c>
      <c r="AO1435" s="99" t="str">
        <f t="shared" si="1036"/>
        <v/>
      </c>
      <c r="AP1435" s="99" t="str">
        <f t="shared" si="1037"/>
        <v/>
      </c>
      <c r="AQ1435" s="99" t="str">
        <f t="shared" si="1032"/>
        <v/>
      </c>
      <c r="AR1435" s="99" t="str">
        <f t="shared" si="1033"/>
        <v/>
      </c>
      <c r="AS1435" s="99" t="str">
        <f t="shared" si="1038"/>
        <v/>
      </c>
      <c r="AT1435" s="99" t="str">
        <f t="shared" si="1039"/>
        <v/>
      </c>
      <c r="AU1435" s="99" t="str">
        <f t="shared" si="1009"/>
        <v/>
      </c>
      <c r="AV1435" s="99" t="str">
        <f t="shared" si="1010"/>
        <v/>
      </c>
      <c r="AW1435" s="99" t="str">
        <f t="shared" si="1040"/>
        <v/>
      </c>
      <c r="AX1435" s="99" t="str">
        <f t="shared" si="1041"/>
        <v/>
      </c>
      <c r="AY1435" s="99" t="str">
        <f t="shared" si="1011"/>
        <v/>
      </c>
      <c r="AZ1435" s="99" t="str">
        <f t="shared" si="1012"/>
        <v/>
      </c>
      <c r="BA1435" s="99" t="str">
        <f t="shared" si="1042"/>
        <v/>
      </c>
      <c r="BB1435" s="99" t="str">
        <f t="shared" si="1043"/>
        <v/>
      </c>
      <c r="BD1435" s="99" t="str">
        <f t="shared" si="1013"/>
        <v/>
      </c>
      <c r="BE1435" s="99" t="str">
        <f t="shared" si="1014"/>
        <v/>
      </c>
      <c r="BF1435" s="99" t="str">
        <f t="shared" si="1015"/>
        <v/>
      </c>
      <c r="BG1435" s="99" t="str">
        <f t="shared" si="1016"/>
        <v/>
      </c>
      <c r="BH1435" s="121" t="str">
        <f t="shared" si="1017"/>
        <v/>
      </c>
      <c r="BI1435" s="121" t="str">
        <f t="shared" si="1018"/>
        <v/>
      </c>
      <c r="BJ1435" s="122" t="str">
        <f t="shared" si="1019"/>
        <v/>
      </c>
      <c r="BK1435" s="122"/>
      <c r="BL1435" s="99" t="str">
        <f t="shared" si="1020"/>
        <v/>
      </c>
      <c r="BM1435" s="99" t="str">
        <f t="shared" si="1021"/>
        <v/>
      </c>
      <c r="BN1435" s="122" t="str">
        <f t="shared" si="1026"/>
        <v/>
      </c>
      <c r="BO1435" s="121" t="str">
        <f t="shared" si="1022"/>
        <v/>
      </c>
      <c r="BP1435" s="122" t="str">
        <f t="shared" si="1027"/>
        <v/>
      </c>
      <c r="BQ1435" s="122"/>
    </row>
    <row r="1436" spans="2:69" x14ac:dyDescent="0.3">
      <c r="B1436" s="89"/>
      <c r="C1436" s="98">
        <f t="shared" si="1023"/>
        <v>286</v>
      </c>
      <c r="D1436" s="120">
        <v>1426</v>
      </c>
      <c r="E1436" s="161" t="str">
        <f t="shared" si="1028"/>
        <v/>
      </c>
      <c r="F1436" s="90" t="str">
        <f t="shared" si="1004"/>
        <v/>
      </c>
      <c r="G1436" s="120">
        <v>1426</v>
      </c>
      <c r="H1436" s="161" t="str">
        <f t="shared" si="1029"/>
        <v/>
      </c>
      <c r="I1436" s="90" t="str">
        <f t="array" ref="I1436">IF(D$2=1,IF(F1436="","",ABS(F1435-F1436)),IF(D$2&lt;10,IF(AND(F1436="",F1437=""),"",MAX(IF(C$11:C$1510=G1436,B$11:B$1510))-MIN(IF(C$11:C$1510=G1436,B$11:B$1510))),IF(AND(F1436="",F1437=""),"",_xlfn.STDEV.S(IF(C$11:C$1510=G1436,B$11:B$1510)))))</f>
        <v/>
      </c>
      <c r="J1436" s="102"/>
      <c r="K1436" s="156"/>
      <c r="L1436" s="157"/>
      <c r="M1436" s="158"/>
      <c r="N1436" s="147"/>
      <c r="O1436" s="147"/>
      <c r="AA1436" s="99" t="str">
        <f t="shared" si="1005"/>
        <v/>
      </c>
      <c r="AB1436" s="99" t="str">
        <f t="shared" si="1006"/>
        <v/>
      </c>
      <c r="AC1436" s="99" t="str">
        <f t="shared" si="1034"/>
        <v/>
      </c>
      <c r="AD1436" s="99" t="str">
        <f t="shared" si="1035"/>
        <v/>
      </c>
      <c r="AE1436" s="99" t="str">
        <f t="shared" si="1007"/>
        <v/>
      </c>
      <c r="AF1436" s="99" t="str">
        <f t="shared" si="1008"/>
        <v/>
      </c>
      <c r="AG1436" s="99" t="str">
        <f t="shared" si="1002"/>
        <v/>
      </c>
      <c r="AH1436" s="99" t="str">
        <f t="shared" si="1003"/>
        <v/>
      </c>
      <c r="AI1436" s="99" t="str">
        <f t="shared" si="1024"/>
        <v/>
      </c>
      <c r="AJ1436" s="99" t="str">
        <f t="shared" si="1030"/>
        <v/>
      </c>
      <c r="AK1436" s="99" t="str">
        <f t="shared" si="1044"/>
        <v/>
      </c>
      <c r="AL1436" s="99" t="str">
        <f t="shared" si="1045"/>
        <v/>
      </c>
      <c r="AM1436" s="99" t="str">
        <f t="shared" si="1025"/>
        <v/>
      </c>
      <c r="AN1436" s="99" t="str">
        <f t="shared" si="1031"/>
        <v/>
      </c>
      <c r="AO1436" s="99" t="str">
        <f t="shared" si="1036"/>
        <v/>
      </c>
      <c r="AP1436" s="99" t="str">
        <f t="shared" si="1037"/>
        <v/>
      </c>
      <c r="AQ1436" s="99" t="str">
        <f t="shared" si="1032"/>
        <v/>
      </c>
      <c r="AR1436" s="99" t="str">
        <f t="shared" si="1033"/>
        <v/>
      </c>
      <c r="AS1436" s="99" t="str">
        <f t="shared" si="1038"/>
        <v/>
      </c>
      <c r="AT1436" s="99" t="str">
        <f t="shared" si="1039"/>
        <v/>
      </c>
      <c r="AU1436" s="99" t="str">
        <f t="shared" si="1009"/>
        <v/>
      </c>
      <c r="AV1436" s="99" t="str">
        <f t="shared" si="1010"/>
        <v/>
      </c>
      <c r="AW1436" s="99" t="str">
        <f t="shared" si="1040"/>
        <v/>
      </c>
      <c r="AX1436" s="99" t="str">
        <f t="shared" si="1041"/>
        <v/>
      </c>
      <c r="AY1436" s="99" t="str">
        <f t="shared" si="1011"/>
        <v/>
      </c>
      <c r="AZ1436" s="99" t="str">
        <f t="shared" si="1012"/>
        <v/>
      </c>
      <c r="BA1436" s="99" t="str">
        <f t="shared" si="1042"/>
        <v/>
      </c>
      <c r="BB1436" s="99" t="str">
        <f t="shared" si="1043"/>
        <v/>
      </c>
      <c r="BD1436" s="99" t="str">
        <f t="shared" si="1013"/>
        <v/>
      </c>
      <c r="BE1436" s="99" t="str">
        <f t="shared" si="1014"/>
        <v/>
      </c>
      <c r="BF1436" s="99" t="str">
        <f t="shared" si="1015"/>
        <v/>
      </c>
      <c r="BG1436" s="99" t="str">
        <f t="shared" si="1016"/>
        <v/>
      </c>
      <c r="BH1436" s="121" t="str">
        <f t="shared" si="1017"/>
        <v/>
      </c>
      <c r="BI1436" s="121" t="str">
        <f t="shared" si="1018"/>
        <v/>
      </c>
      <c r="BJ1436" s="122" t="str">
        <f t="shared" si="1019"/>
        <v/>
      </c>
      <c r="BK1436" s="122"/>
      <c r="BL1436" s="99" t="str">
        <f t="shared" si="1020"/>
        <v/>
      </c>
      <c r="BM1436" s="99" t="str">
        <f t="shared" si="1021"/>
        <v/>
      </c>
      <c r="BN1436" s="122" t="str">
        <f t="shared" si="1026"/>
        <v/>
      </c>
      <c r="BO1436" s="121" t="str">
        <f t="shared" si="1022"/>
        <v/>
      </c>
      <c r="BP1436" s="122" t="str">
        <f t="shared" si="1027"/>
        <v/>
      </c>
      <c r="BQ1436" s="122"/>
    </row>
    <row r="1437" spans="2:69" x14ac:dyDescent="0.3">
      <c r="B1437" s="89"/>
      <c r="C1437" s="98">
        <f t="shared" si="1023"/>
        <v>286</v>
      </c>
      <c r="D1437" s="120">
        <v>1427</v>
      </c>
      <c r="E1437" s="161" t="str">
        <f t="shared" si="1028"/>
        <v/>
      </c>
      <c r="F1437" s="90" t="str">
        <f t="shared" si="1004"/>
        <v/>
      </c>
      <c r="G1437" s="120">
        <v>1427</v>
      </c>
      <c r="H1437" s="161" t="str">
        <f t="shared" si="1029"/>
        <v/>
      </c>
      <c r="I1437" s="90" t="str">
        <f t="array" ref="I1437">IF(D$2=1,IF(F1437="","",ABS(F1436-F1437)),IF(D$2&lt;10,IF(AND(F1437="",F1438=""),"",MAX(IF(C$11:C$1510=G1437,B$11:B$1510))-MIN(IF(C$11:C$1510=G1437,B$11:B$1510))),IF(AND(F1437="",F1438=""),"",_xlfn.STDEV.S(IF(C$11:C$1510=G1437,B$11:B$1510)))))</f>
        <v/>
      </c>
      <c r="J1437" s="102"/>
      <c r="K1437" s="156"/>
      <c r="L1437" s="157"/>
      <c r="M1437" s="158"/>
      <c r="N1437" s="147"/>
      <c r="O1437" s="147"/>
      <c r="AA1437" s="99" t="str">
        <f t="shared" si="1005"/>
        <v/>
      </c>
      <c r="AB1437" s="99" t="str">
        <f t="shared" si="1006"/>
        <v/>
      </c>
      <c r="AC1437" s="99" t="str">
        <f t="shared" si="1034"/>
        <v/>
      </c>
      <c r="AD1437" s="99" t="str">
        <f t="shared" si="1035"/>
        <v/>
      </c>
      <c r="AE1437" s="99" t="str">
        <f t="shared" si="1007"/>
        <v/>
      </c>
      <c r="AF1437" s="99" t="str">
        <f t="shared" si="1008"/>
        <v/>
      </c>
      <c r="AG1437" s="99" t="str">
        <f t="shared" ref="AG1437:AG1500" si="1046">IF(SUM(AE1428:AE1437)&gt;9,"x","")</f>
        <v/>
      </c>
      <c r="AH1437" s="99" t="str">
        <f t="shared" ref="AH1437:AH1500" si="1047">IF(IF(AF$11="",SUM(AF1429:AF1438),SUM(AF1428:AF1437))&gt;9,"x","")</f>
        <v/>
      </c>
      <c r="AI1437" s="99" t="str">
        <f t="shared" si="1024"/>
        <v/>
      </c>
      <c r="AJ1437" s="99" t="str">
        <f t="shared" si="1030"/>
        <v/>
      </c>
      <c r="AK1437" s="99" t="str">
        <f t="shared" si="1044"/>
        <v/>
      </c>
      <c r="AL1437" s="99" t="str">
        <f t="shared" si="1045"/>
        <v/>
      </c>
      <c r="AM1437" s="99" t="str">
        <f t="shared" si="1025"/>
        <v/>
      </c>
      <c r="AN1437" s="99" t="str">
        <f t="shared" si="1031"/>
        <v/>
      </c>
      <c r="AO1437" s="99" t="str">
        <f t="shared" si="1036"/>
        <v/>
      </c>
      <c r="AP1437" s="99" t="str">
        <f t="shared" si="1037"/>
        <v/>
      </c>
      <c r="AQ1437" s="99" t="str">
        <f t="shared" si="1032"/>
        <v/>
      </c>
      <c r="AR1437" s="99" t="str">
        <f t="shared" si="1033"/>
        <v/>
      </c>
      <c r="AS1437" s="99" t="str">
        <f t="shared" si="1038"/>
        <v/>
      </c>
      <c r="AT1437" s="99" t="str">
        <f t="shared" si="1039"/>
        <v/>
      </c>
      <c r="AU1437" s="99" t="str">
        <f t="shared" si="1009"/>
        <v/>
      </c>
      <c r="AV1437" s="99" t="str">
        <f t="shared" si="1010"/>
        <v/>
      </c>
      <c r="AW1437" s="99" t="str">
        <f t="shared" si="1040"/>
        <v/>
      </c>
      <c r="AX1437" s="99" t="str">
        <f t="shared" si="1041"/>
        <v/>
      </c>
      <c r="AY1437" s="99" t="str">
        <f t="shared" si="1011"/>
        <v/>
      </c>
      <c r="AZ1437" s="99" t="str">
        <f t="shared" si="1012"/>
        <v/>
      </c>
      <c r="BA1437" s="99" t="str">
        <f t="shared" si="1042"/>
        <v/>
      </c>
      <c r="BB1437" s="99" t="str">
        <f t="shared" si="1043"/>
        <v/>
      </c>
      <c r="BD1437" s="99" t="str">
        <f t="shared" si="1013"/>
        <v/>
      </c>
      <c r="BE1437" s="99" t="str">
        <f t="shared" si="1014"/>
        <v/>
      </c>
      <c r="BF1437" s="99" t="str">
        <f t="shared" si="1015"/>
        <v/>
      </c>
      <c r="BG1437" s="99" t="str">
        <f t="shared" si="1016"/>
        <v/>
      </c>
      <c r="BH1437" s="121" t="str">
        <f t="shared" si="1017"/>
        <v/>
      </c>
      <c r="BI1437" s="121" t="str">
        <f t="shared" si="1018"/>
        <v/>
      </c>
      <c r="BJ1437" s="122" t="str">
        <f t="shared" si="1019"/>
        <v/>
      </c>
      <c r="BK1437" s="122"/>
      <c r="BL1437" s="99" t="str">
        <f t="shared" si="1020"/>
        <v/>
      </c>
      <c r="BM1437" s="99" t="str">
        <f t="shared" si="1021"/>
        <v/>
      </c>
      <c r="BN1437" s="122" t="str">
        <f t="shared" si="1026"/>
        <v/>
      </c>
      <c r="BO1437" s="121" t="str">
        <f t="shared" si="1022"/>
        <v/>
      </c>
      <c r="BP1437" s="122" t="str">
        <f t="shared" si="1027"/>
        <v/>
      </c>
      <c r="BQ1437" s="122"/>
    </row>
    <row r="1438" spans="2:69" x14ac:dyDescent="0.3">
      <c r="B1438" s="89"/>
      <c r="C1438" s="98">
        <f t="shared" si="1023"/>
        <v>286</v>
      </c>
      <c r="D1438" s="120">
        <v>1428</v>
      </c>
      <c r="E1438" s="161" t="str">
        <f t="shared" si="1028"/>
        <v/>
      </c>
      <c r="F1438" s="90" t="str">
        <f t="shared" si="1004"/>
        <v/>
      </c>
      <c r="G1438" s="120">
        <v>1428</v>
      </c>
      <c r="H1438" s="161" t="str">
        <f t="shared" si="1029"/>
        <v/>
      </c>
      <c r="I1438" s="90" t="str">
        <f t="array" ref="I1438">IF(D$2=1,IF(F1438="","",ABS(F1437-F1438)),IF(D$2&lt;10,IF(AND(F1438="",F1439=""),"",MAX(IF(C$11:C$1510=G1438,B$11:B$1510))-MIN(IF(C$11:C$1510=G1438,B$11:B$1510))),IF(AND(F1438="",F1439=""),"",_xlfn.STDEV.S(IF(C$11:C$1510=G1438,B$11:B$1510)))))</f>
        <v/>
      </c>
      <c r="J1438" s="102"/>
      <c r="K1438" s="156"/>
      <c r="L1438" s="157"/>
      <c r="M1438" s="158"/>
      <c r="N1438" s="147"/>
      <c r="O1438" s="147"/>
      <c r="AA1438" s="99" t="str">
        <f t="shared" si="1005"/>
        <v/>
      </c>
      <c r="AB1438" s="99" t="str">
        <f t="shared" si="1006"/>
        <v/>
      </c>
      <c r="AC1438" s="99" t="str">
        <f t="shared" si="1034"/>
        <v/>
      </c>
      <c r="AD1438" s="99" t="str">
        <f t="shared" si="1035"/>
        <v/>
      </c>
      <c r="AE1438" s="99" t="str">
        <f t="shared" si="1007"/>
        <v/>
      </c>
      <c r="AF1438" s="99" t="str">
        <f t="shared" si="1008"/>
        <v/>
      </c>
      <c r="AG1438" s="99" t="str">
        <f t="shared" si="1046"/>
        <v/>
      </c>
      <c r="AH1438" s="99" t="str">
        <f t="shared" si="1047"/>
        <v/>
      </c>
      <c r="AI1438" s="99" t="str">
        <f t="shared" si="1024"/>
        <v/>
      </c>
      <c r="AJ1438" s="99" t="str">
        <f t="shared" si="1030"/>
        <v/>
      </c>
      <c r="AK1438" s="99" t="str">
        <f t="shared" si="1044"/>
        <v/>
      </c>
      <c r="AL1438" s="99" t="str">
        <f t="shared" si="1045"/>
        <v/>
      </c>
      <c r="AM1438" s="99" t="str">
        <f t="shared" si="1025"/>
        <v/>
      </c>
      <c r="AN1438" s="99" t="str">
        <f t="shared" si="1031"/>
        <v/>
      </c>
      <c r="AO1438" s="99" t="str">
        <f t="shared" si="1036"/>
        <v/>
      </c>
      <c r="AP1438" s="99" t="str">
        <f t="shared" si="1037"/>
        <v/>
      </c>
      <c r="AQ1438" s="99" t="str">
        <f t="shared" si="1032"/>
        <v/>
      </c>
      <c r="AR1438" s="99" t="str">
        <f t="shared" si="1033"/>
        <v/>
      </c>
      <c r="AS1438" s="99" t="str">
        <f t="shared" si="1038"/>
        <v/>
      </c>
      <c r="AT1438" s="99" t="str">
        <f t="shared" si="1039"/>
        <v/>
      </c>
      <c r="AU1438" s="99" t="str">
        <f t="shared" si="1009"/>
        <v/>
      </c>
      <c r="AV1438" s="99" t="str">
        <f t="shared" si="1010"/>
        <v/>
      </c>
      <c r="AW1438" s="99" t="str">
        <f t="shared" si="1040"/>
        <v/>
      </c>
      <c r="AX1438" s="99" t="str">
        <f t="shared" si="1041"/>
        <v/>
      </c>
      <c r="AY1438" s="99" t="str">
        <f t="shared" si="1011"/>
        <v/>
      </c>
      <c r="AZ1438" s="99" t="str">
        <f t="shared" si="1012"/>
        <v/>
      </c>
      <c r="BA1438" s="99" t="str">
        <f t="shared" si="1042"/>
        <v/>
      </c>
      <c r="BB1438" s="99" t="str">
        <f t="shared" si="1043"/>
        <v/>
      </c>
      <c r="BD1438" s="99" t="str">
        <f t="shared" si="1013"/>
        <v/>
      </c>
      <c r="BE1438" s="99" t="str">
        <f t="shared" si="1014"/>
        <v/>
      </c>
      <c r="BF1438" s="99" t="str">
        <f t="shared" si="1015"/>
        <v/>
      </c>
      <c r="BG1438" s="99" t="str">
        <f t="shared" si="1016"/>
        <v/>
      </c>
      <c r="BH1438" s="121" t="str">
        <f t="shared" si="1017"/>
        <v/>
      </c>
      <c r="BI1438" s="121" t="str">
        <f t="shared" si="1018"/>
        <v/>
      </c>
      <c r="BJ1438" s="122" t="str">
        <f t="shared" si="1019"/>
        <v/>
      </c>
      <c r="BK1438" s="122"/>
      <c r="BL1438" s="99" t="str">
        <f t="shared" si="1020"/>
        <v/>
      </c>
      <c r="BM1438" s="99" t="str">
        <f t="shared" si="1021"/>
        <v/>
      </c>
      <c r="BN1438" s="122" t="str">
        <f t="shared" si="1026"/>
        <v/>
      </c>
      <c r="BO1438" s="121" t="str">
        <f t="shared" si="1022"/>
        <v/>
      </c>
      <c r="BP1438" s="122" t="str">
        <f t="shared" si="1027"/>
        <v/>
      </c>
      <c r="BQ1438" s="122"/>
    </row>
    <row r="1439" spans="2:69" x14ac:dyDescent="0.3">
      <c r="B1439" s="89"/>
      <c r="C1439" s="98">
        <f t="shared" si="1023"/>
        <v>286</v>
      </c>
      <c r="D1439" s="120">
        <v>1429</v>
      </c>
      <c r="E1439" s="161" t="str">
        <f t="shared" si="1028"/>
        <v/>
      </c>
      <c r="F1439" s="90" t="str">
        <f t="shared" si="1004"/>
        <v/>
      </c>
      <c r="G1439" s="120">
        <v>1429</v>
      </c>
      <c r="H1439" s="161" t="str">
        <f t="shared" si="1029"/>
        <v/>
      </c>
      <c r="I1439" s="90" t="str">
        <f t="array" ref="I1439">IF(D$2=1,IF(F1439="","",ABS(F1438-F1439)),IF(D$2&lt;10,IF(AND(F1439="",F1440=""),"",MAX(IF(C$11:C$1510=G1439,B$11:B$1510))-MIN(IF(C$11:C$1510=G1439,B$11:B$1510))),IF(AND(F1439="",F1440=""),"",_xlfn.STDEV.S(IF(C$11:C$1510=G1439,B$11:B$1510)))))</f>
        <v/>
      </c>
      <c r="J1439" s="102"/>
      <c r="K1439" s="156"/>
      <c r="L1439" s="157"/>
      <c r="M1439" s="158"/>
      <c r="N1439" s="147"/>
      <c r="O1439" s="147"/>
      <c r="AA1439" s="99" t="str">
        <f t="shared" si="1005"/>
        <v/>
      </c>
      <c r="AB1439" s="99" t="str">
        <f t="shared" si="1006"/>
        <v/>
      </c>
      <c r="AC1439" s="99" t="str">
        <f t="shared" si="1034"/>
        <v/>
      </c>
      <c r="AD1439" s="99" t="str">
        <f t="shared" si="1035"/>
        <v/>
      </c>
      <c r="AE1439" s="99" t="str">
        <f t="shared" si="1007"/>
        <v/>
      </c>
      <c r="AF1439" s="99" t="str">
        <f t="shared" si="1008"/>
        <v/>
      </c>
      <c r="AG1439" s="99" t="str">
        <f t="shared" si="1046"/>
        <v/>
      </c>
      <c r="AH1439" s="99" t="str">
        <f t="shared" si="1047"/>
        <v/>
      </c>
      <c r="AI1439" s="99" t="str">
        <f t="shared" si="1024"/>
        <v/>
      </c>
      <c r="AJ1439" s="99" t="str">
        <f t="shared" si="1030"/>
        <v/>
      </c>
      <c r="AK1439" s="99" t="str">
        <f t="shared" si="1044"/>
        <v/>
      </c>
      <c r="AL1439" s="99" t="str">
        <f t="shared" si="1045"/>
        <v/>
      </c>
      <c r="AM1439" s="99" t="str">
        <f t="shared" si="1025"/>
        <v/>
      </c>
      <c r="AN1439" s="99" t="str">
        <f t="shared" si="1031"/>
        <v/>
      </c>
      <c r="AO1439" s="99" t="str">
        <f t="shared" si="1036"/>
        <v/>
      </c>
      <c r="AP1439" s="99" t="str">
        <f t="shared" si="1037"/>
        <v/>
      </c>
      <c r="AQ1439" s="99" t="str">
        <f t="shared" si="1032"/>
        <v/>
      </c>
      <c r="AR1439" s="99" t="str">
        <f t="shared" si="1033"/>
        <v/>
      </c>
      <c r="AS1439" s="99" t="str">
        <f t="shared" si="1038"/>
        <v/>
      </c>
      <c r="AT1439" s="99" t="str">
        <f t="shared" si="1039"/>
        <v/>
      </c>
      <c r="AU1439" s="99" t="str">
        <f t="shared" si="1009"/>
        <v/>
      </c>
      <c r="AV1439" s="99" t="str">
        <f t="shared" si="1010"/>
        <v/>
      </c>
      <c r="AW1439" s="99" t="str">
        <f t="shared" si="1040"/>
        <v/>
      </c>
      <c r="AX1439" s="99" t="str">
        <f t="shared" si="1041"/>
        <v/>
      </c>
      <c r="AY1439" s="99" t="str">
        <f t="shared" si="1011"/>
        <v/>
      </c>
      <c r="AZ1439" s="99" t="str">
        <f t="shared" si="1012"/>
        <v/>
      </c>
      <c r="BA1439" s="99" t="str">
        <f t="shared" si="1042"/>
        <v/>
      </c>
      <c r="BB1439" s="99" t="str">
        <f t="shared" si="1043"/>
        <v/>
      </c>
      <c r="BD1439" s="99" t="str">
        <f t="shared" si="1013"/>
        <v/>
      </c>
      <c r="BE1439" s="99" t="str">
        <f t="shared" si="1014"/>
        <v/>
      </c>
      <c r="BF1439" s="99" t="str">
        <f t="shared" si="1015"/>
        <v/>
      </c>
      <c r="BG1439" s="99" t="str">
        <f t="shared" si="1016"/>
        <v/>
      </c>
      <c r="BH1439" s="121" t="str">
        <f t="shared" si="1017"/>
        <v/>
      </c>
      <c r="BI1439" s="121" t="str">
        <f t="shared" si="1018"/>
        <v/>
      </c>
      <c r="BJ1439" s="122" t="str">
        <f t="shared" si="1019"/>
        <v/>
      </c>
      <c r="BK1439" s="122"/>
      <c r="BL1439" s="99" t="str">
        <f t="shared" si="1020"/>
        <v/>
      </c>
      <c r="BM1439" s="99" t="str">
        <f t="shared" si="1021"/>
        <v/>
      </c>
      <c r="BN1439" s="122" t="str">
        <f t="shared" si="1026"/>
        <v/>
      </c>
      <c r="BO1439" s="121" t="str">
        <f t="shared" si="1022"/>
        <v/>
      </c>
      <c r="BP1439" s="122" t="str">
        <f t="shared" si="1027"/>
        <v/>
      </c>
      <c r="BQ1439" s="122"/>
    </row>
    <row r="1440" spans="2:69" x14ac:dyDescent="0.3">
      <c r="B1440" s="89"/>
      <c r="C1440" s="98">
        <f t="shared" si="1023"/>
        <v>286</v>
      </c>
      <c r="D1440" s="120">
        <v>1430</v>
      </c>
      <c r="E1440" s="161" t="str">
        <f t="shared" si="1028"/>
        <v/>
      </c>
      <c r="F1440" s="90" t="str">
        <f t="shared" si="1004"/>
        <v/>
      </c>
      <c r="G1440" s="120">
        <v>1430</v>
      </c>
      <c r="H1440" s="161" t="str">
        <f t="shared" si="1029"/>
        <v/>
      </c>
      <c r="I1440" s="90" t="str">
        <f t="array" ref="I1440">IF(D$2=1,IF(F1440="","",ABS(F1439-F1440)),IF(D$2&lt;10,IF(AND(F1440="",F1441=""),"",MAX(IF(C$11:C$1510=G1440,B$11:B$1510))-MIN(IF(C$11:C$1510=G1440,B$11:B$1510))),IF(AND(F1440="",F1441=""),"",_xlfn.STDEV.S(IF(C$11:C$1510=G1440,B$11:B$1510)))))</f>
        <v/>
      </c>
      <c r="J1440" s="102"/>
      <c r="K1440" s="156"/>
      <c r="L1440" s="157"/>
      <c r="M1440" s="158"/>
      <c r="N1440" s="147"/>
      <c r="O1440" s="147"/>
      <c r="AA1440" s="99" t="str">
        <f t="shared" si="1005"/>
        <v/>
      </c>
      <c r="AB1440" s="99" t="str">
        <f t="shared" si="1006"/>
        <v/>
      </c>
      <c r="AC1440" s="99" t="str">
        <f t="shared" si="1034"/>
        <v/>
      </c>
      <c r="AD1440" s="99" t="str">
        <f t="shared" si="1035"/>
        <v/>
      </c>
      <c r="AE1440" s="99" t="str">
        <f t="shared" si="1007"/>
        <v/>
      </c>
      <c r="AF1440" s="99" t="str">
        <f t="shared" si="1008"/>
        <v/>
      </c>
      <c r="AG1440" s="99" t="str">
        <f t="shared" si="1046"/>
        <v/>
      </c>
      <c r="AH1440" s="99" t="str">
        <f t="shared" si="1047"/>
        <v/>
      </c>
      <c r="AI1440" s="99" t="str">
        <f t="shared" si="1024"/>
        <v/>
      </c>
      <c r="AJ1440" s="99" t="str">
        <f t="shared" si="1030"/>
        <v/>
      </c>
      <c r="AK1440" s="99" t="str">
        <f t="shared" si="1044"/>
        <v/>
      </c>
      <c r="AL1440" s="99" t="str">
        <f t="shared" si="1045"/>
        <v/>
      </c>
      <c r="AM1440" s="99" t="str">
        <f t="shared" si="1025"/>
        <v/>
      </c>
      <c r="AN1440" s="99" t="str">
        <f t="shared" si="1031"/>
        <v/>
      </c>
      <c r="AO1440" s="99" t="str">
        <f t="shared" si="1036"/>
        <v/>
      </c>
      <c r="AP1440" s="99" t="str">
        <f t="shared" si="1037"/>
        <v/>
      </c>
      <c r="AQ1440" s="99" t="str">
        <f t="shared" si="1032"/>
        <v/>
      </c>
      <c r="AR1440" s="99" t="str">
        <f t="shared" si="1033"/>
        <v/>
      </c>
      <c r="AS1440" s="99" t="str">
        <f t="shared" si="1038"/>
        <v/>
      </c>
      <c r="AT1440" s="99" t="str">
        <f t="shared" si="1039"/>
        <v/>
      </c>
      <c r="AU1440" s="99" t="str">
        <f t="shared" si="1009"/>
        <v/>
      </c>
      <c r="AV1440" s="99" t="str">
        <f t="shared" si="1010"/>
        <v/>
      </c>
      <c r="AW1440" s="99" t="str">
        <f t="shared" si="1040"/>
        <v/>
      </c>
      <c r="AX1440" s="99" t="str">
        <f t="shared" si="1041"/>
        <v/>
      </c>
      <c r="AY1440" s="99" t="str">
        <f t="shared" si="1011"/>
        <v/>
      </c>
      <c r="AZ1440" s="99" t="str">
        <f t="shared" si="1012"/>
        <v/>
      </c>
      <c r="BA1440" s="99" t="str">
        <f t="shared" si="1042"/>
        <v/>
      </c>
      <c r="BB1440" s="99" t="str">
        <f t="shared" si="1043"/>
        <v/>
      </c>
      <c r="BD1440" s="99" t="str">
        <f t="shared" si="1013"/>
        <v/>
      </c>
      <c r="BE1440" s="99" t="str">
        <f t="shared" si="1014"/>
        <v/>
      </c>
      <c r="BF1440" s="99" t="str">
        <f t="shared" si="1015"/>
        <v/>
      </c>
      <c r="BG1440" s="99" t="str">
        <f t="shared" si="1016"/>
        <v/>
      </c>
      <c r="BH1440" s="121" t="str">
        <f t="shared" si="1017"/>
        <v/>
      </c>
      <c r="BI1440" s="121" t="str">
        <f t="shared" si="1018"/>
        <v/>
      </c>
      <c r="BJ1440" s="122" t="str">
        <f t="shared" si="1019"/>
        <v/>
      </c>
      <c r="BK1440" s="122"/>
      <c r="BL1440" s="99" t="str">
        <f t="shared" si="1020"/>
        <v/>
      </c>
      <c r="BM1440" s="99" t="str">
        <f t="shared" si="1021"/>
        <v/>
      </c>
      <c r="BN1440" s="122" t="str">
        <f t="shared" si="1026"/>
        <v/>
      </c>
      <c r="BO1440" s="121" t="str">
        <f t="shared" si="1022"/>
        <v/>
      </c>
      <c r="BP1440" s="122" t="str">
        <f t="shared" si="1027"/>
        <v/>
      </c>
      <c r="BQ1440" s="122"/>
    </row>
    <row r="1441" spans="2:69" x14ac:dyDescent="0.3">
      <c r="B1441" s="89"/>
      <c r="C1441" s="98">
        <f t="shared" si="1023"/>
        <v>287</v>
      </c>
      <c r="D1441" s="120">
        <v>1431</v>
      </c>
      <c r="E1441" s="161" t="str">
        <f t="shared" si="1028"/>
        <v/>
      </c>
      <c r="F1441" s="90" t="str">
        <f t="shared" si="1004"/>
        <v/>
      </c>
      <c r="G1441" s="120">
        <v>1431</v>
      </c>
      <c r="H1441" s="161" t="str">
        <f t="shared" si="1029"/>
        <v/>
      </c>
      <c r="I1441" s="90" t="str">
        <f t="array" ref="I1441">IF(D$2=1,IF(F1441="","",ABS(F1440-F1441)),IF(D$2&lt;10,IF(AND(F1441="",F1442=""),"",MAX(IF(C$11:C$1510=G1441,B$11:B$1510))-MIN(IF(C$11:C$1510=G1441,B$11:B$1510))),IF(AND(F1441="",F1442=""),"",_xlfn.STDEV.S(IF(C$11:C$1510=G1441,B$11:B$1510)))))</f>
        <v/>
      </c>
      <c r="J1441" s="102"/>
      <c r="K1441" s="156"/>
      <c r="L1441" s="157"/>
      <c r="M1441" s="158"/>
      <c r="N1441" s="147"/>
      <c r="O1441" s="147"/>
      <c r="AA1441" s="99" t="str">
        <f t="shared" si="1005"/>
        <v/>
      </c>
      <c r="AB1441" s="99" t="str">
        <f t="shared" si="1006"/>
        <v/>
      </c>
      <c r="AC1441" s="99" t="str">
        <f t="shared" si="1034"/>
        <v/>
      </c>
      <c r="AD1441" s="99" t="str">
        <f t="shared" si="1035"/>
        <v/>
      </c>
      <c r="AE1441" s="99" t="str">
        <f t="shared" si="1007"/>
        <v/>
      </c>
      <c r="AF1441" s="99" t="str">
        <f t="shared" si="1008"/>
        <v/>
      </c>
      <c r="AG1441" s="99" t="str">
        <f t="shared" si="1046"/>
        <v/>
      </c>
      <c r="AH1441" s="99" t="str">
        <f t="shared" si="1047"/>
        <v/>
      </c>
      <c r="AI1441" s="99" t="str">
        <f t="shared" si="1024"/>
        <v/>
      </c>
      <c r="AJ1441" s="99" t="str">
        <f t="shared" si="1030"/>
        <v/>
      </c>
      <c r="AK1441" s="99" t="str">
        <f t="shared" si="1044"/>
        <v/>
      </c>
      <c r="AL1441" s="99" t="str">
        <f t="shared" si="1045"/>
        <v/>
      </c>
      <c r="AM1441" s="99" t="str">
        <f t="shared" si="1025"/>
        <v/>
      </c>
      <c r="AN1441" s="99" t="str">
        <f t="shared" si="1031"/>
        <v/>
      </c>
      <c r="AO1441" s="99" t="str">
        <f t="shared" si="1036"/>
        <v/>
      </c>
      <c r="AP1441" s="99" t="str">
        <f t="shared" si="1037"/>
        <v/>
      </c>
      <c r="AQ1441" s="99" t="str">
        <f t="shared" si="1032"/>
        <v/>
      </c>
      <c r="AR1441" s="99" t="str">
        <f t="shared" si="1033"/>
        <v/>
      </c>
      <c r="AS1441" s="99" t="str">
        <f t="shared" si="1038"/>
        <v/>
      </c>
      <c r="AT1441" s="99" t="str">
        <f t="shared" si="1039"/>
        <v/>
      </c>
      <c r="AU1441" s="99" t="str">
        <f t="shared" si="1009"/>
        <v/>
      </c>
      <c r="AV1441" s="99" t="str">
        <f t="shared" si="1010"/>
        <v/>
      </c>
      <c r="AW1441" s="99" t="str">
        <f t="shared" si="1040"/>
        <v/>
      </c>
      <c r="AX1441" s="99" t="str">
        <f t="shared" si="1041"/>
        <v/>
      </c>
      <c r="AY1441" s="99" t="str">
        <f t="shared" si="1011"/>
        <v/>
      </c>
      <c r="AZ1441" s="99" t="str">
        <f t="shared" si="1012"/>
        <v/>
      </c>
      <c r="BA1441" s="99" t="str">
        <f t="shared" si="1042"/>
        <v/>
      </c>
      <c r="BB1441" s="99" t="str">
        <f t="shared" si="1043"/>
        <v/>
      </c>
      <c r="BD1441" s="99" t="str">
        <f t="shared" si="1013"/>
        <v/>
      </c>
      <c r="BE1441" s="99" t="str">
        <f t="shared" si="1014"/>
        <v/>
      </c>
      <c r="BF1441" s="99" t="str">
        <f t="shared" si="1015"/>
        <v/>
      </c>
      <c r="BG1441" s="99" t="str">
        <f t="shared" si="1016"/>
        <v/>
      </c>
      <c r="BH1441" s="121" t="str">
        <f t="shared" si="1017"/>
        <v/>
      </c>
      <c r="BI1441" s="121" t="str">
        <f t="shared" si="1018"/>
        <v/>
      </c>
      <c r="BJ1441" s="122" t="str">
        <f t="shared" si="1019"/>
        <v/>
      </c>
      <c r="BK1441" s="122"/>
      <c r="BL1441" s="99" t="str">
        <f t="shared" si="1020"/>
        <v/>
      </c>
      <c r="BM1441" s="99" t="str">
        <f t="shared" si="1021"/>
        <v/>
      </c>
      <c r="BN1441" s="122" t="str">
        <f t="shared" si="1026"/>
        <v/>
      </c>
      <c r="BO1441" s="121" t="str">
        <f t="shared" si="1022"/>
        <v/>
      </c>
      <c r="BP1441" s="122" t="str">
        <f t="shared" si="1027"/>
        <v/>
      </c>
      <c r="BQ1441" s="122"/>
    </row>
    <row r="1442" spans="2:69" x14ac:dyDescent="0.3">
      <c r="B1442" s="89"/>
      <c r="C1442" s="98">
        <f t="shared" si="1023"/>
        <v>287</v>
      </c>
      <c r="D1442" s="120">
        <v>1432</v>
      </c>
      <c r="E1442" s="161" t="str">
        <f t="shared" si="1028"/>
        <v/>
      </c>
      <c r="F1442" s="90" t="str">
        <f t="shared" si="1004"/>
        <v/>
      </c>
      <c r="G1442" s="120">
        <v>1432</v>
      </c>
      <c r="H1442" s="161" t="str">
        <f t="shared" si="1029"/>
        <v/>
      </c>
      <c r="I1442" s="90" t="str">
        <f t="array" ref="I1442">IF(D$2=1,IF(F1442="","",ABS(F1441-F1442)),IF(D$2&lt;10,IF(AND(F1442="",F1443=""),"",MAX(IF(C$11:C$1510=G1442,B$11:B$1510))-MIN(IF(C$11:C$1510=G1442,B$11:B$1510))),IF(AND(F1442="",F1443=""),"",_xlfn.STDEV.S(IF(C$11:C$1510=G1442,B$11:B$1510)))))</f>
        <v/>
      </c>
      <c r="J1442" s="102"/>
      <c r="K1442" s="156"/>
      <c r="L1442" s="157"/>
      <c r="M1442" s="158"/>
      <c r="N1442" s="147"/>
      <c r="O1442" s="147"/>
      <c r="AA1442" s="99" t="str">
        <f t="shared" si="1005"/>
        <v/>
      </c>
      <c r="AB1442" s="99" t="str">
        <f t="shared" si="1006"/>
        <v/>
      </c>
      <c r="AC1442" s="99" t="str">
        <f t="shared" si="1034"/>
        <v/>
      </c>
      <c r="AD1442" s="99" t="str">
        <f t="shared" si="1035"/>
        <v/>
      </c>
      <c r="AE1442" s="99" t="str">
        <f t="shared" si="1007"/>
        <v/>
      </c>
      <c r="AF1442" s="99" t="str">
        <f t="shared" si="1008"/>
        <v/>
      </c>
      <c r="AG1442" s="99" t="str">
        <f t="shared" si="1046"/>
        <v/>
      </c>
      <c r="AH1442" s="99" t="str">
        <f t="shared" si="1047"/>
        <v/>
      </c>
      <c r="AI1442" s="99" t="str">
        <f t="shared" si="1024"/>
        <v/>
      </c>
      <c r="AJ1442" s="99" t="str">
        <f t="shared" si="1030"/>
        <v/>
      </c>
      <c r="AK1442" s="99" t="str">
        <f t="shared" si="1044"/>
        <v/>
      </c>
      <c r="AL1442" s="99" t="str">
        <f t="shared" si="1045"/>
        <v/>
      </c>
      <c r="AM1442" s="99" t="str">
        <f t="shared" si="1025"/>
        <v/>
      </c>
      <c r="AN1442" s="99" t="str">
        <f t="shared" si="1031"/>
        <v/>
      </c>
      <c r="AO1442" s="99" t="str">
        <f t="shared" si="1036"/>
        <v/>
      </c>
      <c r="AP1442" s="99" t="str">
        <f t="shared" si="1037"/>
        <v/>
      </c>
      <c r="AQ1442" s="99" t="str">
        <f t="shared" si="1032"/>
        <v/>
      </c>
      <c r="AR1442" s="99" t="str">
        <f t="shared" si="1033"/>
        <v/>
      </c>
      <c r="AS1442" s="99" t="str">
        <f t="shared" si="1038"/>
        <v/>
      </c>
      <c r="AT1442" s="99" t="str">
        <f t="shared" si="1039"/>
        <v/>
      </c>
      <c r="AU1442" s="99" t="str">
        <f t="shared" si="1009"/>
        <v/>
      </c>
      <c r="AV1442" s="99" t="str">
        <f t="shared" si="1010"/>
        <v/>
      </c>
      <c r="AW1442" s="99" t="str">
        <f t="shared" si="1040"/>
        <v/>
      </c>
      <c r="AX1442" s="99" t="str">
        <f t="shared" si="1041"/>
        <v/>
      </c>
      <c r="AY1442" s="99" t="str">
        <f t="shared" si="1011"/>
        <v/>
      </c>
      <c r="AZ1442" s="99" t="str">
        <f t="shared" si="1012"/>
        <v/>
      </c>
      <c r="BA1442" s="99" t="str">
        <f t="shared" si="1042"/>
        <v/>
      </c>
      <c r="BB1442" s="99" t="str">
        <f t="shared" si="1043"/>
        <v/>
      </c>
      <c r="BD1442" s="99" t="str">
        <f t="shared" si="1013"/>
        <v/>
      </c>
      <c r="BE1442" s="99" t="str">
        <f t="shared" si="1014"/>
        <v/>
      </c>
      <c r="BF1442" s="99" t="str">
        <f t="shared" si="1015"/>
        <v/>
      </c>
      <c r="BG1442" s="99" t="str">
        <f t="shared" si="1016"/>
        <v/>
      </c>
      <c r="BH1442" s="121" t="str">
        <f t="shared" si="1017"/>
        <v/>
      </c>
      <c r="BI1442" s="121" t="str">
        <f t="shared" si="1018"/>
        <v/>
      </c>
      <c r="BJ1442" s="122" t="str">
        <f t="shared" si="1019"/>
        <v/>
      </c>
      <c r="BK1442" s="122"/>
      <c r="BL1442" s="99" t="str">
        <f t="shared" si="1020"/>
        <v/>
      </c>
      <c r="BM1442" s="99" t="str">
        <f t="shared" si="1021"/>
        <v/>
      </c>
      <c r="BN1442" s="122" t="str">
        <f t="shared" si="1026"/>
        <v/>
      </c>
      <c r="BO1442" s="121" t="str">
        <f t="shared" si="1022"/>
        <v/>
      </c>
      <c r="BP1442" s="122" t="str">
        <f t="shared" si="1027"/>
        <v/>
      </c>
      <c r="BQ1442" s="122"/>
    </row>
    <row r="1443" spans="2:69" x14ac:dyDescent="0.3">
      <c r="B1443" s="89"/>
      <c r="C1443" s="98">
        <f t="shared" si="1023"/>
        <v>287</v>
      </c>
      <c r="D1443" s="120">
        <v>1433</v>
      </c>
      <c r="E1443" s="161" t="str">
        <f t="shared" si="1028"/>
        <v/>
      </c>
      <c r="F1443" s="90" t="str">
        <f t="shared" si="1004"/>
        <v/>
      </c>
      <c r="G1443" s="120">
        <v>1433</v>
      </c>
      <c r="H1443" s="161" t="str">
        <f t="shared" si="1029"/>
        <v/>
      </c>
      <c r="I1443" s="90" t="str">
        <f t="array" ref="I1443">IF(D$2=1,IF(F1443="","",ABS(F1442-F1443)),IF(D$2&lt;10,IF(AND(F1443="",F1444=""),"",MAX(IF(C$11:C$1510=G1443,B$11:B$1510))-MIN(IF(C$11:C$1510=G1443,B$11:B$1510))),IF(AND(F1443="",F1444=""),"",_xlfn.STDEV.S(IF(C$11:C$1510=G1443,B$11:B$1510)))))</f>
        <v/>
      </c>
      <c r="J1443" s="102"/>
      <c r="K1443" s="156"/>
      <c r="L1443" s="157"/>
      <c r="M1443" s="158"/>
      <c r="N1443" s="147"/>
      <c r="O1443" s="147"/>
      <c r="AA1443" s="99" t="str">
        <f t="shared" si="1005"/>
        <v/>
      </c>
      <c r="AB1443" s="99" t="str">
        <f t="shared" si="1006"/>
        <v/>
      </c>
      <c r="AC1443" s="99" t="str">
        <f t="shared" si="1034"/>
        <v/>
      </c>
      <c r="AD1443" s="99" t="str">
        <f t="shared" si="1035"/>
        <v/>
      </c>
      <c r="AE1443" s="99" t="str">
        <f t="shared" si="1007"/>
        <v/>
      </c>
      <c r="AF1443" s="99" t="str">
        <f t="shared" si="1008"/>
        <v/>
      </c>
      <c r="AG1443" s="99" t="str">
        <f t="shared" si="1046"/>
        <v/>
      </c>
      <c r="AH1443" s="99" t="str">
        <f t="shared" si="1047"/>
        <v/>
      </c>
      <c r="AI1443" s="99" t="str">
        <f t="shared" si="1024"/>
        <v/>
      </c>
      <c r="AJ1443" s="99" t="str">
        <f t="shared" si="1030"/>
        <v/>
      </c>
      <c r="AK1443" s="99" t="str">
        <f t="shared" si="1044"/>
        <v/>
      </c>
      <c r="AL1443" s="99" t="str">
        <f t="shared" si="1045"/>
        <v/>
      </c>
      <c r="AM1443" s="99" t="str">
        <f t="shared" si="1025"/>
        <v/>
      </c>
      <c r="AN1443" s="99" t="str">
        <f t="shared" si="1031"/>
        <v/>
      </c>
      <c r="AO1443" s="99" t="str">
        <f t="shared" si="1036"/>
        <v/>
      </c>
      <c r="AP1443" s="99" t="str">
        <f t="shared" si="1037"/>
        <v/>
      </c>
      <c r="AQ1443" s="99" t="str">
        <f t="shared" si="1032"/>
        <v/>
      </c>
      <c r="AR1443" s="99" t="str">
        <f t="shared" si="1033"/>
        <v/>
      </c>
      <c r="AS1443" s="99" t="str">
        <f t="shared" si="1038"/>
        <v/>
      </c>
      <c r="AT1443" s="99" t="str">
        <f t="shared" si="1039"/>
        <v/>
      </c>
      <c r="AU1443" s="99" t="str">
        <f t="shared" si="1009"/>
        <v/>
      </c>
      <c r="AV1443" s="99" t="str">
        <f t="shared" si="1010"/>
        <v/>
      </c>
      <c r="AW1443" s="99" t="str">
        <f t="shared" si="1040"/>
        <v/>
      </c>
      <c r="AX1443" s="99" t="str">
        <f t="shared" si="1041"/>
        <v/>
      </c>
      <c r="AY1443" s="99" t="str">
        <f t="shared" si="1011"/>
        <v/>
      </c>
      <c r="AZ1443" s="99" t="str">
        <f t="shared" si="1012"/>
        <v/>
      </c>
      <c r="BA1443" s="99" t="str">
        <f t="shared" si="1042"/>
        <v/>
      </c>
      <c r="BB1443" s="99" t="str">
        <f t="shared" si="1043"/>
        <v/>
      </c>
      <c r="BD1443" s="99" t="str">
        <f t="shared" si="1013"/>
        <v/>
      </c>
      <c r="BE1443" s="99" t="str">
        <f t="shared" si="1014"/>
        <v/>
      </c>
      <c r="BF1443" s="99" t="str">
        <f t="shared" si="1015"/>
        <v/>
      </c>
      <c r="BG1443" s="99" t="str">
        <f t="shared" si="1016"/>
        <v/>
      </c>
      <c r="BH1443" s="121" t="str">
        <f t="shared" si="1017"/>
        <v/>
      </c>
      <c r="BI1443" s="121" t="str">
        <f t="shared" si="1018"/>
        <v/>
      </c>
      <c r="BJ1443" s="122" t="str">
        <f t="shared" si="1019"/>
        <v/>
      </c>
      <c r="BK1443" s="122"/>
      <c r="BL1443" s="99" t="str">
        <f t="shared" si="1020"/>
        <v/>
      </c>
      <c r="BM1443" s="99" t="str">
        <f t="shared" si="1021"/>
        <v/>
      </c>
      <c r="BN1443" s="122" t="str">
        <f t="shared" si="1026"/>
        <v/>
      </c>
      <c r="BO1443" s="121" t="str">
        <f t="shared" si="1022"/>
        <v/>
      </c>
      <c r="BP1443" s="122" t="str">
        <f t="shared" si="1027"/>
        <v/>
      </c>
      <c r="BQ1443" s="122"/>
    </row>
    <row r="1444" spans="2:69" x14ac:dyDescent="0.3">
      <c r="B1444" s="89"/>
      <c r="C1444" s="98">
        <f t="shared" si="1023"/>
        <v>287</v>
      </c>
      <c r="D1444" s="120">
        <v>1434</v>
      </c>
      <c r="E1444" s="161" t="str">
        <f t="shared" si="1028"/>
        <v/>
      </c>
      <c r="F1444" s="90" t="str">
        <f t="shared" si="1004"/>
        <v/>
      </c>
      <c r="G1444" s="120">
        <v>1434</v>
      </c>
      <c r="H1444" s="161" t="str">
        <f t="shared" si="1029"/>
        <v/>
      </c>
      <c r="I1444" s="90" t="str">
        <f t="array" ref="I1444">IF(D$2=1,IF(F1444="","",ABS(F1443-F1444)),IF(D$2&lt;10,IF(AND(F1444="",F1445=""),"",MAX(IF(C$11:C$1510=G1444,B$11:B$1510))-MIN(IF(C$11:C$1510=G1444,B$11:B$1510))),IF(AND(F1444="",F1445=""),"",_xlfn.STDEV.S(IF(C$11:C$1510=G1444,B$11:B$1510)))))</f>
        <v/>
      </c>
      <c r="J1444" s="102"/>
      <c r="K1444" s="156"/>
      <c r="L1444" s="157"/>
      <c r="M1444" s="158"/>
      <c r="N1444" s="147"/>
      <c r="O1444" s="147"/>
      <c r="AA1444" s="99" t="str">
        <f t="shared" si="1005"/>
        <v/>
      </c>
      <c r="AB1444" s="99" t="str">
        <f t="shared" si="1006"/>
        <v/>
      </c>
      <c r="AC1444" s="99" t="str">
        <f t="shared" si="1034"/>
        <v/>
      </c>
      <c r="AD1444" s="99" t="str">
        <f t="shared" si="1035"/>
        <v/>
      </c>
      <c r="AE1444" s="99" t="str">
        <f t="shared" si="1007"/>
        <v/>
      </c>
      <c r="AF1444" s="99" t="str">
        <f t="shared" si="1008"/>
        <v/>
      </c>
      <c r="AG1444" s="99" t="str">
        <f t="shared" si="1046"/>
        <v/>
      </c>
      <c r="AH1444" s="99" t="str">
        <f t="shared" si="1047"/>
        <v/>
      </c>
      <c r="AI1444" s="99" t="str">
        <f t="shared" si="1024"/>
        <v/>
      </c>
      <c r="AJ1444" s="99" t="str">
        <f t="shared" si="1030"/>
        <v/>
      </c>
      <c r="AK1444" s="99" t="str">
        <f t="shared" si="1044"/>
        <v/>
      </c>
      <c r="AL1444" s="99" t="str">
        <f t="shared" si="1045"/>
        <v/>
      </c>
      <c r="AM1444" s="99" t="str">
        <f t="shared" si="1025"/>
        <v/>
      </c>
      <c r="AN1444" s="99" t="str">
        <f t="shared" si="1031"/>
        <v/>
      </c>
      <c r="AO1444" s="99" t="str">
        <f t="shared" si="1036"/>
        <v/>
      </c>
      <c r="AP1444" s="99" t="str">
        <f t="shared" si="1037"/>
        <v/>
      </c>
      <c r="AQ1444" s="99" t="str">
        <f t="shared" si="1032"/>
        <v/>
      </c>
      <c r="AR1444" s="99" t="str">
        <f t="shared" si="1033"/>
        <v/>
      </c>
      <c r="AS1444" s="99" t="str">
        <f t="shared" si="1038"/>
        <v/>
      </c>
      <c r="AT1444" s="99" t="str">
        <f t="shared" si="1039"/>
        <v/>
      </c>
      <c r="AU1444" s="99" t="str">
        <f t="shared" si="1009"/>
        <v/>
      </c>
      <c r="AV1444" s="99" t="str">
        <f t="shared" si="1010"/>
        <v/>
      </c>
      <c r="AW1444" s="99" t="str">
        <f t="shared" si="1040"/>
        <v/>
      </c>
      <c r="AX1444" s="99" t="str">
        <f t="shared" si="1041"/>
        <v/>
      </c>
      <c r="AY1444" s="99" t="str">
        <f t="shared" si="1011"/>
        <v/>
      </c>
      <c r="AZ1444" s="99" t="str">
        <f t="shared" si="1012"/>
        <v/>
      </c>
      <c r="BA1444" s="99" t="str">
        <f t="shared" si="1042"/>
        <v/>
      </c>
      <c r="BB1444" s="99" t="str">
        <f t="shared" si="1043"/>
        <v/>
      </c>
      <c r="BD1444" s="99" t="str">
        <f t="shared" si="1013"/>
        <v/>
      </c>
      <c r="BE1444" s="99" t="str">
        <f t="shared" si="1014"/>
        <v/>
      </c>
      <c r="BF1444" s="99" t="str">
        <f t="shared" si="1015"/>
        <v/>
      </c>
      <c r="BG1444" s="99" t="str">
        <f t="shared" si="1016"/>
        <v/>
      </c>
      <c r="BH1444" s="121" t="str">
        <f t="shared" si="1017"/>
        <v/>
      </c>
      <c r="BI1444" s="121" t="str">
        <f t="shared" si="1018"/>
        <v/>
      </c>
      <c r="BJ1444" s="122" t="str">
        <f t="shared" si="1019"/>
        <v/>
      </c>
      <c r="BK1444" s="122"/>
      <c r="BL1444" s="99" t="str">
        <f t="shared" si="1020"/>
        <v/>
      </c>
      <c r="BM1444" s="99" t="str">
        <f t="shared" si="1021"/>
        <v/>
      </c>
      <c r="BN1444" s="122" t="str">
        <f t="shared" si="1026"/>
        <v/>
      </c>
      <c r="BO1444" s="121" t="str">
        <f t="shared" si="1022"/>
        <v/>
      </c>
      <c r="BP1444" s="122" t="str">
        <f t="shared" si="1027"/>
        <v/>
      </c>
      <c r="BQ1444" s="122"/>
    </row>
    <row r="1445" spans="2:69" x14ac:dyDescent="0.3">
      <c r="B1445" s="89"/>
      <c r="C1445" s="98">
        <f t="shared" si="1023"/>
        <v>287</v>
      </c>
      <c r="D1445" s="120">
        <v>1435</v>
      </c>
      <c r="E1445" s="161" t="str">
        <f t="shared" si="1028"/>
        <v/>
      </c>
      <c r="F1445" s="90" t="str">
        <f t="shared" si="1004"/>
        <v/>
      </c>
      <c r="G1445" s="120">
        <v>1435</v>
      </c>
      <c r="H1445" s="161" t="str">
        <f t="shared" si="1029"/>
        <v/>
      </c>
      <c r="I1445" s="90" t="str">
        <f t="array" ref="I1445">IF(D$2=1,IF(F1445="","",ABS(F1444-F1445)),IF(D$2&lt;10,IF(AND(F1445="",F1446=""),"",MAX(IF(C$11:C$1510=G1445,B$11:B$1510))-MIN(IF(C$11:C$1510=G1445,B$11:B$1510))),IF(AND(F1445="",F1446=""),"",_xlfn.STDEV.S(IF(C$11:C$1510=G1445,B$11:B$1510)))))</f>
        <v/>
      </c>
      <c r="J1445" s="102"/>
      <c r="K1445" s="156"/>
      <c r="L1445" s="157"/>
      <c r="M1445" s="158"/>
      <c r="N1445" s="147"/>
      <c r="O1445" s="147"/>
      <c r="AA1445" s="99" t="str">
        <f t="shared" si="1005"/>
        <v/>
      </c>
      <c r="AB1445" s="99" t="str">
        <f t="shared" si="1006"/>
        <v/>
      </c>
      <c r="AC1445" s="99" t="str">
        <f t="shared" si="1034"/>
        <v/>
      </c>
      <c r="AD1445" s="99" t="str">
        <f t="shared" si="1035"/>
        <v/>
      </c>
      <c r="AE1445" s="99" t="str">
        <f t="shared" si="1007"/>
        <v/>
      </c>
      <c r="AF1445" s="99" t="str">
        <f t="shared" si="1008"/>
        <v/>
      </c>
      <c r="AG1445" s="99" t="str">
        <f t="shared" si="1046"/>
        <v/>
      </c>
      <c r="AH1445" s="99" t="str">
        <f t="shared" si="1047"/>
        <v/>
      </c>
      <c r="AI1445" s="99" t="str">
        <f t="shared" si="1024"/>
        <v/>
      </c>
      <c r="AJ1445" s="99" t="str">
        <f t="shared" si="1030"/>
        <v/>
      </c>
      <c r="AK1445" s="99" t="str">
        <f t="shared" si="1044"/>
        <v/>
      </c>
      <c r="AL1445" s="99" t="str">
        <f t="shared" si="1045"/>
        <v/>
      </c>
      <c r="AM1445" s="99" t="str">
        <f t="shared" si="1025"/>
        <v/>
      </c>
      <c r="AN1445" s="99" t="str">
        <f t="shared" si="1031"/>
        <v/>
      </c>
      <c r="AO1445" s="99" t="str">
        <f t="shared" si="1036"/>
        <v/>
      </c>
      <c r="AP1445" s="99" t="str">
        <f t="shared" si="1037"/>
        <v/>
      </c>
      <c r="AQ1445" s="99" t="str">
        <f t="shared" si="1032"/>
        <v/>
      </c>
      <c r="AR1445" s="99" t="str">
        <f t="shared" si="1033"/>
        <v/>
      </c>
      <c r="AS1445" s="99" t="str">
        <f t="shared" si="1038"/>
        <v/>
      </c>
      <c r="AT1445" s="99" t="str">
        <f t="shared" si="1039"/>
        <v/>
      </c>
      <c r="AU1445" s="99" t="str">
        <f t="shared" si="1009"/>
        <v/>
      </c>
      <c r="AV1445" s="99" t="str">
        <f t="shared" si="1010"/>
        <v/>
      </c>
      <c r="AW1445" s="99" t="str">
        <f t="shared" si="1040"/>
        <v/>
      </c>
      <c r="AX1445" s="99" t="str">
        <f t="shared" si="1041"/>
        <v/>
      </c>
      <c r="AY1445" s="99" t="str">
        <f t="shared" si="1011"/>
        <v/>
      </c>
      <c r="AZ1445" s="99" t="str">
        <f t="shared" si="1012"/>
        <v/>
      </c>
      <c r="BA1445" s="99" t="str">
        <f t="shared" si="1042"/>
        <v/>
      </c>
      <c r="BB1445" s="99" t="str">
        <f t="shared" si="1043"/>
        <v/>
      </c>
      <c r="BD1445" s="99" t="str">
        <f t="shared" si="1013"/>
        <v/>
      </c>
      <c r="BE1445" s="99" t="str">
        <f t="shared" si="1014"/>
        <v/>
      </c>
      <c r="BF1445" s="99" t="str">
        <f t="shared" si="1015"/>
        <v/>
      </c>
      <c r="BG1445" s="99" t="str">
        <f t="shared" si="1016"/>
        <v/>
      </c>
      <c r="BH1445" s="121" t="str">
        <f t="shared" si="1017"/>
        <v/>
      </c>
      <c r="BI1445" s="121" t="str">
        <f t="shared" si="1018"/>
        <v/>
      </c>
      <c r="BJ1445" s="122" t="str">
        <f t="shared" si="1019"/>
        <v/>
      </c>
      <c r="BK1445" s="122"/>
      <c r="BL1445" s="99" t="str">
        <f t="shared" si="1020"/>
        <v/>
      </c>
      <c r="BM1445" s="99" t="str">
        <f t="shared" si="1021"/>
        <v/>
      </c>
      <c r="BN1445" s="122" t="str">
        <f t="shared" si="1026"/>
        <v/>
      </c>
      <c r="BO1445" s="121" t="str">
        <f t="shared" si="1022"/>
        <v/>
      </c>
      <c r="BP1445" s="122" t="str">
        <f t="shared" si="1027"/>
        <v/>
      </c>
      <c r="BQ1445" s="122"/>
    </row>
    <row r="1446" spans="2:69" x14ac:dyDescent="0.3">
      <c r="B1446" s="89"/>
      <c r="C1446" s="98">
        <f t="shared" si="1023"/>
        <v>288</v>
      </c>
      <c r="D1446" s="120">
        <v>1436</v>
      </c>
      <c r="E1446" s="161" t="str">
        <f t="shared" si="1028"/>
        <v/>
      </c>
      <c r="F1446" s="90" t="str">
        <f t="shared" si="1004"/>
        <v/>
      </c>
      <c r="G1446" s="120">
        <v>1436</v>
      </c>
      <c r="H1446" s="161" t="str">
        <f t="shared" si="1029"/>
        <v/>
      </c>
      <c r="I1446" s="90" t="str">
        <f t="array" ref="I1446">IF(D$2=1,IF(F1446="","",ABS(F1445-F1446)),IF(D$2&lt;10,IF(AND(F1446="",F1447=""),"",MAX(IF(C$11:C$1510=G1446,B$11:B$1510))-MIN(IF(C$11:C$1510=G1446,B$11:B$1510))),IF(AND(F1446="",F1447=""),"",_xlfn.STDEV.S(IF(C$11:C$1510=G1446,B$11:B$1510)))))</f>
        <v/>
      </c>
      <c r="J1446" s="102"/>
      <c r="K1446" s="156"/>
      <c r="L1446" s="157"/>
      <c r="M1446" s="158"/>
      <c r="N1446" s="147"/>
      <c r="O1446" s="147"/>
      <c r="AA1446" s="99" t="str">
        <f t="shared" si="1005"/>
        <v/>
      </c>
      <c r="AB1446" s="99" t="str">
        <f t="shared" si="1006"/>
        <v/>
      </c>
      <c r="AC1446" s="99" t="str">
        <f t="shared" si="1034"/>
        <v/>
      </c>
      <c r="AD1446" s="99" t="str">
        <f t="shared" si="1035"/>
        <v/>
      </c>
      <c r="AE1446" s="99" t="str">
        <f t="shared" si="1007"/>
        <v/>
      </c>
      <c r="AF1446" s="99" t="str">
        <f t="shared" si="1008"/>
        <v/>
      </c>
      <c r="AG1446" s="99" t="str">
        <f t="shared" si="1046"/>
        <v/>
      </c>
      <c r="AH1446" s="99" t="str">
        <f t="shared" si="1047"/>
        <v/>
      </c>
      <c r="AI1446" s="99" t="str">
        <f t="shared" si="1024"/>
        <v/>
      </c>
      <c r="AJ1446" s="99" t="str">
        <f t="shared" si="1030"/>
        <v/>
      </c>
      <c r="AK1446" s="99" t="str">
        <f t="shared" si="1044"/>
        <v/>
      </c>
      <c r="AL1446" s="99" t="str">
        <f t="shared" si="1045"/>
        <v/>
      </c>
      <c r="AM1446" s="99" t="str">
        <f t="shared" si="1025"/>
        <v/>
      </c>
      <c r="AN1446" s="99" t="str">
        <f t="shared" si="1031"/>
        <v/>
      </c>
      <c r="AO1446" s="99" t="str">
        <f t="shared" si="1036"/>
        <v/>
      </c>
      <c r="AP1446" s="99" t="str">
        <f t="shared" si="1037"/>
        <v/>
      </c>
      <c r="AQ1446" s="99" t="str">
        <f t="shared" si="1032"/>
        <v/>
      </c>
      <c r="AR1446" s="99" t="str">
        <f t="shared" si="1033"/>
        <v/>
      </c>
      <c r="AS1446" s="99" t="str">
        <f t="shared" si="1038"/>
        <v/>
      </c>
      <c r="AT1446" s="99" t="str">
        <f t="shared" si="1039"/>
        <v/>
      </c>
      <c r="AU1446" s="99" t="str">
        <f t="shared" si="1009"/>
        <v/>
      </c>
      <c r="AV1446" s="99" t="str">
        <f t="shared" si="1010"/>
        <v/>
      </c>
      <c r="AW1446" s="99" t="str">
        <f t="shared" si="1040"/>
        <v/>
      </c>
      <c r="AX1446" s="99" t="str">
        <f t="shared" si="1041"/>
        <v/>
      </c>
      <c r="AY1446" s="99" t="str">
        <f t="shared" si="1011"/>
        <v/>
      </c>
      <c r="AZ1446" s="99" t="str">
        <f t="shared" si="1012"/>
        <v/>
      </c>
      <c r="BA1446" s="99" t="str">
        <f t="shared" si="1042"/>
        <v/>
      </c>
      <c r="BB1446" s="99" t="str">
        <f t="shared" si="1043"/>
        <v/>
      </c>
      <c r="BD1446" s="99" t="str">
        <f t="shared" si="1013"/>
        <v/>
      </c>
      <c r="BE1446" s="99" t="str">
        <f t="shared" si="1014"/>
        <v/>
      </c>
      <c r="BF1446" s="99" t="str">
        <f t="shared" si="1015"/>
        <v/>
      </c>
      <c r="BG1446" s="99" t="str">
        <f t="shared" si="1016"/>
        <v/>
      </c>
      <c r="BH1446" s="121" t="str">
        <f t="shared" si="1017"/>
        <v/>
      </c>
      <c r="BI1446" s="121" t="str">
        <f t="shared" si="1018"/>
        <v/>
      </c>
      <c r="BJ1446" s="122" t="str">
        <f t="shared" si="1019"/>
        <v/>
      </c>
      <c r="BK1446" s="122"/>
      <c r="BL1446" s="99" t="str">
        <f t="shared" si="1020"/>
        <v/>
      </c>
      <c r="BM1446" s="99" t="str">
        <f t="shared" si="1021"/>
        <v/>
      </c>
      <c r="BN1446" s="122" t="str">
        <f t="shared" si="1026"/>
        <v/>
      </c>
      <c r="BO1446" s="121" t="str">
        <f t="shared" si="1022"/>
        <v/>
      </c>
      <c r="BP1446" s="122" t="str">
        <f t="shared" si="1027"/>
        <v/>
      </c>
      <c r="BQ1446" s="122"/>
    </row>
    <row r="1447" spans="2:69" x14ac:dyDescent="0.3">
      <c r="B1447" s="89"/>
      <c r="C1447" s="98">
        <f t="shared" si="1023"/>
        <v>288</v>
      </c>
      <c r="D1447" s="120">
        <v>1437</v>
      </c>
      <c r="E1447" s="161" t="str">
        <f t="shared" si="1028"/>
        <v/>
      </c>
      <c r="F1447" s="90" t="str">
        <f t="shared" si="1004"/>
        <v/>
      </c>
      <c r="G1447" s="120">
        <v>1437</v>
      </c>
      <c r="H1447" s="161" t="str">
        <f t="shared" si="1029"/>
        <v/>
      </c>
      <c r="I1447" s="90" t="str">
        <f t="array" ref="I1447">IF(D$2=1,IF(F1447="","",ABS(F1446-F1447)),IF(D$2&lt;10,IF(AND(F1447="",F1448=""),"",MAX(IF(C$11:C$1510=G1447,B$11:B$1510))-MIN(IF(C$11:C$1510=G1447,B$11:B$1510))),IF(AND(F1447="",F1448=""),"",_xlfn.STDEV.S(IF(C$11:C$1510=G1447,B$11:B$1510)))))</f>
        <v/>
      </c>
      <c r="J1447" s="102"/>
      <c r="K1447" s="156"/>
      <c r="L1447" s="157"/>
      <c r="M1447" s="158"/>
      <c r="N1447" s="147"/>
      <c r="O1447" s="147"/>
      <c r="AA1447" s="99" t="str">
        <f t="shared" si="1005"/>
        <v/>
      </c>
      <c r="AB1447" s="99" t="str">
        <f t="shared" si="1006"/>
        <v/>
      </c>
      <c r="AC1447" s="99" t="str">
        <f t="shared" si="1034"/>
        <v/>
      </c>
      <c r="AD1447" s="99" t="str">
        <f t="shared" si="1035"/>
        <v/>
      </c>
      <c r="AE1447" s="99" t="str">
        <f t="shared" si="1007"/>
        <v/>
      </c>
      <c r="AF1447" s="99" t="str">
        <f t="shared" si="1008"/>
        <v/>
      </c>
      <c r="AG1447" s="99" t="str">
        <f t="shared" si="1046"/>
        <v/>
      </c>
      <c r="AH1447" s="99" t="str">
        <f t="shared" si="1047"/>
        <v/>
      </c>
      <c r="AI1447" s="99" t="str">
        <f t="shared" si="1024"/>
        <v/>
      </c>
      <c r="AJ1447" s="99" t="str">
        <f t="shared" si="1030"/>
        <v/>
      </c>
      <c r="AK1447" s="99" t="str">
        <f t="shared" si="1044"/>
        <v/>
      </c>
      <c r="AL1447" s="99" t="str">
        <f t="shared" si="1045"/>
        <v/>
      </c>
      <c r="AM1447" s="99" t="str">
        <f t="shared" si="1025"/>
        <v/>
      </c>
      <c r="AN1447" s="99" t="str">
        <f t="shared" si="1031"/>
        <v/>
      </c>
      <c r="AO1447" s="99" t="str">
        <f t="shared" si="1036"/>
        <v/>
      </c>
      <c r="AP1447" s="99" t="str">
        <f t="shared" si="1037"/>
        <v/>
      </c>
      <c r="AQ1447" s="99" t="str">
        <f t="shared" si="1032"/>
        <v/>
      </c>
      <c r="AR1447" s="99" t="str">
        <f t="shared" si="1033"/>
        <v/>
      </c>
      <c r="AS1447" s="99" t="str">
        <f t="shared" si="1038"/>
        <v/>
      </c>
      <c r="AT1447" s="99" t="str">
        <f t="shared" si="1039"/>
        <v/>
      </c>
      <c r="AU1447" s="99" t="str">
        <f t="shared" si="1009"/>
        <v/>
      </c>
      <c r="AV1447" s="99" t="str">
        <f t="shared" si="1010"/>
        <v/>
      </c>
      <c r="AW1447" s="99" t="str">
        <f t="shared" si="1040"/>
        <v/>
      </c>
      <c r="AX1447" s="99" t="str">
        <f t="shared" si="1041"/>
        <v/>
      </c>
      <c r="AY1447" s="99" t="str">
        <f t="shared" si="1011"/>
        <v/>
      </c>
      <c r="AZ1447" s="99" t="str">
        <f t="shared" si="1012"/>
        <v/>
      </c>
      <c r="BA1447" s="99" t="str">
        <f t="shared" si="1042"/>
        <v/>
      </c>
      <c r="BB1447" s="99" t="str">
        <f t="shared" si="1043"/>
        <v/>
      </c>
      <c r="BD1447" s="99" t="str">
        <f t="shared" si="1013"/>
        <v/>
      </c>
      <c r="BE1447" s="99" t="str">
        <f t="shared" si="1014"/>
        <v/>
      </c>
      <c r="BF1447" s="99" t="str">
        <f t="shared" si="1015"/>
        <v/>
      </c>
      <c r="BG1447" s="99" t="str">
        <f t="shared" si="1016"/>
        <v/>
      </c>
      <c r="BH1447" s="121" t="str">
        <f t="shared" si="1017"/>
        <v/>
      </c>
      <c r="BI1447" s="121" t="str">
        <f t="shared" si="1018"/>
        <v/>
      </c>
      <c r="BJ1447" s="122" t="str">
        <f t="shared" si="1019"/>
        <v/>
      </c>
      <c r="BK1447" s="122"/>
      <c r="BL1447" s="99" t="str">
        <f t="shared" si="1020"/>
        <v/>
      </c>
      <c r="BM1447" s="99" t="str">
        <f t="shared" si="1021"/>
        <v/>
      </c>
      <c r="BN1447" s="122" t="str">
        <f t="shared" si="1026"/>
        <v/>
      </c>
      <c r="BO1447" s="121" t="str">
        <f t="shared" si="1022"/>
        <v/>
      </c>
      <c r="BP1447" s="122" t="str">
        <f t="shared" si="1027"/>
        <v/>
      </c>
      <c r="BQ1447" s="122"/>
    </row>
    <row r="1448" spans="2:69" x14ac:dyDescent="0.3">
      <c r="B1448" s="89"/>
      <c r="C1448" s="98">
        <f t="shared" si="1023"/>
        <v>288</v>
      </c>
      <c r="D1448" s="120">
        <v>1438</v>
      </c>
      <c r="E1448" s="161" t="str">
        <f t="shared" si="1028"/>
        <v/>
      </c>
      <c r="F1448" s="90" t="str">
        <f t="shared" si="1004"/>
        <v/>
      </c>
      <c r="G1448" s="120">
        <v>1438</v>
      </c>
      <c r="H1448" s="161" t="str">
        <f t="shared" si="1029"/>
        <v/>
      </c>
      <c r="I1448" s="90" t="str">
        <f t="array" ref="I1448">IF(D$2=1,IF(F1448="","",ABS(F1447-F1448)),IF(D$2&lt;10,IF(AND(F1448="",F1449=""),"",MAX(IF(C$11:C$1510=G1448,B$11:B$1510))-MIN(IF(C$11:C$1510=G1448,B$11:B$1510))),IF(AND(F1448="",F1449=""),"",_xlfn.STDEV.S(IF(C$11:C$1510=G1448,B$11:B$1510)))))</f>
        <v/>
      </c>
      <c r="J1448" s="102"/>
      <c r="K1448" s="156"/>
      <c r="L1448" s="157"/>
      <c r="M1448" s="158"/>
      <c r="N1448" s="147"/>
      <c r="O1448" s="147"/>
      <c r="AA1448" s="99" t="str">
        <f t="shared" si="1005"/>
        <v/>
      </c>
      <c r="AB1448" s="99" t="str">
        <f t="shared" si="1006"/>
        <v/>
      </c>
      <c r="AC1448" s="99" t="str">
        <f t="shared" si="1034"/>
        <v/>
      </c>
      <c r="AD1448" s="99" t="str">
        <f t="shared" si="1035"/>
        <v/>
      </c>
      <c r="AE1448" s="99" t="str">
        <f t="shared" si="1007"/>
        <v/>
      </c>
      <c r="AF1448" s="99" t="str">
        <f t="shared" si="1008"/>
        <v/>
      </c>
      <c r="AG1448" s="99" t="str">
        <f t="shared" si="1046"/>
        <v/>
      </c>
      <c r="AH1448" s="99" t="str">
        <f t="shared" si="1047"/>
        <v/>
      </c>
      <c r="AI1448" s="99" t="str">
        <f t="shared" si="1024"/>
        <v/>
      </c>
      <c r="AJ1448" s="99" t="str">
        <f t="shared" si="1030"/>
        <v/>
      </c>
      <c r="AK1448" s="99" t="str">
        <f t="shared" si="1044"/>
        <v/>
      </c>
      <c r="AL1448" s="99" t="str">
        <f t="shared" si="1045"/>
        <v/>
      </c>
      <c r="AM1448" s="99" t="str">
        <f t="shared" si="1025"/>
        <v/>
      </c>
      <c r="AN1448" s="99" t="str">
        <f t="shared" si="1031"/>
        <v/>
      </c>
      <c r="AO1448" s="99" t="str">
        <f t="shared" si="1036"/>
        <v/>
      </c>
      <c r="AP1448" s="99" t="str">
        <f t="shared" si="1037"/>
        <v/>
      </c>
      <c r="AQ1448" s="99" t="str">
        <f t="shared" si="1032"/>
        <v/>
      </c>
      <c r="AR1448" s="99" t="str">
        <f t="shared" si="1033"/>
        <v/>
      </c>
      <c r="AS1448" s="99" t="str">
        <f t="shared" si="1038"/>
        <v/>
      </c>
      <c r="AT1448" s="99" t="str">
        <f t="shared" si="1039"/>
        <v/>
      </c>
      <c r="AU1448" s="99" t="str">
        <f t="shared" si="1009"/>
        <v/>
      </c>
      <c r="AV1448" s="99" t="str">
        <f t="shared" si="1010"/>
        <v/>
      </c>
      <c r="AW1448" s="99" t="str">
        <f t="shared" si="1040"/>
        <v/>
      </c>
      <c r="AX1448" s="99" t="str">
        <f t="shared" si="1041"/>
        <v/>
      </c>
      <c r="AY1448" s="99" t="str">
        <f t="shared" si="1011"/>
        <v/>
      </c>
      <c r="AZ1448" s="99" t="str">
        <f t="shared" si="1012"/>
        <v/>
      </c>
      <c r="BA1448" s="99" t="str">
        <f t="shared" si="1042"/>
        <v/>
      </c>
      <c r="BB1448" s="99" t="str">
        <f t="shared" si="1043"/>
        <v/>
      </c>
      <c r="BD1448" s="99" t="str">
        <f t="shared" si="1013"/>
        <v/>
      </c>
      <c r="BE1448" s="99" t="str">
        <f t="shared" si="1014"/>
        <v/>
      </c>
      <c r="BF1448" s="99" t="str">
        <f t="shared" si="1015"/>
        <v/>
      </c>
      <c r="BG1448" s="99" t="str">
        <f t="shared" si="1016"/>
        <v/>
      </c>
      <c r="BH1448" s="121" t="str">
        <f t="shared" si="1017"/>
        <v/>
      </c>
      <c r="BI1448" s="121" t="str">
        <f t="shared" si="1018"/>
        <v/>
      </c>
      <c r="BJ1448" s="122" t="str">
        <f t="shared" si="1019"/>
        <v/>
      </c>
      <c r="BK1448" s="122"/>
      <c r="BL1448" s="99" t="str">
        <f t="shared" si="1020"/>
        <v/>
      </c>
      <c r="BM1448" s="99" t="str">
        <f t="shared" si="1021"/>
        <v/>
      </c>
      <c r="BN1448" s="122" t="str">
        <f t="shared" si="1026"/>
        <v/>
      </c>
      <c r="BO1448" s="121" t="str">
        <f t="shared" si="1022"/>
        <v/>
      </c>
      <c r="BP1448" s="122" t="str">
        <f t="shared" si="1027"/>
        <v/>
      </c>
      <c r="BQ1448" s="122"/>
    </row>
    <row r="1449" spans="2:69" x14ac:dyDescent="0.3">
      <c r="B1449" s="89"/>
      <c r="C1449" s="98">
        <f t="shared" si="1023"/>
        <v>288</v>
      </c>
      <c r="D1449" s="120">
        <v>1439</v>
      </c>
      <c r="E1449" s="161" t="str">
        <f t="shared" si="1028"/>
        <v/>
      </c>
      <c r="F1449" s="90" t="str">
        <f t="shared" si="1004"/>
        <v/>
      </c>
      <c r="G1449" s="120">
        <v>1439</v>
      </c>
      <c r="H1449" s="161" t="str">
        <f t="shared" si="1029"/>
        <v/>
      </c>
      <c r="I1449" s="90" t="str">
        <f t="array" ref="I1449">IF(D$2=1,IF(F1449="","",ABS(F1448-F1449)),IF(D$2&lt;10,IF(AND(F1449="",F1450=""),"",MAX(IF(C$11:C$1510=G1449,B$11:B$1510))-MIN(IF(C$11:C$1510=G1449,B$11:B$1510))),IF(AND(F1449="",F1450=""),"",_xlfn.STDEV.S(IF(C$11:C$1510=G1449,B$11:B$1510)))))</f>
        <v/>
      </c>
      <c r="J1449" s="102"/>
      <c r="K1449" s="156"/>
      <c r="L1449" s="157"/>
      <c r="M1449" s="158"/>
      <c r="N1449" s="147"/>
      <c r="O1449" s="147"/>
      <c r="AA1449" s="99" t="str">
        <f t="shared" si="1005"/>
        <v/>
      </c>
      <c r="AB1449" s="99" t="str">
        <f t="shared" si="1006"/>
        <v/>
      </c>
      <c r="AC1449" s="99" t="str">
        <f t="shared" si="1034"/>
        <v/>
      </c>
      <c r="AD1449" s="99" t="str">
        <f t="shared" si="1035"/>
        <v/>
      </c>
      <c r="AE1449" s="99" t="str">
        <f t="shared" si="1007"/>
        <v/>
      </c>
      <c r="AF1449" s="99" t="str">
        <f t="shared" si="1008"/>
        <v/>
      </c>
      <c r="AG1449" s="99" t="str">
        <f t="shared" si="1046"/>
        <v/>
      </c>
      <c r="AH1449" s="99" t="str">
        <f t="shared" si="1047"/>
        <v/>
      </c>
      <c r="AI1449" s="99" t="str">
        <f t="shared" si="1024"/>
        <v/>
      </c>
      <c r="AJ1449" s="99" t="str">
        <f t="shared" si="1030"/>
        <v/>
      </c>
      <c r="AK1449" s="99" t="str">
        <f t="shared" si="1044"/>
        <v/>
      </c>
      <c r="AL1449" s="99" t="str">
        <f t="shared" si="1045"/>
        <v/>
      </c>
      <c r="AM1449" s="99" t="str">
        <f t="shared" si="1025"/>
        <v/>
      </c>
      <c r="AN1449" s="99" t="str">
        <f t="shared" si="1031"/>
        <v/>
      </c>
      <c r="AO1449" s="99" t="str">
        <f t="shared" si="1036"/>
        <v/>
      </c>
      <c r="AP1449" s="99" t="str">
        <f t="shared" si="1037"/>
        <v/>
      </c>
      <c r="AQ1449" s="99" t="str">
        <f t="shared" si="1032"/>
        <v/>
      </c>
      <c r="AR1449" s="99" t="str">
        <f t="shared" si="1033"/>
        <v/>
      </c>
      <c r="AS1449" s="99" t="str">
        <f t="shared" si="1038"/>
        <v/>
      </c>
      <c r="AT1449" s="99" t="str">
        <f t="shared" si="1039"/>
        <v/>
      </c>
      <c r="AU1449" s="99" t="str">
        <f t="shared" si="1009"/>
        <v/>
      </c>
      <c r="AV1449" s="99" t="str">
        <f t="shared" si="1010"/>
        <v/>
      </c>
      <c r="AW1449" s="99" t="str">
        <f t="shared" si="1040"/>
        <v/>
      </c>
      <c r="AX1449" s="99" t="str">
        <f t="shared" si="1041"/>
        <v/>
      </c>
      <c r="AY1449" s="99" t="str">
        <f t="shared" si="1011"/>
        <v/>
      </c>
      <c r="AZ1449" s="99" t="str">
        <f t="shared" si="1012"/>
        <v/>
      </c>
      <c r="BA1449" s="99" t="str">
        <f t="shared" si="1042"/>
        <v/>
      </c>
      <c r="BB1449" s="99" t="str">
        <f t="shared" si="1043"/>
        <v/>
      </c>
      <c r="BD1449" s="99" t="str">
        <f t="shared" si="1013"/>
        <v/>
      </c>
      <c r="BE1449" s="99" t="str">
        <f t="shared" si="1014"/>
        <v/>
      </c>
      <c r="BF1449" s="99" t="str">
        <f t="shared" si="1015"/>
        <v/>
      </c>
      <c r="BG1449" s="99" t="str">
        <f t="shared" si="1016"/>
        <v/>
      </c>
      <c r="BH1449" s="121" t="str">
        <f t="shared" si="1017"/>
        <v/>
      </c>
      <c r="BI1449" s="121" t="str">
        <f t="shared" si="1018"/>
        <v/>
      </c>
      <c r="BJ1449" s="122" t="str">
        <f t="shared" si="1019"/>
        <v/>
      </c>
      <c r="BK1449" s="122"/>
      <c r="BL1449" s="99" t="str">
        <f t="shared" si="1020"/>
        <v/>
      </c>
      <c r="BM1449" s="99" t="str">
        <f t="shared" si="1021"/>
        <v/>
      </c>
      <c r="BN1449" s="122" t="str">
        <f t="shared" si="1026"/>
        <v/>
      </c>
      <c r="BO1449" s="121" t="str">
        <f t="shared" si="1022"/>
        <v/>
      </c>
      <c r="BP1449" s="122" t="str">
        <f t="shared" si="1027"/>
        <v/>
      </c>
      <c r="BQ1449" s="122"/>
    </row>
    <row r="1450" spans="2:69" x14ac:dyDescent="0.3">
      <c r="B1450" s="89"/>
      <c r="C1450" s="98">
        <f t="shared" si="1023"/>
        <v>288</v>
      </c>
      <c r="D1450" s="120">
        <v>1440</v>
      </c>
      <c r="E1450" s="161" t="str">
        <f t="shared" si="1028"/>
        <v/>
      </c>
      <c r="F1450" s="90" t="str">
        <f t="shared" si="1004"/>
        <v/>
      </c>
      <c r="G1450" s="120">
        <v>1440</v>
      </c>
      <c r="H1450" s="161" t="str">
        <f t="shared" si="1029"/>
        <v/>
      </c>
      <c r="I1450" s="90" t="str">
        <f t="array" ref="I1450">IF(D$2=1,IF(F1450="","",ABS(F1449-F1450)),IF(D$2&lt;10,IF(AND(F1450="",F1451=""),"",MAX(IF(C$11:C$1510=G1450,B$11:B$1510))-MIN(IF(C$11:C$1510=G1450,B$11:B$1510))),IF(AND(F1450="",F1451=""),"",_xlfn.STDEV.S(IF(C$11:C$1510=G1450,B$11:B$1510)))))</f>
        <v/>
      </c>
      <c r="J1450" s="102"/>
      <c r="K1450" s="156"/>
      <c r="L1450" s="157"/>
      <c r="M1450" s="158"/>
      <c r="N1450" s="147"/>
      <c r="O1450" s="147"/>
      <c r="AA1450" s="99" t="str">
        <f t="shared" si="1005"/>
        <v/>
      </c>
      <c r="AB1450" s="99" t="str">
        <f t="shared" si="1006"/>
        <v/>
      </c>
      <c r="AC1450" s="99" t="str">
        <f t="shared" si="1034"/>
        <v/>
      </c>
      <c r="AD1450" s="99" t="str">
        <f t="shared" si="1035"/>
        <v/>
      </c>
      <c r="AE1450" s="99" t="str">
        <f t="shared" si="1007"/>
        <v/>
      </c>
      <c r="AF1450" s="99" t="str">
        <f t="shared" si="1008"/>
        <v/>
      </c>
      <c r="AG1450" s="99" t="str">
        <f t="shared" si="1046"/>
        <v/>
      </c>
      <c r="AH1450" s="99" t="str">
        <f t="shared" si="1047"/>
        <v/>
      </c>
      <c r="AI1450" s="99" t="str">
        <f t="shared" si="1024"/>
        <v/>
      </c>
      <c r="AJ1450" s="99" t="str">
        <f t="shared" si="1030"/>
        <v/>
      </c>
      <c r="AK1450" s="99" t="str">
        <f t="shared" si="1044"/>
        <v/>
      </c>
      <c r="AL1450" s="99" t="str">
        <f t="shared" si="1045"/>
        <v/>
      </c>
      <c r="AM1450" s="99" t="str">
        <f t="shared" si="1025"/>
        <v/>
      </c>
      <c r="AN1450" s="99" t="str">
        <f t="shared" si="1031"/>
        <v/>
      </c>
      <c r="AO1450" s="99" t="str">
        <f t="shared" si="1036"/>
        <v/>
      </c>
      <c r="AP1450" s="99" t="str">
        <f t="shared" si="1037"/>
        <v/>
      </c>
      <c r="AQ1450" s="99" t="str">
        <f t="shared" si="1032"/>
        <v/>
      </c>
      <c r="AR1450" s="99" t="str">
        <f t="shared" si="1033"/>
        <v/>
      </c>
      <c r="AS1450" s="99" t="str">
        <f t="shared" si="1038"/>
        <v/>
      </c>
      <c r="AT1450" s="99" t="str">
        <f t="shared" si="1039"/>
        <v/>
      </c>
      <c r="AU1450" s="99" t="str">
        <f t="shared" si="1009"/>
        <v/>
      </c>
      <c r="AV1450" s="99" t="str">
        <f t="shared" si="1010"/>
        <v/>
      </c>
      <c r="AW1450" s="99" t="str">
        <f t="shared" si="1040"/>
        <v/>
      </c>
      <c r="AX1450" s="99" t="str">
        <f t="shared" si="1041"/>
        <v/>
      </c>
      <c r="AY1450" s="99" t="str">
        <f t="shared" si="1011"/>
        <v/>
      </c>
      <c r="AZ1450" s="99" t="str">
        <f t="shared" si="1012"/>
        <v/>
      </c>
      <c r="BA1450" s="99" t="str">
        <f t="shared" si="1042"/>
        <v/>
      </c>
      <c r="BB1450" s="99" t="str">
        <f t="shared" si="1043"/>
        <v/>
      </c>
      <c r="BD1450" s="99" t="str">
        <f t="shared" si="1013"/>
        <v/>
      </c>
      <c r="BE1450" s="99" t="str">
        <f t="shared" si="1014"/>
        <v/>
      </c>
      <c r="BF1450" s="99" t="str">
        <f t="shared" si="1015"/>
        <v/>
      </c>
      <c r="BG1450" s="99" t="str">
        <f t="shared" si="1016"/>
        <v/>
      </c>
      <c r="BH1450" s="121" t="str">
        <f t="shared" si="1017"/>
        <v/>
      </c>
      <c r="BI1450" s="121" t="str">
        <f t="shared" si="1018"/>
        <v/>
      </c>
      <c r="BJ1450" s="122" t="str">
        <f t="shared" si="1019"/>
        <v/>
      </c>
      <c r="BK1450" s="122"/>
      <c r="BL1450" s="99" t="str">
        <f t="shared" si="1020"/>
        <v/>
      </c>
      <c r="BM1450" s="99" t="str">
        <f t="shared" si="1021"/>
        <v/>
      </c>
      <c r="BN1450" s="122" t="str">
        <f t="shared" si="1026"/>
        <v/>
      </c>
      <c r="BO1450" s="121" t="str">
        <f t="shared" si="1022"/>
        <v/>
      </c>
      <c r="BP1450" s="122" t="str">
        <f t="shared" si="1027"/>
        <v/>
      </c>
      <c r="BQ1450" s="122"/>
    </row>
    <row r="1451" spans="2:69" x14ac:dyDescent="0.3">
      <c r="B1451" s="89"/>
      <c r="C1451" s="98">
        <f t="shared" si="1023"/>
        <v>289</v>
      </c>
      <c r="D1451" s="120">
        <v>1441</v>
      </c>
      <c r="E1451" s="161" t="str">
        <f t="shared" si="1028"/>
        <v/>
      </c>
      <c r="F1451" s="90" t="str">
        <f t="shared" si="1004"/>
        <v/>
      </c>
      <c r="G1451" s="120">
        <v>1441</v>
      </c>
      <c r="H1451" s="161" t="str">
        <f t="shared" si="1029"/>
        <v/>
      </c>
      <c r="I1451" s="90" t="str">
        <f t="array" ref="I1451">IF(D$2=1,IF(F1451="","",ABS(F1450-F1451)),IF(D$2&lt;10,IF(AND(F1451="",F1452=""),"",MAX(IF(C$11:C$1510=G1451,B$11:B$1510))-MIN(IF(C$11:C$1510=G1451,B$11:B$1510))),IF(AND(F1451="",F1452=""),"",_xlfn.STDEV.S(IF(C$11:C$1510=G1451,B$11:B$1510)))))</f>
        <v/>
      </c>
      <c r="J1451" s="102"/>
      <c r="K1451" s="156"/>
      <c r="L1451" s="157"/>
      <c r="M1451" s="158"/>
      <c r="N1451" s="147"/>
      <c r="O1451" s="147"/>
      <c r="AA1451" s="99" t="str">
        <f t="shared" si="1005"/>
        <v/>
      </c>
      <c r="AB1451" s="99" t="str">
        <f t="shared" si="1006"/>
        <v/>
      </c>
      <c r="AC1451" s="99" t="str">
        <f t="shared" si="1034"/>
        <v/>
      </c>
      <c r="AD1451" s="99" t="str">
        <f t="shared" si="1035"/>
        <v/>
      </c>
      <c r="AE1451" s="99" t="str">
        <f t="shared" si="1007"/>
        <v/>
      </c>
      <c r="AF1451" s="99" t="str">
        <f t="shared" si="1008"/>
        <v/>
      </c>
      <c r="AG1451" s="99" t="str">
        <f t="shared" si="1046"/>
        <v/>
      </c>
      <c r="AH1451" s="99" t="str">
        <f t="shared" si="1047"/>
        <v/>
      </c>
      <c r="AI1451" s="99" t="str">
        <f t="shared" si="1024"/>
        <v/>
      </c>
      <c r="AJ1451" s="99" t="str">
        <f t="shared" si="1030"/>
        <v/>
      </c>
      <c r="AK1451" s="99" t="str">
        <f t="shared" si="1044"/>
        <v/>
      </c>
      <c r="AL1451" s="99" t="str">
        <f t="shared" si="1045"/>
        <v/>
      </c>
      <c r="AM1451" s="99" t="str">
        <f t="shared" si="1025"/>
        <v/>
      </c>
      <c r="AN1451" s="99" t="str">
        <f t="shared" si="1031"/>
        <v/>
      </c>
      <c r="AO1451" s="99" t="str">
        <f t="shared" si="1036"/>
        <v/>
      </c>
      <c r="AP1451" s="99" t="str">
        <f t="shared" si="1037"/>
        <v/>
      </c>
      <c r="AQ1451" s="99" t="str">
        <f t="shared" si="1032"/>
        <v/>
      </c>
      <c r="AR1451" s="99" t="str">
        <f t="shared" si="1033"/>
        <v/>
      </c>
      <c r="AS1451" s="99" t="str">
        <f t="shared" si="1038"/>
        <v/>
      </c>
      <c r="AT1451" s="99" t="str">
        <f t="shared" si="1039"/>
        <v/>
      </c>
      <c r="AU1451" s="99" t="str">
        <f t="shared" si="1009"/>
        <v/>
      </c>
      <c r="AV1451" s="99" t="str">
        <f t="shared" si="1010"/>
        <v/>
      </c>
      <c r="AW1451" s="99" t="str">
        <f t="shared" si="1040"/>
        <v/>
      </c>
      <c r="AX1451" s="99" t="str">
        <f t="shared" si="1041"/>
        <v/>
      </c>
      <c r="AY1451" s="99" t="str">
        <f t="shared" si="1011"/>
        <v/>
      </c>
      <c r="AZ1451" s="99" t="str">
        <f t="shared" si="1012"/>
        <v/>
      </c>
      <c r="BA1451" s="99" t="str">
        <f t="shared" si="1042"/>
        <v/>
      </c>
      <c r="BB1451" s="99" t="str">
        <f t="shared" si="1043"/>
        <v/>
      </c>
      <c r="BD1451" s="99" t="str">
        <f t="shared" si="1013"/>
        <v/>
      </c>
      <c r="BE1451" s="99" t="str">
        <f t="shared" si="1014"/>
        <v/>
      </c>
      <c r="BF1451" s="99" t="str">
        <f t="shared" si="1015"/>
        <v/>
      </c>
      <c r="BG1451" s="99" t="str">
        <f t="shared" si="1016"/>
        <v/>
      </c>
      <c r="BH1451" s="121" t="str">
        <f t="shared" si="1017"/>
        <v/>
      </c>
      <c r="BI1451" s="121" t="str">
        <f t="shared" si="1018"/>
        <v/>
      </c>
      <c r="BJ1451" s="122" t="str">
        <f t="shared" si="1019"/>
        <v/>
      </c>
      <c r="BK1451" s="122"/>
      <c r="BL1451" s="99" t="str">
        <f t="shared" si="1020"/>
        <v/>
      </c>
      <c r="BM1451" s="99" t="str">
        <f t="shared" si="1021"/>
        <v/>
      </c>
      <c r="BN1451" s="122" t="str">
        <f t="shared" si="1026"/>
        <v/>
      </c>
      <c r="BO1451" s="121" t="str">
        <f t="shared" si="1022"/>
        <v/>
      </c>
      <c r="BP1451" s="122" t="str">
        <f t="shared" si="1027"/>
        <v/>
      </c>
      <c r="BQ1451" s="122"/>
    </row>
    <row r="1452" spans="2:69" x14ac:dyDescent="0.3">
      <c r="B1452" s="89"/>
      <c r="C1452" s="98">
        <f t="shared" si="1023"/>
        <v>289</v>
      </c>
      <c r="D1452" s="120">
        <v>1442</v>
      </c>
      <c r="E1452" s="161" t="str">
        <f t="shared" si="1028"/>
        <v/>
      </c>
      <c r="F1452" s="90" t="str">
        <f t="shared" si="1004"/>
        <v/>
      </c>
      <c r="G1452" s="120">
        <v>1442</v>
      </c>
      <c r="H1452" s="161" t="str">
        <f t="shared" si="1029"/>
        <v/>
      </c>
      <c r="I1452" s="90" t="str">
        <f t="array" ref="I1452">IF(D$2=1,IF(F1452="","",ABS(F1451-F1452)),IF(D$2&lt;10,IF(AND(F1452="",F1453=""),"",MAX(IF(C$11:C$1510=G1452,B$11:B$1510))-MIN(IF(C$11:C$1510=G1452,B$11:B$1510))),IF(AND(F1452="",F1453=""),"",_xlfn.STDEV.S(IF(C$11:C$1510=G1452,B$11:B$1510)))))</f>
        <v/>
      </c>
      <c r="J1452" s="102"/>
      <c r="K1452" s="156"/>
      <c r="L1452" s="157"/>
      <c r="M1452" s="158"/>
      <c r="N1452" s="147"/>
      <c r="O1452" s="147"/>
      <c r="AA1452" s="99" t="str">
        <f t="shared" si="1005"/>
        <v/>
      </c>
      <c r="AB1452" s="99" t="str">
        <f t="shared" si="1006"/>
        <v/>
      </c>
      <c r="AC1452" s="99" t="str">
        <f t="shared" si="1034"/>
        <v/>
      </c>
      <c r="AD1452" s="99" t="str">
        <f t="shared" si="1035"/>
        <v/>
      </c>
      <c r="AE1452" s="99" t="str">
        <f t="shared" si="1007"/>
        <v/>
      </c>
      <c r="AF1452" s="99" t="str">
        <f t="shared" si="1008"/>
        <v/>
      </c>
      <c r="AG1452" s="99" t="str">
        <f t="shared" si="1046"/>
        <v/>
      </c>
      <c r="AH1452" s="99" t="str">
        <f t="shared" si="1047"/>
        <v/>
      </c>
      <c r="AI1452" s="99" t="str">
        <f t="shared" si="1024"/>
        <v/>
      </c>
      <c r="AJ1452" s="99" t="str">
        <f t="shared" si="1030"/>
        <v/>
      </c>
      <c r="AK1452" s="99" t="str">
        <f t="shared" si="1044"/>
        <v/>
      </c>
      <c r="AL1452" s="99" t="str">
        <f t="shared" si="1045"/>
        <v/>
      </c>
      <c r="AM1452" s="99" t="str">
        <f t="shared" si="1025"/>
        <v/>
      </c>
      <c r="AN1452" s="99" t="str">
        <f t="shared" si="1031"/>
        <v/>
      </c>
      <c r="AO1452" s="99" t="str">
        <f t="shared" si="1036"/>
        <v/>
      </c>
      <c r="AP1452" s="99" t="str">
        <f t="shared" si="1037"/>
        <v/>
      </c>
      <c r="AQ1452" s="99" t="str">
        <f t="shared" si="1032"/>
        <v/>
      </c>
      <c r="AR1452" s="99" t="str">
        <f t="shared" si="1033"/>
        <v/>
      </c>
      <c r="AS1452" s="99" t="str">
        <f t="shared" si="1038"/>
        <v/>
      </c>
      <c r="AT1452" s="99" t="str">
        <f t="shared" si="1039"/>
        <v/>
      </c>
      <c r="AU1452" s="99" t="str">
        <f t="shared" si="1009"/>
        <v/>
      </c>
      <c r="AV1452" s="99" t="str">
        <f t="shared" si="1010"/>
        <v/>
      </c>
      <c r="AW1452" s="99" t="str">
        <f t="shared" si="1040"/>
        <v/>
      </c>
      <c r="AX1452" s="99" t="str">
        <f t="shared" si="1041"/>
        <v/>
      </c>
      <c r="AY1452" s="99" t="str">
        <f t="shared" si="1011"/>
        <v/>
      </c>
      <c r="AZ1452" s="99" t="str">
        <f t="shared" si="1012"/>
        <v/>
      </c>
      <c r="BA1452" s="99" t="str">
        <f t="shared" si="1042"/>
        <v/>
      </c>
      <c r="BB1452" s="99" t="str">
        <f t="shared" si="1043"/>
        <v/>
      </c>
      <c r="BD1452" s="99" t="str">
        <f t="shared" si="1013"/>
        <v/>
      </c>
      <c r="BE1452" s="99" t="str">
        <f t="shared" si="1014"/>
        <v/>
      </c>
      <c r="BF1452" s="99" t="str">
        <f t="shared" si="1015"/>
        <v/>
      </c>
      <c r="BG1452" s="99" t="str">
        <f t="shared" si="1016"/>
        <v/>
      </c>
      <c r="BH1452" s="121" t="str">
        <f t="shared" si="1017"/>
        <v/>
      </c>
      <c r="BI1452" s="121" t="str">
        <f t="shared" si="1018"/>
        <v/>
      </c>
      <c r="BJ1452" s="122" t="str">
        <f t="shared" si="1019"/>
        <v/>
      </c>
      <c r="BK1452" s="122"/>
      <c r="BL1452" s="99" t="str">
        <f t="shared" si="1020"/>
        <v/>
      </c>
      <c r="BM1452" s="99" t="str">
        <f t="shared" si="1021"/>
        <v/>
      </c>
      <c r="BN1452" s="122" t="str">
        <f t="shared" si="1026"/>
        <v/>
      </c>
      <c r="BO1452" s="121" t="str">
        <f t="shared" si="1022"/>
        <v/>
      </c>
      <c r="BP1452" s="122" t="str">
        <f t="shared" si="1027"/>
        <v/>
      </c>
      <c r="BQ1452" s="122"/>
    </row>
    <row r="1453" spans="2:69" x14ac:dyDescent="0.3">
      <c r="B1453" s="89"/>
      <c r="C1453" s="98">
        <f t="shared" si="1023"/>
        <v>289</v>
      </c>
      <c r="D1453" s="120">
        <v>1443</v>
      </c>
      <c r="E1453" s="161" t="str">
        <f t="shared" si="1028"/>
        <v/>
      </c>
      <c r="F1453" s="90" t="str">
        <f t="shared" si="1004"/>
        <v/>
      </c>
      <c r="G1453" s="120">
        <v>1443</v>
      </c>
      <c r="H1453" s="161" t="str">
        <f t="shared" si="1029"/>
        <v/>
      </c>
      <c r="I1453" s="90" t="str">
        <f t="array" ref="I1453">IF(D$2=1,IF(F1453="","",ABS(F1452-F1453)),IF(D$2&lt;10,IF(AND(F1453="",F1454=""),"",MAX(IF(C$11:C$1510=G1453,B$11:B$1510))-MIN(IF(C$11:C$1510=G1453,B$11:B$1510))),IF(AND(F1453="",F1454=""),"",_xlfn.STDEV.S(IF(C$11:C$1510=G1453,B$11:B$1510)))))</f>
        <v/>
      </c>
      <c r="J1453" s="102"/>
      <c r="K1453" s="156"/>
      <c r="L1453" s="157"/>
      <c r="M1453" s="158"/>
      <c r="N1453" s="147"/>
      <c r="O1453" s="147"/>
      <c r="AA1453" s="99" t="str">
        <f t="shared" si="1005"/>
        <v/>
      </c>
      <c r="AB1453" s="99" t="str">
        <f t="shared" si="1006"/>
        <v/>
      </c>
      <c r="AC1453" s="99" t="str">
        <f t="shared" si="1034"/>
        <v/>
      </c>
      <c r="AD1453" s="99" t="str">
        <f t="shared" si="1035"/>
        <v/>
      </c>
      <c r="AE1453" s="99" t="str">
        <f t="shared" si="1007"/>
        <v/>
      </c>
      <c r="AF1453" s="99" t="str">
        <f t="shared" si="1008"/>
        <v/>
      </c>
      <c r="AG1453" s="99" t="str">
        <f t="shared" si="1046"/>
        <v/>
      </c>
      <c r="AH1453" s="99" t="str">
        <f t="shared" si="1047"/>
        <v/>
      </c>
      <c r="AI1453" s="99" t="str">
        <f t="shared" si="1024"/>
        <v/>
      </c>
      <c r="AJ1453" s="99" t="str">
        <f t="shared" si="1030"/>
        <v/>
      </c>
      <c r="AK1453" s="99" t="str">
        <f t="shared" si="1044"/>
        <v/>
      </c>
      <c r="AL1453" s="99" t="str">
        <f t="shared" si="1045"/>
        <v/>
      </c>
      <c r="AM1453" s="99" t="str">
        <f t="shared" si="1025"/>
        <v/>
      </c>
      <c r="AN1453" s="99" t="str">
        <f t="shared" si="1031"/>
        <v/>
      </c>
      <c r="AO1453" s="99" t="str">
        <f t="shared" si="1036"/>
        <v/>
      </c>
      <c r="AP1453" s="99" t="str">
        <f t="shared" si="1037"/>
        <v/>
      </c>
      <c r="AQ1453" s="99" t="str">
        <f t="shared" si="1032"/>
        <v/>
      </c>
      <c r="AR1453" s="99" t="str">
        <f t="shared" si="1033"/>
        <v/>
      </c>
      <c r="AS1453" s="99" t="str">
        <f t="shared" si="1038"/>
        <v/>
      </c>
      <c r="AT1453" s="99" t="str">
        <f t="shared" si="1039"/>
        <v/>
      </c>
      <c r="AU1453" s="99" t="str">
        <f t="shared" si="1009"/>
        <v/>
      </c>
      <c r="AV1453" s="99" t="str">
        <f t="shared" si="1010"/>
        <v/>
      </c>
      <c r="AW1453" s="99" t="str">
        <f t="shared" si="1040"/>
        <v/>
      </c>
      <c r="AX1453" s="99" t="str">
        <f t="shared" si="1041"/>
        <v/>
      </c>
      <c r="AY1453" s="99" t="str">
        <f t="shared" si="1011"/>
        <v/>
      </c>
      <c r="AZ1453" s="99" t="str">
        <f t="shared" si="1012"/>
        <v/>
      </c>
      <c r="BA1453" s="99" t="str">
        <f t="shared" si="1042"/>
        <v/>
      </c>
      <c r="BB1453" s="99" t="str">
        <f t="shared" si="1043"/>
        <v/>
      </c>
      <c r="BD1453" s="99" t="str">
        <f t="shared" si="1013"/>
        <v/>
      </c>
      <c r="BE1453" s="99" t="str">
        <f t="shared" si="1014"/>
        <v/>
      </c>
      <c r="BF1453" s="99" t="str">
        <f t="shared" si="1015"/>
        <v/>
      </c>
      <c r="BG1453" s="99" t="str">
        <f t="shared" si="1016"/>
        <v/>
      </c>
      <c r="BH1453" s="121" t="str">
        <f t="shared" si="1017"/>
        <v/>
      </c>
      <c r="BI1453" s="121" t="str">
        <f t="shared" si="1018"/>
        <v/>
      </c>
      <c r="BJ1453" s="122" t="str">
        <f t="shared" si="1019"/>
        <v/>
      </c>
      <c r="BK1453" s="122"/>
      <c r="BL1453" s="99" t="str">
        <f t="shared" si="1020"/>
        <v/>
      </c>
      <c r="BM1453" s="99" t="str">
        <f t="shared" si="1021"/>
        <v/>
      </c>
      <c r="BN1453" s="122" t="str">
        <f t="shared" si="1026"/>
        <v/>
      </c>
      <c r="BO1453" s="121" t="str">
        <f t="shared" si="1022"/>
        <v/>
      </c>
      <c r="BP1453" s="122" t="str">
        <f t="shared" si="1027"/>
        <v/>
      </c>
      <c r="BQ1453" s="122"/>
    </row>
    <row r="1454" spans="2:69" x14ac:dyDescent="0.3">
      <c r="B1454" s="89"/>
      <c r="C1454" s="98">
        <f t="shared" si="1023"/>
        <v>289</v>
      </c>
      <c r="D1454" s="120">
        <v>1444</v>
      </c>
      <c r="E1454" s="161" t="str">
        <f t="shared" si="1028"/>
        <v/>
      </c>
      <c r="F1454" s="90" t="str">
        <f t="shared" si="1004"/>
        <v/>
      </c>
      <c r="G1454" s="120">
        <v>1444</v>
      </c>
      <c r="H1454" s="161" t="str">
        <f t="shared" si="1029"/>
        <v/>
      </c>
      <c r="I1454" s="90" t="str">
        <f t="array" ref="I1454">IF(D$2=1,IF(F1454="","",ABS(F1453-F1454)),IF(D$2&lt;10,IF(AND(F1454="",F1455=""),"",MAX(IF(C$11:C$1510=G1454,B$11:B$1510))-MIN(IF(C$11:C$1510=G1454,B$11:B$1510))),IF(AND(F1454="",F1455=""),"",_xlfn.STDEV.S(IF(C$11:C$1510=G1454,B$11:B$1510)))))</f>
        <v/>
      </c>
      <c r="J1454" s="102"/>
      <c r="K1454" s="156"/>
      <c r="L1454" s="157"/>
      <c r="M1454" s="158"/>
      <c r="N1454" s="147"/>
      <c r="O1454" s="147"/>
      <c r="AA1454" s="99" t="str">
        <f t="shared" si="1005"/>
        <v/>
      </c>
      <c r="AB1454" s="99" t="str">
        <f t="shared" si="1006"/>
        <v/>
      </c>
      <c r="AC1454" s="99" t="str">
        <f t="shared" si="1034"/>
        <v/>
      </c>
      <c r="AD1454" s="99" t="str">
        <f t="shared" si="1035"/>
        <v/>
      </c>
      <c r="AE1454" s="99" t="str">
        <f t="shared" si="1007"/>
        <v/>
      </c>
      <c r="AF1454" s="99" t="str">
        <f t="shared" si="1008"/>
        <v/>
      </c>
      <c r="AG1454" s="99" t="str">
        <f t="shared" si="1046"/>
        <v/>
      </c>
      <c r="AH1454" s="99" t="str">
        <f t="shared" si="1047"/>
        <v/>
      </c>
      <c r="AI1454" s="99" t="str">
        <f t="shared" si="1024"/>
        <v/>
      </c>
      <c r="AJ1454" s="99" t="str">
        <f t="shared" si="1030"/>
        <v/>
      </c>
      <c r="AK1454" s="99" t="str">
        <f t="shared" si="1044"/>
        <v/>
      </c>
      <c r="AL1454" s="99" t="str">
        <f t="shared" si="1045"/>
        <v/>
      </c>
      <c r="AM1454" s="99" t="str">
        <f t="shared" si="1025"/>
        <v/>
      </c>
      <c r="AN1454" s="99" t="str">
        <f t="shared" si="1031"/>
        <v/>
      </c>
      <c r="AO1454" s="99" t="str">
        <f t="shared" si="1036"/>
        <v/>
      </c>
      <c r="AP1454" s="99" t="str">
        <f t="shared" si="1037"/>
        <v/>
      </c>
      <c r="AQ1454" s="99" t="str">
        <f t="shared" si="1032"/>
        <v/>
      </c>
      <c r="AR1454" s="99" t="str">
        <f t="shared" si="1033"/>
        <v/>
      </c>
      <c r="AS1454" s="99" t="str">
        <f t="shared" si="1038"/>
        <v/>
      </c>
      <c r="AT1454" s="99" t="str">
        <f t="shared" si="1039"/>
        <v/>
      </c>
      <c r="AU1454" s="99" t="str">
        <f t="shared" si="1009"/>
        <v/>
      </c>
      <c r="AV1454" s="99" t="str">
        <f t="shared" si="1010"/>
        <v/>
      </c>
      <c r="AW1454" s="99" t="str">
        <f t="shared" si="1040"/>
        <v/>
      </c>
      <c r="AX1454" s="99" t="str">
        <f t="shared" si="1041"/>
        <v/>
      </c>
      <c r="AY1454" s="99" t="str">
        <f t="shared" si="1011"/>
        <v/>
      </c>
      <c r="AZ1454" s="99" t="str">
        <f t="shared" si="1012"/>
        <v/>
      </c>
      <c r="BA1454" s="99" t="str">
        <f t="shared" si="1042"/>
        <v/>
      </c>
      <c r="BB1454" s="99" t="str">
        <f t="shared" si="1043"/>
        <v/>
      </c>
      <c r="BD1454" s="99" t="str">
        <f t="shared" si="1013"/>
        <v/>
      </c>
      <c r="BE1454" s="99" t="str">
        <f t="shared" si="1014"/>
        <v/>
      </c>
      <c r="BF1454" s="99" t="str">
        <f t="shared" si="1015"/>
        <v/>
      </c>
      <c r="BG1454" s="99" t="str">
        <f t="shared" si="1016"/>
        <v/>
      </c>
      <c r="BH1454" s="121" t="str">
        <f t="shared" si="1017"/>
        <v/>
      </c>
      <c r="BI1454" s="121" t="str">
        <f t="shared" si="1018"/>
        <v/>
      </c>
      <c r="BJ1454" s="122" t="str">
        <f t="shared" si="1019"/>
        <v/>
      </c>
      <c r="BK1454" s="122"/>
      <c r="BL1454" s="99" t="str">
        <f t="shared" si="1020"/>
        <v/>
      </c>
      <c r="BM1454" s="99" t="str">
        <f t="shared" si="1021"/>
        <v/>
      </c>
      <c r="BN1454" s="122" t="str">
        <f t="shared" si="1026"/>
        <v/>
      </c>
      <c r="BO1454" s="121" t="str">
        <f t="shared" si="1022"/>
        <v/>
      </c>
      <c r="BP1454" s="122" t="str">
        <f t="shared" si="1027"/>
        <v/>
      </c>
      <c r="BQ1454" s="122"/>
    </row>
    <row r="1455" spans="2:69" x14ac:dyDescent="0.3">
      <c r="B1455" s="89"/>
      <c r="C1455" s="98">
        <f t="shared" si="1023"/>
        <v>289</v>
      </c>
      <c r="D1455" s="120">
        <v>1445</v>
      </c>
      <c r="E1455" s="161" t="str">
        <f t="shared" si="1028"/>
        <v/>
      </c>
      <c r="F1455" s="90" t="str">
        <f t="shared" si="1004"/>
        <v/>
      </c>
      <c r="G1455" s="120">
        <v>1445</v>
      </c>
      <c r="H1455" s="161" t="str">
        <f t="shared" si="1029"/>
        <v/>
      </c>
      <c r="I1455" s="90" t="str">
        <f t="array" ref="I1455">IF(D$2=1,IF(F1455="","",ABS(F1454-F1455)),IF(D$2&lt;10,IF(AND(F1455="",F1456=""),"",MAX(IF(C$11:C$1510=G1455,B$11:B$1510))-MIN(IF(C$11:C$1510=G1455,B$11:B$1510))),IF(AND(F1455="",F1456=""),"",_xlfn.STDEV.S(IF(C$11:C$1510=G1455,B$11:B$1510)))))</f>
        <v/>
      </c>
      <c r="J1455" s="102"/>
      <c r="K1455" s="156"/>
      <c r="L1455" s="157"/>
      <c r="M1455" s="158"/>
      <c r="N1455" s="147"/>
      <c r="O1455" s="147"/>
      <c r="AA1455" s="99" t="str">
        <f t="shared" si="1005"/>
        <v/>
      </c>
      <c r="AB1455" s="99" t="str">
        <f t="shared" si="1006"/>
        <v/>
      </c>
      <c r="AC1455" s="99" t="str">
        <f t="shared" si="1034"/>
        <v/>
      </c>
      <c r="AD1455" s="99" t="str">
        <f t="shared" si="1035"/>
        <v/>
      </c>
      <c r="AE1455" s="99" t="str">
        <f t="shared" si="1007"/>
        <v/>
      </c>
      <c r="AF1455" s="99" t="str">
        <f t="shared" si="1008"/>
        <v/>
      </c>
      <c r="AG1455" s="99" t="str">
        <f t="shared" si="1046"/>
        <v/>
      </c>
      <c r="AH1455" s="99" t="str">
        <f t="shared" si="1047"/>
        <v/>
      </c>
      <c r="AI1455" s="99" t="str">
        <f t="shared" si="1024"/>
        <v/>
      </c>
      <c r="AJ1455" s="99" t="str">
        <f t="shared" si="1030"/>
        <v/>
      </c>
      <c r="AK1455" s="99" t="str">
        <f t="shared" si="1044"/>
        <v/>
      </c>
      <c r="AL1455" s="99" t="str">
        <f t="shared" si="1045"/>
        <v/>
      </c>
      <c r="AM1455" s="99" t="str">
        <f t="shared" si="1025"/>
        <v/>
      </c>
      <c r="AN1455" s="99" t="str">
        <f t="shared" si="1031"/>
        <v/>
      </c>
      <c r="AO1455" s="99" t="str">
        <f t="shared" si="1036"/>
        <v/>
      </c>
      <c r="AP1455" s="99" t="str">
        <f t="shared" si="1037"/>
        <v/>
      </c>
      <c r="AQ1455" s="99" t="str">
        <f t="shared" si="1032"/>
        <v/>
      </c>
      <c r="AR1455" s="99" t="str">
        <f t="shared" si="1033"/>
        <v/>
      </c>
      <c r="AS1455" s="99" t="str">
        <f t="shared" si="1038"/>
        <v/>
      </c>
      <c r="AT1455" s="99" t="str">
        <f t="shared" si="1039"/>
        <v/>
      </c>
      <c r="AU1455" s="99" t="str">
        <f t="shared" si="1009"/>
        <v/>
      </c>
      <c r="AV1455" s="99" t="str">
        <f t="shared" si="1010"/>
        <v/>
      </c>
      <c r="AW1455" s="99" t="str">
        <f t="shared" si="1040"/>
        <v/>
      </c>
      <c r="AX1455" s="99" t="str">
        <f t="shared" si="1041"/>
        <v/>
      </c>
      <c r="AY1455" s="99" t="str">
        <f t="shared" si="1011"/>
        <v/>
      </c>
      <c r="AZ1455" s="99" t="str">
        <f t="shared" si="1012"/>
        <v/>
      </c>
      <c r="BA1455" s="99" t="str">
        <f t="shared" si="1042"/>
        <v/>
      </c>
      <c r="BB1455" s="99" t="str">
        <f t="shared" si="1043"/>
        <v/>
      </c>
      <c r="BD1455" s="99" t="str">
        <f t="shared" si="1013"/>
        <v/>
      </c>
      <c r="BE1455" s="99" t="str">
        <f t="shared" si="1014"/>
        <v/>
      </c>
      <c r="BF1455" s="99" t="str">
        <f t="shared" si="1015"/>
        <v/>
      </c>
      <c r="BG1455" s="99" t="str">
        <f t="shared" si="1016"/>
        <v/>
      </c>
      <c r="BH1455" s="121" t="str">
        <f t="shared" si="1017"/>
        <v/>
      </c>
      <c r="BI1455" s="121" t="str">
        <f t="shared" si="1018"/>
        <v/>
      </c>
      <c r="BJ1455" s="122" t="str">
        <f t="shared" si="1019"/>
        <v/>
      </c>
      <c r="BK1455" s="122"/>
      <c r="BL1455" s="99" t="str">
        <f t="shared" si="1020"/>
        <v/>
      </c>
      <c r="BM1455" s="99" t="str">
        <f t="shared" si="1021"/>
        <v/>
      </c>
      <c r="BN1455" s="122" t="str">
        <f t="shared" si="1026"/>
        <v/>
      </c>
      <c r="BO1455" s="121" t="str">
        <f t="shared" si="1022"/>
        <v/>
      </c>
      <c r="BP1455" s="122" t="str">
        <f t="shared" si="1027"/>
        <v/>
      </c>
      <c r="BQ1455" s="122"/>
    </row>
    <row r="1456" spans="2:69" x14ac:dyDescent="0.3">
      <c r="B1456" s="89"/>
      <c r="C1456" s="98">
        <f t="shared" si="1023"/>
        <v>290</v>
      </c>
      <c r="D1456" s="120">
        <v>1446</v>
      </c>
      <c r="E1456" s="161" t="str">
        <f t="shared" si="1028"/>
        <v/>
      </c>
      <c r="F1456" s="90" t="str">
        <f t="shared" si="1004"/>
        <v/>
      </c>
      <c r="G1456" s="120">
        <v>1446</v>
      </c>
      <c r="H1456" s="161" t="str">
        <f t="shared" si="1029"/>
        <v/>
      </c>
      <c r="I1456" s="90" t="str">
        <f t="array" ref="I1456">IF(D$2=1,IF(F1456="","",ABS(F1455-F1456)),IF(D$2&lt;10,IF(AND(F1456="",F1457=""),"",MAX(IF(C$11:C$1510=G1456,B$11:B$1510))-MIN(IF(C$11:C$1510=G1456,B$11:B$1510))),IF(AND(F1456="",F1457=""),"",_xlfn.STDEV.S(IF(C$11:C$1510=G1456,B$11:B$1510)))))</f>
        <v/>
      </c>
      <c r="J1456" s="102"/>
      <c r="K1456" s="156"/>
      <c r="L1456" s="157"/>
      <c r="M1456" s="158"/>
      <c r="N1456" s="147"/>
      <c r="O1456" s="147"/>
      <c r="AA1456" s="99" t="str">
        <f t="shared" si="1005"/>
        <v/>
      </c>
      <c r="AB1456" s="99" t="str">
        <f t="shared" si="1006"/>
        <v/>
      </c>
      <c r="AC1456" s="99" t="str">
        <f t="shared" si="1034"/>
        <v/>
      </c>
      <c r="AD1456" s="99" t="str">
        <f t="shared" si="1035"/>
        <v/>
      </c>
      <c r="AE1456" s="99" t="str">
        <f t="shared" si="1007"/>
        <v/>
      </c>
      <c r="AF1456" s="99" t="str">
        <f t="shared" si="1008"/>
        <v/>
      </c>
      <c r="AG1456" s="99" t="str">
        <f t="shared" si="1046"/>
        <v/>
      </c>
      <c r="AH1456" s="99" t="str">
        <f t="shared" si="1047"/>
        <v/>
      </c>
      <c r="AI1456" s="99" t="str">
        <f t="shared" si="1024"/>
        <v/>
      </c>
      <c r="AJ1456" s="99" t="str">
        <f t="shared" si="1030"/>
        <v/>
      </c>
      <c r="AK1456" s="99" t="str">
        <f t="shared" si="1044"/>
        <v/>
      </c>
      <c r="AL1456" s="99" t="str">
        <f t="shared" si="1045"/>
        <v/>
      </c>
      <c r="AM1456" s="99" t="str">
        <f t="shared" si="1025"/>
        <v/>
      </c>
      <c r="AN1456" s="99" t="str">
        <f t="shared" si="1031"/>
        <v/>
      </c>
      <c r="AO1456" s="99" t="str">
        <f t="shared" si="1036"/>
        <v/>
      </c>
      <c r="AP1456" s="99" t="str">
        <f t="shared" si="1037"/>
        <v/>
      </c>
      <c r="AQ1456" s="99" t="str">
        <f t="shared" si="1032"/>
        <v/>
      </c>
      <c r="AR1456" s="99" t="str">
        <f t="shared" si="1033"/>
        <v/>
      </c>
      <c r="AS1456" s="99" t="str">
        <f t="shared" si="1038"/>
        <v/>
      </c>
      <c r="AT1456" s="99" t="str">
        <f t="shared" si="1039"/>
        <v/>
      </c>
      <c r="AU1456" s="99" t="str">
        <f t="shared" si="1009"/>
        <v/>
      </c>
      <c r="AV1456" s="99" t="str">
        <f t="shared" si="1010"/>
        <v/>
      </c>
      <c r="AW1456" s="99" t="str">
        <f t="shared" si="1040"/>
        <v/>
      </c>
      <c r="AX1456" s="99" t="str">
        <f t="shared" si="1041"/>
        <v/>
      </c>
      <c r="AY1456" s="99" t="str">
        <f t="shared" si="1011"/>
        <v/>
      </c>
      <c r="AZ1456" s="99" t="str">
        <f t="shared" si="1012"/>
        <v/>
      </c>
      <c r="BA1456" s="99" t="str">
        <f t="shared" si="1042"/>
        <v/>
      </c>
      <c r="BB1456" s="99" t="str">
        <f t="shared" si="1043"/>
        <v/>
      </c>
      <c r="BD1456" s="99" t="str">
        <f t="shared" si="1013"/>
        <v/>
      </c>
      <c r="BE1456" s="99" t="str">
        <f t="shared" si="1014"/>
        <v/>
      </c>
      <c r="BF1456" s="99" t="str">
        <f t="shared" si="1015"/>
        <v/>
      </c>
      <c r="BG1456" s="99" t="str">
        <f t="shared" si="1016"/>
        <v/>
      </c>
      <c r="BH1456" s="121" t="str">
        <f t="shared" si="1017"/>
        <v/>
      </c>
      <c r="BI1456" s="121" t="str">
        <f t="shared" si="1018"/>
        <v/>
      </c>
      <c r="BJ1456" s="122" t="str">
        <f t="shared" si="1019"/>
        <v/>
      </c>
      <c r="BK1456" s="122"/>
      <c r="BL1456" s="99" t="str">
        <f t="shared" si="1020"/>
        <v/>
      </c>
      <c r="BM1456" s="99" t="str">
        <f t="shared" si="1021"/>
        <v/>
      </c>
      <c r="BN1456" s="122" t="str">
        <f t="shared" si="1026"/>
        <v/>
      </c>
      <c r="BO1456" s="121" t="str">
        <f t="shared" si="1022"/>
        <v/>
      </c>
      <c r="BP1456" s="122" t="str">
        <f t="shared" si="1027"/>
        <v/>
      </c>
      <c r="BQ1456" s="122"/>
    </row>
    <row r="1457" spans="2:69" x14ac:dyDescent="0.3">
      <c r="B1457" s="89"/>
      <c r="C1457" s="98">
        <f t="shared" si="1023"/>
        <v>290</v>
      </c>
      <c r="D1457" s="120">
        <v>1447</v>
      </c>
      <c r="E1457" s="161" t="str">
        <f t="shared" si="1028"/>
        <v/>
      </c>
      <c r="F1457" s="90" t="str">
        <f t="shared" si="1004"/>
        <v/>
      </c>
      <c r="G1457" s="120">
        <v>1447</v>
      </c>
      <c r="H1457" s="161" t="str">
        <f t="shared" si="1029"/>
        <v/>
      </c>
      <c r="I1457" s="90" t="str">
        <f t="array" ref="I1457">IF(D$2=1,IF(F1457="","",ABS(F1456-F1457)),IF(D$2&lt;10,IF(AND(F1457="",F1458=""),"",MAX(IF(C$11:C$1510=G1457,B$11:B$1510))-MIN(IF(C$11:C$1510=G1457,B$11:B$1510))),IF(AND(F1457="",F1458=""),"",_xlfn.STDEV.S(IF(C$11:C$1510=G1457,B$11:B$1510)))))</f>
        <v/>
      </c>
      <c r="J1457" s="102"/>
      <c r="K1457" s="156"/>
      <c r="L1457" s="157"/>
      <c r="M1457" s="158"/>
      <c r="N1457" s="147"/>
      <c r="O1457" s="147"/>
      <c r="AA1457" s="99" t="str">
        <f t="shared" si="1005"/>
        <v/>
      </c>
      <c r="AB1457" s="99" t="str">
        <f t="shared" si="1006"/>
        <v/>
      </c>
      <c r="AC1457" s="99" t="str">
        <f t="shared" si="1034"/>
        <v/>
      </c>
      <c r="AD1457" s="99" t="str">
        <f t="shared" si="1035"/>
        <v/>
      </c>
      <c r="AE1457" s="99" t="str">
        <f t="shared" si="1007"/>
        <v/>
      </c>
      <c r="AF1457" s="99" t="str">
        <f t="shared" si="1008"/>
        <v/>
      </c>
      <c r="AG1457" s="99" t="str">
        <f t="shared" si="1046"/>
        <v/>
      </c>
      <c r="AH1457" s="99" t="str">
        <f t="shared" si="1047"/>
        <v/>
      </c>
      <c r="AI1457" s="99" t="str">
        <f t="shared" si="1024"/>
        <v/>
      </c>
      <c r="AJ1457" s="99" t="str">
        <f t="shared" si="1030"/>
        <v/>
      </c>
      <c r="AK1457" s="99" t="str">
        <f t="shared" si="1044"/>
        <v/>
      </c>
      <c r="AL1457" s="99" t="str">
        <f t="shared" si="1045"/>
        <v/>
      </c>
      <c r="AM1457" s="99" t="str">
        <f t="shared" si="1025"/>
        <v/>
      </c>
      <c r="AN1457" s="99" t="str">
        <f t="shared" si="1031"/>
        <v/>
      </c>
      <c r="AO1457" s="99" t="str">
        <f t="shared" si="1036"/>
        <v/>
      </c>
      <c r="AP1457" s="99" t="str">
        <f t="shared" si="1037"/>
        <v/>
      </c>
      <c r="AQ1457" s="99" t="str">
        <f t="shared" si="1032"/>
        <v/>
      </c>
      <c r="AR1457" s="99" t="str">
        <f t="shared" si="1033"/>
        <v/>
      </c>
      <c r="AS1457" s="99" t="str">
        <f t="shared" si="1038"/>
        <v/>
      </c>
      <c r="AT1457" s="99" t="str">
        <f t="shared" si="1039"/>
        <v/>
      </c>
      <c r="AU1457" s="99" t="str">
        <f t="shared" si="1009"/>
        <v/>
      </c>
      <c r="AV1457" s="99" t="str">
        <f t="shared" si="1010"/>
        <v/>
      </c>
      <c r="AW1457" s="99" t="str">
        <f t="shared" si="1040"/>
        <v/>
      </c>
      <c r="AX1457" s="99" t="str">
        <f t="shared" si="1041"/>
        <v/>
      </c>
      <c r="AY1457" s="99" t="str">
        <f t="shared" si="1011"/>
        <v/>
      </c>
      <c r="AZ1457" s="99" t="str">
        <f t="shared" si="1012"/>
        <v/>
      </c>
      <c r="BA1457" s="99" t="str">
        <f t="shared" si="1042"/>
        <v/>
      </c>
      <c r="BB1457" s="99" t="str">
        <f t="shared" si="1043"/>
        <v/>
      </c>
      <c r="BD1457" s="99" t="str">
        <f t="shared" si="1013"/>
        <v/>
      </c>
      <c r="BE1457" s="99" t="str">
        <f t="shared" si="1014"/>
        <v/>
      </c>
      <c r="BF1457" s="99" t="str">
        <f t="shared" si="1015"/>
        <v/>
      </c>
      <c r="BG1457" s="99" t="str">
        <f t="shared" si="1016"/>
        <v/>
      </c>
      <c r="BH1457" s="121" t="str">
        <f t="shared" si="1017"/>
        <v/>
      </c>
      <c r="BI1457" s="121" t="str">
        <f t="shared" si="1018"/>
        <v/>
      </c>
      <c r="BJ1457" s="122" t="str">
        <f t="shared" si="1019"/>
        <v/>
      </c>
      <c r="BK1457" s="122"/>
      <c r="BL1457" s="99" t="str">
        <f t="shared" si="1020"/>
        <v/>
      </c>
      <c r="BM1457" s="99" t="str">
        <f t="shared" si="1021"/>
        <v/>
      </c>
      <c r="BN1457" s="122" t="str">
        <f t="shared" si="1026"/>
        <v/>
      </c>
      <c r="BO1457" s="121" t="str">
        <f t="shared" si="1022"/>
        <v/>
      </c>
      <c r="BP1457" s="122" t="str">
        <f t="shared" si="1027"/>
        <v/>
      </c>
      <c r="BQ1457" s="122"/>
    </row>
    <row r="1458" spans="2:69" x14ac:dyDescent="0.3">
      <c r="B1458" s="89"/>
      <c r="C1458" s="98">
        <f t="shared" si="1023"/>
        <v>290</v>
      </c>
      <c r="D1458" s="120">
        <v>1448</v>
      </c>
      <c r="E1458" s="161" t="str">
        <f t="shared" si="1028"/>
        <v/>
      </c>
      <c r="F1458" s="90" t="str">
        <f t="shared" si="1004"/>
        <v/>
      </c>
      <c r="G1458" s="120">
        <v>1448</v>
      </c>
      <c r="H1458" s="161" t="str">
        <f t="shared" si="1029"/>
        <v/>
      </c>
      <c r="I1458" s="90" t="str">
        <f t="array" ref="I1458">IF(D$2=1,IF(F1458="","",ABS(F1457-F1458)),IF(D$2&lt;10,IF(AND(F1458="",F1459=""),"",MAX(IF(C$11:C$1510=G1458,B$11:B$1510))-MIN(IF(C$11:C$1510=G1458,B$11:B$1510))),IF(AND(F1458="",F1459=""),"",_xlfn.STDEV.S(IF(C$11:C$1510=G1458,B$11:B$1510)))))</f>
        <v/>
      </c>
      <c r="J1458" s="102"/>
      <c r="K1458" s="156"/>
      <c r="L1458" s="157"/>
      <c r="M1458" s="158"/>
      <c r="N1458" s="147"/>
      <c r="O1458" s="147"/>
      <c r="AA1458" s="99" t="str">
        <f t="shared" si="1005"/>
        <v/>
      </c>
      <c r="AB1458" s="99" t="str">
        <f t="shared" si="1006"/>
        <v/>
      </c>
      <c r="AC1458" s="99" t="str">
        <f t="shared" si="1034"/>
        <v/>
      </c>
      <c r="AD1458" s="99" t="str">
        <f t="shared" si="1035"/>
        <v/>
      </c>
      <c r="AE1458" s="99" t="str">
        <f t="shared" si="1007"/>
        <v/>
      </c>
      <c r="AF1458" s="99" t="str">
        <f t="shared" si="1008"/>
        <v/>
      </c>
      <c r="AG1458" s="99" t="str">
        <f t="shared" si="1046"/>
        <v/>
      </c>
      <c r="AH1458" s="99" t="str">
        <f t="shared" si="1047"/>
        <v/>
      </c>
      <c r="AI1458" s="99" t="str">
        <f t="shared" si="1024"/>
        <v/>
      </c>
      <c r="AJ1458" s="99" t="str">
        <f t="shared" si="1030"/>
        <v/>
      </c>
      <c r="AK1458" s="99" t="str">
        <f t="shared" si="1044"/>
        <v/>
      </c>
      <c r="AL1458" s="99" t="str">
        <f t="shared" si="1045"/>
        <v/>
      </c>
      <c r="AM1458" s="99" t="str">
        <f t="shared" si="1025"/>
        <v/>
      </c>
      <c r="AN1458" s="99" t="str">
        <f t="shared" si="1031"/>
        <v/>
      </c>
      <c r="AO1458" s="99" t="str">
        <f t="shared" si="1036"/>
        <v/>
      </c>
      <c r="AP1458" s="99" t="str">
        <f t="shared" si="1037"/>
        <v/>
      </c>
      <c r="AQ1458" s="99" t="str">
        <f t="shared" si="1032"/>
        <v/>
      </c>
      <c r="AR1458" s="99" t="str">
        <f t="shared" si="1033"/>
        <v/>
      </c>
      <c r="AS1458" s="99" t="str">
        <f t="shared" si="1038"/>
        <v/>
      </c>
      <c r="AT1458" s="99" t="str">
        <f t="shared" si="1039"/>
        <v/>
      </c>
      <c r="AU1458" s="99" t="str">
        <f t="shared" si="1009"/>
        <v/>
      </c>
      <c r="AV1458" s="99" t="str">
        <f t="shared" si="1010"/>
        <v/>
      </c>
      <c r="AW1458" s="99" t="str">
        <f t="shared" si="1040"/>
        <v/>
      </c>
      <c r="AX1458" s="99" t="str">
        <f t="shared" si="1041"/>
        <v/>
      </c>
      <c r="AY1458" s="99" t="str">
        <f t="shared" si="1011"/>
        <v/>
      </c>
      <c r="AZ1458" s="99" t="str">
        <f t="shared" si="1012"/>
        <v/>
      </c>
      <c r="BA1458" s="99" t="str">
        <f t="shared" si="1042"/>
        <v/>
      </c>
      <c r="BB1458" s="99" t="str">
        <f t="shared" si="1043"/>
        <v/>
      </c>
      <c r="BD1458" s="99" t="str">
        <f t="shared" si="1013"/>
        <v/>
      </c>
      <c r="BE1458" s="99" t="str">
        <f t="shared" si="1014"/>
        <v/>
      </c>
      <c r="BF1458" s="99" t="str">
        <f t="shared" si="1015"/>
        <v/>
      </c>
      <c r="BG1458" s="99" t="str">
        <f t="shared" si="1016"/>
        <v/>
      </c>
      <c r="BH1458" s="121" t="str">
        <f t="shared" si="1017"/>
        <v/>
      </c>
      <c r="BI1458" s="121" t="str">
        <f t="shared" si="1018"/>
        <v/>
      </c>
      <c r="BJ1458" s="122" t="str">
        <f t="shared" si="1019"/>
        <v/>
      </c>
      <c r="BK1458" s="122"/>
      <c r="BL1458" s="99" t="str">
        <f t="shared" si="1020"/>
        <v/>
      </c>
      <c r="BM1458" s="99" t="str">
        <f t="shared" si="1021"/>
        <v/>
      </c>
      <c r="BN1458" s="122" t="str">
        <f t="shared" si="1026"/>
        <v/>
      </c>
      <c r="BO1458" s="121" t="str">
        <f t="shared" si="1022"/>
        <v/>
      </c>
      <c r="BP1458" s="122" t="str">
        <f t="shared" si="1027"/>
        <v/>
      </c>
      <c r="BQ1458" s="122"/>
    </row>
    <row r="1459" spans="2:69" x14ac:dyDescent="0.3">
      <c r="B1459" s="89"/>
      <c r="C1459" s="98">
        <f t="shared" si="1023"/>
        <v>290</v>
      </c>
      <c r="D1459" s="120">
        <v>1449</v>
      </c>
      <c r="E1459" s="161" t="str">
        <f t="shared" si="1028"/>
        <v/>
      </c>
      <c r="F1459" s="90" t="str">
        <f t="shared" si="1004"/>
        <v/>
      </c>
      <c r="G1459" s="120">
        <v>1449</v>
      </c>
      <c r="H1459" s="161" t="str">
        <f t="shared" si="1029"/>
        <v/>
      </c>
      <c r="I1459" s="90" t="str">
        <f t="array" ref="I1459">IF(D$2=1,IF(F1459="","",ABS(F1458-F1459)),IF(D$2&lt;10,IF(AND(F1459="",F1460=""),"",MAX(IF(C$11:C$1510=G1459,B$11:B$1510))-MIN(IF(C$11:C$1510=G1459,B$11:B$1510))),IF(AND(F1459="",F1460=""),"",_xlfn.STDEV.S(IF(C$11:C$1510=G1459,B$11:B$1510)))))</f>
        <v/>
      </c>
      <c r="J1459" s="102"/>
      <c r="K1459" s="156"/>
      <c r="L1459" s="157"/>
      <c r="M1459" s="158"/>
      <c r="N1459" s="147"/>
      <c r="O1459" s="147"/>
      <c r="AA1459" s="99" t="str">
        <f t="shared" si="1005"/>
        <v/>
      </c>
      <c r="AB1459" s="99" t="str">
        <f t="shared" si="1006"/>
        <v/>
      </c>
      <c r="AC1459" s="99" t="str">
        <f t="shared" si="1034"/>
        <v/>
      </c>
      <c r="AD1459" s="99" t="str">
        <f t="shared" si="1035"/>
        <v/>
      </c>
      <c r="AE1459" s="99" t="str">
        <f t="shared" si="1007"/>
        <v/>
      </c>
      <c r="AF1459" s="99" t="str">
        <f t="shared" si="1008"/>
        <v/>
      </c>
      <c r="AG1459" s="99" t="str">
        <f t="shared" si="1046"/>
        <v/>
      </c>
      <c r="AH1459" s="99" t="str">
        <f t="shared" si="1047"/>
        <v/>
      </c>
      <c r="AI1459" s="99" t="str">
        <f t="shared" si="1024"/>
        <v/>
      </c>
      <c r="AJ1459" s="99" t="str">
        <f t="shared" si="1030"/>
        <v/>
      </c>
      <c r="AK1459" s="99" t="str">
        <f t="shared" si="1044"/>
        <v/>
      </c>
      <c r="AL1459" s="99" t="str">
        <f t="shared" si="1045"/>
        <v/>
      </c>
      <c r="AM1459" s="99" t="str">
        <f t="shared" si="1025"/>
        <v/>
      </c>
      <c r="AN1459" s="99" t="str">
        <f t="shared" si="1031"/>
        <v/>
      </c>
      <c r="AO1459" s="99" t="str">
        <f t="shared" si="1036"/>
        <v/>
      </c>
      <c r="AP1459" s="99" t="str">
        <f t="shared" si="1037"/>
        <v/>
      </c>
      <c r="AQ1459" s="99" t="str">
        <f t="shared" si="1032"/>
        <v/>
      </c>
      <c r="AR1459" s="99" t="str">
        <f t="shared" si="1033"/>
        <v/>
      </c>
      <c r="AS1459" s="99" t="str">
        <f t="shared" si="1038"/>
        <v/>
      </c>
      <c r="AT1459" s="99" t="str">
        <f t="shared" si="1039"/>
        <v/>
      </c>
      <c r="AU1459" s="99" t="str">
        <f t="shared" si="1009"/>
        <v/>
      </c>
      <c r="AV1459" s="99" t="str">
        <f t="shared" si="1010"/>
        <v/>
      </c>
      <c r="AW1459" s="99" t="str">
        <f t="shared" si="1040"/>
        <v/>
      </c>
      <c r="AX1459" s="99" t="str">
        <f t="shared" si="1041"/>
        <v/>
      </c>
      <c r="AY1459" s="99" t="str">
        <f t="shared" si="1011"/>
        <v/>
      </c>
      <c r="AZ1459" s="99" t="str">
        <f t="shared" si="1012"/>
        <v/>
      </c>
      <c r="BA1459" s="99" t="str">
        <f t="shared" si="1042"/>
        <v/>
      </c>
      <c r="BB1459" s="99" t="str">
        <f t="shared" si="1043"/>
        <v/>
      </c>
      <c r="BD1459" s="99" t="str">
        <f t="shared" si="1013"/>
        <v/>
      </c>
      <c r="BE1459" s="99" t="str">
        <f t="shared" si="1014"/>
        <v/>
      </c>
      <c r="BF1459" s="99" t="str">
        <f t="shared" si="1015"/>
        <v/>
      </c>
      <c r="BG1459" s="99" t="str">
        <f t="shared" si="1016"/>
        <v/>
      </c>
      <c r="BH1459" s="121" t="str">
        <f t="shared" si="1017"/>
        <v/>
      </c>
      <c r="BI1459" s="121" t="str">
        <f t="shared" si="1018"/>
        <v/>
      </c>
      <c r="BJ1459" s="122" t="str">
        <f t="shared" si="1019"/>
        <v/>
      </c>
      <c r="BK1459" s="122"/>
      <c r="BL1459" s="99" t="str">
        <f t="shared" si="1020"/>
        <v/>
      </c>
      <c r="BM1459" s="99" t="str">
        <f t="shared" si="1021"/>
        <v/>
      </c>
      <c r="BN1459" s="122" t="str">
        <f t="shared" si="1026"/>
        <v/>
      </c>
      <c r="BO1459" s="121" t="str">
        <f t="shared" si="1022"/>
        <v/>
      </c>
      <c r="BP1459" s="122" t="str">
        <f t="shared" si="1027"/>
        <v/>
      </c>
      <c r="BQ1459" s="122"/>
    </row>
    <row r="1460" spans="2:69" x14ac:dyDescent="0.3">
      <c r="B1460" s="89"/>
      <c r="C1460" s="98">
        <f t="shared" si="1023"/>
        <v>290</v>
      </c>
      <c r="D1460" s="120">
        <v>1450</v>
      </c>
      <c r="E1460" s="161" t="str">
        <f t="shared" si="1028"/>
        <v/>
      </c>
      <c r="F1460" s="90" t="str">
        <f t="shared" si="1004"/>
        <v/>
      </c>
      <c r="G1460" s="120">
        <v>1450</v>
      </c>
      <c r="H1460" s="161" t="str">
        <f t="shared" si="1029"/>
        <v/>
      </c>
      <c r="I1460" s="90" t="str">
        <f t="array" ref="I1460">IF(D$2=1,IF(F1460="","",ABS(F1459-F1460)),IF(D$2&lt;10,IF(AND(F1460="",F1461=""),"",MAX(IF(C$11:C$1510=G1460,B$11:B$1510))-MIN(IF(C$11:C$1510=G1460,B$11:B$1510))),IF(AND(F1460="",F1461=""),"",_xlfn.STDEV.S(IF(C$11:C$1510=G1460,B$11:B$1510)))))</f>
        <v/>
      </c>
      <c r="J1460" s="102"/>
      <c r="K1460" s="156"/>
      <c r="L1460" s="157"/>
      <c r="M1460" s="158"/>
      <c r="N1460" s="147"/>
      <c r="O1460" s="147"/>
      <c r="AA1460" s="99" t="str">
        <f t="shared" si="1005"/>
        <v/>
      </c>
      <c r="AB1460" s="99" t="str">
        <f t="shared" si="1006"/>
        <v/>
      </c>
      <c r="AC1460" s="99" t="str">
        <f t="shared" si="1034"/>
        <v/>
      </c>
      <c r="AD1460" s="99" t="str">
        <f t="shared" si="1035"/>
        <v/>
      </c>
      <c r="AE1460" s="99" t="str">
        <f t="shared" si="1007"/>
        <v/>
      </c>
      <c r="AF1460" s="99" t="str">
        <f t="shared" si="1008"/>
        <v/>
      </c>
      <c r="AG1460" s="99" t="str">
        <f t="shared" si="1046"/>
        <v/>
      </c>
      <c r="AH1460" s="99" t="str">
        <f t="shared" si="1047"/>
        <v/>
      </c>
      <c r="AI1460" s="99" t="str">
        <f t="shared" si="1024"/>
        <v/>
      </c>
      <c r="AJ1460" s="99" t="str">
        <f t="shared" si="1030"/>
        <v/>
      </c>
      <c r="AK1460" s="99" t="str">
        <f t="shared" si="1044"/>
        <v/>
      </c>
      <c r="AL1460" s="99" t="str">
        <f t="shared" si="1045"/>
        <v/>
      </c>
      <c r="AM1460" s="99" t="str">
        <f t="shared" si="1025"/>
        <v/>
      </c>
      <c r="AN1460" s="99" t="str">
        <f t="shared" si="1031"/>
        <v/>
      </c>
      <c r="AO1460" s="99" t="str">
        <f t="shared" si="1036"/>
        <v/>
      </c>
      <c r="AP1460" s="99" t="str">
        <f t="shared" si="1037"/>
        <v/>
      </c>
      <c r="AQ1460" s="99" t="str">
        <f t="shared" si="1032"/>
        <v/>
      </c>
      <c r="AR1460" s="99" t="str">
        <f t="shared" si="1033"/>
        <v/>
      </c>
      <c r="AS1460" s="99" t="str">
        <f t="shared" si="1038"/>
        <v/>
      </c>
      <c r="AT1460" s="99" t="str">
        <f t="shared" si="1039"/>
        <v/>
      </c>
      <c r="AU1460" s="99" t="str">
        <f t="shared" si="1009"/>
        <v/>
      </c>
      <c r="AV1460" s="99" t="str">
        <f t="shared" si="1010"/>
        <v/>
      </c>
      <c r="AW1460" s="99" t="str">
        <f t="shared" si="1040"/>
        <v/>
      </c>
      <c r="AX1460" s="99" t="str">
        <f t="shared" si="1041"/>
        <v/>
      </c>
      <c r="AY1460" s="99" t="str">
        <f t="shared" si="1011"/>
        <v/>
      </c>
      <c r="AZ1460" s="99" t="str">
        <f t="shared" si="1012"/>
        <v/>
      </c>
      <c r="BA1460" s="99" t="str">
        <f t="shared" si="1042"/>
        <v/>
      </c>
      <c r="BB1460" s="99" t="str">
        <f t="shared" si="1043"/>
        <v/>
      </c>
      <c r="BD1460" s="99" t="str">
        <f t="shared" si="1013"/>
        <v/>
      </c>
      <c r="BE1460" s="99" t="str">
        <f t="shared" si="1014"/>
        <v/>
      </c>
      <c r="BF1460" s="99" t="str">
        <f t="shared" si="1015"/>
        <v/>
      </c>
      <c r="BG1460" s="99" t="str">
        <f t="shared" si="1016"/>
        <v/>
      </c>
      <c r="BH1460" s="121" t="str">
        <f t="shared" si="1017"/>
        <v/>
      </c>
      <c r="BI1460" s="121" t="str">
        <f t="shared" si="1018"/>
        <v/>
      </c>
      <c r="BJ1460" s="122" t="str">
        <f t="shared" si="1019"/>
        <v/>
      </c>
      <c r="BK1460" s="122"/>
      <c r="BL1460" s="99" t="str">
        <f t="shared" si="1020"/>
        <v/>
      </c>
      <c r="BM1460" s="99" t="str">
        <f t="shared" si="1021"/>
        <v/>
      </c>
      <c r="BN1460" s="122" t="str">
        <f t="shared" si="1026"/>
        <v/>
      </c>
      <c r="BO1460" s="121" t="str">
        <f t="shared" si="1022"/>
        <v/>
      </c>
      <c r="BP1460" s="122" t="str">
        <f t="shared" si="1027"/>
        <v/>
      </c>
      <c r="BQ1460" s="122"/>
    </row>
    <row r="1461" spans="2:69" x14ac:dyDescent="0.3">
      <c r="B1461" s="89"/>
      <c r="C1461" s="98">
        <f t="shared" si="1023"/>
        <v>291</v>
      </c>
      <c r="D1461" s="120">
        <v>1451</v>
      </c>
      <c r="E1461" s="161" t="str">
        <f t="shared" si="1028"/>
        <v/>
      </c>
      <c r="F1461" s="90" t="str">
        <f t="shared" si="1004"/>
        <v/>
      </c>
      <c r="G1461" s="120">
        <v>1451</v>
      </c>
      <c r="H1461" s="161" t="str">
        <f t="shared" si="1029"/>
        <v/>
      </c>
      <c r="I1461" s="90" t="str">
        <f t="array" ref="I1461">IF(D$2=1,IF(F1461="","",ABS(F1460-F1461)),IF(D$2&lt;10,IF(AND(F1461="",F1462=""),"",MAX(IF(C$11:C$1510=G1461,B$11:B$1510))-MIN(IF(C$11:C$1510=G1461,B$11:B$1510))),IF(AND(F1461="",F1462=""),"",_xlfn.STDEV.S(IF(C$11:C$1510=G1461,B$11:B$1510)))))</f>
        <v/>
      </c>
      <c r="J1461" s="102"/>
      <c r="K1461" s="156"/>
      <c r="L1461" s="157"/>
      <c r="M1461" s="158"/>
      <c r="N1461" s="147"/>
      <c r="O1461" s="147"/>
      <c r="AA1461" s="99" t="str">
        <f t="shared" si="1005"/>
        <v/>
      </c>
      <c r="AB1461" s="99" t="str">
        <f t="shared" si="1006"/>
        <v/>
      </c>
      <c r="AC1461" s="99" t="str">
        <f t="shared" si="1034"/>
        <v/>
      </c>
      <c r="AD1461" s="99" t="str">
        <f t="shared" si="1035"/>
        <v/>
      </c>
      <c r="AE1461" s="99" t="str">
        <f t="shared" si="1007"/>
        <v/>
      </c>
      <c r="AF1461" s="99" t="str">
        <f t="shared" si="1008"/>
        <v/>
      </c>
      <c r="AG1461" s="99" t="str">
        <f t="shared" si="1046"/>
        <v/>
      </c>
      <c r="AH1461" s="99" t="str">
        <f t="shared" si="1047"/>
        <v/>
      </c>
      <c r="AI1461" s="99" t="str">
        <f t="shared" si="1024"/>
        <v/>
      </c>
      <c r="AJ1461" s="99" t="str">
        <f t="shared" si="1030"/>
        <v/>
      </c>
      <c r="AK1461" s="99" t="str">
        <f t="shared" si="1044"/>
        <v/>
      </c>
      <c r="AL1461" s="99" t="str">
        <f t="shared" si="1045"/>
        <v/>
      </c>
      <c r="AM1461" s="99" t="str">
        <f t="shared" si="1025"/>
        <v/>
      </c>
      <c r="AN1461" s="99" t="str">
        <f t="shared" si="1031"/>
        <v/>
      </c>
      <c r="AO1461" s="99" t="str">
        <f t="shared" si="1036"/>
        <v/>
      </c>
      <c r="AP1461" s="99" t="str">
        <f t="shared" si="1037"/>
        <v/>
      </c>
      <c r="AQ1461" s="99" t="str">
        <f t="shared" si="1032"/>
        <v/>
      </c>
      <c r="AR1461" s="99" t="str">
        <f t="shared" si="1033"/>
        <v/>
      </c>
      <c r="AS1461" s="99" t="str">
        <f t="shared" si="1038"/>
        <v/>
      </c>
      <c r="AT1461" s="99" t="str">
        <f t="shared" si="1039"/>
        <v/>
      </c>
      <c r="AU1461" s="99" t="str">
        <f t="shared" si="1009"/>
        <v/>
      </c>
      <c r="AV1461" s="99" t="str">
        <f t="shared" si="1010"/>
        <v/>
      </c>
      <c r="AW1461" s="99" t="str">
        <f t="shared" si="1040"/>
        <v/>
      </c>
      <c r="AX1461" s="99" t="str">
        <f t="shared" si="1041"/>
        <v/>
      </c>
      <c r="AY1461" s="99" t="str">
        <f t="shared" si="1011"/>
        <v/>
      </c>
      <c r="AZ1461" s="99" t="str">
        <f t="shared" si="1012"/>
        <v/>
      </c>
      <c r="BA1461" s="99" t="str">
        <f t="shared" si="1042"/>
        <v/>
      </c>
      <c r="BB1461" s="99" t="str">
        <f t="shared" si="1043"/>
        <v/>
      </c>
      <c r="BD1461" s="99" t="str">
        <f t="shared" si="1013"/>
        <v/>
      </c>
      <c r="BE1461" s="99" t="str">
        <f t="shared" si="1014"/>
        <v/>
      </c>
      <c r="BF1461" s="99" t="str">
        <f t="shared" si="1015"/>
        <v/>
      </c>
      <c r="BG1461" s="99" t="str">
        <f t="shared" si="1016"/>
        <v/>
      </c>
      <c r="BH1461" s="121" t="str">
        <f t="shared" si="1017"/>
        <v/>
      </c>
      <c r="BI1461" s="121" t="str">
        <f t="shared" si="1018"/>
        <v/>
      </c>
      <c r="BJ1461" s="122" t="str">
        <f t="shared" si="1019"/>
        <v/>
      </c>
      <c r="BK1461" s="122"/>
      <c r="BL1461" s="99" t="str">
        <f t="shared" si="1020"/>
        <v/>
      </c>
      <c r="BM1461" s="99" t="str">
        <f t="shared" si="1021"/>
        <v/>
      </c>
      <c r="BN1461" s="122" t="str">
        <f t="shared" si="1026"/>
        <v/>
      </c>
      <c r="BO1461" s="121" t="str">
        <f t="shared" si="1022"/>
        <v/>
      </c>
      <c r="BP1461" s="122" t="str">
        <f t="shared" si="1027"/>
        <v/>
      </c>
      <c r="BQ1461" s="122"/>
    </row>
    <row r="1462" spans="2:69" x14ac:dyDescent="0.3">
      <c r="B1462" s="89"/>
      <c r="C1462" s="98">
        <f t="shared" si="1023"/>
        <v>291</v>
      </c>
      <c r="D1462" s="120">
        <v>1452</v>
      </c>
      <c r="E1462" s="161" t="str">
        <f t="shared" si="1028"/>
        <v/>
      </c>
      <c r="F1462" s="90" t="str">
        <f t="shared" si="1004"/>
        <v/>
      </c>
      <c r="G1462" s="120">
        <v>1452</v>
      </c>
      <c r="H1462" s="161" t="str">
        <f t="shared" si="1029"/>
        <v/>
      </c>
      <c r="I1462" s="90" t="str">
        <f t="array" ref="I1462">IF(D$2=1,IF(F1462="","",ABS(F1461-F1462)),IF(D$2&lt;10,IF(AND(F1462="",F1463=""),"",MAX(IF(C$11:C$1510=G1462,B$11:B$1510))-MIN(IF(C$11:C$1510=G1462,B$11:B$1510))),IF(AND(F1462="",F1463=""),"",_xlfn.STDEV.S(IF(C$11:C$1510=G1462,B$11:B$1510)))))</f>
        <v/>
      </c>
      <c r="J1462" s="102"/>
      <c r="K1462" s="156"/>
      <c r="L1462" s="157"/>
      <c r="M1462" s="158"/>
      <c r="N1462" s="147"/>
      <c r="O1462" s="147"/>
      <c r="AA1462" s="99" t="str">
        <f t="shared" si="1005"/>
        <v/>
      </c>
      <c r="AB1462" s="99" t="str">
        <f t="shared" si="1006"/>
        <v/>
      </c>
      <c r="AC1462" s="99" t="str">
        <f t="shared" si="1034"/>
        <v/>
      </c>
      <c r="AD1462" s="99" t="str">
        <f t="shared" si="1035"/>
        <v/>
      </c>
      <c r="AE1462" s="99" t="str">
        <f t="shared" si="1007"/>
        <v/>
      </c>
      <c r="AF1462" s="99" t="str">
        <f t="shared" si="1008"/>
        <v/>
      </c>
      <c r="AG1462" s="99" t="str">
        <f t="shared" si="1046"/>
        <v/>
      </c>
      <c r="AH1462" s="99" t="str">
        <f t="shared" si="1047"/>
        <v/>
      </c>
      <c r="AI1462" s="99" t="str">
        <f t="shared" si="1024"/>
        <v/>
      </c>
      <c r="AJ1462" s="99" t="str">
        <f t="shared" si="1030"/>
        <v/>
      </c>
      <c r="AK1462" s="99" t="str">
        <f t="shared" si="1044"/>
        <v/>
      </c>
      <c r="AL1462" s="99" t="str">
        <f t="shared" si="1045"/>
        <v/>
      </c>
      <c r="AM1462" s="99" t="str">
        <f t="shared" si="1025"/>
        <v/>
      </c>
      <c r="AN1462" s="99" t="str">
        <f t="shared" si="1031"/>
        <v/>
      </c>
      <c r="AO1462" s="99" t="str">
        <f t="shared" si="1036"/>
        <v/>
      </c>
      <c r="AP1462" s="99" t="str">
        <f t="shared" si="1037"/>
        <v/>
      </c>
      <c r="AQ1462" s="99" t="str">
        <f t="shared" si="1032"/>
        <v/>
      </c>
      <c r="AR1462" s="99" t="str">
        <f t="shared" si="1033"/>
        <v/>
      </c>
      <c r="AS1462" s="99" t="str">
        <f t="shared" si="1038"/>
        <v/>
      </c>
      <c r="AT1462" s="99" t="str">
        <f t="shared" si="1039"/>
        <v/>
      </c>
      <c r="AU1462" s="99" t="str">
        <f t="shared" si="1009"/>
        <v/>
      </c>
      <c r="AV1462" s="99" t="str">
        <f t="shared" si="1010"/>
        <v/>
      </c>
      <c r="AW1462" s="99" t="str">
        <f t="shared" si="1040"/>
        <v/>
      </c>
      <c r="AX1462" s="99" t="str">
        <f t="shared" si="1041"/>
        <v/>
      </c>
      <c r="AY1462" s="99" t="str">
        <f t="shared" si="1011"/>
        <v/>
      </c>
      <c r="AZ1462" s="99" t="str">
        <f t="shared" si="1012"/>
        <v/>
      </c>
      <c r="BA1462" s="99" t="str">
        <f t="shared" si="1042"/>
        <v/>
      </c>
      <c r="BB1462" s="99" t="str">
        <f t="shared" si="1043"/>
        <v/>
      </c>
      <c r="BD1462" s="99" t="str">
        <f t="shared" si="1013"/>
        <v/>
      </c>
      <c r="BE1462" s="99" t="str">
        <f t="shared" si="1014"/>
        <v/>
      </c>
      <c r="BF1462" s="99" t="str">
        <f t="shared" si="1015"/>
        <v/>
      </c>
      <c r="BG1462" s="99" t="str">
        <f t="shared" si="1016"/>
        <v/>
      </c>
      <c r="BH1462" s="121" t="str">
        <f t="shared" si="1017"/>
        <v/>
      </c>
      <c r="BI1462" s="121" t="str">
        <f t="shared" si="1018"/>
        <v/>
      </c>
      <c r="BJ1462" s="122" t="str">
        <f t="shared" si="1019"/>
        <v/>
      </c>
      <c r="BK1462" s="122"/>
      <c r="BL1462" s="99" t="str">
        <f t="shared" si="1020"/>
        <v/>
      </c>
      <c r="BM1462" s="99" t="str">
        <f t="shared" si="1021"/>
        <v/>
      </c>
      <c r="BN1462" s="122" t="str">
        <f t="shared" si="1026"/>
        <v/>
      </c>
      <c r="BO1462" s="121" t="str">
        <f t="shared" si="1022"/>
        <v/>
      </c>
      <c r="BP1462" s="122" t="str">
        <f t="shared" si="1027"/>
        <v/>
      </c>
      <c r="BQ1462" s="122"/>
    </row>
    <row r="1463" spans="2:69" x14ac:dyDescent="0.3">
      <c r="B1463" s="89"/>
      <c r="C1463" s="98">
        <f t="shared" si="1023"/>
        <v>291</v>
      </c>
      <c r="D1463" s="120">
        <v>1453</v>
      </c>
      <c r="E1463" s="161" t="str">
        <f t="shared" si="1028"/>
        <v/>
      </c>
      <c r="F1463" s="90" t="str">
        <f t="shared" si="1004"/>
        <v/>
      </c>
      <c r="G1463" s="120">
        <v>1453</v>
      </c>
      <c r="H1463" s="161" t="str">
        <f t="shared" si="1029"/>
        <v/>
      </c>
      <c r="I1463" s="90" t="str">
        <f t="array" ref="I1463">IF(D$2=1,IF(F1463="","",ABS(F1462-F1463)),IF(D$2&lt;10,IF(AND(F1463="",F1464=""),"",MAX(IF(C$11:C$1510=G1463,B$11:B$1510))-MIN(IF(C$11:C$1510=G1463,B$11:B$1510))),IF(AND(F1463="",F1464=""),"",_xlfn.STDEV.S(IF(C$11:C$1510=G1463,B$11:B$1510)))))</f>
        <v/>
      </c>
      <c r="J1463" s="102"/>
      <c r="K1463" s="156"/>
      <c r="L1463" s="157"/>
      <c r="M1463" s="158"/>
      <c r="N1463" s="147"/>
      <c r="O1463" s="147"/>
      <c r="AA1463" s="99" t="str">
        <f t="shared" si="1005"/>
        <v/>
      </c>
      <c r="AB1463" s="99" t="str">
        <f t="shared" si="1006"/>
        <v/>
      </c>
      <c r="AC1463" s="99" t="str">
        <f t="shared" si="1034"/>
        <v/>
      </c>
      <c r="AD1463" s="99" t="str">
        <f t="shared" si="1035"/>
        <v/>
      </c>
      <c r="AE1463" s="99" t="str">
        <f t="shared" si="1007"/>
        <v/>
      </c>
      <c r="AF1463" s="99" t="str">
        <f t="shared" si="1008"/>
        <v/>
      </c>
      <c r="AG1463" s="99" t="str">
        <f t="shared" si="1046"/>
        <v/>
      </c>
      <c r="AH1463" s="99" t="str">
        <f t="shared" si="1047"/>
        <v/>
      </c>
      <c r="AI1463" s="99" t="str">
        <f t="shared" si="1024"/>
        <v/>
      </c>
      <c r="AJ1463" s="99" t="str">
        <f t="shared" si="1030"/>
        <v/>
      </c>
      <c r="AK1463" s="99" t="str">
        <f t="shared" si="1044"/>
        <v/>
      </c>
      <c r="AL1463" s="99" t="str">
        <f t="shared" si="1045"/>
        <v/>
      </c>
      <c r="AM1463" s="99" t="str">
        <f t="shared" si="1025"/>
        <v/>
      </c>
      <c r="AN1463" s="99" t="str">
        <f t="shared" si="1031"/>
        <v/>
      </c>
      <c r="AO1463" s="99" t="str">
        <f t="shared" si="1036"/>
        <v/>
      </c>
      <c r="AP1463" s="99" t="str">
        <f t="shared" si="1037"/>
        <v/>
      </c>
      <c r="AQ1463" s="99" t="str">
        <f t="shared" si="1032"/>
        <v/>
      </c>
      <c r="AR1463" s="99" t="str">
        <f t="shared" si="1033"/>
        <v/>
      </c>
      <c r="AS1463" s="99" t="str">
        <f t="shared" si="1038"/>
        <v/>
      </c>
      <c r="AT1463" s="99" t="str">
        <f t="shared" si="1039"/>
        <v/>
      </c>
      <c r="AU1463" s="99" t="str">
        <f t="shared" si="1009"/>
        <v/>
      </c>
      <c r="AV1463" s="99" t="str">
        <f t="shared" si="1010"/>
        <v/>
      </c>
      <c r="AW1463" s="99" t="str">
        <f t="shared" si="1040"/>
        <v/>
      </c>
      <c r="AX1463" s="99" t="str">
        <f t="shared" si="1041"/>
        <v/>
      </c>
      <c r="AY1463" s="99" t="str">
        <f t="shared" si="1011"/>
        <v/>
      </c>
      <c r="AZ1463" s="99" t="str">
        <f t="shared" si="1012"/>
        <v/>
      </c>
      <c r="BA1463" s="99" t="str">
        <f t="shared" si="1042"/>
        <v/>
      </c>
      <c r="BB1463" s="99" t="str">
        <f t="shared" si="1043"/>
        <v/>
      </c>
      <c r="BD1463" s="99" t="str">
        <f t="shared" si="1013"/>
        <v/>
      </c>
      <c r="BE1463" s="99" t="str">
        <f t="shared" si="1014"/>
        <v/>
      </c>
      <c r="BF1463" s="99" t="str">
        <f t="shared" si="1015"/>
        <v/>
      </c>
      <c r="BG1463" s="99" t="str">
        <f t="shared" si="1016"/>
        <v/>
      </c>
      <c r="BH1463" s="121" t="str">
        <f t="shared" si="1017"/>
        <v/>
      </c>
      <c r="BI1463" s="121" t="str">
        <f t="shared" si="1018"/>
        <v/>
      </c>
      <c r="BJ1463" s="122" t="str">
        <f t="shared" si="1019"/>
        <v/>
      </c>
      <c r="BK1463" s="122"/>
      <c r="BL1463" s="99" t="str">
        <f t="shared" si="1020"/>
        <v/>
      </c>
      <c r="BM1463" s="99" t="str">
        <f t="shared" si="1021"/>
        <v/>
      </c>
      <c r="BN1463" s="122" t="str">
        <f t="shared" si="1026"/>
        <v/>
      </c>
      <c r="BO1463" s="121" t="str">
        <f t="shared" si="1022"/>
        <v/>
      </c>
      <c r="BP1463" s="122" t="str">
        <f t="shared" si="1027"/>
        <v/>
      </c>
      <c r="BQ1463" s="122"/>
    </row>
    <row r="1464" spans="2:69" x14ac:dyDescent="0.3">
      <c r="B1464" s="89"/>
      <c r="C1464" s="98">
        <f t="shared" si="1023"/>
        <v>291</v>
      </c>
      <c r="D1464" s="120">
        <v>1454</v>
      </c>
      <c r="E1464" s="161" t="str">
        <f t="shared" si="1028"/>
        <v/>
      </c>
      <c r="F1464" s="90" t="str">
        <f t="shared" si="1004"/>
        <v/>
      </c>
      <c r="G1464" s="120">
        <v>1454</v>
      </c>
      <c r="H1464" s="161" t="str">
        <f t="shared" si="1029"/>
        <v/>
      </c>
      <c r="I1464" s="90" t="str">
        <f t="array" ref="I1464">IF(D$2=1,IF(F1464="","",ABS(F1463-F1464)),IF(D$2&lt;10,IF(AND(F1464="",F1465=""),"",MAX(IF(C$11:C$1510=G1464,B$11:B$1510))-MIN(IF(C$11:C$1510=G1464,B$11:B$1510))),IF(AND(F1464="",F1465=""),"",_xlfn.STDEV.S(IF(C$11:C$1510=G1464,B$11:B$1510)))))</f>
        <v/>
      </c>
      <c r="J1464" s="102"/>
      <c r="K1464" s="156"/>
      <c r="L1464" s="157"/>
      <c r="M1464" s="158"/>
      <c r="N1464" s="147"/>
      <c r="O1464" s="147"/>
      <c r="AA1464" s="99" t="str">
        <f t="shared" si="1005"/>
        <v/>
      </c>
      <c r="AB1464" s="99" t="str">
        <f t="shared" si="1006"/>
        <v/>
      </c>
      <c r="AC1464" s="99" t="str">
        <f t="shared" si="1034"/>
        <v/>
      </c>
      <c r="AD1464" s="99" t="str">
        <f t="shared" si="1035"/>
        <v/>
      </c>
      <c r="AE1464" s="99" t="str">
        <f t="shared" si="1007"/>
        <v/>
      </c>
      <c r="AF1464" s="99" t="str">
        <f t="shared" si="1008"/>
        <v/>
      </c>
      <c r="AG1464" s="99" t="str">
        <f t="shared" si="1046"/>
        <v/>
      </c>
      <c r="AH1464" s="99" t="str">
        <f t="shared" si="1047"/>
        <v/>
      </c>
      <c r="AI1464" s="99" t="str">
        <f t="shared" si="1024"/>
        <v/>
      </c>
      <c r="AJ1464" s="99" t="str">
        <f t="shared" si="1030"/>
        <v/>
      </c>
      <c r="AK1464" s="99" t="str">
        <f t="shared" si="1044"/>
        <v/>
      </c>
      <c r="AL1464" s="99" t="str">
        <f t="shared" si="1045"/>
        <v/>
      </c>
      <c r="AM1464" s="99" t="str">
        <f t="shared" si="1025"/>
        <v/>
      </c>
      <c r="AN1464" s="99" t="str">
        <f t="shared" si="1031"/>
        <v/>
      </c>
      <c r="AO1464" s="99" t="str">
        <f t="shared" si="1036"/>
        <v/>
      </c>
      <c r="AP1464" s="99" t="str">
        <f t="shared" si="1037"/>
        <v/>
      </c>
      <c r="AQ1464" s="99" t="str">
        <f t="shared" si="1032"/>
        <v/>
      </c>
      <c r="AR1464" s="99" t="str">
        <f t="shared" si="1033"/>
        <v/>
      </c>
      <c r="AS1464" s="99" t="str">
        <f t="shared" si="1038"/>
        <v/>
      </c>
      <c r="AT1464" s="99" t="str">
        <f t="shared" si="1039"/>
        <v/>
      </c>
      <c r="AU1464" s="99" t="str">
        <f t="shared" si="1009"/>
        <v/>
      </c>
      <c r="AV1464" s="99" t="str">
        <f t="shared" si="1010"/>
        <v/>
      </c>
      <c r="AW1464" s="99" t="str">
        <f t="shared" si="1040"/>
        <v/>
      </c>
      <c r="AX1464" s="99" t="str">
        <f t="shared" si="1041"/>
        <v/>
      </c>
      <c r="AY1464" s="99" t="str">
        <f t="shared" si="1011"/>
        <v/>
      </c>
      <c r="AZ1464" s="99" t="str">
        <f t="shared" si="1012"/>
        <v/>
      </c>
      <c r="BA1464" s="99" t="str">
        <f t="shared" si="1042"/>
        <v/>
      </c>
      <c r="BB1464" s="99" t="str">
        <f t="shared" si="1043"/>
        <v/>
      </c>
      <c r="BD1464" s="99" t="str">
        <f t="shared" si="1013"/>
        <v/>
      </c>
      <c r="BE1464" s="99" t="str">
        <f t="shared" si="1014"/>
        <v/>
      </c>
      <c r="BF1464" s="99" t="str">
        <f t="shared" si="1015"/>
        <v/>
      </c>
      <c r="BG1464" s="99" t="str">
        <f t="shared" si="1016"/>
        <v/>
      </c>
      <c r="BH1464" s="121" t="str">
        <f t="shared" si="1017"/>
        <v/>
      </c>
      <c r="BI1464" s="121" t="str">
        <f t="shared" si="1018"/>
        <v/>
      </c>
      <c r="BJ1464" s="122" t="str">
        <f t="shared" si="1019"/>
        <v/>
      </c>
      <c r="BK1464" s="122"/>
      <c r="BL1464" s="99" t="str">
        <f t="shared" si="1020"/>
        <v/>
      </c>
      <c r="BM1464" s="99" t="str">
        <f t="shared" si="1021"/>
        <v/>
      </c>
      <c r="BN1464" s="122" t="str">
        <f t="shared" si="1026"/>
        <v/>
      </c>
      <c r="BO1464" s="121" t="str">
        <f t="shared" si="1022"/>
        <v/>
      </c>
      <c r="BP1464" s="122" t="str">
        <f t="shared" si="1027"/>
        <v/>
      </c>
      <c r="BQ1464" s="122"/>
    </row>
    <row r="1465" spans="2:69" x14ac:dyDescent="0.3">
      <c r="B1465" s="89"/>
      <c r="C1465" s="98">
        <f t="shared" si="1023"/>
        <v>291</v>
      </c>
      <c r="D1465" s="120">
        <v>1455</v>
      </c>
      <c r="E1465" s="161" t="str">
        <f t="shared" si="1028"/>
        <v/>
      </c>
      <c r="F1465" s="90" t="str">
        <f t="shared" si="1004"/>
        <v/>
      </c>
      <c r="G1465" s="120">
        <v>1455</v>
      </c>
      <c r="H1465" s="161" t="str">
        <f t="shared" si="1029"/>
        <v/>
      </c>
      <c r="I1465" s="90" t="str">
        <f t="array" ref="I1465">IF(D$2=1,IF(F1465="","",ABS(F1464-F1465)),IF(D$2&lt;10,IF(AND(F1465="",F1466=""),"",MAX(IF(C$11:C$1510=G1465,B$11:B$1510))-MIN(IF(C$11:C$1510=G1465,B$11:B$1510))),IF(AND(F1465="",F1466=""),"",_xlfn.STDEV.S(IF(C$11:C$1510=G1465,B$11:B$1510)))))</f>
        <v/>
      </c>
      <c r="J1465" s="102"/>
      <c r="K1465" s="156"/>
      <c r="L1465" s="157"/>
      <c r="M1465" s="158"/>
      <c r="N1465" s="147"/>
      <c r="O1465" s="147"/>
      <c r="AA1465" s="99" t="str">
        <f t="shared" si="1005"/>
        <v/>
      </c>
      <c r="AB1465" s="99" t="str">
        <f t="shared" si="1006"/>
        <v/>
      </c>
      <c r="AC1465" s="99" t="str">
        <f t="shared" si="1034"/>
        <v/>
      </c>
      <c r="AD1465" s="99" t="str">
        <f t="shared" si="1035"/>
        <v/>
      </c>
      <c r="AE1465" s="99" t="str">
        <f t="shared" si="1007"/>
        <v/>
      </c>
      <c r="AF1465" s="99" t="str">
        <f t="shared" si="1008"/>
        <v/>
      </c>
      <c r="AG1465" s="99" t="str">
        <f t="shared" si="1046"/>
        <v/>
      </c>
      <c r="AH1465" s="99" t="str">
        <f t="shared" si="1047"/>
        <v/>
      </c>
      <c r="AI1465" s="99" t="str">
        <f t="shared" si="1024"/>
        <v/>
      </c>
      <c r="AJ1465" s="99" t="str">
        <f t="shared" si="1030"/>
        <v/>
      </c>
      <c r="AK1465" s="99" t="str">
        <f t="shared" si="1044"/>
        <v/>
      </c>
      <c r="AL1465" s="99" t="str">
        <f t="shared" si="1045"/>
        <v/>
      </c>
      <c r="AM1465" s="99" t="str">
        <f t="shared" si="1025"/>
        <v/>
      </c>
      <c r="AN1465" s="99" t="str">
        <f t="shared" si="1031"/>
        <v/>
      </c>
      <c r="AO1465" s="99" t="str">
        <f t="shared" si="1036"/>
        <v/>
      </c>
      <c r="AP1465" s="99" t="str">
        <f t="shared" si="1037"/>
        <v/>
      </c>
      <c r="AQ1465" s="99" t="str">
        <f t="shared" si="1032"/>
        <v/>
      </c>
      <c r="AR1465" s="99" t="str">
        <f t="shared" si="1033"/>
        <v/>
      </c>
      <c r="AS1465" s="99" t="str">
        <f t="shared" si="1038"/>
        <v/>
      </c>
      <c r="AT1465" s="99" t="str">
        <f t="shared" si="1039"/>
        <v/>
      </c>
      <c r="AU1465" s="99" t="str">
        <f t="shared" si="1009"/>
        <v/>
      </c>
      <c r="AV1465" s="99" t="str">
        <f t="shared" si="1010"/>
        <v/>
      </c>
      <c r="AW1465" s="99" t="str">
        <f t="shared" si="1040"/>
        <v/>
      </c>
      <c r="AX1465" s="99" t="str">
        <f t="shared" si="1041"/>
        <v/>
      </c>
      <c r="AY1465" s="99" t="str">
        <f t="shared" si="1011"/>
        <v/>
      </c>
      <c r="AZ1465" s="99" t="str">
        <f t="shared" si="1012"/>
        <v/>
      </c>
      <c r="BA1465" s="99" t="str">
        <f t="shared" si="1042"/>
        <v/>
      </c>
      <c r="BB1465" s="99" t="str">
        <f t="shared" si="1043"/>
        <v/>
      </c>
      <c r="BD1465" s="99" t="str">
        <f t="shared" si="1013"/>
        <v/>
      </c>
      <c r="BE1465" s="99" t="str">
        <f t="shared" si="1014"/>
        <v/>
      </c>
      <c r="BF1465" s="99" t="str">
        <f t="shared" si="1015"/>
        <v/>
      </c>
      <c r="BG1465" s="99" t="str">
        <f t="shared" si="1016"/>
        <v/>
      </c>
      <c r="BH1465" s="121" t="str">
        <f t="shared" si="1017"/>
        <v/>
      </c>
      <c r="BI1465" s="121" t="str">
        <f t="shared" si="1018"/>
        <v/>
      </c>
      <c r="BJ1465" s="122" t="str">
        <f t="shared" si="1019"/>
        <v/>
      </c>
      <c r="BK1465" s="122"/>
      <c r="BL1465" s="99" t="str">
        <f t="shared" si="1020"/>
        <v/>
      </c>
      <c r="BM1465" s="99" t="str">
        <f t="shared" si="1021"/>
        <v/>
      </c>
      <c r="BN1465" s="122" t="str">
        <f t="shared" si="1026"/>
        <v/>
      </c>
      <c r="BO1465" s="121" t="str">
        <f t="shared" si="1022"/>
        <v/>
      </c>
      <c r="BP1465" s="122" t="str">
        <f t="shared" si="1027"/>
        <v/>
      </c>
      <c r="BQ1465" s="122"/>
    </row>
    <row r="1466" spans="2:69" x14ac:dyDescent="0.3">
      <c r="B1466" s="89"/>
      <c r="C1466" s="98">
        <f t="shared" si="1023"/>
        <v>292</v>
      </c>
      <c r="D1466" s="120">
        <v>1456</v>
      </c>
      <c r="E1466" s="161" t="str">
        <f t="shared" si="1028"/>
        <v/>
      </c>
      <c r="F1466" s="90" t="str">
        <f t="shared" si="1004"/>
        <v/>
      </c>
      <c r="G1466" s="120">
        <v>1456</v>
      </c>
      <c r="H1466" s="161" t="str">
        <f t="shared" si="1029"/>
        <v/>
      </c>
      <c r="I1466" s="90" t="str">
        <f t="array" ref="I1466">IF(D$2=1,IF(F1466="","",ABS(F1465-F1466)),IF(D$2&lt;10,IF(AND(F1466="",F1467=""),"",MAX(IF(C$11:C$1510=G1466,B$11:B$1510))-MIN(IF(C$11:C$1510=G1466,B$11:B$1510))),IF(AND(F1466="",F1467=""),"",_xlfn.STDEV.S(IF(C$11:C$1510=G1466,B$11:B$1510)))))</f>
        <v/>
      </c>
      <c r="J1466" s="102"/>
      <c r="K1466" s="156"/>
      <c r="L1466" s="157"/>
      <c r="M1466" s="158"/>
      <c r="N1466" s="147"/>
      <c r="O1466" s="147"/>
      <c r="AA1466" s="99" t="str">
        <f t="shared" si="1005"/>
        <v/>
      </c>
      <c r="AB1466" s="99" t="str">
        <f t="shared" si="1006"/>
        <v/>
      </c>
      <c r="AC1466" s="99" t="str">
        <f t="shared" si="1034"/>
        <v/>
      </c>
      <c r="AD1466" s="99" t="str">
        <f t="shared" si="1035"/>
        <v/>
      </c>
      <c r="AE1466" s="99" t="str">
        <f t="shared" si="1007"/>
        <v/>
      </c>
      <c r="AF1466" s="99" t="str">
        <f t="shared" si="1008"/>
        <v/>
      </c>
      <c r="AG1466" s="99" t="str">
        <f t="shared" si="1046"/>
        <v/>
      </c>
      <c r="AH1466" s="99" t="str">
        <f t="shared" si="1047"/>
        <v/>
      </c>
      <c r="AI1466" s="99" t="str">
        <f t="shared" si="1024"/>
        <v/>
      </c>
      <c r="AJ1466" s="99" t="str">
        <f t="shared" si="1030"/>
        <v/>
      </c>
      <c r="AK1466" s="99" t="str">
        <f t="shared" si="1044"/>
        <v/>
      </c>
      <c r="AL1466" s="99" t="str">
        <f t="shared" si="1045"/>
        <v/>
      </c>
      <c r="AM1466" s="99" t="str">
        <f t="shared" si="1025"/>
        <v/>
      </c>
      <c r="AN1466" s="99" t="str">
        <f t="shared" si="1031"/>
        <v/>
      </c>
      <c r="AO1466" s="99" t="str">
        <f t="shared" si="1036"/>
        <v/>
      </c>
      <c r="AP1466" s="99" t="str">
        <f t="shared" si="1037"/>
        <v/>
      </c>
      <c r="AQ1466" s="99" t="str">
        <f t="shared" si="1032"/>
        <v/>
      </c>
      <c r="AR1466" s="99" t="str">
        <f t="shared" si="1033"/>
        <v/>
      </c>
      <c r="AS1466" s="99" t="str">
        <f t="shared" si="1038"/>
        <v/>
      </c>
      <c r="AT1466" s="99" t="str">
        <f t="shared" si="1039"/>
        <v/>
      </c>
      <c r="AU1466" s="99" t="str">
        <f t="shared" si="1009"/>
        <v/>
      </c>
      <c r="AV1466" s="99" t="str">
        <f t="shared" si="1010"/>
        <v/>
      </c>
      <c r="AW1466" s="99" t="str">
        <f t="shared" si="1040"/>
        <v/>
      </c>
      <c r="AX1466" s="99" t="str">
        <f t="shared" si="1041"/>
        <v/>
      </c>
      <c r="AY1466" s="99" t="str">
        <f t="shared" si="1011"/>
        <v/>
      </c>
      <c r="AZ1466" s="99" t="str">
        <f t="shared" si="1012"/>
        <v/>
      </c>
      <c r="BA1466" s="99" t="str">
        <f t="shared" si="1042"/>
        <v/>
      </c>
      <c r="BB1466" s="99" t="str">
        <f t="shared" si="1043"/>
        <v/>
      </c>
      <c r="BD1466" s="99" t="str">
        <f t="shared" si="1013"/>
        <v/>
      </c>
      <c r="BE1466" s="99" t="str">
        <f t="shared" si="1014"/>
        <v/>
      </c>
      <c r="BF1466" s="99" t="str">
        <f t="shared" si="1015"/>
        <v/>
      </c>
      <c r="BG1466" s="99" t="str">
        <f t="shared" si="1016"/>
        <v/>
      </c>
      <c r="BH1466" s="121" t="str">
        <f t="shared" si="1017"/>
        <v/>
      </c>
      <c r="BI1466" s="121" t="str">
        <f t="shared" si="1018"/>
        <v/>
      </c>
      <c r="BJ1466" s="122" t="str">
        <f t="shared" si="1019"/>
        <v/>
      </c>
      <c r="BK1466" s="122"/>
      <c r="BL1466" s="99" t="str">
        <f t="shared" si="1020"/>
        <v/>
      </c>
      <c r="BM1466" s="99" t="str">
        <f t="shared" si="1021"/>
        <v/>
      </c>
      <c r="BN1466" s="122" t="str">
        <f t="shared" si="1026"/>
        <v/>
      </c>
      <c r="BO1466" s="121" t="str">
        <f t="shared" si="1022"/>
        <v/>
      </c>
      <c r="BP1466" s="122" t="str">
        <f t="shared" si="1027"/>
        <v/>
      </c>
      <c r="BQ1466" s="122"/>
    </row>
    <row r="1467" spans="2:69" x14ac:dyDescent="0.3">
      <c r="B1467" s="89"/>
      <c r="C1467" s="98">
        <f t="shared" si="1023"/>
        <v>292</v>
      </c>
      <c r="D1467" s="120">
        <v>1457</v>
      </c>
      <c r="E1467" s="161" t="str">
        <f t="shared" si="1028"/>
        <v/>
      </c>
      <c r="F1467" s="90" t="str">
        <f t="shared" si="1004"/>
        <v/>
      </c>
      <c r="G1467" s="120">
        <v>1457</v>
      </c>
      <c r="H1467" s="161" t="str">
        <f t="shared" si="1029"/>
        <v/>
      </c>
      <c r="I1467" s="90" t="str">
        <f t="array" ref="I1467">IF(D$2=1,IF(F1467="","",ABS(F1466-F1467)),IF(D$2&lt;10,IF(AND(F1467="",F1468=""),"",MAX(IF(C$11:C$1510=G1467,B$11:B$1510))-MIN(IF(C$11:C$1510=G1467,B$11:B$1510))),IF(AND(F1467="",F1468=""),"",_xlfn.STDEV.S(IF(C$11:C$1510=G1467,B$11:B$1510)))))</f>
        <v/>
      </c>
      <c r="J1467" s="102"/>
      <c r="K1467" s="156"/>
      <c r="L1467" s="157"/>
      <c r="M1467" s="158"/>
      <c r="N1467" s="147"/>
      <c r="O1467" s="147"/>
      <c r="AA1467" s="99" t="str">
        <f t="shared" si="1005"/>
        <v/>
      </c>
      <c r="AB1467" s="99" t="str">
        <f t="shared" si="1006"/>
        <v/>
      </c>
      <c r="AC1467" s="99" t="str">
        <f t="shared" si="1034"/>
        <v/>
      </c>
      <c r="AD1467" s="99" t="str">
        <f t="shared" si="1035"/>
        <v/>
      </c>
      <c r="AE1467" s="99" t="str">
        <f t="shared" si="1007"/>
        <v/>
      </c>
      <c r="AF1467" s="99" t="str">
        <f t="shared" si="1008"/>
        <v/>
      </c>
      <c r="AG1467" s="99" t="str">
        <f t="shared" si="1046"/>
        <v/>
      </c>
      <c r="AH1467" s="99" t="str">
        <f t="shared" si="1047"/>
        <v/>
      </c>
      <c r="AI1467" s="99" t="str">
        <f t="shared" si="1024"/>
        <v/>
      </c>
      <c r="AJ1467" s="99" t="str">
        <f t="shared" si="1030"/>
        <v/>
      </c>
      <c r="AK1467" s="99" t="str">
        <f t="shared" si="1044"/>
        <v/>
      </c>
      <c r="AL1467" s="99" t="str">
        <f t="shared" si="1045"/>
        <v/>
      </c>
      <c r="AM1467" s="99" t="str">
        <f t="shared" si="1025"/>
        <v/>
      </c>
      <c r="AN1467" s="99" t="str">
        <f t="shared" si="1031"/>
        <v/>
      </c>
      <c r="AO1467" s="99" t="str">
        <f t="shared" si="1036"/>
        <v/>
      </c>
      <c r="AP1467" s="99" t="str">
        <f t="shared" si="1037"/>
        <v/>
      </c>
      <c r="AQ1467" s="99" t="str">
        <f t="shared" si="1032"/>
        <v/>
      </c>
      <c r="AR1467" s="99" t="str">
        <f t="shared" si="1033"/>
        <v/>
      </c>
      <c r="AS1467" s="99" t="str">
        <f t="shared" si="1038"/>
        <v/>
      </c>
      <c r="AT1467" s="99" t="str">
        <f t="shared" si="1039"/>
        <v/>
      </c>
      <c r="AU1467" s="99" t="str">
        <f t="shared" si="1009"/>
        <v/>
      </c>
      <c r="AV1467" s="99" t="str">
        <f t="shared" si="1010"/>
        <v/>
      </c>
      <c r="AW1467" s="99" t="str">
        <f t="shared" si="1040"/>
        <v/>
      </c>
      <c r="AX1467" s="99" t="str">
        <f t="shared" si="1041"/>
        <v/>
      </c>
      <c r="AY1467" s="99" t="str">
        <f t="shared" si="1011"/>
        <v/>
      </c>
      <c r="AZ1467" s="99" t="str">
        <f t="shared" si="1012"/>
        <v/>
      </c>
      <c r="BA1467" s="99" t="str">
        <f t="shared" si="1042"/>
        <v/>
      </c>
      <c r="BB1467" s="99" t="str">
        <f t="shared" si="1043"/>
        <v/>
      </c>
      <c r="BD1467" s="99" t="str">
        <f t="shared" si="1013"/>
        <v/>
      </c>
      <c r="BE1467" s="99" t="str">
        <f t="shared" si="1014"/>
        <v/>
      </c>
      <c r="BF1467" s="99" t="str">
        <f t="shared" si="1015"/>
        <v/>
      </c>
      <c r="BG1467" s="99" t="str">
        <f t="shared" si="1016"/>
        <v/>
      </c>
      <c r="BH1467" s="121" t="str">
        <f t="shared" si="1017"/>
        <v/>
      </c>
      <c r="BI1467" s="121" t="str">
        <f t="shared" si="1018"/>
        <v/>
      </c>
      <c r="BJ1467" s="122" t="str">
        <f t="shared" si="1019"/>
        <v/>
      </c>
      <c r="BK1467" s="122"/>
      <c r="BL1467" s="99" t="str">
        <f t="shared" si="1020"/>
        <v/>
      </c>
      <c r="BM1467" s="99" t="str">
        <f t="shared" si="1021"/>
        <v/>
      </c>
      <c r="BN1467" s="122" t="str">
        <f t="shared" si="1026"/>
        <v/>
      </c>
      <c r="BO1467" s="121" t="str">
        <f t="shared" si="1022"/>
        <v/>
      </c>
      <c r="BP1467" s="122" t="str">
        <f t="shared" si="1027"/>
        <v/>
      </c>
      <c r="BQ1467" s="122"/>
    </row>
    <row r="1468" spans="2:69" x14ac:dyDescent="0.3">
      <c r="B1468" s="89"/>
      <c r="C1468" s="98">
        <f t="shared" si="1023"/>
        <v>292</v>
      </c>
      <c r="D1468" s="120">
        <v>1458</v>
      </c>
      <c r="E1468" s="161" t="str">
        <f t="shared" si="1028"/>
        <v/>
      </c>
      <c r="F1468" s="90" t="str">
        <f t="shared" si="1004"/>
        <v/>
      </c>
      <c r="G1468" s="120">
        <v>1458</v>
      </c>
      <c r="H1468" s="161" t="str">
        <f t="shared" si="1029"/>
        <v/>
      </c>
      <c r="I1468" s="90" t="str">
        <f t="array" ref="I1468">IF(D$2=1,IF(F1468="","",ABS(F1467-F1468)),IF(D$2&lt;10,IF(AND(F1468="",F1469=""),"",MAX(IF(C$11:C$1510=G1468,B$11:B$1510))-MIN(IF(C$11:C$1510=G1468,B$11:B$1510))),IF(AND(F1468="",F1469=""),"",_xlfn.STDEV.S(IF(C$11:C$1510=G1468,B$11:B$1510)))))</f>
        <v/>
      </c>
      <c r="J1468" s="102"/>
      <c r="K1468" s="156"/>
      <c r="L1468" s="157"/>
      <c r="M1468" s="158"/>
      <c r="N1468" s="147"/>
      <c r="O1468" s="147"/>
      <c r="AA1468" s="99" t="str">
        <f t="shared" si="1005"/>
        <v/>
      </c>
      <c r="AB1468" s="99" t="str">
        <f t="shared" si="1006"/>
        <v/>
      </c>
      <c r="AC1468" s="99" t="str">
        <f t="shared" si="1034"/>
        <v/>
      </c>
      <c r="AD1468" s="99" t="str">
        <f t="shared" si="1035"/>
        <v/>
      </c>
      <c r="AE1468" s="99" t="str">
        <f t="shared" si="1007"/>
        <v/>
      </c>
      <c r="AF1468" s="99" t="str">
        <f t="shared" si="1008"/>
        <v/>
      </c>
      <c r="AG1468" s="99" t="str">
        <f t="shared" si="1046"/>
        <v/>
      </c>
      <c r="AH1468" s="99" t="str">
        <f t="shared" si="1047"/>
        <v/>
      </c>
      <c r="AI1468" s="99" t="str">
        <f t="shared" si="1024"/>
        <v/>
      </c>
      <c r="AJ1468" s="99" t="str">
        <f t="shared" si="1030"/>
        <v/>
      </c>
      <c r="AK1468" s="99" t="str">
        <f t="shared" si="1044"/>
        <v/>
      </c>
      <c r="AL1468" s="99" t="str">
        <f t="shared" si="1045"/>
        <v/>
      </c>
      <c r="AM1468" s="99" t="str">
        <f t="shared" si="1025"/>
        <v/>
      </c>
      <c r="AN1468" s="99" t="str">
        <f t="shared" si="1031"/>
        <v/>
      </c>
      <c r="AO1468" s="99" t="str">
        <f t="shared" si="1036"/>
        <v/>
      </c>
      <c r="AP1468" s="99" t="str">
        <f t="shared" si="1037"/>
        <v/>
      </c>
      <c r="AQ1468" s="99" t="str">
        <f t="shared" si="1032"/>
        <v/>
      </c>
      <c r="AR1468" s="99" t="str">
        <f t="shared" si="1033"/>
        <v/>
      </c>
      <c r="AS1468" s="99" t="str">
        <f t="shared" si="1038"/>
        <v/>
      </c>
      <c r="AT1468" s="99" t="str">
        <f t="shared" si="1039"/>
        <v/>
      </c>
      <c r="AU1468" s="99" t="str">
        <f t="shared" si="1009"/>
        <v/>
      </c>
      <c r="AV1468" s="99" t="str">
        <f t="shared" si="1010"/>
        <v/>
      </c>
      <c r="AW1468" s="99" t="str">
        <f t="shared" si="1040"/>
        <v/>
      </c>
      <c r="AX1468" s="99" t="str">
        <f t="shared" si="1041"/>
        <v/>
      </c>
      <c r="AY1468" s="99" t="str">
        <f t="shared" si="1011"/>
        <v/>
      </c>
      <c r="AZ1468" s="99" t="str">
        <f t="shared" si="1012"/>
        <v/>
      </c>
      <c r="BA1468" s="99" t="str">
        <f t="shared" si="1042"/>
        <v/>
      </c>
      <c r="BB1468" s="99" t="str">
        <f t="shared" si="1043"/>
        <v/>
      </c>
      <c r="BD1468" s="99" t="str">
        <f t="shared" si="1013"/>
        <v/>
      </c>
      <c r="BE1468" s="99" t="str">
        <f t="shared" si="1014"/>
        <v/>
      </c>
      <c r="BF1468" s="99" t="str">
        <f t="shared" si="1015"/>
        <v/>
      </c>
      <c r="BG1468" s="99" t="str">
        <f t="shared" si="1016"/>
        <v/>
      </c>
      <c r="BH1468" s="121" t="str">
        <f t="shared" si="1017"/>
        <v/>
      </c>
      <c r="BI1468" s="121" t="str">
        <f t="shared" si="1018"/>
        <v/>
      </c>
      <c r="BJ1468" s="122" t="str">
        <f t="shared" si="1019"/>
        <v/>
      </c>
      <c r="BK1468" s="122"/>
      <c r="BL1468" s="99" t="str">
        <f t="shared" si="1020"/>
        <v/>
      </c>
      <c r="BM1468" s="99" t="str">
        <f t="shared" si="1021"/>
        <v/>
      </c>
      <c r="BN1468" s="122" t="str">
        <f t="shared" si="1026"/>
        <v/>
      </c>
      <c r="BO1468" s="121" t="str">
        <f t="shared" si="1022"/>
        <v/>
      </c>
      <c r="BP1468" s="122" t="str">
        <f t="shared" si="1027"/>
        <v/>
      </c>
      <c r="BQ1468" s="122"/>
    </row>
    <row r="1469" spans="2:69" x14ac:dyDescent="0.3">
      <c r="B1469" s="89"/>
      <c r="C1469" s="98">
        <f t="shared" si="1023"/>
        <v>292</v>
      </c>
      <c r="D1469" s="120">
        <v>1459</v>
      </c>
      <c r="E1469" s="161" t="str">
        <f t="shared" si="1028"/>
        <v/>
      </c>
      <c r="F1469" s="90" t="str">
        <f t="shared" si="1004"/>
        <v/>
      </c>
      <c r="G1469" s="120">
        <v>1459</v>
      </c>
      <c r="H1469" s="161" t="str">
        <f t="shared" si="1029"/>
        <v/>
      </c>
      <c r="I1469" s="90" t="str">
        <f t="array" ref="I1469">IF(D$2=1,IF(F1469="","",ABS(F1468-F1469)),IF(D$2&lt;10,IF(AND(F1469="",F1470=""),"",MAX(IF(C$11:C$1510=G1469,B$11:B$1510))-MIN(IF(C$11:C$1510=G1469,B$11:B$1510))),IF(AND(F1469="",F1470=""),"",_xlfn.STDEV.S(IF(C$11:C$1510=G1469,B$11:B$1510)))))</f>
        <v/>
      </c>
      <c r="J1469" s="102"/>
      <c r="K1469" s="156"/>
      <c r="L1469" s="157"/>
      <c r="M1469" s="158"/>
      <c r="N1469" s="147"/>
      <c r="O1469" s="147"/>
      <c r="AA1469" s="99" t="str">
        <f t="shared" si="1005"/>
        <v/>
      </c>
      <c r="AB1469" s="99" t="str">
        <f t="shared" si="1006"/>
        <v/>
      </c>
      <c r="AC1469" s="99" t="str">
        <f t="shared" si="1034"/>
        <v/>
      </c>
      <c r="AD1469" s="99" t="str">
        <f t="shared" si="1035"/>
        <v/>
      </c>
      <c r="AE1469" s="99" t="str">
        <f t="shared" si="1007"/>
        <v/>
      </c>
      <c r="AF1469" s="99" t="str">
        <f t="shared" si="1008"/>
        <v/>
      </c>
      <c r="AG1469" s="99" t="str">
        <f t="shared" si="1046"/>
        <v/>
      </c>
      <c r="AH1469" s="99" t="str">
        <f t="shared" si="1047"/>
        <v/>
      </c>
      <c r="AI1469" s="99" t="str">
        <f t="shared" si="1024"/>
        <v/>
      </c>
      <c r="AJ1469" s="99" t="str">
        <f t="shared" si="1030"/>
        <v/>
      </c>
      <c r="AK1469" s="99" t="str">
        <f t="shared" si="1044"/>
        <v/>
      </c>
      <c r="AL1469" s="99" t="str">
        <f t="shared" si="1045"/>
        <v/>
      </c>
      <c r="AM1469" s="99" t="str">
        <f t="shared" si="1025"/>
        <v/>
      </c>
      <c r="AN1469" s="99" t="str">
        <f t="shared" si="1031"/>
        <v/>
      </c>
      <c r="AO1469" s="99" t="str">
        <f t="shared" si="1036"/>
        <v/>
      </c>
      <c r="AP1469" s="99" t="str">
        <f t="shared" si="1037"/>
        <v/>
      </c>
      <c r="AQ1469" s="99" t="str">
        <f t="shared" si="1032"/>
        <v/>
      </c>
      <c r="AR1469" s="99" t="str">
        <f t="shared" si="1033"/>
        <v/>
      </c>
      <c r="AS1469" s="99" t="str">
        <f t="shared" si="1038"/>
        <v/>
      </c>
      <c r="AT1469" s="99" t="str">
        <f t="shared" si="1039"/>
        <v/>
      </c>
      <c r="AU1469" s="99" t="str">
        <f t="shared" si="1009"/>
        <v/>
      </c>
      <c r="AV1469" s="99" t="str">
        <f t="shared" si="1010"/>
        <v/>
      </c>
      <c r="AW1469" s="99" t="str">
        <f t="shared" si="1040"/>
        <v/>
      </c>
      <c r="AX1469" s="99" t="str">
        <f t="shared" si="1041"/>
        <v/>
      </c>
      <c r="AY1469" s="99" t="str">
        <f t="shared" si="1011"/>
        <v/>
      </c>
      <c r="AZ1469" s="99" t="str">
        <f t="shared" si="1012"/>
        <v/>
      </c>
      <c r="BA1469" s="99" t="str">
        <f t="shared" si="1042"/>
        <v/>
      </c>
      <c r="BB1469" s="99" t="str">
        <f t="shared" si="1043"/>
        <v/>
      </c>
      <c r="BD1469" s="99" t="str">
        <f t="shared" si="1013"/>
        <v/>
      </c>
      <c r="BE1469" s="99" t="str">
        <f t="shared" si="1014"/>
        <v/>
      </c>
      <c r="BF1469" s="99" t="str">
        <f t="shared" si="1015"/>
        <v/>
      </c>
      <c r="BG1469" s="99" t="str">
        <f t="shared" si="1016"/>
        <v/>
      </c>
      <c r="BH1469" s="121" t="str">
        <f t="shared" si="1017"/>
        <v/>
      </c>
      <c r="BI1469" s="121" t="str">
        <f t="shared" si="1018"/>
        <v/>
      </c>
      <c r="BJ1469" s="122" t="str">
        <f t="shared" si="1019"/>
        <v/>
      </c>
      <c r="BK1469" s="122"/>
      <c r="BL1469" s="99" t="str">
        <f t="shared" si="1020"/>
        <v/>
      </c>
      <c r="BM1469" s="99" t="str">
        <f t="shared" si="1021"/>
        <v/>
      </c>
      <c r="BN1469" s="122" t="str">
        <f t="shared" si="1026"/>
        <v/>
      </c>
      <c r="BO1469" s="121" t="str">
        <f t="shared" si="1022"/>
        <v/>
      </c>
      <c r="BP1469" s="122" t="str">
        <f t="shared" si="1027"/>
        <v/>
      </c>
      <c r="BQ1469" s="122"/>
    </row>
    <row r="1470" spans="2:69" x14ac:dyDescent="0.3">
      <c r="B1470" s="89"/>
      <c r="C1470" s="98">
        <f t="shared" si="1023"/>
        <v>292</v>
      </c>
      <c r="D1470" s="120">
        <v>1460</v>
      </c>
      <c r="E1470" s="161" t="str">
        <f t="shared" si="1028"/>
        <v/>
      </c>
      <c r="F1470" s="90" t="str">
        <f t="shared" si="1004"/>
        <v/>
      </c>
      <c r="G1470" s="120">
        <v>1460</v>
      </c>
      <c r="H1470" s="161" t="str">
        <f t="shared" si="1029"/>
        <v/>
      </c>
      <c r="I1470" s="90" t="str">
        <f t="array" ref="I1470">IF(D$2=1,IF(F1470="","",ABS(F1469-F1470)),IF(D$2&lt;10,IF(AND(F1470="",F1471=""),"",MAX(IF(C$11:C$1510=G1470,B$11:B$1510))-MIN(IF(C$11:C$1510=G1470,B$11:B$1510))),IF(AND(F1470="",F1471=""),"",_xlfn.STDEV.S(IF(C$11:C$1510=G1470,B$11:B$1510)))))</f>
        <v/>
      </c>
      <c r="J1470" s="102"/>
      <c r="K1470" s="156"/>
      <c r="L1470" s="157"/>
      <c r="M1470" s="158"/>
      <c r="N1470" s="147"/>
      <c r="O1470" s="147"/>
      <c r="AA1470" s="99" t="str">
        <f t="shared" si="1005"/>
        <v/>
      </c>
      <c r="AB1470" s="99" t="str">
        <f t="shared" si="1006"/>
        <v/>
      </c>
      <c r="AC1470" s="99" t="str">
        <f t="shared" si="1034"/>
        <v/>
      </c>
      <c r="AD1470" s="99" t="str">
        <f t="shared" si="1035"/>
        <v/>
      </c>
      <c r="AE1470" s="99" t="str">
        <f t="shared" si="1007"/>
        <v/>
      </c>
      <c r="AF1470" s="99" t="str">
        <f t="shared" si="1008"/>
        <v/>
      </c>
      <c r="AG1470" s="99" t="str">
        <f t="shared" si="1046"/>
        <v/>
      </c>
      <c r="AH1470" s="99" t="str">
        <f t="shared" si="1047"/>
        <v/>
      </c>
      <c r="AI1470" s="99" t="str">
        <f t="shared" si="1024"/>
        <v/>
      </c>
      <c r="AJ1470" s="99" t="str">
        <f t="shared" si="1030"/>
        <v/>
      </c>
      <c r="AK1470" s="99" t="str">
        <f t="shared" si="1044"/>
        <v/>
      </c>
      <c r="AL1470" s="99" t="str">
        <f t="shared" si="1045"/>
        <v/>
      </c>
      <c r="AM1470" s="99" t="str">
        <f t="shared" si="1025"/>
        <v/>
      </c>
      <c r="AN1470" s="99" t="str">
        <f t="shared" si="1031"/>
        <v/>
      </c>
      <c r="AO1470" s="99" t="str">
        <f t="shared" si="1036"/>
        <v/>
      </c>
      <c r="AP1470" s="99" t="str">
        <f t="shared" si="1037"/>
        <v/>
      </c>
      <c r="AQ1470" s="99" t="str">
        <f t="shared" si="1032"/>
        <v/>
      </c>
      <c r="AR1470" s="99" t="str">
        <f t="shared" si="1033"/>
        <v/>
      </c>
      <c r="AS1470" s="99" t="str">
        <f t="shared" si="1038"/>
        <v/>
      </c>
      <c r="AT1470" s="99" t="str">
        <f t="shared" si="1039"/>
        <v/>
      </c>
      <c r="AU1470" s="99" t="str">
        <f t="shared" si="1009"/>
        <v/>
      </c>
      <c r="AV1470" s="99" t="str">
        <f t="shared" si="1010"/>
        <v/>
      </c>
      <c r="AW1470" s="99" t="str">
        <f t="shared" si="1040"/>
        <v/>
      </c>
      <c r="AX1470" s="99" t="str">
        <f t="shared" si="1041"/>
        <v/>
      </c>
      <c r="AY1470" s="99" t="str">
        <f t="shared" si="1011"/>
        <v/>
      </c>
      <c r="AZ1470" s="99" t="str">
        <f t="shared" si="1012"/>
        <v/>
      </c>
      <c r="BA1470" s="99" t="str">
        <f t="shared" si="1042"/>
        <v/>
      </c>
      <c r="BB1470" s="99" t="str">
        <f t="shared" si="1043"/>
        <v/>
      </c>
      <c r="BD1470" s="99" t="str">
        <f t="shared" si="1013"/>
        <v/>
      </c>
      <c r="BE1470" s="99" t="str">
        <f t="shared" si="1014"/>
        <v/>
      </c>
      <c r="BF1470" s="99" t="str">
        <f t="shared" si="1015"/>
        <v/>
      </c>
      <c r="BG1470" s="99" t="str">
        <f t="shared" si="1016"/>
        <v/>
      </c>
      <c r="BH1470" s="121" t="str">
        <f t="shared" si="1017"/>
        <v/>
      </c>
      <c r="BI1470" s="121" t="str">
        <f t="shared" si="1018"/>
        <v/>
      </c>
      <c r="BJ1470" s="122" t="str">
        <f t="shared" si="1019"/>
        <v/>
      </c>
      <c r="BK1470" s="122"/>
      <c r="BL1470" s="99" t="str">
        <f t="shared" si="1020"/>
        <v/>
      </c>
      <c r="BM1470" s="99" t="str">
        <f t="shared" si="1021"/>
        <v/>
      </c>
      <c r="BN1470" s="122" t="str">
        <f t="shared" si="1026"/>
        <v/>
      </c>
      <c r="BO1470" s="121" t="str">
        <f t="shared" si="1022"/>
        <v/>
      </c>
      <c r="BP1470" s="122" t="str">
        <f t="shared" si="1027"/>
        <v/>
      </c>
      <c r="BQ1470" s="122"/>
    </row>
    <row r="1471" spans="2:69" x14ac:dyDescent="0.3">
      <c r="B1471" s="89"/>
      <c r="C1471" s="98">
        <f t="shared" si="1023"/>
        <v>293</v>
      </c>
      <c r="D1471" s="120">
        <v>1461</v>
      </c>
      <c r="E1471" s="161" t="str">
        <f t="shared" si="1028"/>
        <v/>
      </c>
      <c r="F1471" s="90" t="str">
        <f t="shared" si="1004"/>
        <v/>
      </c>
      <c r="G1471" s="120">
        <v>1461</v>
      </c>
      <c r="H1471" s="161" t="str">
        <f t="shared" si="1029"/>
        <v/>
      </c>
      <c r="I1471" s="90" t="str">
        <f t="array" ref="I1471">IF(D$2=1,IF(F1471="","",ABS(F1470-F1471)),IF(D$2&lt;10,IF(AND(F1471="",F1472=""),"",MAX(IF(C$11:C$1510=G1471,B$11:B$1510))-MIN(IF(C$11:C$1510=G1471,B$11:B$1510))),IF(AND(F1471="",F1472=""),"",_xlfn.STDEV.S(IF(C$11:C$1510=G1471,B$11:B$1510)))))</f>
        <v/>
      </c>
      <c r="J1471" s="102"/>
      <c r="K1471" s="156"/>
      <c r="L1471" s="157"/>
      <c r="M1471" s="158"/>
      <c r="N1471" s="147"/>
      <c r="O1471" s="147"/>
      <c r="AA1471" s="99" t="str">
        <f t="shared" si="1005"/>
        <v/>
      </c>
      <c r="AB1471" s="99" t="str">
        <f t="shared" si="1006"/>
        <v/>
      </c>
      <c r="AC1471" s="99" t="str">
        <f t="shared" si="1034"/>
        <v/>
      </c>
      <c r="AD1471" s="99" t="str">
        <f t="shared" si="1035"/>
        <v/>
      </c>
      <c r="AE1471" s="99" t="str">
        <f t="shared" si="1007"/>
        <v/>
      </c>
      <c r="AF1471" s="99" t="str">
        <f t="shared" si="1008"/>
        <v/>
      </c>
      <c r="AG1471" s="99" t="str">
        <f t="shared" si="1046"/>
        <v/>
      </c>
      <c r="AH1471" s="99" t="str">
        <f t="shared" si="1047"/>
        <v/>
      </c>
      <c r="AI1471" s="99" t="str">
        <f t="shared" si="1024"/>
        <v/>
      </c>
      <c r="AJ1471" s="99" t="str">
        <f t="shared" si="1030"/>
        <v/>
      </c>
      <c r="AK1471" s="99" t="str">
        <f t="shared" si="1044"/>
        <v/>
      </c>
      <c r="AL1471" s="99" t="str">
        <f t="shared" si="1045"/>
        <v/>
      </c>
      <c r="AM1471" s="99" t="str">
        <f t="shared" si="1025"/>
        <v/>
      </c>
      <c r="AN1471" s="99" t="str">
        <f t="shared" si="1031"/>
        <v/>
      </c>
      <c r="AO1471" s="99" t="str">
        <f t="shared" si="1036"/>
        <v/>
      </c>
      <c r="AP1471" s="99" t="str">
        <f t="shared" si="1037"/>
        <v/>
      </c>
      <c r="AQ1471" s="99" t="str">
        <f t="shared" si="1032"/>
        <v/>
      </c>
      <c r="AR1471" s="99" t="str">
        <f t="shared" si="1033"/>
        <v/>
      </c>
      <c r="AS1471" s="99" t="str">
        <f t="shared" si="1038"/>
        <v/>
      </c>
      <c r="AT1471" s="99" t="str">
        <f t="shared" si="1039"/>
        <v/>
      </c>
      <c r="AU1471" s="99" t="str">
        <f t="shared" si="1009"/>
        <v/>
      </c>
      <c r="AV1471" s="99" t="str">
        <f t="shared" si="1010"/>
        <v/>
      </c>
      <c r="AW1471" s="99" t="str">
        <f t="shared" si="1040"/>
        <v/>
      </c>
      <c r="AX1471" s="99" t="str">
        <f t="shared" si="1041"/>
        <v/>
      </c>
      <c r="AY1471" s="99" t="str">
        <f t="shared" si="1011"/>
        <v/>
      </c>
      <c r="AZ1471" s="99" t="str">
        <f t="shared" si="1012"/>
        <v/>
      </c>
      <c r="BA1471" s="99" t="str">
        <f t="shared" si="1042"/>
        <v/>
      </c>
      <c r="BB1471" s="99" t="str">
        <f t="shared" si="1043"/>
        <v/>
      </c>
      <c r="BD1471" s="99" t="str">
        <f t="shared" si="1013"/>
        <v/>
      </c>
      <c r="BE1471" s="99" t="str">
        <f t="shared" si="1014"/>
        <v/>
      </c>
      <c r="BF1471" s="99" t="str">
        <f t="shared" si="1015"/>
        <v/>
      </c>
      <c r="BG1471" s="99" t="str">
        <f t="shared" si="1016"/>
        <v/>
      </c>
      <c r="BH1471" s="121" t="str">
        <f t="shared" si="1017"/>
        <v/>
      </c>
      <c r="BI1471" s="121" t="str">
        <f t="shared" si="1018"/>
        <v/>
      </c>
      <c r="BJ1471" s="122" t="str">
        <f t="shared" si="1019"/>
        <v/>
      </c>
      <c r="BK1471" s="122"/>
      <c r="BL1471" s="99" t="str">
        <f t="shared" si="1020"/>
        <v/>
      </c>
      <c r="BM1471" s="99" t="str">
        <f t="shared" si="1021"/>
        <v/>
      </c>
      <c r="BN1471" s="122" t="str">
        <f t="shared" si="1026"/>
        <v/>
      </c>
      <c r="BO1471" s="121" t="str">
        <f t="shared" si="1022"/>
        <v/>
      </c>
      <c r="BP1471" s="122" t="str">
        <f t="shared" si="1027"/>
        <v/>
      </c>
      <c r="BQ1471" s="122"/>
    </row>
    <row r="1472" spans="2:69" x14ac:dyDescent="0.3">
      <c r="B1472" s="89"/>
      <c r="C1472" s="98">
        <f t="shared" si="1023"/>
        <v>293</v>
      </c>
      <c r="D1472" s="120">
        <v>1462</v>
      </c>
      <c r="E1472" s="161" t="str">
        <f t="shared" si="1028"/>
        <v/>
      </c>
      <c r="F1472" s="90" t="str">
        <f t="shared" si="1004"/>
        <v/>
      </c>
      <c r="G1472" s="120">
        <v>1462</v>
      </c>
      <c r="H1472" s="161" t="str">
        <f t="shared" si="1029"/>
        <v/>
      </c>
      <c r="I1472" s="90" t="str">
        <f t="array" ref="I1472">IF(D$2=1,IF(F1472="","",ABS(F1471-F1472)),IF(D$2&lt;10,IF(AND(F1472="",F1473=""),"",MAX(IF(C$11:C$1510=G1472,B$11:B$1510))-MIN(IF(C$11:C$1510=G1472,B$11:B$1510))),IF(AND(F1472="",F1473=""),"",_xlfn.STDEV.S(IF(C$11:C$1510=G1472,B$11:B$1510)))))</f>
        <v/>
      </c>
      <c r="J1472" s="102"/>
      <c r="K1472" s="156"/>
      <c r="L1472" s="157"/>
      <c r="M1472" s="158"/>
      <c r="N1472" s="147"/>
      <c r="O1472" s="147"/>
      <c r="AA1472" s="99" t="str">
        <f t="shared" si="1005"/>
        <v/>
      </c>
      <c r="AB1472" s="99" t="str">
        <f t="shared" si="1006"/>
        <v/>
      </c>
      <c r="AC1472" s="99" t="str">
        <f t="shared" si="1034"/>
        <v/>
      </c>
      <c r="AD1472" s="99" t="str">
        <f t="shared" si="1035"/>
        <v/>
      </c>
      <c r="AE1472" s="99" t="str">
        <f t="shared" si="1007"/>
        <v/>
      </c>
      <c r="AF1472" s="99" t="str">
        <f t="shared" si="1008"/>
        <v/>
      </c>
      <c r="AG1472" s="99" t="str">
        <f t="shared" si="1046"/>
        <v/>
      </c>
      <c r="AH1472" s="99" t="str">
        <f t="shared" si="1047"/>
        <v/>
      </c>
      <c r="AI1472" s="99" t="str">
        <f t="shared" si="1024"/>
        <v/>
      </c>
      <c r="AJ1472" s="99" t="str">
        <f t="shared" si="1030"/>
        <v/>
      </c>
      <c r="AK1472" s="99" t="str">
        <f t="shared" si="1044"/>
        <v/>
      </c>
      <c r="AL1472" s="99" t="str">
        <f t="shared" si="1045"/>
        <v/>
      </c>
      <c r="AM1472" s="99" t="str">
        <f t="shared" si="1025"/>
        <v/>
      </c>
      <c r="AN1472" s="99" t="str">
        <f t="shared" si="1031"/>
        <v/>
      </c>
      <c r="AO1472" s="99" t="str">
        <f t="shared" si="1036"/>
        <v/>
      </c>
      <c r="AP1472" s="99" t="str">
        <f t="shared" si="1037"/>
        <v/>
      </c>
      <c r="AQ1472" s="99" t="str">
        <f t="shared" si="1032"/>
        <v/>
      </c>
      <c r="AR1472" s="99" t="str">
        <f t="shared" si="1033"/>
        <v/>
      </c>
      <c r="AS1472" s="99" t="str">
        <f t="shared" si="1038"/>
        <v/>
      </c>
      <c r="AT1472" s="99" t="str">
        <f t="shared" si="1039"/>
        <v/>
      </c>
      <c r="AU1472" s="99" t="str">
        <f t="shared" si="1009"/>
        <v/>
      </c>
      <c r="AV1472" s="99" t="str">
        <f t="shared" si="1010"/>
        <v/>
      </c>
      <c r="AW1472" s="99" t="str">
        <f t="shared" si="1040"/>
        <v/>
      </c>
      <c r="AX1472" s="99" t="str">
        <f t="shared" si="1041"/>
        <v/>
      </c>
      <c r="AY1472" s="99" t="str">
        <f t="shared" si="1011"/>
        <v/>
      </c>
      <c r="AZ1472" s="99" t="str">
        <f t="shared" si="1012"/>
        <v/>
      </c>
      <c r="BA1472" s="99" t="str">
        <f t="shared" si="1042"/>
        <v/>
      </c>
      <c r="BB1472" s="99" t="str">
        <f t="shared" si="1043"/>
        <v/>
      </c>
      <c r="BD1472" s="99" t="str">
        <f t="shared" si="1013"/>
        <v/>
      </c>
      <c r="BE1472" s="99" t="str">
        <f t="shared" si="1014"/>
        <v/>
      </c>
      <c r="BF1472" s="99" t="str">
        <f t="shared" si="1015"/>
        <v/>
      </c>
      <c r="BG1472" s="99" t="str">
        <f t="shared" si="1016"/>
        <v/>
      </c>
      <c r="BH1472" s="121" t="str">
        <f t="shared" si="1017"/>
        <v/>
      </c>
      <c r="BI1472" s="121" t="str">
        <f t="shared" si="1018"/>
        <v/>
      </c>
      <c r="BJ1472" s="122" t="str">
        <f t="shared" si="1019"/>
        <v/>
      </c>
      <c r="BK1472" s="122"/>
      <c r="BL1472" s="99" t="str">
        <f t="shared" si="1020"/>
        <v/>
      </c>
      <c r="BM1472" s="99" t="str">
        <f t="shared" si="1021"/>
        <v/>
      </c>
      <c r="BN1472" s="122" t="str">
        <f t="shared" si="1026"/>
        <v/>
      </c>
      <c r="BO1472" s="121" t="str">
        <f t="shared" si="1022"/>
        <v/>
      </c>
      <c r="BP1472" s="122" t="str">
        <f t="shared" si="1027"/>
        <v/>
      </c>
      <c r="BQ1472" s="122"/>
    </row>
    <row r="1473" spans="2:69" x14ac:dyDescent="0.3">
      <c r="B1473" s="89"/>
      <c r="C1473" s="98">
        <f t="shared" si="1023"/>
        <v>293</v>
      </c>
      <c r="D1473" s="120">
        <v>1463</v>
      </c>
      <c r="E1473" s="161" t="str">
        <f t="shared" si="1028"/>
        <v/>
      </c>
      <c r="F1473" s="90" t="str">
        <f t="shared" si="1004"/>
        <v/>
      </c>
      <c r="G1473" s="120">
        <v>1463</v>
      </c>
      <c r="H1473" s="161" t="str">
        <f t="shared" si="1029"/>
        <v/>
      </c>
      <c r="I1473" s="90" t="str">
        <f t="array" ref="I1473">IF(D$2=1,IF(F1473="","",ABS(F1472-F1473)),IF(D$2&lt;10,IF(AND(F1473="",F1474=""),"",MAX(IF(C$11:C$1510=G1473,B$11:B$1510))-MIN(IF(C$11:C$1510=G1473,B$11:B$1510))),IF(AND(F1473="",F1474=""),"",_xlfn.STDEV.S(IF(C$11:C$1510=G1473,B$11:B$1510)))))</f>
        <v/>
      </c>
      <c r="J1473" s="102"/>
      <c r="K1473" s="156"/>
      <c r="L1473" s="157"/>
      <c r="M1473" s="158"/>
      <c r="N1473" s="147"/>
      <c r="O1473" s="147"/>
      <c r="AA1473" s="99" t="str">
        <f t="shared" si="1005"/>
        <v/>
      </c>
      <c r="AB1473" s="99" t="str">
        <f t="shared" si="1006"/>
        <v/>
      </c>
      <c r="AC1473" s="99" t="str">
        <f t="shared" si="1034"/>
        <v/>
      </c>
      <c r="AD1473" s="99" t="str">
        <f t="shared" si="1035"/>
        <v/>
      </c>
      <c r="AE1473" s="99" t="str">
        <f t="shared" si="1007"/>
        <v/>
      </c>
      <c r="AF1473" s="99" t="str">
        <f t="shared" si="1008"/>
        <v/>
      </c>
      <c r="AG1473" s="99" t="str">
        <f t="shared" si="1046"/>
        <v/>
      </c>
      <c r="AH1473" s="99" t="str">
        <f t="shared" si="1047"/>
        <v/>
      </c>
      <c r="AI1473" s="99" t="str">
        <f t="shared" si="1024"/>
        <v/>
      </c>
      <c r="AJ1473" s="99" t="str">
        <f t="shared" si="1030"/>
        <v/>
      </c>
      <c r="AK1473" s="99" t="str">
        <f t="shared" si="1044"/>
        <v/>
      </c>
      <c r="AL1473" s="99" t="str">
        <f t="shared" si="1045"/>
        <v/>
      </c>
      <c r="AM1473" s="99" t="str">
        <f t="shared" si="1025"/>
        <v/>
      </c>
      <c r="AN1473" s="99" t="str">
        <f t="shared" si="1031"/>
        <v/>
      </c>
      <c r="AO1473" s="99" t="str">
        <f t="shared" si="1036"/>
        <v/>
      </c>
      <c r="AP1473" s="99" t="str">
        <f t="shared" si="1037"/>
        <v/>
      </c>
      <c r="AQ1473" s="99" t="str">
        <f t="shared" si="1032"/>
        <v/>
      </c>
      <c r="AR1473" s="99" t="str">
        <f t="shared" si="1033"/>
        <v/>
      </c>
      <c r="AS1473" s="99" t="str">
        <f t="shared" si="1038"/>
        <v/>
      </c>
      <c r="AT1473" s="99" t="str">
        <f t="shared" si="1039"/>
        <v/>
      </c>
      <c r="AU1473" s="99" t="str">
        <f t="shared" si="1009"/>
        <v/>
      </c>
      <c r="AV1473" s="99" t="str">
        <f t="shared" si="1010"/>
        <v/>
      </c>
      <c r="AW1473" s="99" t="str">
        <f t="shared" si="1040"/>
        <v/>
      </c>
      <c r="AX1473" s="99" t="str">
        <f t="shared" si="1041"/>
        <v/>
      </c>
      <c r="AY1473" s="99" t="str">
        <f t="shared" si="1011"/>
        <v/>
      </c>
      <c r="AZ1473" s="99" t="str">
        <f t="shared" si="1012"/>
        <v/>
      </c>
      <c r="BA1473" s="99" t="str">
        <f t="shared" si="1042"/>
        <v/>
      </c>
      <c r="BB1473" s="99" t="str">
        <f t="shared" si="1043"/>
        <v/>
      </c>
      <c r="BD1473" s="99" t="str">
        <f t="shared" si="1013"/>
        <v/>
      </c>
      <c r="BE1473" s="99" t="str">
        <f t="shared" si="1014"/>
        <v/>
      </c>
      <c r="BF1473" s="99" t="str">
        <f t="shared" si="1015"/>
        <v/>
      </c>
      <c r="BG1473" s="99" t="str">
        <f t="shared" si="1016"/>
        <v/>
      </c>
      <c r="BH1473" s="121" t="str">
        <f t="shared" si="1017"/>
        <v/>
      </c>
      <c r="BI1473" s="121" t="str">
        <f t="shared" si="1018"/>
        <v/>
      </c>
      <c r="BJ1473" s="122" t="str">
        <f t="shared" si="1019"/>
        <v/>
      </c>
      <c r="BK1473" s="122"/>
      <c r="BL1473" s="99" t="str">
        <f t="shared" si="1020"/>
        <v/>
      </c>
      <c r="BM1473" s="99" t="str">
        <f t="shared" si="1021"/>
        <v/>
      </c>
      <c r="BN1473" s="122" t="str">
        <f t="shared" si="1026"/>
        <v/>
      </c>
      <c r="BO1473" s="121" t="str">
        <f t="shared" si="1022"/>
        <v/>
      </c>
      <c r="BP1473" s="122" t="str">
        <f t="shared" si="1027"/>
        <v/>
      </c>
      <c r="BQ1473" s="122"/>
    </row>
    <row r="1474" spans="2:69" x14ac:dyDescent="0.3">
      <c r="B1474" s="89"/>
      <c r="C1474" s="98">
        <f t="shared" si="1023"/>
        <v>293</v>
      </c>
      <c r="D1474" s="120">
        <v>1464</v>
      </c>
      <c r="E1474" s="161" t="str">
        <f t="shared" si="1028"/>
        <v/>
      </c>
      <c r="F1474" s="90" t="str">
        <f t="shared" si="1004"/>
        <v/>
      </c>
      <c r="G1474" s="120">
        <v>1464</v>
      </c>
      <c r="H1474" s="161" t="str">
        <f t="shared" si="1029"/>
        <v/>
      </c>
      <c r="I1474" s="90" t="str">
        <f t="array" ref="I1474">IF(D$2=1,IF(F1474="","",ABS(F1473-F1474)),IF(D$2&lt;10,IF(AND(F1474="",F1475=""),"",MAX(IF(C$11:C$1510=G1474,B$11:B$1510))-MIN(IF(C$11:C$1510=G1474,B$11:B$1510))),IF(AND(F1474="",F1475=""),"",_xlfn.STDEV.S(IF(C$11:C$1510=G1474,B$11:B$1510)))))</f>
        <v/>
      </c>
      <c r="J1474" s="102"/>
      <c r="K1474" s="156"/>
      <c r="L1474" s="157"/>
      <c r="M1474" s="158"/>
      <c r="N1474" s="147"/>
      <c r="O1474" s="147"/>
      <c r="AA1474" s="99" t="str">
        <f t="shared" si="1005"/>
        <v/>
      </c>
      <c r="AB1474" s="99" t="str">
        <f t="shared" si="1006"/>
        <v/>
      </c>
      <c r="AC1474" s="99" t="str">
        <f t="shared" si="1034"/>
        <v/>
      </c>
      <c r="AD1474" s="99" t="str">
        <f t="shared" si="1035"/>
        <v/>
      </c>
      <c r="AE1474" s="99" t="str">
        <f t="shared" si="1007"/>
        <v/>
      </c>
      <c r="AF1474" s="99" t="str">
        <f t="shared" si="1008"/>
        <v/>
      </c>
      <c r="AG1474" s="99" t="str">
        <f t="shared" si="1046"/>
        <v/>
      </c>
      <c r="AH1474" s="99" t="str">
        <f t="shared" si="1047"/>
        <v/>
      </c>
      <c r="AI1474" s="99" t="str">
        <f t="shared" si="1024"/>
        <v/>
      </c>
      <c r="AJ1474" s="99" t="str">
        <f t="shared" si="1030"/>
        <v/>
      </c>
      <c r="AK1474" s="99" t="str">
        <f t="shared" si="1044"/>
        <v/>
      </c>
      <c r="AL1474" s="99" t="str">
        <f t="shared" si="1045"/>
        <v/>
      </c>
      <c r="AM1474" s="99" t="str">
        <f t="shared" si="1025"/>
        <v/>
      </c>
      <c r="AN1474" s="99" t="str">
        <f t="shared" si="1031"/>
        <v/>
      </c>
      <c r="AO1474" s="99" t="str">
        <f t="shared" si="1036"/>
        <v/>
      </c>
      <c r="AP1474" s="99" t="str">
        <f t="shared" si="1037"/>
        <v/>
      </c>
      <c r="AQ1474" s="99" t="str">
        <f t="shared" si="1032"/>
        <v/>
      </c>
      <c r="AR1474" s="99" t="str">
        <f t="shared" si="1033"/>
        <v/>
      </c>
      <c r="AS1474" s="99" t="str">
        <f t="shared" si="1038"/>
        <v/>
      </c>
      <c r="AT1474" s="99" t="str">
        <f t="shared" si="1039"/>
        <v/>
      </c>
      <c r="AU1474" s="99" t="str">
        <f t="shared" si="1009"/>
        <v/>
      </c>
      <c r="AV1474" s="99" t="str">
        <f t="shared" si="1010"/>
        <v/>
      </c>
      <c r="AW1474" s="99" t="str">
        <f t="shared" si="1040"/>
        <v/>
      </c>
      <c r="AX1474" s="99" t="str">
        <f t="shared" si="1041"/>
        <v/>
      </c>
      <c r="AY1474" s="99" t="str">
        <f t="shared" si="1011"/>
        <v/>
      </c>
      <c r="AZ1474" s="99" t="str">
        <f t="shared" si="1012"/>
        <v/>
      </c>
      <c r="BA1474" s="99" t="str">
        <f t="shared" si="1042"/>
        <v/>
      </c>
      <c r="BB1474" s="99" t="str">
        <f t="shared" si="1043"/>
        <v/>
      </c>
      <c r="BD1474" s="99" t="str">
        <f t="shared" si="1013"/>
        <v/>
      </c>
      <c r="BE1474" s="99" t="str">
        <f t="shared" si="1014"/>
        <v/>
      </c>
      <c r="BF1474" s="99" t="str">
        <f t="shared" si="1015"/>
        <v/>
      </c>
      <c r="BG1474" s="99" t="str">
        <f t="shared" si="1016"/>
        <v/>
      </c>
      <c r="BH1474" s="121" t="str">
        <f t="shared" si="1017"/>
        <v/>
      </c>
      <c r="BI1474" s="121" t="str">
        <f t="shared" si="1018"/>
        <v/>
      </c>
      <c r="BJ1474" s="122" t="str">
        <f t="shared" si="1019"/>
        <v/>
      </c>
      <c r="BK1474" s="122"/>
      <c r="BL1474" s="99" t="str">
        <f t="shared" si="1020"/>
        <v/>
      </c>
      <c r="BM1474" s="99" t="str">
        <f t="shared" si="1021"/>
        <v/>
      </c>
      <c r="BN1474" s="122" t="str">
        <f t="shared" si="1026"/>
        <v/>
      </c>
      <c r="BO1474" s="121" t="str">
        <f t="shared" si="1022"/>
        <v/>
      </c>
      <c r="BP1474" s="122" t="str">
        <f t="shared" si="1027"/>
        <v/>
      </c>
      <c r="BQ1474" s="122"/>
    </row>
    <row r="1475" spans="2:69" x14ac:dyDescent="0.3">
      <c r="B1475" s="89"/>
      <c r="C1475" s="98">
        <f t="shared" si="1023"/>
        <v>293</v>
      </c>
      <c r="D1475" s="120">
        <v>1465</v>
      </c>
      <c r="E1475" s="161" t="str">
        <f t="shared" si="1028"/>
        <v/>
      </c>
      <c r="F1475" s="90" t="str">
        <f t="shared" si="1004"/>
        <v/>
      </c>
      <c r="G1475" s="120">
        <v>1465</v>
      </c>
      <c r="H1475" s="161" t="str">
        <f t="shared" si="1029"/>
        <v/>
      </c>
      <c r="I1475" s="90" t="str">
        <f t="array" ref="I1475">IF(D$2=1,IF(F1475="","",ABS(F1474-F1475)),IF(D$2&lt;10,IF(AND(F1475="",F1476=""),"",MAX(IF(C$11:C$1510=G1475,B$11:B$1510))-MIN(IF(C$11:C$1510=G1475,B$11:B$1510))),IF(AND(F1475="",F1476=""),"",_xlfn.STDEV.S(IF(C$11:C$1510=G1475,B$11:B$1510)))))</f>
        <v/>
      </c>
      <c r="J1475" s="102"/>
      <c r="K1475" s="156"/>
      <c r="L1475" s="157"/>
      <c r="M1475" s="158"/>
      <c r="N1475" s="147"/>
      <c r="O1475" s="147"/>
      <c r="AA1475" s="99" t="str">
        <f t="shared" si="1005"/>
        <v/>
      </c>
      <c r="AB1475" s="99" t="str">
        <f t="shared" si="1006"/>
        <v/>
      </c>
      <c r="AC1475" s="99" t="str">
        <f t="shared" si="1034"/>
        <v/>
      </c>
      <c r="AD1475" s="99" t="str">
        <f t="shared" si="1035"/>
        <v/>
      </c>
      <c r="AE1475" s="99" t="str">
        <f t="shared" si="1007"/>
        <v/>
      </c>
      <c r="AF1475" s="99" t="str">
        <f t="shared" si="1008"/>
        <v/>
      </c>
      <c r="AG1475" s="99" t="str">
        <f t="shared" si="1046"/>
        <v/>
      </c>
      <c r="AH1475" s="99" t="str">
        <f t="shared" si="1047"/>
        <v/>
      </c>
      <c r="AI1475" s="99" t="str">
        <f t="shared" si="1024"/>
        <v/>
      </c>
      <c r="AJ1475" s="99" t="str">
        <f t="shared" si="1030"/>
        <v/>
      </c>
      <c r="AK1475" s="99" t="str">
        <f t="shared" si="1044"/>
        <v/>
      </c>
      <c r="AL1475" s="99" t="str">
        <f t="shared" si="1045"/>
        <v/>
      </c>
      <c r="AM1475" s="99" t="str">
        <f t="shared" si="1025"/>
        <v/>
      </c>
      <c r="AN1475" s="99" t="str">
        <f t="shared" si="1031"/>
        <v/>
      </c>
      <c r="AO1475" s="99" t="str">
        <f t="shared" si="1036"/>
        <v/>
      </c>
      <c r="AP1475" s="99" t="str">
        <f t="shared" si="1037"/>
        <v/>
      </c>
      <c r="AQ1475" s="99" t="str">
        <f t="shared" si="1032"/>
        <v/>
      </c>
      <c r="AR1475" s="99" t="str">
        <f t="shared" si="1033"/>
        <v/>
      </c>
      <c r="AS1475" s="99" t="str">
        <f t="shared" si="1038"/>
        <v/>
      </c>
      <c r="AT1475" s="99" t="str">
        <f t="shared" si="1039"/>
        <v/>
      </c>
      <c r="AU1475" s="99" t="str">
        <f t="shared" si="1009"/>
        <v/>
      </c>
      <c r="AV1475" s="99" t="str">
        <f t="shared" si="1010"/>
        <v/>
      </c>
      <c r="AW1475" s="99" t="str">
        <f t="shared" si="1040"/>
        <v/>
      </c>
      <c r="AX1475" s="99" t="str">
        <f t="shared" si="1041"/>
        <v/>
      </c>
      <c r="AY1475" s="99" t="str">
        <f t="shared" si="1011"/>
        <v/>
      </c>
      <c r="AZ1475" s="99" t="str">
        <f t="shared" si="1012"/>
        <v/>
      </c>
      <c r="BA1475" s="99" t="str">
        <f t="shared" si="1042"/>
        <v/>
      </c>
      <c r="BB1475" s="99" t="str">
        <f t="shared" si="1043"/>
        <v/>
      </c>
      <c r="BD1475" s="99" t="str">
        <f t="shared" si="1013"/>
        <v/>
      </c>
      <c r="BE1475" s="99" t="str">
        <f t="shared" si="1014"/>
        <v/>
      </c>
      <c r="BF1475" s="99" t="str">
        <f t="shared" si="1015"/>
        <v/>
      </c>
      <c r="BG1475" s="99" t="str">
        <f t="shared" si="1016"/>
        <v/>
      </c>
      <c r="BH1475" s="121" t="str">
        <f t="shared" si="1017"/>
        <v/>
      </c>
      <c r="BI1475" s="121" t="str">
        <f t="shared" si="1018"/>
        <v/>
      </c>
      <c r="BJ1475" s="122" t="str">
        <f t="shared" si="1019"/>
        <v/>
      </c>
      <c r="BK1475" s="122"/>
      <c r="BL1475" s="99" t="str">
        <f t="shared" si="1020"/>
        <v/>
      </c>
      <c r="BM1475" s="99" t="str">
        <f t="shared" si="1021"/>
        <v/>
      </c>
      <c r="BN1475" s="122" t="str">
        <f t="shared" si="1026"/>
        <v/>
      </c>
      <c r="BO1475" s="121" t="str">
        <f t="shared" si="1022"/>
        <v/>
      </c>
      <c r="BP1475" s="122" t="str">
        <f t="shared" si="1027"/>
        <v/>
      </c>
      <c r="BQ1475" s="122"/>
    </row>
    <row r="1476" spans="2:69" x14ac:dyDescent="0.3">
      <c r="B1476" s="89"/>
      <c r="C1476" s="98">
        <f t="shared" si="1023"/>
        <v>294</v>
      </c>
      <c r="D1476" s="120">
        <v>1466</v>
      </c>
      <c r="E1476" s="161" t="str">
        <f t="shared" si="1028"/>
        <v/>
      </c>
      <c r="F1476" s="90" t="str">
        <f t="shared" si="1004"/>
        <v/>
      </c>
      <c r="G1476" s="120">
        <v>1466</v>
      </c>
      <c r="H1476" s="161" t="str">
        <f t="shared" si="1029"/>
        <v/>
      </c>
      <c r="I1476" s="90" t="str">
        <f t="array" ref="I1476">IF(D$2=1,IF(F1476="","",ABS(F1475-F1476)),IF(D$2&lt;10,IF(AND(F1476="",F1477=""),"",MAX(IF(C$11:C$1510=G1476,B$11:B$1510))-MIN(IF(C$11:C$1510=G1476,B$11:B$1510))),IF(AND(F1476="",F1477=""),"",_xlfn.STDEV.S(IF(C$11:C$1510=G1476,B$11:B$1510)))))</f>
        <v/>
      </c>
      <c r="J1476" s="102"/>
      <c r="K1476" s="156"/>
      <c r="L1476" s="157"/>
      <c r="M1476" s="158"/>
      <c r="N1476" s="147"/>
      <c r="O1476" s="147"/>
      <c r="AA1476" s="99" t="str">
        <f t="shared" si="1005"/>
        <v/>
      </c>
      <c r="AB1476" s="99" t="str">
        <f t="shared" si="1006"/>
        <v/>
      </c>
      <c r="AC1476" s="99" t="str">
        <f t="shared" si="1034"/>
        <v/>
      </c>
      <c r="AD1476" s="99" t="str">
        <f t="shared" si="1035"/>
        <v/>
      </c>
      <c r="AE1476" s="99" t="str">
        <f t="shared" si="1007"/>
        <v/>
      </c>
      <c r="AF1476" s="99" t="str">
        <f t="shared" si="1008"/>
        <v/>
      </c>
      <c r="AG1476" s="99" t="str">
        <f t="shared" si="1046"/>
        <v/>
      </c>
      <c r="AH1476" s="99" t="str">
        <f t="shared" si="1047"/>
        <v/>
      </c>
      <c r="AI1476" s="99" t="str">
        <f t="shared" si="1024"/>
        <v/>
      </c>
      <c r="AJ1476" s="99" t="str">
        <f t="shared" si="1030"/>
        <v/>
      </c>
      <c r="AK1476" s="99" t="str">
        <f t="shared" si="1044"/>
        <v/>
      </c>
      <c r="AL1476" s="99" t="str">
        <f t="shared" si="1045"/>
        <v/>
      </c>
      <c r="AM1476" s="99" t="str">
        <f t="shared" si="1025"/>
        <v/>
      </c>
      <c r="AN1476" s="99" t="str">
        <f t="shared" si="1031"/>
        <v/>
      </c>
      <c r="AO1476" s="99" t="str">
        <f t="shared" si="1036"/>
        <v/>
      </c>
      <c r="AP1476" s="99" t="str">
        <f t="shared" si="1037"/>
        <v/>
      </c>
      <c r="AQ1476" s="99" t="str">
        <f t="shared" si="1032"/>
        <v/>
      </c>
      <c r="AR1476" s="99" t="str">
        <f t="shared" si="1033"/>
        <v/>
      </c>
      <c r="AS1476" s="99" t="str">
        <f t="shared" si="1038"/>
        <v/>
      </c>
      <c r="AT1476" s="99" t="str">
        <f t="shared" si="1039"/>
        <v/>
      </c>
      <c r="AU1476" s="99" t="str">
        <f t="shared" si="1009"/>
        <v/>
      </c>
      <c r="AV1476" s="99" t="str">
        <f t="shared" si="1010"/>
        <v/>
      </c>
      <c r="AW1476" s="99" t="str">
        <f t="shared" si="1040"/>
        <v/>
      </c>
      <c r="AX1476" s="99" t="str">
        <f t="shared" si="1041"/>
        <v/>
      </c>
      <c r="AY1476" s="99" t="str">
        <f t="shared" si="1011"/>
        <v/>
      </c>
      <c r="AZ1476" s="99" t="str">
        <f t="shared" si="1012"/>
        <v/>
      </c>
      <c r="BA1476" s="99" t="str">
        <f t="shared" si="1042"/>
        <v/>
      </c>
      <c r="BB1476" s="99" t="str">
        <f t="shared" si="1043"/>
        <v/>
      </c>
      <c r="BD1476" s="99" t="str">
        <f t="shared" si="1013"/>
        <v/>
      </c>
      <c r="BE1476" s="99" t="str">
        <f t="shared" si="1014"/>
        <v/>
      </c>
      <c r="BF1476" s="99" t="str">
        <f t="shared" si="1015"/>
        <v/>
      </c>
      <c r="BG1476" s="99" t="str">
        <f t="shared" si="1016"/>
        <v/>
      </c>
      <c r="BH1476" s="121" t="str">
        <f t="shared" si="1017"/>
        <v/>
      </c>
      <c r="BI1476" s="121" t="str">
        <f t="shared" si="1018"/>
        <v/>
      </c>
      <c r="BJ1476" s="122" t="str">
        <f t="shared" si="1019"/>
        <v/>
      </c>
      <c r="BK1476" s="122"/>
      <c r="BL1476" s="99" t="str">
        <f t="shared" si="1020"/>
        <v/>
      </c>
      <c r="BM1476" s="99" t="str">
        <f t="shared" si="1021"/>
        <v/>
      </c>
      <c r="BN1476" s="122" t="str">
        <f t="shared" si="1026"/>
        <v/>
      </c>
      <c r="BO1476" s="121" t="str">
        <f t="shared" si="1022"/>
        <v/>
      </c>
      <c r="BP1476" s="122" t="str">
        <f t="shared" si="1027"/>
        <v/>
      </c>
      <c r="BQ1476" s="122"/>
    </row>
    <row r="1477" spans="2:69" x14ac:dyDescent="0.3">
      <c r="B1477" s="89"/>
      <c r="C1477" s="98">
        <f t="shared" si="1023"/>
        <v>294</v>
      </c>
      <c r="D1477" s="120">
        <v>1467</v>
      </c>
      <c r="E1477" s="161" t="str">
        <f t="shared" si="1028"/>
        <v/>
      </c>
      <c r="F1477" s="90" t="str">
        <f t="shared" si="1004"/>
        <v/>
      </c>
      <c r="G1477" s="120">
        <v>1467</v>
      </c>
      <c r="H1477" s="161" t="str">
        <f t="shared" si="1029"/>
        <v/>
      </c>
      <c r="I1477" s="90" t="str">
        <f t="array" ref="I1477">IF(D$2=1,IF(F1477="","",ABS(F1476-F1477)),IF(D$2&lt;10,IF(AND(F1477="",F1478=""),"",MAX(IF(C$11:C$1510=G1477,B$11:B$1510))-MIN(IF(C$11:C$1510=G1477,B$11:B$1510))),IF(AND(F1477="",F1478=""),"",_xlfn.STDEV.S(IF(C$11:C$1510=G1477,B$11:B$1510)))))</f>
        <v/>
      </c>
      <c r="J1477" s="102"/>
      <c r="K1477" s="156"/>
      <c r="L1477" s="157"/>
      <c r="M1477" s="158"/>
      <c r="N1477" s="147"/>
      <c r="O1477" s="147"/>
      <c r="AA1477" s="99" t="str">
        <f t="shared" si="1005"/>
        <v/>
      </c>
      <c r="AB1477" s="99" t="str">
        <f t="shared" si="1006"/>
        <v/>
      </c>
      <c r="AC1477" s="99" t="str">
        <f t="shared" si="1034"/>
        <v/>
      </c>
      <c r="AD1477" s="99" t="str">
        <f t="shared" si="1035"/>
        <v/>
      </c>
      <c r="AE1477" s="99" t="str">
        <f t="shared" si="1007"/>
        <v/>
      </c>
      <c r="AF1477" s="99" t="str">
        <f t="shared" si="1008"/>
        <v/>
      </c>
      <c r="AG1477" s="99" t="str">
        <f t="shared" si="1046"/>
        <v/>
      </c>
      <c r="AH1477" s="99" t="str">
        <f t="shared" si="1047"/>
        <v/>
      </c>
      <c r="AI1477" s="99" t="str">
        <f t="shared" si="1024"/>
        <v/>
      </c>
      <c r="AJ1477" s="99" t="str">
        <f t="shared" si="1030"/>
        <v/>
      </c>
      <c r="AK1477" s="99" t="str">
        <f t="shared" si="1044"/>
        <v/>
      </c>
      <c r="AL1477" s="99" t="str">
        <f t="shared" si="1045"/>
        <v/>
      </c>
      <c r="AM1477" s="99" t="str">
        <f t="shared" si="1025"/>
        <v/>
      </c>
      <c r="AN1477" s="99" t="str">
        <f t="shared" si="1031"/>
        <v/>
      </c>
      <c r="AO1477" s="99" t="str">
        <f t="shared" si="1036"/>
        <v/>
      </c>
      <c r="AP1477" s="99" t="str">
        <f t="shared" si="1037"/>
        <v/>
      </c>
      <c r="AQ1477" s="99" t="str">
        <f t="shared" si="1032"/>
        <v/>
      </c>
      <c r="AR1477" s="99" t="str">
        <f t="shared" si="1033"/>
        <v/>
      </c>
      <c r="AS1477" s="99" t="str">
        <f t="shared" si="1038"/>
        <v/>
      </c>
      <c r="AT1477" s="99" t="str">
        <f t="shared" si="1039"/>
        <v/>
      </c>
      <c r="AU1477" s="99" t="str">
        <f t="shared" si="1009"/>
        <v/>
      </c>
      <c r="AV1477" s="99" t="str">
        <f t="shared" si="1010"/>
        <v/>
      </c>
      <c r="AW1477" s="99" t="str">
        <f t="shared" si="1040"/>
        <v/>
      </c>
      <c r="AX1477" s="99" t="str">
        <f t="shared" si="1041"/>
        <v/>
      </c>
      <c r="AY1477" s="99" t="str">
        <f t="shared" si="1011"/>
        <v/>
      </c>
      <c r="AZ1477" s="99" t="str">
        <f t="shared" si="1012"/>
        <v/>
      </c>
      <c r="BA1477" s="99" t="str">
        <f t="shared" si="1042"/>
        <v/>
      </c>
      <c r="BB1477" s="99" t="str">
        <f t="shared" si="1043"/>
        <v/>
      </c>
      <c r="BD1477" s="99" t="str">
        <f t="shared" si="1013"/>
        <v/>
      </c>
      <c r="BE1477" s="99" t="str">
        <f t="shared" si="1014"/>
        <v/>
      </c>
      <c r="BF1477" s="99" t="str">
        <f t="shared" si="1015"/>
        <v/>
      </c>
      <c r="BG1477" s="99" t="str">
        <f t="shared" si="1016"/>
        <v/>
      </c>
      <c r="BH1477" s="121" t="str">
        <f t="shared" si="1017"/>
        <v/>
      </c>
      <c r="BI1477" s="121" t="str">
        <f t="shared" si="1018"/>
        <v/>
      </c>
      <c r="BJ1477" s="122" t="str">
        <f t="shared" si="1019"/>
        <v/>
      </c>
      <c r="BK1477" s="122"/>
      <c r="BL1477" s="99" t="str">
        <f t="shared" si="1020"/>
        <v/>
      </c>
      <c r="BM1477" s="99" t="str">
        <f t="shared" si="1021"/>
        <v/>
      </c>
      <c r="BN1477" s="122" t="str">
        <f t="shared" si="1026"/>
        <v/>
      </c>
      <c r="BO1477" s="121" t="str">
        <f t="shared" si="1022"/>
        <v/>
      </c>
      <c r="BP1477" s="122" t="str">
        <f t="shared" si="1027"/>
        <v/>
      </c>
      <c r="BQ1477" s="122"/>
    </row>
    <row r="1478" spans="2:69" x14ac:dyDescent="0.3">
      <c r="B1478" s="89"/>
      <c r="C1478" s="98">
        <f t="shared" si="1023"/>
        <v>294</v>
      </c>
      <c r="D1478" s="120">
        <v>1468</v>
      </c>
      <c r="E1478" s="161" t="str">
        <f t="shared" si="1028"/>
        <v/>
      </c>
      <c r="F1478" s="90" t="str">
        <f t="shared" si="1004"/>
        <v/>
      </c>
      <c r="G1478" s="120">
        <v>1468</v>
      </c>
      <c r="H1478" s="161" t="str">
        <f t="shared" si="1029"/>
        <v/>
      </c>
      <c r="I1478" s="90" t="str">
        <f t="array" ref="I1478">IF(D$2=1,IF(F1478="","",ABS(F1477-F1478)),IF(D$2&lt;10,IF(AND(F1478="",F1479=""),"",MAX(IF(C$11:C$1510=G1478,B$11:B$1510))-MIN(IF(C$11:C$1510=G1478,B$11:B$1510))),IF(AND(F1478="",F1479=""),"",_xlfn.STDEV.S(IF(C$11:C$1510=G1478,B$11:B$1510)))))</f>
        <v/>
      </c>
      <c r="J1478" s="102"/>
      <c r="K1478" s="156"/>
      <c r="L1478" s="157"/>
      <c r="M1478" s="158"/>
      <c r="N1478" s="147"/>
      <c r="O1478" s="147"/>
      <c r="AA1478" s="99" t="str">
        <f t="shared" si="1005"/>
        <v/>
      </c>
      <c r="AB1478" s="99" t="str">
        <f t="shared" si="1006"/>
        <v/>
      </c>
      <c r="AC1478" s="99" t="str">
        <f t="shared" si="1034"/>
        <v/>
      </c>
      <c r="AD1478" s="99" t="str">
        <f t="shared" si="1035"/>
        <v/>
      </c>
      <c r="AE1478" s="99" t="str">
        <f t="shared" si="1007"/>
        <v/>
      </c>
      <c r="AF1478" s="99" t="str">
        <f t="shared" si="1008"/>
        <v/>
      </c>
      <c r="AG1478" s="99" t="str">
        <f t="shared" si="1046"/>
        <v/>
      </c>
      <c r="AH1478" s="99" t="str">
        <f t="shared" si="1047"/>
        <v/>
      </c>
      <c r="AI1478" s="99" t="str">
        <f t="shared" si="1024"/>
        <v/>
      </c>
      <c r="AJ1478" s="99" t="str">
        <f t="shared" si="1030"/>
        <v/>
      </c>
      <c r="AK1478" s="99" t="str">
        <f t="shared" si="1044"/>
        <v/>
      </c>
      <c r="AL1478" s="99" t="str">
        <f t="shared" si="1045"/>
        <v/>
      </c>
      <c r="AM1478" s="99" t="str">
        <f t="shared" si="1025"/>
        <v/>
      </c>
      <c r="AN1478" s="99" t="str">
        <f t="shared" si="1031"/>
        <v/>
      </c>
      <c r="AO1478" s="99" t="str">
        <f t="shared" si="1036"/>
        <v/>
      </c>
      <c r="AP1478" s="99" t="str">
        <f t="shared" si="1037"/>
        <v/>
      </c>
      <c r="AQ1478" s="99" t="str">
        <f t="shared" si="1032"/>
        <v/>
      </c>
      <c r="AR1478" s="99" t="str">
        <f t="shared" si="1033"/>
        <v/>
      </c>
      <c r="AS1478" s="99" t="str">
        <f t="shared" si="1038"/>
        <v/>
      </c>
      <c r="AT1478" s="99" t="str">
        <f t="shared" si="1039"/>
        <v/>
      </c>
      <c r="AU1478" s="99" t="str">
        <f t="shared" si="1009"/>
        <v/>
      </c>
      <c r="AV1478" s="99" t="str">
        <f t="shared" si="1010"/>
        <v/>
      </c>
      <c r="AW1478" s="99" t="str">
        <f t="shared" si="1040"/>
        <v/>
      </c>
      <c r="AX1478" s="99" t="str">
        <f t="shared" si="1041"/>
        <v/>
      </c>
      <c r="AY1478" s="99" t="str">
        <f t="shared" si="1011"/>
        <v/>
      </c>
      <c r="AZ1478" s="99" t="str">
        <f t="shared" si="1012"/>
        <v/>
      </c>
      <c r="BA1478" s="99" t="str">
        <f t="shared" si="1042"/>
        <v/>
      </c>
      <c r="BB1478" s="99" t="str">
        <f t="shared" si="1043"/>
        <v/>
      </c>
      <c r="BD1478" s="99" t="str">
        <f t="shared" si="1013"/>
        <v/>
      </c>
      <c r="BE1478" s="99" t="str">
        <f t="shared" si="1014"/>
        <v/>
      </c>
      <c r="BF1478" s="99" t="str">
        <f t="shared" si="1015"/>
        <v/>
      </c>
      <c r="BG1478" s="99" t="str">
        <f t="shared" si="1016"/>
        <v/>
      </c>
      <c r="BH1478" s="121" t="str">
        <f t="shared" si="1017"/>
        <v/>
      </c>
      <c r="BI1478" s="121" t="str">
        <f t="shared" si="1018"/>
        <v/>
      </c>
      <c r="BJ1478" s="122" t="str">
        <f t="shared" si="1019"/>
        <v/>
      </c>
      <c r="BK1478" s="122"/>
      <c r="BL1478" s="99" t="str">
        <f t="shared" si="1020"/>
        <v/>
      </c>
      <c r="BM1478" s="99" t="str">
        <f t="shared" si="1021"/>
        <v/>
      </c>
      <c r="BN1478" s="122" t="str">
        <f t="shared" si="1026"/>
        <v/>
      </c>
      <c r="BO1478" s="121" t="str">
        <f t="shared" si="1022"/>
        <v/>
      </c>
      <c r="BP1478" s="122" t="str">
        <f t="shared" si="1027"/>
        <v/>
      </c>
      <c r="BQ1478" s="122"/>
    </row>
    <row r="1479" spans="2:69" x14ac:dyDescent="0.3">
      <c r="B1479" s="89"/>
      <c r="C1479" s="98">
        <f t="shared" si="1023"/>
        <v>294</v>
      </c>
      <c r="D1479" s="120">
        <v>1469</v>
      </c>
      <c r="E1479" s="161" t="str">
        <f t="shared" si="1028"/>
        <v/>
      </c>
      <c r="F1479" s="90" t="str">
        <f t="shared" si="1004"/>
        <v/>
      </c>
      <c r="G1479" s="120">
        <v>1469</v>
      </c>
      <c r="H1479" s="161" t="str">
        <f t="shared" si="1029"/>
        <v/>
      </c>
      <c r="I1479" s="90" t="str">
        <f t="array" ref="I1479">IF(D$2=1,IF(F1479="","",ABS(F1478-F1479)),IF(D$2&lt;10,IF(AND(F1479="",F1480=""),"",MAX(IF(C$11:C$1510=G1479,B$11:B$1510))-MIN(IF(C$11:C$1510=G1479,B$11:B$1510))),IF(AND(F1479="",F1480=""),"",_xlfn.STDEV.S(IF(C$11:C$1510=G1479,B$11:B$1510)))))</f>
        <v/>
      </c>
      <c r="J1479" s="102"/>
      <c r="K1479" s="156"/>
      <c r="L1479" s="157"/>
      <c r="M1479" s="158"/>
      <c r="N1479" s="147"/>
      <c r="O1479" s="147"/>
      <c r="AA1479" s="99" t="str">
        <f t="shared" si="1005"/>
        <v/>
      </c>
      <c r="AB1479" s="99" t="str">
        <f t="shared" si="1006"/>
        <v/>
      </c>
      <c r="AC1479" s="99" t="str">
        <f t="shared" si="1034"/>
        <v/>
      </c>
      <c r="AD1479" s="99" t="str">
        <f t="shared" si="1035"/>
        <v/>
      </c>
      <c r="AE1479" s="99" t="str">
        <f t="shared" si="1007"/>
        <v/>
      </c>
      <c r="AF1479" s="99" t="str">
        <f t="shared" si="1008"/>
        <v/>
      </c>
      <c r="AG1479" s="99" t="str">
        <f t="shared" si="1046"/>
        <v/>
      </c>
      <c r="AH1479" s="99" t="str">
        <f t="shared" si="1047"/>
        <v/>
      </c>
      <c r="AI1479" s="99" t="str">
        <f t="shared" si="1024"/>
        <v/>
      </c>
      <c r="AJ1479" s="99" t="str">
        <f t="shared" si="1030"/>
        <v/>
      </c>
      <c r="AK1479" s="99" t="str">
        <f t="shared" si="1044"/>
        <v/>
      </c>
      <c r="AL1479" s="99" t="str">
        <f t="shared" si="1045"/>
        <v/>
      </c>
      <c r="AM1479" s="99" t="str">
        <f t="shared" si="1025"/>
        <v/>
      </c>
      <c r="AN1479" s="99" t="str">
        <f t="shared" si="1031"/>
        <v/>
      </c>
      <c r="AO1479" s="99" t="str">
        <f t="shared" si="1036"/>
        <v/>
      </c>
      <c r="AP1479" s="99" t="str">
        <f t="shared" si="1037"/>
        <v/>
      </c>
      <c r="AQ1479" s="99" t="str">
        <f t="shared" si="1032"/>
        <v/>
      </c>
      <c r="AR1479" s="99" t="str">
        <f t="shared" si="1033"/>
        <v/>
      </c>
      <c r="AS1479" s="99" t="str">
        <f t="shared" si="1038"/>
        <v/>
      </c>
      <c r="AT1479" s="99" t="str">
        <f t="shared" si="1039"/>
        <v/>
      </c>
      <c r="AU1479" s="99" t="str">
        <f t="shared" si="1009"/>
        <v/>
      </c>
      <c r="AV1479" s="99" t="str">
        <f t="shared" si="1010"/>
        <v/>
      </c>
      <c r="AW1479" s="99" t="str">
        <f t="shared" si="1040"/>
        <v/>
      </c>
      <c r="AX1479" s="99" t="str">
        <f t="shared" si="1041"/>
        <v/>
      </c>
      <c r="AY1479" s="99" t="str">
        <f t="shared" si="1011"/>
        <v/>
      </c>
      <c r="AZ1479" s="99" t="str">
        <f t="shared" si="1012"/>
        <v/>
      </c>
      <c r="BA1479" s="99" t="str">
        <f t="shared" si="1042"/>
        <v/>
      </c>
      <c r="BB1479" s="99" t="str">
        <f t="shared" si="1043"/>
        <v/>
      </c>
      <c r="BD1479" s="99" t="str">
        <f t="shared" si="1013"/>
        <v/>
      </c>
      <c r="BE1479" s="99" t="str">
        <f t="shared" si="1014"/>
        <v/>
      </c>
      <c r="BF1479" s="99" t="str">
        <f t="shared" si="1015"/>
        <v/>
      </c>
      <c r="BG1479" s="99" t="str">
        <f t="shared" si="1016"/>
        <v/>
      </c>
      <c r="BH1479" s="121" t="str">
        <f t="shared" si="1017"/>
        <v/>
      </c>
      <c r="BI1479" s="121" t="str">
        <f t="shared" si="1018"/>
        <v/>
      </c>
      <c r="BJ1479" s="122" t="str">
        <f t="shared" si="1019"/>
        <v/>
      </c>
      <c r="BK1479" s="122"/>
      <c r="BL1479" s="99" t="str">
        <f t="shared" si="1020"/>
        <v/>
      </c>
      <c r="BM1479" s="99" t="str">
        <f t="shared" si="1021"/>
        <v/>
      </c>
      <c r="BN1479" s="122" t="str">
        <f t="shared" si="1026"/>
        <v/>
      </c>
      <c r="BO1479" s="121" t="str">
        <f t="shared" si="1022"/>
        <v/>
      </c>
      <c r="BP1479" s="122" t="str">
        <f t="shared" si="1027"/>
        <v/>
      </c>
      <c r="BQ1479" s="122"/>
    </row>
    <row r="1480" spans="2:69" x14ac:dyDescent="0.3">
      <c r="B1480" s="89"/>
      <c r="C1480" s="98">
        <f t="shared" si="1023"/>
        <v>294</v>
      </c>
      <c r="D1480" s="120">
        <v>1470</v>
      </c>
      <c r="E1480" s="161" t="str">
        <f t="shared" si="1028"/>
        <v/>
      </c>
      <c r="F1480" s="90" t="str">
        <f t="shared" si="1004"/>
        <v/>
      </c>
      <c r="G1480" s="120">
        <v>1470</v>
      </c>
      <c r="H1480" s="161" t="str">
        <f t="shared" si="1029"/>
        <v/>
      </c>
      <c r="I1480" s="90" t="str">
        <f t="array" ref="I1480">IF(D$2=1,IF(F1480="","",ABS(F1479-F1480)),IF(D$2&lt;10,IF(AND(F1480="",F1481=""),"",MAX(IF(C$11:C$1510=G1480,B$11:B$1510))-MIN(IF(C$11:C$1510=G1480,B$11:B$1510))),IF(AND(F1480="",F1481=""),"",_xlfn.STDEV.S(IF(C$11:C$1510=G1480,B$11:B$1510)))))</f>
        <v/>
      </c>
      <c r="J1480" s="102"/>
      <c r="K1480" s="156"/>
      <c r="L1480" s="157"/>
      <c r="M1480" s="158"/>
      <c r="N1480" s="147"/>
      <c r="O1480" s="147"/>
      <c r="AA1480" s="99" t="str">
        <f t="shared" si="1005"/>
        <v/>
      </c>
      <c r="AB1480" s="99" t="str">
        <f t="shared" si="1006"/>
        <v/>
      </c>
      <c r="AC1480" s="99" t="str">
        <f t="shared" si="1034"/>
        <v/>
      </c>
      <c r="AD1480" s="99" t="str">
        <f t="shared" si="1035"/>
        <v/>
      </c>
      <c r="AE1480" s="99" t="str">
        <f t="shared" si="1007"/>
        <v/>
      </c>
      <c r="AF1480" s="99" t="str">
        <f t="shared" si="1008"/>
        <v/>
      </c>
      <c r="AG1480" s="99" t="str">
        <f t="shared" si="1046"/>
        <v/>
      </c>
      <c r="AH1480" s="99" t="str">
        <f t="shared" si="1047"/>
        <v/>
      </c>
      <c r="AI1480" s="99" t="str">
        <f t="shared" si="1024"/>
        <v/>
      </c>
      <c r="AJ1480" s="99" t="str">
        <f t="shared" si="1030"/>
        <v/>
      </c>
      <c r="AK1480" s="99" t="str">
        <f t="shared" si="1044"/>
        <v/>
      </c>
      <c r="AL1480" s="99" t="str">
        <f t="shared" si="1045"/>
        <v/>
      </c>
      <c r="AM1480" s="99" t="str">
        <f t="shared" si="1025"/>
        <v/>
      </c>
      <c r="AN1480" s="99" t="str">
        <f t="shared" si="1031"/>
        <v/>
      </c>
      <c r="AO1480" s="99" t="str">
        <f t="shared" si="1036"/>
        <v/>
      </c>
      <c r="AP1480" s="99" t="str">
        <f t="shared" si="1037"/>
        <v/>
      </c>
      <c r="AQ1480" s="99" t="str">
        <f t="shared" si="1032"/>
        <v/>
      </c>
      <c r="AR1480" s="99" t="str">
        <f t="shared" si="1033"/>
        <v/>
      </c>
      <c r="AS1480" s="99" t="str">
        <f t="shared" si="1038"/>
        <v/>
      </c>
      <c r="AT1480" s="99" t="str">
        <f t="shared" si="1039"/>
        <v/>
      </c>
      <c r="AU1480" s="99" t="str">
        <f t="shared" si="1009"/>
        <v/>
      </c>
      <c r="AV1480" s="99" t="str">
        <f t="shared" si="1010"/>
        <v/>
      </c>
      <c r="AW1480" s="99" t="str">
        <f t="shared" si="1040"/>
        <v/>
      </c>
      <c r="AX1480" s="99" t="str">
        <f t="shared" si="1041"/>
        <v/>
      </c>
      <c r="AY1480" s="99" t="str">
        <f t="shared" si="1011"/>
        <v/>
      </c>
      <c r="AZ1480" s="99" t="str">
        <f t="shared" si="1012"/>
        <v/>
      </c>
      <c r="BA1480" s="99" t="str">
        <f t="shared" si="1042"/>
        <v/>
      </c>
      <c r="BB1480" s="99" t="str">
        <f t="shared" si="1043"/>
        <v/>
      </c>
      <c r="BD1480" s="99" t="str">
        <f t="shared" si="1013"/>
        <v/>
      </c>
      <c r="BE1480" s="99" t="str">
        <f t="shared" si="1014"/>
        <v/>
      </c>
      <c r="BF1480" s="99" t="str">
        <f t="shared" si="1015"/>
        <v/>
      </c>
      <c r="BG1480" s="99" t="str">
        <f t="shared" si="1016"/>
        <v/>
      </c>
      <c r="BH1480" s="121" t="str">
        <f t="shared" si="1017"/>
        <v/>
      </c>
      <c r="BI1480" s="121" t="str">
        <f t="shared" si="1018"/>
        <v/>
      </c>
      <c r="BJ1480" s="122" t="str">
        <f t="shared" si="1019"/>
        <v/>
      </c>
      <c r="BK1480" s="122"/>
      <c r="BL1480" s="99" t="str">
        <f t="shared" si="1020"/>
        <v/>
      </c>
      <c r="BM1480" s="99" t="str">
        <f t="shared" si="1021"/>
        <v/>
      </c>
      <c r="BN1480" s="122" t="str">
        <f t="shared" si="1026"/>
        <v/>
      </c>
      <c r="BO1480" s="121" t="str">
        <f t="shared" si="1022"/>
        <v/>
      </c>
      <c r="BP1480" s="122" t="str">
        <f t="shared" si="1027"/>
        <v/>
      </c>
      <c r="BQ1480" s="122"/>
    </row>
    <row r="1481" spans="2:69" x14ac:dyDescent="0.3">
      <c r="B1481" s="89"/>
      <c r="C1481" s="98">
        <f t="shared" si="1023"/>
        <v>295</v>
      </c>
      <c r="D1481" s="120">
        <v>1471</v>
      </c>
      <c r="E1481" s="161" t="str">
        <f t="shared" si="1028"/>
        <v/>
      </c>
      <c r="F1481" s="90" t="str">
        <f t="shared" si="1004"/>
        <v/>
      </c>
      <c r="G1481" s="120">
        <v>1471</v>
      </c>
      <c r="H1481" s="161" t="str">
        <f t="shared" si="1029"/>
        <v/>
      </c>
      <c r="I1481" s="90" t="str">
        <f t="array" ref="I1481">IF(D$2=1,IF(F1481="","",ABS(F1480-F1481)),IF(D$2&lt;10,IF(AND(F1481="",F1482=""),"",MAX(IF(C$11:C$1510=G1481,B$11:B$1510))-MIN(IF(C$11:C$1510=G1481,B$11:B$1510))),IF(AND(F1481="",F1482=""),"",_xlfn.STDEV.S(IF(C$11:C$1510=G1481,B$11:B$1510)))))</f>
        <v/>
      </c>
      <c r="J1481" s="102"/>
      <c r="K1481" s="156"/>
      <c r="L1481" s="157"/>
      <c r="M1481" s="158"/>
      <c r="N1481" s="147"/>
      <c r="O1481" s="147"/>
      <c r="AA1481" s="99" t="str">
        <f t="shared" si="1005"/>
        <v/>
      </c>
      <c r="AB1481" s="99" t="str">
        <f t="shared" si="1006"/>
        <v/>
      </c>
      <c r="AC1481" s="99" t="str">
        <f t="shared" si="1034"/>
        <v/>
      </c>
      <c r="AD1481" s="99" t="str">
        <f t="shared" si="1035"/>
        <v/>
      </c>
      <c r="AE1481" s="99" t="str">
        <f t="shared" si="1007"/>
        <v/>
      </c>
      <c r="AF1481" s="99" t="str">
        <f t="shared" si="1008"/>
        <v/>
      </c>
      <c r="AG1481" s="99" t="str">
        <f t="shared" si="1046"/>
        <v/>
      </c>
      <c r="AH1481" s="99" t="str">
        <f t="shared" si="1047"/>
        <v/>
      </c>
      <c r="AI1481" s="99" t="str">
        <f t="shared" si="1024"/>
        <v/>
      </c>
      <c r="AJ1481" s="99" t="str">
        <f t="shared" si="1030"/>
        <v/>
      </c>
      <c r="AK1481" s="99" t="str">
        <f t="shared" si="1044"/>
        <v/>
      </c>
      <c r="AL1481" s="99" t="str">
        <f t="shared" si="1045"/>
        <v/>
      </c>
      <c r="AM1481" s="99" t="str">
        <f t="shared" si="1025"/>
        <v/>
      </c>
      <c r="AN1481" s="99" t="str">
        <f t="shared" si="1031"/>
        <v/>
      </c>
      <c r="AO1481" s="99" t="str">
        <f t="shared" si="1036"/>
        <v/>
      </c>
      <c r="AP1481" s="99" t="str">
        <f t="shared" si="1037"/>
        <v/>
      </c>
      <c r="AQ1481" s="99" t="str">
        <f t="shared" si="1032"/>
        <v/>
      </c>
      <c r="AR1481" s="99" t="str">
        <f t="shared" si="1033"/>
        <v/>
      </c>
      <c r="AS1481" s="99" t="str">
        <f t="shared" si="1038"/>
        <v/>
      </c>
      <c r="AT1481" s="99" t="str">
        <f t="shared" si="1039"/>
        <v/>
      </c>
      <c r="AU1481" s="99" t="str">
        <f t="shared" si="1009"/>
        <v/>
      </c>
      <c r="AV1481" s="99" t="str">
        <f t="shared" si="1010"/>
        <v/>
      </c>
      <c r="AW1481" s="99" t="str">
        <f t="shared" si="1040"/>
        <v/>
      </c>
      <c r="AX1481" s="99" t="str">
        <f t="shared" si="1041"/>
        <v/>
      </c>
      <c r="AY1481" s="99" t="str">
        <f t="shared" si="1011"/>
        <v/>
      </c>
      <c r="AZ1481" s="99" t="str">
        <f t="shared" si="1012"/>
        <v/>
      </c>
      <c r="BA1481" s="99" t="str">
        <f t="shared" si="1042"/>
        <v/>
      </c>
      <c r="BB1481" s="99" t="str">
        <f t="shared" si="1043"/>
        <v/>
      </c>
      <c r="BD1481" s="99" t="str">
        <f t="shared" si="1013"/>
        <v/>
      </c>
      <c r="BE1481" s="99" t="str">
        <f t="shared" si="1014"/>
        <v/>
      </c>
      <c r="BF1481" s="99" t="str">
        <f t="shared" si="1015"/>
        <v/>
      </c>
      <c r="BG1481" s="99" t="str">
        <f t="shared" si="1016"/>
        <v/>
      </c>
      <c r="BH1481" s="121" t="str">
        <f t="shared" si="1017"/>
        <v/>
      </c>
      <c r="BI1481" s="121" t="str">
        <f t="shared" si="1018"/>
        <v/>
      </c>
      <c r="BJ1481" s="122" t="str">
        <f t="shared" si="1019"/>
        <v/>
      </c>
      <c r="BK1481" s="122"/>
      <c r="BL1481" s="99" t="str">
        <f t="shared" si="1020"/>
        <v/>
      </c>
      <c r="BM1481" s="99" t="str">
        <f t="shared" si="1021"/>
        <v/>
      </c>
      <c r="BN1481" s="122" t="str">
        <f t="shared" si="1026"/>
        <v/>
      </c>
      <c r="BO1481" s="121" t="str">
        <f t="shared" si="1022"/>
        <v/>
      </c>
      <c r="BP1481" s="122" t="str">
        <f t="shared" si="1027"/>
        <v/>
      </c>
      <c r="BQ1481" s="122"/>
    </row>
    <row r="1482" spans="2:69" x14ac:dyDescent="0.3">
      <c r="B1482" s="89"/>
      <c r="C1482" s="98">
        <f t="shared" si="1023"/>
        <v>295</v>
      </c>
      <c r="D1482" s="120">
        <v>1472</v>
      </c>
      <c r="E1482" s="161" t="str">
        <f t="shared" si="1028"/>
        <v/>
      </c>
      <c r="F1482" s="90" t="str">
        <f t="shared" si="1004"/>
        <v/>
      </c>
      <c r="G1482" s="120">
        <v>1472</v>
      </c>
      <c r="H1482" s="161" t="str">
        <f t="shared" si="1029"/>
        <v/>
      </c>
      <c r="I1482" s="90" t="str">
        <f t="array" ref="I1482">IF(D$2=1,IF(F1482="","",ABS(F1481-F1482)),IF(D$2&lt;10,IF(AND(F1482="",F1483=""),"",MAX(IF(C$11:C$1510=G1482,B$11:B$1510))-MIN(IF(C$11:C$1510=G1482,B$11:B$1510))),IF(AND(F1482="",F1483=""),"",_xlfn.STDEV.S(IF(C$11:C$1510=G1482,B$11:B$1510)))))</f>
        <v/>
      </c>
      <c r="J1482" s="102"/>
      <c r="K1482" s="156"/>
      <c r="L1482" s="157"/>
      <c r="M1482" s="158"/>
      <c r="N1482" s="147"/>
      <c r="O1482" s="147"/>
      <c r="AA1482" s="99" t="str">
        <f t="shared" si="1005"/>
        <v/>
      </c>
      <c r="AB1482" s="99" t="str">
        <f t="shared" si="1006"/>
        <v/>
      </c>
      <c r="AC1482" s="99" t="str">
        <f t="shared" si="1034"/>
        <v/>
      </c>
      <c r="AD1482" s="99" t="str">
        <f t="shared" si="1035"/>
        <v/>
      </c>
      <c r="AE1482" s="99" t="str">
        <f t="shared" si="1007"/>
        <v/>
      </c>
      <c r="AF1482" s="99" t="str">
        <f t="shared" si="1008"/>
        <v/>
      </c>
      <c r="AG1482" s="99" t="str">
        <f t="shared" si="1046"/>
        <v/>
      </c>
      <c r="AH1482" s="99" t="str">
        <f t="shared" si="1047"/>
        <v/>
      </c>
      <c r="AI1482" s="99" t="str">
        <f t="shared" si="1024"/>
        <v/>
      </c>
      <c r="AJ1482" s="99" t="str">
        <f t="shared" si="1030"/>
        <v/>
      </c>
      <c r="AK1482" s="99" t="str">
        <f t="shared" si="1044"/>
        <v/>
      </c>
      <c r="AL1482" s="99" t="str">
        <f t="shared" si="1045"/>
        <v/>
      </c>
      <c r="AM1482" s="99" t="str">
        <f t="shared" si="1025"/>
        <v/>
      </c>
      <c r="AN1482" s="99" t="str">
        <f t="shared" si="1031"/>
        <v/>
      </c>
      <c r="AO1482" s="99" t="str">
        <f t="shared" si="1036"/>
        <v/>
      </c>
      <c r="AP1482" s="99" t="str">
        <f t="shared" si="1037"/>
        <v/>
      </c>
      <c r="AQ1482" s="99" t="str">
        <f t="shared" si="1032"/>
        <v/>
      </c>
      <c r="AR1482" s="99" t="str">
        <f t="shared" si="1033"/>
        <v/>
      </c>
      <c r="AS1482" s="99" t="str">
        <f t="shared" si="1038"/>
        <v/>
      </c>
      <c r="AT1482" s="99" t="str">
        <f t="shared" si="1039"/>
        <v/>
      </c>
      <c r="AU1482" s="99" t="str">
        <f t="shared" si="1009"/>
        <v/>
      </c>
      <c r="AV1482" s="99" t="str">
        <f t="shared" si="1010"/>
        <v/>
      </c>
      <c r="AW1482" s="99" t="str">
        <f t="shared" si="1040"/>
        <v/>
      </c>
      <c r="AX1482" s="99" t="str">
        <f t="shared" si="1041"/>
        <v/>
      </c>
      <c r="AY1482" s="99" t="str">
        <f t="shared" si="1011"/>
        <v/>
      </c>
      <c r="AZ1482" s="99" t="str">
        <f t="shared" si="1012"/>
        <v/>
      </c>
      <c r="BA1482" s="99" t="str">
        <f t="shared" si="1042"/>
        <v/>
      </c>
      <c r="BB1482" s="99" t="str">
        <f t="shared" si="1043"/>
        <v/>
      </c>
      <c r="BD1482" s="99" t="str">
        <f t="shared" si="1013"/>
        <v/>
      </c>
      <c r="BE1482" s="99" t="str">
        <f t="shared" si="1014"/>
        <v/>
      </c>
      <c r="BF1482" s="99" t="str">
        <f t="shared" si="1015"/>
        <v/>
      </c>
      <c r="BG1482" s="99" t="str">
        <f t="shared" si="1016"/>
        <v/>
      </c>
      <c r="BH1482" s="121" t="str">
        <f t="shared" si="1017"/>
        <v/>
      </c>
      <c r="BI1482" s="121" t="str">
        <f t="shared" si="1018"/>
        <v/>
      </c>
      <c r="BJ1482" s="122" t="str">
        <f t="shared" si="1019"/>
        <v/>
      </c>
      <c r="BK1482" s="122"/>
      <c r="BL1482" s="99" t="str">
        <f t="shared" si="1020"/>
        <v/>
      </c>
      <c r="BM1482" s="99" t="str">
        <f t="shared" si="1021"/>
        <v/>
      </c>
      <c r="BN1482" s="122" t="str">
        <f t="shared" si="1026"/>
        <v/>
      </c>
      <c r="BO1482" s="121" t="str">
        <f t="shared" si="1022"/>
        <v/>
      </c>
      <c r="BP1482" s="122" t="str">
        <f t="shared" si="1027"/>
        <v/>
      </c>
      <c r="BQ1482" s="122"/>
    </row>
    <row r="1483" spans="2:69" x14ac:dyDescent="0.3">
      <c r="B1483" s="89"/>
      <c r="C1483" s="98">
        <f t="shared" si="1023"/>
        <v>295</v>
      </c>
      <c r="D1483" s="120">
        <v>1473</v>
      </c>
      <c r="E1483" s="161" t="str">
        <f t="shared" si="1028"/>
        <v/>
      </c>
      <c r="F1483" s="90" t="str">
        <f t="shared" ref="F1483:F1510" si="1048">IF(ISERROR(AVERAGEIF(C$11:C$1510,D1483,B$11:B$1510)),"",AVERAGEIF(C$11:C$1510,D1483,B$11:B$1510))</f>
        <v/>
      </c>
      <c r="G1483" s="120">
        <v>1473</v>
      </c>
      <c r="H1483" s="161" t="str">
        <f t="shared" si="1029"/>
        <v/>
      </c>
      <c r="I1483" s="90" t="str">
        <f t="array" ref="I1483">IF(D$2=1,IF(F1483="","",ABS(F1482-F1483)),IF(D$2&lt;10,IF(AND(F1483="",F1484=""),"",MAX(IF(C$11:C$1510=G1483,B$11:B$1510))-MIN(IF(C$11:C$1510=G1483,B$11:B$1510))),IF(AND(F1483="",F1484=""),"",_xlfn.STDEV.S(IF(C$11:C$1510=G1483,B$11:B$1510)))))</f>
        <v/>
      </c>
      <c r="J1483" s="102"/>
      <c r="K1483" s="156"/>
      <c r="L1483" s="157"/>
      <c r="M1483" s="158"/>
      <c r="N1483" s="147"/>
      <c r="O1483" s="147"/>
      <c r="AA1483" s="99" t="str">
        <f t="shared" ref="AA1483:AA1510" si="1049">IF(F1483="","",IF(F1483&gt;U$53,1,0))</f>
        <v/>
      </c>
      <c r="AB1483" s="99" t="str">
        <f t="shared" ref="AB1483:AB1510" si="1050">IF(I1483="","",IF(I1483&gt;U$54,1,0))</f>
        <v/>
      </c>
      <c r="AC1483" s="99" t="str">
        <f t="shared" si="1034"/>
        <v/>
      </c>
      <c r="AD1483" s="99" t="str">
        <f t="shared" si="1035"/>
        <v/>
      </c>
      <c r="AE1483" s="99" t="str">
        <f t="shared" ref="AE1483:AE1510" si="1051">IF(F1483="","",IF(F1483&lt;U$53,1,0))</f>
        <v/>
      </c>
      <c r="AF1483" s="99" t="str">
        <f t="shared" ref="AF1483:AF1510" si="1052">IF(I1483="","",IF(I1483&lt;U$54,1,0))</f>
        <v/>
      </c>
      <c r="AG1483" s="99" t="str">
        <f t="shared" si="1046"/>
        <v/>
      </c>
      <c r="AH1483" s="99" t="str">
        <f t="shared" si="1047"/>
        <v/>
      </c>
      <c r="AI1483" s="99" t="str">
        <f t="shared" si="1024"/>
        <v/>
      </c>
      <c r="AJ1483" s="99" t="str">
        <f t="shared" si="1030"/>
        <v/>
      </c>
      <c r="AK1483" s="99" t="str">
        <f t="shared" si="1044"/>
        <v/>
      </c>
      <c r="AL1483" s="99" t="str">
        <f t="shared" si="1045"/>
        <v/>
      </c>
      <c r="AM1483" s="99" t="str">
        <f t="shared" si="1025"/>
        <v/>
      </c>
      <c r="AN1483" s="99" t="str">
        <f t="shared" si="1031"/>
        <v/>
      </c>
      <c r="AO1483" s="99" t="str">
        <f t="shared" si="1036"/>
        <v/>
      </c>
      <c r="AP1483" s="99" t="str">
        <f t="shared" si="1037"/>
        <v/>
      </c>
      <c r="AQ1483" s="99" t="str">
        <f t="shared" si="1032"/>
        <v/>
      </c>
      <c r="AR1483" s="99" t="str">
        <f t="shared" si="1033"/>
        <v/>
      </c>
      <c r="AS1483" s="99" t="str">
        <f t="shared" si="1038"/>
        <v/>
      </c>
      <c r="AT1483" s="99" t="str">
        <f t="shared" si="1039"/>
        <v/>
      </c>
      <c r="AU1483" s="99" t="str">
        <f t="shared" ref="AU1483:AU1510" si="1053">IF(F1483="","",IF(AND(F1483&lt;(U$53+((1/3)*(U$57-U$53))),F1483&gt;(U$53-((1/3)*(U$53-U$58)))),1,0))</f>
        <v/>
      </c>
      <c r="AV1483" s="99" t="str">
        <f t="shared" ref="AV1483:AV1510" si="1054">IF(I1483="","",IF(AND(I1483&lt;(U$54+((1/3)*(Y$62-U$54))),I1483&gt;(U$54-((1/3)*(Y$62-U$54)))),1,0))</f>
        <v/>
      </c>
      <c r="AW1483" s="99" t="str">
        <f t="shared" si="1040"/>
        <v/>
      </c>
      <c r="AX1483" s="99" t="str">
        <f t="shared" si="1041"/>
        <v/>
      </c>
      <c r="AY1483" s="99" t="str">
        <f t="shared" ref="AY1483:AY1510" si="1055">IF(F1483="","",IF(OR(F1483&gt;(U$53+((1/3)*(U$57-U$53))),F1483&lt;(U$53-((1/3)*(U$53-U$58)))),1,0))</f>
        <v/>
      </c>
      <c r="AZ1483" s="99" t="str">
        <f t="shared" ref="AZ1483:AZ1510" si="1056">IF(I1483="","",IF(OR(I1483&gt;(U$54+((1/3)*(Y$62-U$54))),I1483&lt;(U$54-((1/3)*(Y$62-U$54)))),1,0))</f>
        <v/>
      </c>
      <c r="BA1483" s="99" t="str">
        <f t="shared" si="1042"/>
        <v/>
      </c>
      <c r="BB1483" s="99" t="str">
        <f t="shared" si="1043"/>
        <v/>
      </c>
      <c r="BD1483" s="99" t="str">
        <f t="shared" ref="BD1483:BD1510" si="1057">IF(E1483="","",E1483)</f>
        <v/>
      </c>
      <c r="BE1483" s="99" t="str">
        <f t="shared" ref="BE1483:BE1510" si="1058">IF(F1483="","",F1483)</f>
        <v/>
      </c>
      <c r="BF1483" s="99" t="str">
        <f t="shared" ref="BF1483:BF1510" si="1059">IF(D$2=1,IF(F1483="","",U$45),"")</f>
        <v/>
      </c>
      <c r="BG1483" s="99" t="str">
        <f t="shared" ref="BG1483:BG1510" si="1060">IF(D$2=1,IF(F1483="","",U$46),"")</f>
        <v/>
      </c>
      <c r="BH1483" s="121" t="str">
        <f t="shared" ref="BH1483:BH1510" si="1061">IF(F1483="","",U$58)</f>
        <v/>
      </c>
      <c r="BI1483" s="121" t="str">
        <f t="shared" ref="BI1483:BI1510" si="1062">IF(F1483="","",U$57)</f>
        <v/>
      </c>
      <c r="BJ1483" s="122" t="str">
        <f t="shared" ref="BJ1483:BJ1510" si="1063">IF(F1483="","",U$53)</f>
        <v/>
      </c>
      <c r="BK1483" s="122"/>
      <c r="BL1483" s="99" t="str">
        <f t="shared" ref="BL1483:BL1510" si="1064">IF(H1483="","",H1483)</f>
        <v/>
      </c>
      <c r="BM1483" s="99" t="str">
        <f t="shared" ref="BM1483:BM1510" si="1065">IF(I1483="","",I1483)</f>
        <v/>
      </c>
      <c r="BN1483" s="122" t="str">
        <f t="shared" si="1026"/>
        <v/>
      </c>
      <c r="BO1483" s="121" t="str">
        <f t="shared" ref="BO1483:BO1510" si="1066">IF(I1483="","",Y$63)</f>
        <v/>
      </c>
      <c r="BP1483" s="122" t="str">
        <f t="shared" si="1027"/>
        <v/>
      </c>
      <c r="BQ1483" s="122"/>
    </row>
    <row r="1484" spans="2:69" x14ac:dyDescent="0.3">
      <c r="B1484" s="89"/>
      <c r="C1484" s="98">
        <f t="shared" ref="C1484:C1510" si="1067">IF(D$2=0,"",IF(D1483/D$2=C1483,C1483+1,C1483))</f>
        <v>295</v>
      </c>
      <c r="D1484" s="120">
        <v>1474</v>
      </c>
      <c r="E1484" s="161" t="str">
        <f t="shared" si="1028"/>
        <v/>
      </c>
      <c r="F1484" s="90" t="str">
        <f t="shared" si="1048"/>
        <v/>
      </c>
      <c r="G1484" s="120">
        <v>1474</v>
      </c>
      <c r="H1484" s="161" t="str">
        <f t="shared" si="1029"/>
        <v/>
      </c>
      <c r="I1484" s="90" t="str">
        <f t="array" ref="I1484">IF(D$2=1,IF(F1484="","",ABS(F1483-F1484)),IF(D$2&lt;10,IF(AND(F1484="",F1485=""),"",MAX(IF(C$11:C$1510=G1484,B$11:B$1510))-MIN(IF(C$11:C$1510=G1484,B$11:B$1510))),IF(AND(F1484="",F1485=""),"",_xlfn.STDEV.S(IF(C$11:C$1510=G1484,B$11:B$1510)))))</f>
        <v/>
      </c>
      <c r="J1484" s="102"/>
      <c r="K1484" s="156"/>
      <c r="L1484" s="157"/>
      <c r="M1484" s="158"/>
      <c r="N1484" s="147"/>
      <c r="O1484" s="147"/>
      <c r="AA1484" s="99" t="str">
        <f t="shared" si="1049"/>
        <v/>
      </c>
      <c r="AB1484" s="99" t="str">
        <f t="shared" si="1050"/>
        <v/>
      </c>
      <c r="AC1484" s="99" t="str">
        <f t="shared" si="1034"/>
        <v/>
      </c>
      <c r="AD1484" s="99" t="str">
        <f t="shared" si="1035"/>
        <v/>
      </c>
      <c r="AE1484" s="99" t="str">
        <f t="shared" si="1051"/>
        <v/>
      </c>
      <c r="AF1484" s="99" t="str">
        <f t="shared" si="1052"/>
        <v/>
      </c>
      <c r="AG1484" s="99" t="str">
        <f t="shared" si="1046"/>
        <v/>
      </c>
      <c r="AH1484" s="99" t="str">
        <f t="shared" si="1047"/>
        <v/>
      </c>
      <c r="AI1484" s="99" t="str">
        <f t="shared" ref="AI1484:AI1510" si="1068">IF(F1484="","",IF(F1484&gt;F1483,1,0))</f>
        <v/>
      </c>
      <c r="AJ1484" s="99" t="str">
        <f t="shared" si="1030"/>
        <v/>
      </c>
      <c r="AK1484" s="99" t="str">
        <f t="shared" si="1044"/>
        <v/>
      </c>
      <c r="AL1484" s="99" t="str">
        <f t="shared" si="1045"/>
        <v/>
      </c>
      <c r="AM1484" s="99" t="str">
        <f t="shared" ref="AM1484:AM1510" si="1069">IF(F1484="","",IF(F1484&lt;F1483,1,0))</f>
        <v/>
      </c>
      <c r="AN1484" s="99" t="str">
        <f t="shared" si="1031"/>
        <v/>
      </c>
      <c r="AO1484" s="99" t="str">
        <f t="shared" si="1036"/>
        <v/>
      </c>
      <c r="AP1484" s="99" t="str">
        <f t="shared" si="1037"/>
        <v/>
      </c>
      <c r="AQ1484" s="99" t="str">
        <f t="shared" si="1032"/>
        <v/>
      </c>
      <c r="AR1484" s="99" t="str">
        <f t="shared" si="1033"/>
        <v/>
      </c>
      <c r="AS1484" s="99" t="str">
        <f t="shared" si="1038"/>
        <v/>
      </c>
      <c r="AT1484" s="99" t="str">
        <f t="shared" si="1039"/>
        <v/>
      </c>
      <c r="AU1484" s="99" t="str">
        <f t="shared" si="1053"/>
        <v/>
      </c>
      <c r="AV1484" s="99" t="str">
        <f t="shared" si="1054"/>
        <v/>
      </c>
      <c r="AW1484" s="99" t="str">
        <f t="shared" si="1040"/>
        <v/>
      </c>
      <c r="AX1484" s="99" t="str">
        <f t="shared" si="1041"/>
        <v/>
      </c>
      <c r="AY1484" s="99" t="str">
        <f t="shared" si="1055"/>
        <v/>
      </c>
      <c r="AZ1484" s="99" t="str">
        <f t="shared" si="1056"/>
        <v/>
      </c>
      <c r="BA1484" s="99" t="str">
        <f t="shared" si="1042"/>
        <v/>
      </c>
      <c r="BB1484" s="99" t="str">
        <f t="shared" si="1043"/>
        <v/>
      </c>
      <c r="BD1484" s="99" t="str">
        <f t="shared" si="1057"/>
        <v/>
      </c>
      <c r="BE1484" s="99" t="str">
        <f t="shared" si="1058"/>
        <v/>
      </c>
      <c r="BF1484" s="99" t="str">
        <f t="shared" si="1059"/>
        <v/>
      </c>
      <c r="BG1484" s="99" t="str">
        <f t="shared" si="1060"/>
        <v/>
      </c>
      <c r="BH1484" s="121" t="str">
        <f t="shared" si="1061"/>
        <v/>
      </c>
      <c r="BI1484" s="121" t="str">
        <f t="shared" si="1062"/>
        <v/>
      </c>
      <c r="BJ1484" s="122" t="str">
        <f t="shared" si="1063"/>
        <v/>
      </c>
      <c r="BK1484" s="122"/>
      <c r="BL1484" s="99" t="str">
        <f t="shared" si="1064"/>
        <v/>
      </c>
      <c r="BM1484" s="99" t="str">
        <f t="shared" si="1065"/>
        <v/>
      </c>
      <c r="BN1484" s="122" t="str">
        <f t="shared" ref="BN1484:BN1510" si="1070">IF(F1484="","",Y$62)</f>
        <v/>
      </c>
      <c r="BO1484" s="121" t="str">
        <f t="shared" si="1066"/>
        <v/>
      </c>
      <c r="BP1484" s="122" t="str">
        <f t="shared" ref="BP1484:BP1510" si="1071">IF(F1484="","",U$54)</f>
        <v/>
      </c>
      <c r="BQ1484" s="122"/>
    </row>
    <row r="1485" spans="2:69" x14ac:dyDescent="0.3">
      <c r="B1485" s="89"/>
      <c r="C1485" s="98">
        <f t="shared" si="1067"/>
        <v>295</v>
      </c>
      <c r="D1485" s="120">
        <v>1475</v>
      </c>
      <c r="E1485" s="161" t="str">
        <f t="shared" ref="E1485:E1510" si="1072">IF(F1485="","",E1484+1)</f>
        <v/>
      </c>
      <c r="F1485" s="90" t="str">
        <f t="shared" si="1048"/>
        <v/>
      </c>
      <c r="G1485" s="120">
        <v>1475</v>
      </c>
      <c r="H1485" s="161" t="str">
        <f t="shared" ref="H1485:H1510" si="1073">IF(I1485="","",H1484+1)</f>
        <v/>
      </c>
      <c r="I1485" s="90" t="str">
        <f t="array" ref="I1485">IF(D$2=1,IF(F1485="","",ABS(F1484-F1485)),IF(D$2&lt;10,IF(AND(F1485="",F1486=""),"",MAX(IF(C$11:C$1510=G1485,B$11:B$1510))-MIN(IF(C$11:C$1510=G1485,B$11:B$1510))),IF(AND(F1485="",F1486=""),"",_xlfn.STDEV.S(IF(C$11:C$1510=G1485,B$11:B$1510)))))</f>
        <v/>
      </c>
      <c r="J1485" s="102"/>
      <c r="K1485" s="156"/>
      <c r="L1485" s="157"/>
      <c r="M1485" s="158"/>
      <c r="N1485" s="147"/>
      <c r="O1485" s="147"/>
      <c r="AA1485" s="99" t="str">
        <f t="shared" si="1049"/>
        <v/>
      </c>
      <c r="AB1485" s="99" t="str">
        <f t="shared" si="1050"/>
        <v/>
      </c>
      <c r="AC1485" s="99" t="str">
        <f t="shared" si="1034"/>
        <v/>
      </c>
      <c r="AD1485" s="99" t="str">
        <f t="shared" si="1035"/>
        <v/>
      </c>
      <c r="AE1485" s="99" t="str">
        <f t="shared" si="1051"/>
        <v/>
      </c>
      <c r="AF1485" s="99" t="str">
        <f t="shared" si="1052"/>
        <v/>
      </c>
      <c r="AG1485" s="99" t="str">
        <f t="shared" si="1046"/>
        <v/>
      </c>
      <c r="AH1485" s="99" t="str">
        <f t="shared" si="1047"/>
        <v/>
      </c>
      <c r="AI1485" s="99" t="str">
        <f t="shared" si="1068"/>
        <v/>
      </c>
      <c r="AJ1485" s="99" t="str">
        <f t="shared" ref="AJ1485:AJ1510" si="1074">IF(I1485="","",IF(I1485&gt;I1484,1,0))</f>
        <v/>
      </c>
      <c r="AK1485" s="99" t="str">
        <f t="shared" si="1044"/>
        <v/>
      </c>
      <c r="AL1485" s="99" t="str">
        <f t="shared" si="1045"/>
        <v/>
      </c>
      <c r="AM1485" s="99" t="str">
        <f t="shared" si="1069"/>
        <v/>
      </c>
      <c r="AN1485" s="99" t="str">
        <f t="shared" ref="AN1485:AN1510" si="1075">IF(I1485="","",IF(I1485&lt;I1484,1,0))</f>
        <v/>
      </c>
      <c r="AO1485" s="99" t="str">
        <f t="shared" si="1036"/>
        <v/>
      </c>
      <c r="AP1485" s="99" t="str">
        <f t="shared" si="1037"/>
        <v/>
      </c>
      <c r="AQ1485" s="99" t="str">
        <f t="shared" ref="AQ1485:AQ1510" si="1076">IF(F1485="","",IF(OR(AND(F1484&gt;F1483,F1485&lt;F1484),AND(F1484&lt;F1483,F1485&gt;F1484)),1,0))</f>
        <v/>
      </c>
      <c r="AR1485" s="99" t="str">
        <f t="shared" ref="AR1485:AR1510" si="1077">IF(I1485="","",IF(I1483="",IF(OR(I1485&lt;I1484,I1485&gt;I1484),1,0),IF(OR(AND(I1484&gt;I1483,I1485&lt;I1484),AND(I1484&lt;I1483,I1485&gt;I1484)),1,0)))</f>
        <v/>
      </c>
      <c r="AS1485" s="99" t="str">
        <f t="shared" si="1038"/>
        <v/>
      </c>
      <c r="AT1485" s="99" t="str">
        <f t="shared" si="1039"/>
        <v/>
      </c>
      <c r="AU1485" s="99" t="str">
        <f t="shared" si="1053"/>
        <v/>
      </c>
      <c r="AV1485" s="99" t="str">
        <f t="shared" si="1054"/>
        <v/>
      </c>
      <c r="AW1485" s="99" t="str">
        <f t="shared" si="1040"/>
        <v/>
      </c>
      <c r="AX1485" s="99" t="str">
        <f t="shared" si="1041"/>
        <v/>
      </c>
      <c r="AY1485" s="99" t="str">
        <f t="shared" si="1055"/>
        <v/>
      </c>
      <c r="AZ1485" s="99" t="str">
        <f t="shared" si="1056"/>
        <v/>
      </c>
      <c r="BA1485" s="99" t="str">
        <f t="shared" si="1042"/>
        <v/>
      </c>
      <c r="BB1485" s="99" t="str">
        <f t="shared" si="1043"/>
        <v/>
      </c>
      <c r="BD1485" s="99" t="str">
        <f t="shared" si="1057"/>
        <v/>
      </c>
      <c r="BE1485" s="99" t="str">
        <f t="shared" si="1058"/>
        <v/>
      </c>
      <c r="BF1485" s="99" t="str">
        <f t="shared" si="1059"/>
        <v/>
      </c>
      <c r="BG1485" s="99" t="str">
        <f t="shared" si="1060"/>
        <v/>
      </c>
      <c r="BH1485" s="121" t="str">
        <f t="shared" si="1061"/>
        <v/>
      </c>
      <c r="BI1485" s="121" t="str">
        <f t="shared" si="1062"/>
        <v/>
      </c>
      <c r="BJ1485" s="122" t="str">
        <f t="shared" si="1063"/>
        <v/>
      </c>
      <c r="BK1485" s="122"/>
      <c r="BL1485" s="99" t="str">
        <f t="shared" si="1064"/>
        <v/>
      </c>
      <c r="BM1485" s="99" t="str">
        <f t="shared" si="1065"/>
        <v/>
      </c>
      <c r="BN1485" s="122" t="str">
        <f t="shared" si="1070"/>
        <v/>
      </c>
      <c r="BO1485" s="121" t="str">
        <f t="shared" si="1066"/>
        <v/>
      </c>
      <c r="BP1485" s="122" t="str">
        <f t="shared" si="1071"/>
        <v/>
      </c>
      <c r="BQ1485" s="122"/>
    </row>
    <row r="1486" spans="2:69" x14ac:dyDescent="0.3">
      <c r="B1486" s="89"/>
      <c r="C1486" s="98">
        <f t="shared" si="1067"/>
        <v>296</v>
      </c>
      <c r="D1486" s="120">
        <v>1476</v>
      </c>
      <c r="E1486" s="161" t="str">
        <f t="shared" si="1072"/>
        <v/>
      </c>
      <c r="F1486" s="90" t="str">
        <f t="shared" si="1048"/>
        <v/>
      </c>
      <c r="G1486" s="120">
        <v>1476</v>
      </c>
      <c r="H1486" s="161" t="str">
        <f t="shared" si="1073"/>
        <v/>
      </c>
      <c r="I1486" s="90" t="str">
        <f t="array" ref="I1486">IF(D$2=1,IF(F1486="","",ABS(F1485-F1486)),IF(D$2&lt;10,IF(AND(F1486="",F1487=""),"",MAX(IF(C$11:C$1510=G1486,B$11:B$1510))-MIN(IF(C$11:C$1510=G1486,B$11:B$1510))),IF(AND(F1486="",F1487=""),"",_xlfn.STDEV.S(IF(C$11:C$1510=G1486,B$11:B$1510)))))</f>
        <v/>
      </c>
      <c r="J1486" s="102"/>
      <c r="K1486" s="156"/>
      <c r="L1486" s="157"/>
      <c r="M1486" s="158"/>
      <c r="N1486" s="147"/>
      <c r="O1486" s="147"/>
      <c r="AA1486" s="99" t="str">
        <f t="shared" si="1049"/>
        <v/>
      </c>
      <c r="AB1486" s="99" t="str">
        <f t="shared" si="1050"/>
        <v/>
      </c>
      <c r="AC1486" s="99" t="str">
        <f t="shared" si="1034"/>
        <v/>
      </c>
      <c r="AD1486" s="99" t="str">
        <f t="shared" si="1035"/>
        <v/>
      </c>
      <c r="AE1486" s="99" t="str">
        <f t="shared" si="1051"/>
        <v/>
      </c>
      <c r="AF1486" s="99" t="str">
        <f t="shared" si="1052"/>
        <v/>
      </c>
      <c r="AG1486" s="99" t="str">
        <f t="shared" si="1046"/>
        <v/>
      </c>
      <c r="AH1486" s="99" t="str">
        <f t="shared" si="1047"/>
        <v/>
      </c>
      <c r="AI1486" s="99" t="str">
        <f t="shared" si="1068"/>
        <v/>
      </c>
      <c r="AJ1486" s="99" t="str">
        <f t="shared" si="1074"/>
        <v/>
      </c>
      <c r="AK1486" s="99" t="str">
        <f t="shared" si="1044"/>
        <v/>
      </c>
      <c r="AL1486" s="99" t="str">
        <f t="shared" si="1045"/>
        <v/>
      </c>
      <c r="AM1486" s="99" t="str">
        <f t="shared" si="1069"/>
        <v/>
      </c>
      <c r="AN1486" s="99" t="str">
        <f t="shared" si="1075"/>
        <v/>
      </c>
      <c r="AO1486" s="99" t="str">
        <f t="shared" si="1036"/>
        <v/>
      </c>
      <c r="AP1486" s="99" t="str">
        <f t="shared" si="1037"/>
        <v/>
      </c>
      <c r="AQ1486" s="99" t="str">
        <f t="shared" si="1076"/>
        <v/>
      </c>
      <c r="AR1486" s="99" t="str">
        <f t="shared" si="1077"/>
        <v/>
      </c>
      <c r="AS1486" s="99" t="str">
        <f t="shared" si="1038"/>
        <v/>
      </c>
      <c r="AT1486" s="99" t="str">
        <f t="shared" si="1039"/>
        <v/>
      </c>
      <c r="AU1486" s="99" t="str">
        <f t="shared" si="1053"/>
        <v/>
      </c>
      <c r="AV1486" s="99" t="str">
        <f t="shared" si="1054"/>
        <v/>
      </c>
      <c r="AW1486" s="99" t="str">
        <f t="shared" si="1040"/>
        <v/>
      </c>
      <c r="AX1486" s="99" t="str">
        <f t="shared" si="1041"/>
        <v/>
      </c>
      <c r="AY1486" s="99" t="str">
        <f t="shared" si="1055"/>
        <v/>
      </c>
      <c r="AZ1486" s="99" t="str">
        <f t="shared" si="1056"/>
        <v/>
      </c>
      <c r="BA1486" s="99" t="str">
        <f t="shared" si="1042"/>
        <v/>
      </c>
      <c r="BB1486" s="99" t="str">
        <f t="shared" si="1043"/>
        <v/>
      </c>
      <c r="BD1486" s="99" t="str">
        <f t="shared" si="1057"/>
        <v/>
      </c>
      <c r="BE1486" s="99" t="str">
        <f t="shared" si="1058"/>
        <v/>
      </c>
      <c r="BF1486" s="99" t="str">
        <f t="shared" si="1059"/>
        <v/>
      </c>
      <c r="BG1486" s="99" t="str">
        <f t="shared" si="1060"/>
        <v/>
      </c>
      <c r="BH1486" s="121" t="str">
        <f t="shared" si="1061"/>
        <v/>
      </c>
      <c r="BI1486" s="121" t="str">
        <f t="shared" si="1062"/>
        <v/>
      </c>
      <c r="BJ1486" s="122" t="str">
        <f t="shared" si="1063"/>
        <v/>
      </c>
      <c r="BK1486" s="122"/>
      <c r="BL1486" s="99" t="str">
        <f t="shared" si="1064"/>
        <v/>
      </c>
      <c r="BM1486" s="99" t="str">
        <f t="shared" si="1065"/>
        <v/>
      </c>
      <c r="BN1486" s="122" t="str">
        <f t="shared" si="1070"/>
        <v/>
      </c>
      <c r="BO1486" s="121" t="str">
        <f t="shared" si="1066"/>
        <v/>
      </c>
      <c r="BP1486" s="122" t="str">
        <f t="shared" si="1071"/>
        <v/>
      </c>
      <c r="BQ1486" s="122"/>
    </row>
    <row r="1487" spans="2:69" x14ac:dyDescent="0.3">
      <c r="B1487" s="89"/>
      <c r="C1487" s="98">
        <f t="shared" si="1067"/>
        <v>296</v>
      </c>
      <c r="D1487" s="120">
        <v>1477</v>
      </c>
      <c r="E1487" s="161" t="str">
        <f t="shared" si="1072"/>
        <v/>
      </c>
      <c r="F1487" s="90" t="str">
        <f t="shared" si="1048"/>
        <v/>
      </c>
      <c r="G1487" s="120">
        <v>1477</v>
      </c>
      <c r="H1487" s="161" t="str">
        <f t="shared" si="1073"/>
        <v/>
      </c>
      <c r="I1487" s="90" t="str">
        <f t="array" ref="I1487">IF(D$2=1,IF(F1487="","",ABS(F1486-F1487)),IF(D$2&lt;10,IF(AND(F1487="",F1488=""),"",MAX(IF(C$11:C$1510=G1487,B$11:B$1510))-MIN(IF(C$11:C$1510=G1487,B$11:B$1510))),IF(AND(F1487="",F1488=""),"",_xlfn.STDEV.S(IF(C$11:C$1510=G1487,B$11:B$1510)))))</f>
        <v/>
      </c>
      <c r="J1487" s="102"/>
      <c r="K1487" s="156"/>
      <c r="L1487" s="157"/>
      <c r="M1487" s="158"/>
      <c r="N1487" s="147"/>
      <c r="O1487" s="147"/>
      <c r="AA1487" s="99" t="str">
        <f t="shared" si="1049"/>
        <v/>
      </c>
      <c r="AB1487" s="99" t="str">
        <f t="shared" si="1050"/>
        <v/>
      </c>
      <c r="AC1487" s="99" t="str">
        <f t="shared" si="1034"/>
        <v/>
      </c>
      <c r="AD1487" s="99" t="str">
        <f t="shared" si="1035"/>
        <v/>
      </c>
      <c r="AE1487" s="99" t="str">
        <f t="shared" si="1051"/>
        <v/>
      </c>
      <c r="AF1487" s="99" t="str">
        <f t="shared" si="1052"/>
        <v/>
      </c>
      <c r="AG1487" s="99" t="str">
        <f t="shared" si="1046"/>
        <v/>
      </c>
      <c r="AH1487" s="99" t="str">
        <f t="shared" si="1047"/>
        <v/>
      </c>
      <c r="AI1487" s="99" t="str">
        <f t="shared" si="1068"/>
        <v/>
      </c>
      <c r="AJ1487" s="99" t="str">
        <f t="shared" si="1074"/>
        <v/>
      </c>
      <c r="AK1487" s="99" t="str">
        <f t="shared" si="1044"/>
        <v/>
      </c>
      <c r="AL1487" s="99" t="str">
        <f t="shared" si="1045"/>
        <v/>
      </c>
      <c r="AM1487" s="99" t="str">
        <f t="shared" si="1069"/>
        <v/>
      </c>
      <c r="AN1487" s="99" t="str">
        <f t="shared" si="1075"/>
        <v/>
      </c>
      <c r="AO1487" s="99" t="str">
        <f t="shared" si="1036"/>
        <v/>
      </c>
      <c r="AP1487" s="99" t="str">
        <f t="shared" si="1037"/>
        <v/>
      </c>
      <c r="AQ1487" s="99" t="str">
        <f t="shared" si="1076"/>
        <v/>
      </c>
      <c r="AR1487" s="99" t="str">
        <f t="shared" si="1077"/>
        <v/>
      </c>
      <c r="AS1487" s="99" t="str">
        <f t="shared" si="1038"/>
        <v/>
      </c>
      <c r="AT1487" s="99" t="str">
        <f t="shared" si="1039"/>
        <v/>
      </c>
      <c r="AU1487" s="99" t="str">
        <f t="shared" si="1053"/>
        <v/>
      </c>
      <c r="AV1487" s="99" t="str">
        <f t="shared" si="1054"/>
        <v/>
      </c>
      <c r="AW1487" s="99" t="str">
        <f t="shared" si="1040"/>
        <v/>
      </c>
      <c r="AX1487" s="99" t="str">
        <f t="shared" si="1041"/>
        <v/>
      </c>
      <c r="AY1487" s="99" t="str">
        <f t="shared" si="1055"/>
        <v/>
      </c>
      <c r="AZ1487" s="99" t="str">
        <f t="shared" si="1056"/>
        <v/>
      </c>
      <c r="BA1487" s="99" t="str">
        <f t="shared" si="1042"/>
        <v/>
      </c>
      <c r="BB1487" s="99" t="str">
        <f t="shared" si="1043"/>
        <v/>
      </c>
      <c r="BD1487" s="99" t="str">
        <f t="shared" si="1057"/>
        <v/>
      </c>
      <c r="BE1487" s="99" t="str">
        <f t="shared" si="1058"/>
        <v/>
      </c>
      <c r="BF1487" s="99" t="str">
        <f t="shared" si="1059"/>
        <v/>
      </c>
      <c r="BG1487" s="99" t="str">
        <f t="shared" si="1060"/>
        <v/>
      </c>
      <c r="BH1487" s="121" t="str">
        <f t="shared" si="1061"/>
        <v/>
      </c>
      <c r="BI1487" s="121" t="str">
        <f t="shared" si="1062"/>
        <v/>
      </c>
      <c r="BJ1487" s="122" t="str">
        <f t="shared" si="1063"/>
        <v/>
      </c>
      <c r="BK1487" s="122"/>
      <c r="BL1487" s="99" t="str">
        <f t="shared" si="1064"/>
        <v/>
      </c>
      <c r="BM1487" s="99" t="str">
        <f t="shared" si="1065"/>
        <v/>
      </c>
      <c r="BN1487" s="122" t="str">
        <f t="shared" si="1070"/>
        <v/>
      </c>
      <c r="BO1487" s="121" t="str">
        <f t="shared" si="1066"/>
        <v/>
      </c>
      <c r="BP1487" s="122" t="str">
        <f t="shared" si="1071"/>
        <v/>
      </c>
      <c r="BQ1487" s="122"/>
    </row>
    <row r="1488" spans="2:69" x14ac:dyDescent="0.3">
      <c r="B1488" s="89"/>
      <c r="C1488" s="98">
        <f t="shared" si="1067"/>
        <v>296</v>
      </c>
      <c r="D1488" s="120">
        <v>1478</v>
      </c>
      <c r="E1488" s="161" t="str">
        <f t="shared" si="1072"/>
        <v/>
      </c>
      <c r="F1488" s="90" t="str">
        <f t="shared" si="1048"/>
        <v/>
      </c>
      <c r="G1488" s="120">
        <v>1478</v>
      </c>
      <c r="H1488" s="161" t="str">
        <f t="shared" si="1073"/>
        <v/>
      </c>
      <c r="I1488" s="90" t="str">
        <f t="array" ref="I1488">IF(D$2=1,IF(F1488="","",ABS(F1487-F1488)),IF(D$2&lt;10,IF(AND(F1488="",F1489=""),"",MAX(IF(C$11:C$1510=G1488,B$11:B$1510))-MIN(IF(C$11:C$1510=G1488,B$11:B$1510))),IF(AND(F1488="",F1489=""),"",_xlfn.STDEV.S(IF(C$11:C$1510=G1488,B$11:B$1510)))))</f>
        <v/>
      </c>
      <c r="J1488" s="102"/>
      <c r="K1488" s="156"/>
      <c r="L1488" s="157"/>
      <c r="M1488" s="158"/>
      <c r="N1488" s="147"/>
      <c r="O1488" s="147"/>
      <c r="AA1488" s="99" t="str">
        <f t="shared" si="1049"/>
        <v/>
      </c>
      <c r="AB1488" s="99" t="str">
        <f t="shared" si="1050"/>
        <v/>
      </c>
      <c r="AC1488" s="99" t="str">
        <f t="shared" si="1034"/>
        <v/>
      </c>
      <c r="AD1488" s="99" t="str">
        <f t="shared" si="1035"/>
        <v/>
      </c>
      <c r="AE1488" s="99" t="str">
        <f t="shared" si="1051"/>
        <v/>
      </c>
      <c r="AF1488" s="99" t="str">
        <f t="shared" si="1052"/>
        <v/>
      </c>
      <c r="AG1488" s="99" t="str">
        <f t="shared" si="1046"/>
        <v/>
      </c>
      <c r="AH1488" s="99" t="str">
        <f t="shared" si="1047"/>
        <v/>
      </c>
      <c r="AI1488" s="99" t="str">
        <f t="shared" si="1068"/>
        <v/>
      </c>
      <c r="AJ1488" s="99" t="str">
        <f t="shared" si="1074"/>
        <v/>
      </c>
      <c r="AK1488" s="99" t="str">
        <f t="shared" si="1044"/>
        <v/>
      </c>
      <c r="AL1488" s="99" t="str">
        <f t="shared" si="1045"/>
        <v/>
      </c>
      <c r="AM1488" s="99" t="str">
        <f t="shared" si="1069"/>
        <v/>
      </c>
      <c r="AN1488" s="99" t="str">
        <f t="shared" si="1075"/>
        <v/>
      </c>
      <c r="AO1488" s="99" t="str">
        <f t="shared" si="1036"/>
        <v/>
      </c>
      <c r="AP1488" s="99" t="str">
        <f t="shared" si="1037"/>
        <v/>
      </c>
      <c r="AQ1488" s="99" t="str">
        <f t="shared" si="1076"/>
        <v/>
      </c>
      <c r="AR1488" s="99" t="str">
        <f t="shared" si="1077"/>
        <v/>
      </c>
      <c r="AS1488" s="99" t="str">
        <f t="shared" si="1038"/>
        <v/>
      </c>
      <c r="AT1488" s="99" t="str">
        <f t="shared" si="1039"/>
        <v/>
      </c>
      <c r="AU1488" s="99" t="str">
        <f t="shared" si="1053"/>
        <v/>
      </c>
      <c r="AV1488" s="99" t="str">
        <f t="shared" si="1054"/>
        <v/>
      </c>
      <c r="AW1488" s="99" t="str">
        <f t="shared" si="1040"/>
        <v/>
      </c>
      <c r="AX1488" s="99" t="str">
        <f t="shared" si="1041"/>
        <v/>
      </c>
      <c r="AY1488" s="99" t="str">
        <f t="shared" si="1055"/>
        <v/>
      </c>
      <c r="AZ1488" s="99" t="str">
        <f t="shared" si="1056"/>
        <v/>
      </c>
      <c r="BA1488" s="99" t="str">
        <f t="shared" si="1042"/>
        <v/>
      </c>
      <c r="BB1488" s="99" t="str">
        <f t="shared" si="1043"/>
        <v/>
      </c>
      <c r="BD1488" s="99" t="str">
        <f t="shared" si="1057"/>
        <v/>
      </c>
      <c r="BE1488" s="99" t="str">
        <f t="shared" si="1058"/>
        <v/>
      </c>
      <c r="BF1488" s="99" t="str">
        <f t="shared" si="1059"/>
        <v/>
      </c>
      <c r="BG1488" s="99" t="str">
        <f t="shared" si="1060"/>
        <v/>
      </c>
      <c r="BH1488" s="121" t="str">
        <f t="shared" si="1061"/>
        <v/>
      </c>
      <c r="BI1488" s="121" t="str">
        <f t="shared" si="1062"/>
        <v/>
      </c>
      <c r="BJ1488" s="122" t="str">
        <f t="shared" si="1063"/>
        <v/>
      </c>
      <c r="BK1488" s="122"/>
      <c r="BL1488" s="99" t="str">
        <f t="shared" si="1064"/>
        <v/>
      </c>
      <c r="BM1488" s="99" t="str">
        <f t="shared" si="1065"/>
        <v/>
      </c>
      <c r="BN1488" s="122" t="str">
        <f t="shared" si="1070"/>
        <v/>
      </c>
      <c r="BO1488" s="121" t="str">
        <f t="shared" si="1066"/>
        <v/>
      </c>
      <c r="BP1488" s="122" t="str">
        <f t="shared" si="1071"/>
        <v/>
      </c>
      <c r="BQ1488" s="122"/>
    </row>
    <row r="1489" spans="2:69" x14ac:dyDescent="0.3">
      <c r="B1489" s="89"/>
      <c r="C1489" s="98">
        <f t="shared" si="1067"/>
        <v>296</v>
      </c>
      <c r="D1489" s="120">
        <v>1479</v>
      </c>
      <c r="E1489" s="161" t="str">
        <f t="shared" si="1072"/>
        <v/>
      </c>
      <c r="F1489" s="90" t="str">
        <f t="shared" si="1048"/>
        <v/>
      </c>
      <c r="G1489" s="120">
        <v>1479</v>
      </c>
      <c r="H1489" s="161" t="str">
        <f t="shared" si="1073"/>
        <v/>
      </c>
      <c r="I1489" s="90" t="str">
        <f t="array" ref="I1489">IF(D$2=1,IF(F1489="","",ABS(F1488-F1489)),IF(D$2&lt;10,IF(AND(F1489="",F1490=""),"",MAX(IF(C$11:C$1510=G1489,B$11:B$1510))-MIN(IF(C$11:C$1510=G1489,B$11:B$1510))),IF(AND(F1489="",F1490=""),"",_xlfn.STDEV.S(IF(C$11:C$1510=G1489,B$11:B$1510)))))</f>
        <v/>
      </c>
      <c r="J1489" s="102"/>
      <c r="K1489" s="156"/>
      <c r="L1489" s="157"/>
      <c r="M1489" s="158"/>
      <c r="N1489" s="147"/>
      <c r="O1489" s="147"/>
      <c r="AA1489" s="99" t="str">
        <f t="shared" si="1049"/>
        <v/>
      </c>
      <c r="AB1489" s="99" t="str">
        <f t="shared" si="1050"/>
        <v/>
      </c>
      <c r="AC1489" s="99" t="str">
        <f t="shared" si="1034"/>
        <v/>
      </c>
      <c r="AD1489" s="99" t="str">
        <f t="shared" si="1035"/>
        <v/>
      </c>
      <c r="AE1489" s="99" t="str">
        <f t="shared" si="1051"/>
        <v/>
      </c>
      <c r="AF1489" s="99" t="str">
        <f t="shared" si="1052"/>
        <v/>
      </c>
      <c r="AG1489" s="99" t="str">
        <f t="shared" si="1046"/>
        <v/>
      </c>
      <c r="AH1489" s="99" t="str">
        <f t="shared" si="1047"/>
        <v/>
      </c>
      <c r="AI1489" s="99" t="str">
        <f t="shared" si="1068"/>
        <v/>
      </c>
      <c r="AJ1489" s="99" t="str">
        <f t="shared" si="1074"/>
        <v/>
      </c>
      <c r="AK1489" s="99" t="str">
        <f t="shared" si="1044"/>
        <v/>
      </c>
      <c r="AL1489" s="99" t="str">
        <f t="shared" si="1045"/>
        <v/>
      </c>
      <c r="AM1489" s="99" t="str">
        <f t="shared" si="1069"/>
        <v/>
      </c>
      <c r="AN1489" s="99" t="str">
        <f t="shared" si="1075"/>
        <v/>
      </c>
      <c r="AO1489" s="99" t="str">
        <f t="shared" si="1036"/>
        <v/>
      </c>
      <c r="AP1489" s="99" t="str">
        <f t="shared" si="1037"/>
        <v/>
      </c>
      <c r="AQ1489" s="99" t="str">
        <f t="shared" si="1076"/>
        <v/>
      </c>
      <c r="AR1489" s="99" t="str">
        <f t="shared" si="1077"/>
        <v/>
      </c>
      <c r="AS1489" s="99" t="str">
        <f t="shared" si="1038"/>
        <v/>
      </c>
      <c r="AT1489" s="99" t="str">
        <f t="shared" si="1039"/>
        <v/>
      </c>
      <c r="AU1489" s="99" t="str">
        <f t="shared" si="1053"/>
        <v/>
      </c>
      <c r="AV1489" s="99" t="str">
        <f t="shared" si="1054"/>
        <v/>
      </c>
      <c r="AW1489" s="99" t="str">
        <f t="shared" si="1040"/>
        <v/>
      </c>
      <c r="AX1489" s="99" t="str">
        <f t="shared" si="1041"/>
        <v/>
      </c>
      <c r="AY1489" s="99" t="str">
        <f t="shared" si="1055"/>
        <v/>
      </c>
      <c r="AZ1489" s="99" t="str">
        <f t="shared" si="1056"/>
        <v/>
      </c>
      <c r="BA1489" s="99" t="str">
        <f t="shared" si="1042"/>
        <v/>
      </c>
      <c r="BB1489" s="99" t="str">
        <f t="shared" si="1043"/>
        <v/>
      </c>
      <c r="BD1489" s="99" t="str">
        <f t="shared" si="1057"/>
        <v/>
      </c>
      <c r="BE1489" s="99" t="str">
        <f t="shared" si="1058"/>
        <v/>
      </c>
      <c r="BF1489" s="99" t="str">
        <f t="shared" si="1059"/>
        <v/>
      </c>
      <c r="BG1489" s="99" t="str">
        <f t="shared" si="1060"/>
        <v/>
      </c>
      <c r="BH1489" s="121" t="str">
        <f t="shared" si="1061"/>
        <v/>
      </c>
      <c r="BI1489" s="121" t="str">
        <f t="shared" si="1062"/>
        <v/>
      </c>
      <c r="BJ1489" s="122" t="str">
        <f t="shared" si="1063"/>
        <v/>
      </c>
      <c r="BK1489" s="122"/>
      <c r="BL1489" s="99" t="str">
        <f t="shared" si="1064"/>
        <v/>
      </c>
      <c r="BM1489" s="99" t="str">
        <f t="shared" si="1065"/>
        <v/>
      </c>
      <c r="BN1489" s="122" t="str">
        <f t="shared" si="1070"/>
        <v/>
      </c>
      <c r="BO1489" s="121" t="str">
        <f t="shared" si="1066"/>
        <v/>
      </c>
      <c r="BP1489" s="122" t="str">
        <f t="shared" si="1071"/>
        <v/>
      </c>
      <c r="BQ1489" s="122"/>
    </row>
    <row r="1490" spans="2:69" x14ac:dyDescent="0.3">
      <c r="B1490" s="89"/>
      <c r="C1490" s="98">
        <f t="shared" si="1067"/>
        <v>296</v>
      </c>
      <c r="D1490" s="120">
        <v>1480</v>
      </c>
      <c r="E1490" s="161" t="str">
        <f t="shared" si="1072"/>
        <v/>
      </c>
      <c r="F1490" s="90" t="str">
        <f t="shared" si="1048"/>
        <v/>
      </c>
      <c r="G1490" s="120">
        <v>1480</v>
      </c>
      <c r="H1490" s="161" t="str">
        <f t="shared" si="1073"/>
        <v/>
      </c>
      <c r="I1490" s="90" t="str">
        <f t="array" ref="I1490">IF(D$2=1,IF(F1490="","",ABS(F1489-F1490)),IF(D$2&lt;10,IF(AND(F1490="",F1491=""),"",MAX(IF(C$11:C$1510=G1490,B$11:B$1510))-MIN(IF(C$11:C$1510=G1490,B$11:B$1510))),IF(AND(F1490="",F1491=""),"",_xlfn.STDEV.S(IF(C$11:C$1510=G1490,B$11:B$1510)))))</f>
        <v/>
      </c>
      <c r="J1490" s="102"/>
      <c r="K1490" s="156"/>
      <c r="L1490" s="157"/>
      <c r="M1490" s="158"/>
      <c r="N1490" s="147"/>
      <c r="O1490" s="147"/>
      <c r="AA1490" s="99" t="str">
        <f t="shared" si="1049"/>
        <v/>
      </c>
      <c r="AB1490" s="99" t="str">
        <f t="shared" si="1050"/>
        <v/>
      </c>
      <c r="AC1490" s="99" t="str">
        <f t="shared" si="1034"/>
        <v/>
      </c>
      <c r="AD1490" s="99" t="str">
        <f t="shared" si="1035"/>
        <v/>
      </c>
      <c r="AE1490" s="99" t="str">
        <f t="shared" si="1051"/>
        <v/>
      </c>
      <c r="AF1490" s="99" t="str">
        <f t="shared" si="1052"/>
        <v/>
      </c>
      <c r="AG1490" s="99" t="str">
        <f t="shared" si="1046"/>
        <v/>
      </c>
      <c r="AH1490" s="99" t="str">
        <f t="shared" si="1047"/>
        <v/>
      </c>
      <c r="AI1490" s="99" t="str">
        <f t="shared" si="1068"/>
        <v/>
      </c>
      <c r="AJ1490" s="99" t="str">
        <f t="shared" si="1074"/>
        <v/>
      </c>
      <c r="AK1490" s="99" t="str">
        <f t="shared" si="1044"/>
        <v/>
      </c>
      <c r="AL1490" s="99" t="str">
        <f t="shared" si="1045"/>
        <v/>
      </c>
      <c r="AM1490" s="99" t="str">
        <f t="shared" si="1069"/>
        <v/>
      </c>
      <c r="AN1490" s="99" t="str">
        <f t="shared" si="1075"/>
        <v/>
      </c>
      <c r="AO1490" s="99" t="str">
        <f t="shared" si="1036"/>
        <v/>
      </c>
      <c r="AP1490" s="99" t="str">
        <f t="shared" si="1037"/>
        <v/>
      </c>
      <c r="AQ1490" s="99" t="str">
        <f t="shared" si="1076"/>
        <v/>
      </c>
      <c r="AR1490" s="99" t="str">
        <f t="shared" si="1077"/>
        <v/>
      </c>
      <c r="AS1490" s="99" t="str">
        <f t="shared" si="1038"/>
        <v/>
      </c>
      <c r="AT1490" s="99" t="str">
        <f t="shared" si="1039"/>
        <v/>
      </c>
      <c r="AU1490" s="99" t="str">
        <f t="shared" si="1053"/>
        <v/>
      </c>
      <c r="AV1490" s="99" t="str">
        <f t="shared" si="1054"/>
        <v/>
      </c>
      <c r="AW1490" s="99" t="str">
        <f t="shared" si="1040"/>
        <v/>
      </c>
      <c r="AX1490" s="99" t="str">
        <f t="shared" si="1041"/>
        <v/>
      </c>
      <c r="AY1490" s="99" t="str">
        <f t="shared" si="1055"/>
        <v/>
      </c>
      <c r="AZ1490" s="99" t="str">
        <f t="shared" si="1056"/>
        <v/>
      </c>
      <c r="BA1490" s="99" t="str">
        <f t="shared" si="1042"/>
        <v/>
      </c>
      <c r="BB1490" s="99" t="str">
        <f t="shared" si="1043"/>
        <v/>
      </c>
      <c r="BD1490" s="99" t="str">
        <f t="shared" si="1057"/>
        <v/>
      </c>
      <c r="BE1490" s="99" t="str">
        <f t="shared" si="1058"/>
        <v/>
      </c>
      <c r="BF1490" s="99" t="str">
        <f t="shared" si="1059"/>
        <v/>
      </c>
      <c r="BG1490" s="99" t="str">
        <f t="shared" si="1060"/>
        <v/>
      </c>
      <c r="BH1490" s="121" t="str">
        <f t="shared" si="1061"/>
        <v/>
      </c>
      <c r="BI1490" s="121" t="str">
        <f t="shared" si="1062"/>
        <v/>
      </c>
      <c r="BJ1490" s="122" t="str">
        <f t="shared" si="1063"/>
        <v/>
      </c>
      <c r="BK1490" s="122"/>
      <c r="BL1490" s="99" t="str">
        <f t="shared" si="1064"/>
        <v/>
      </c>
      <c r="BM1490" s="99" t="str">
        <f t="shared" si="1065"/>
        <v/>
      </c>
      <c r="BN1490" s="122" t="str">
        <f t="shared" si="1070"/>
        <v/>
      </c>
      <c r="BO1490" s="121" t="str">
        <f t="shared" si="1066"/>
        <v/>
      </c>
      <c r="BP1490" s="122" t="str">
        <f t="shared" si="1071"/>
        <v/>
      </c>
      <c r="BQ1490" s="122"/>
    </row>
    <row r="1491" spans="2:69" x14ac:dyDescent="0.3">
      <c r="B1491" s="89"/>
      <c r="C1491" s="98">
        <f t="shared" si="1067"/>
        <v>297</v>
      </c>
      <c r="D1491" s="120">
        <v>1481</v>
      </c>
      <c r="E1491" s="161" t="str">
        <f t="shared" si="1072"/>
        <v/>
      </c>
      <c r="F1491" s="90" t="str">
        <f t="shared" si="1048"/>
        <v/>
      </c>
      <c r="G1491" s="120">
        <v>1481</v>
      </c>
      <c r="H1491" s="161" t="str">
        <f t="shared" si="1073"/>
        <v/>
      </c>
      <c r="I1491" s="90" t="str">
        <f t="array" ref="I1491">IF(D$2=1,IF(F1491="","",ABS(F1490-F1491)),IF(D$2&lt;10,IF(AND(F1491="",F1492=""),"",MAX(IF(C$11:C$1510=G1491,B$11:B$1510))-MIN(IF(C$11:C$1510=G1491,B$11:B$1510))),IF(AND(F1491="",F1492=""),"",_xlfn.STDEV.S(IF(C$11:C$1510=G1491,B$11:B$1510)))))</f>
        <v/>
      </c>
      <c r="J1491" s="102"/>
      <c r="K1491" s="156"/>
      <c r="L1491" s="157"/>
      <c r="M1491" s="158"/>
      <c r="N1491" s="147"/>
      <c r="O1491" s="147"/>
      <c r="AA1491" s="99" t="str">
        <f t="shared" si="1049"/>
        <v/>
      </c>
      <c r="AB1491" s="99" t="str">
        <f t="shared" si="1050"/>
        <v/>
      </c>
      <c r="AC1491" s="99" t="str">
        <f t="shared" si="1034"/>
        <v/>
      </c>
      <c r="AD1491" s="99" t="str">
        <f t="shared" si="1035"/>
        <v/>
      </c>
      <c r="AE1491" s="99" t="str">
        <f t="shared" si="1051"/>
        <v/>
      </c>
      <c r="AF1491" s="99" t="str">
        <f t="shared" si="1052"/>
        <v/>
      </c>
      <c r="AG1491" s="99" t="str">
        <f t="shared" si="1046"/>
        <v/>
      </c>
      <c r="AH1491" s="99" t="str">
        <f t="shared" si="1047"/>
        <v/>
      </c>
      <c r="AI1491" s="99" t="str">
        <f t="shared" si="1068"/>
        <v/>
      </c>
      <c r="AJ1491" s="99" t="str">
        <f t="shared" si="1074"/>
        <v/>
      </c>
      <c r="AK1491" s="99" t="str">
        <f t="shared" si="1044"/>
        <v/>
      </c>
      <c r="AL1491" s="99" t="str">
        <f t="shared" si="1045"/>
        <v/>
      </c>
      <c r="AM1491" s="99" t="str">
        <f t="shared" si="1069"/>
        <v/>
      </c>
      <c r="AN1491" s="99" t="str">
        <f t="shared" si="1075"/>
        <v/>
      </c>
      <c r="AO1491" s="99" t="str">
        <f t="shared" si="1036"/>
        <v/>
      </c>
      <c r="AP1491" s="99" t="str">
        <f t="shared" si="1037"/>
        <v/>
      </c>
      <c r="AQ1491" s="99" t="str">
        <f t="shared" si="1076"/>
        <v/>
      </c>
      <c r="AR1491" s="99" t="str">
        <f t="shared" si="1077"/>
        <v/>
      </c>
      <c r="AS1491" s="99" t="str">
        <f t="shared" si="1038"/>
        <v/>
      </c>
      <c r="AT1491" s="99" t="str">
        <f t="shared" si="1039"/>
        <v/>
      </c>
      <c r="AU1491" s="99" t="str">
        <f t="shared" si="1053"/>
        <v/>
      </c>
      <c r="AV1491" s="99" t="str">
        <f t="shared" si="1054"/>
        <v/>
      </c>
      <c r="AW1491" s="99" t="str">
        <f t="shared" si="1040"/>
        <v/>
      </c>
      <c r="AX1491" s="99" t="str">
        <f t="shared" si="1041"/>
        <v/>
      </c>
      <c r="AY1491" s="99" t="str">
        <f t="shared" si="1055"/>
        <v/>
      </c>
      <c r="AZ1491" s="99" t="str">
        <f t="shared" si="1056"/>
        <v/>
      </c>
      <c r="BA1491" s="99" t="str">
        <f t="shared" si="1042"/>
        <v/>
      </c>
      <c r="BB1491" s="99" t="str">
        <f t="shared" si="1043"/>
        <v/>
      </c>
      <c r="BD1491" s="99" t="str">
        <f t="shared" si="1057"/>
        <v/>
      </c>
      <c r="BE1491" s="99" t="str">
        <f t="shared" si="1058"/>
        <v/>
      </c>
      <c r="BF1491" s="99" t="str">
        <f t="shared" si="1059"/>
        <v/>
      </c>
      <c r="BG1491" s="99" t="str">
        <f t="shared" si="1060"/>
        <v/>
      </c>
      <c r="BH1491" s="121" t="str">
        <f t="shared" si="1061"/>
        <v/>
      </c>
      <c r="BI1491" s="121" t="str">
        <f t="shared" si="1062"/>
        <v/>
      </c>
      <c r="BJ1491" s="122" t="str">
        <f t="shared" si="1063"/>
        <v/>
      </c>
      <c r="BK1491" s="122"/>
      <c r="BL1491" s="99" t="str">
        <f t="shared" si="1064"/>
        <v/>
      </c>
      <c r="BM1491" s="99" t="str">
        <f t="shared" si="1065"/>
        <v/>
      </c>
      <c r="BN1491" s="122" t="str">
        <f t="shared" si="1070"/>
        <v/>
      </c>
      <c r="BO1491" s="121" t="str">
        <f t="shared" si="1066"/>
        <v/>
      </c>
      <c r="BP1491" s="122" t="str">
        <f t="shared" si="1071"/>
        <v/>
      </c>
      <c r="BQ1491" s="122"/>
    </row>
    <row r="1492" spans="2:69" x14ac:dyDescent="0.3">
      <c r="B1492" s="89"/>
      <c r="C1492" s="98">
        <f t="shared" si="1067"/>
        <v>297</v>
      </c>
      <c r="D1492" s="120">
        <v>1482</v>
      </c>
      <c r="E1492" s="161" t="str">
        <f t="shared" si="1072"/>
        <v/>
      </c>
      <c r="F1492" s="90" t="str">
        <f t="shared" si="1048"/>
        <v/>
      </c>
      <c r="G1492" s="120">
        <v>1482</v>
      </c>
      <c r="H1492" s="161" t="str">
        <f t="shared" si="1073"/>
        <v/>
      </c>
      <c r="I1492" s="90" t="str">
        <f t="array" ref="I1492">IF(D$2=1,IF(F1492="","",ABS(F1491-F1492)),IF(D$2&lt;10,IF(AND(F1492="",F1493=""),"",MAX(IF(C$11:C$1510=G1492,B$11:B$1510))-MIN(IF(C$11:C$1510=G1492,B$11:B$1510))),IF(AND(F1492="",F1493=""),"",_xlfn.STDEV.S(IF(C$11:C$1510=G1492,B$11:B$1510)))))</f>
        <v/>
      </c>
      <c r="J1492" s="102"/>
      <c r="K1492" s="156"/>
      <c r="L1492" s="157"/>
      <c r="M1492" s="158"/>
      <c r="N1492" s="147"/>
      <c r="O1492" s="147"/>
      <c r="AA1492" s="99" t="str">
        <f t="shared" si="1049"/>
        <v/>
      </c>
      <c r="AB1492" s="99" t="str">
        <f t="shared" si="1050"/>
        <v/>
      </c>
      <c r="AC1492" s="99" t="str">
        <f t="shared" si="1034"/>
        <v/>
      </c>
      <c r="AD1492" s="99" t="str">
        <f t="shared" si="1035"/>
        <v/>
      </c>
      <c r="AE1492" s="99" t="str">
        <f t="shared" si="1051"/>
        <v/>
      </c>
      <c r="AF1492" s="99" t="str">
        <f t="shared" si="1052"/>
        <v/>
      </c>
      <c r="AG1492" s="99" t="str">
        <f t="shared" si="1046"/>
        <v/>
      </c>
      <c r="AH1492" s="99" t="str">
        <f t="shared" si="1047"/>
        <v/>
      </c>
      <c r="AI1492" s="99" t="str">
        <f t="shared" si="1068"/>
        <v/>
      </c>
      <c r="AJ1492" s="99" t="str">
        <f t="shared" si="1074"/>
        <v/>
      </c>
      <c r="AK1492" s="99" t="str">
        <f t="shared" si="1044"/>
        <v/>
      </c>
      <c r="AL1492" s="99" t="str">
        <f t="shared" si="1045"/>
        <v/>
      </c>
      <c r="AM1492" s="99" t="str">
        <f t="shared" si="1069"/>
        <v/>
      </c>
      <c r="AN1492" s="99" t="str">
        <f t="shared" si="1075"/>
        <v/>
      </c>
      <c r="AO1492" s="99" t="str">
        <f t="shared" si="1036"/>
        <v/>
      </c>
      <c r="AP1492" s="99" t="str">
        <f t="shared" si="1037"/>
        <v/>
      </c>
      <c r="AQ1492" s="99" t="str">
        <f t="shared" si="1076"/>
        <v/>
      </c>
      <c r="AR1492" s="99" t="str">
        <f t="shared" si="1077"/>
        <v/>
      </c>
      <c r="AS1492" s="99" t="str">
        <f t="shared" si="1038"/>
        <v/>
      </c>
      <c r="AT1492" s="99" t="str">
        <f t="shared" si="1039"/>
        <v/>
      </c>
      <c r="AU1492" s="99" t="str">
        <f t="shared" si="1053"/>
        <v/>
      </c>
      <c r="AV1492" s="99" t="str">
        <f t="shared" si="1054"/>
        <v/>
      </c>
      <c r="AW1492" s="99" t="str">
        <f t="shared" si="1040"/>
        <v/>
      </c>
      <c r="AX1492" s="99" t="str">
        <f t="shared" si="1041"/>
        <v/>
      </c>
      <c r="AY1492" s="99" t="str">
        <f t="shared" si="1055"/>
        <v/>
      </c>
      <c r="AZ1492" s="99" t="str">
        <f t="shared" si="1056"/>
        <v/>
      </c>
      <c r="BA1492" s="99" t="str">
        <f t="shared" si="1042"/>
        <v/>
      </c>
      <c r="BB1492" s="99" t="str">
        <f t="shared" si="1043"/>
        <v/>
      </c>
      <c r="BD1492" s="99" t="str">
        <f t="shared" si="1057"/>
        <v/>
      </c>
      <c r="BE1492" s="99" t="str">
        <f t="shared" si="1058"/>
        <v/>
      </c>
      <c r="BF1492" s="99" t="str">
        <f t="shared" si="1059"/>
        <v/>
      </c>
      <c r="BG1492" s="99" t="str">
        <f t="shared" si="1060"/>
        <v/>
      </c>
      <c r="BH1492" s="121" t="str">
        <f t="shared" si="1061"/>
        <v/>
      </c>
      <c r="BI1492" s="121" t="str">
        <f t="shared" si="1062"/>
        <v/>
      </c>
      <c r="BJ1492" s="122" t="str">
        <f t="shared" si="1063"/>
        <v/>
      </c>
      <c r="BK1492" s="122"/>
      <c r="BL1492" s="99" t="str">
        <f t="shared" si="1064"/>
        <v/>
      </c>
      <c r="BM1492" s="99" t="str">
        <f t="shared" si="1065"/>
        <v/>
      </c>
      <c r="BN1492" s="122" t="str">
        <f t="shared" si="1070"/>
        <v/>
      </c>
      <c r="BO1492" s="121" t="str">
        <f t="shared" si="1066"/>
        <v/>
      </c>
      <c r="BP1492" s="122" t="str">
        <f t="shared" si="1071"/>
        <v/>
      </c>
      <c r="BQ1492" s="122"/>
    </row>
    <row r="1493" spans="2:69" x14ac:dyDescent="0.3">
      <c r="B1493" s="89"/>
      <c r="C1493" s="98">
        <f t="shared" si="1067"/>
        <v>297</v>
      </c>
      <c r="D1493" s="120">
        <v>1483</v>
      </c>
      <c r="E1493" s="161" t="str">
        <f t="shared" si="1072"/>
        <v/>
      </c>
      <c r="F1493" s="90" t="str">
        <f t="shared" si="1048"/>
        <v/>
      </c>
      <c r="G1493" s="120">
        <v>1483</v>
      </c>
      <c r="H1493" s="161" t="str">
        <f t="shared" si="1073"/>
        <v/>
      </c>
      <c r="I1493" s="90" t="str">
        <f t="array" ref="I1493">IF(D$2=1,IF(F1493="","",ABS(F1492-F1493)),IF(D$2&lt;10,IF(AND(F1493="",F1494=""),"",MAX(IF(C$11:C$1510=G1493,B$11:B$1510))-MIN(IF(C$11:C$1510=G1493,B$11:B$1510))),IF(AND(F1493="",F1494=""),"",_xlfn.STDEV.S(IF(C$11:C$1510=G1493,B$11:B$1510)))))</f>
        <v/>
      </c>
      <c r="J1493" s="102"/>
      <c r="K1493" s="156"/>
      <c r="L1493" s="157"/>
      <c r="M1493" s="158"/>
      <c r="N1493" s="147"/>
      <c r="O1493" s="147"/>
      <c r="AA1493" s="99" t="str">
        <f t="shared" si="1049"/>
        <v/>
      </c>
      <c r="AB1493" s="99" t="str">
        <f t="shared" si="1050"/>
        <v/>
      </c>
      <c r="AC1493" s="99" t="str">
        <f t="shared" ref="AC1493:AC1510" si="1078">IF(SUM(AA1484:AA1493)&gt;9,"x","")</f>
        <v/>
      </c>
      <c r="AD1493" s="99" t="str">
        <f t="shared" ref="AD1493:AD1510" si="1079">IF(IF(AB$11="",SUM(AB1485:AB1494),SUM(AB1484:AB1493))&gt;9,"x","")</f>
        <v/>
      </c>
      <c r="AE1493" s="99" t="str">
        <f t="shared" si="1051"/>
        <v/>
      </c>
      <c r="AF1493" s="99" t="str">
        <f t="shared" si="1052"/>
        <v/>
      </c>
      <c r="AG1493" s="99" t="str">
        <f t="shared" si="1046"/>
        <v/>
      </c>
      <c r="AH1493" s="99" t="str">
        <f t="shared" si="1047"/>
        <v/>
      </c>
      <c r="AI1493" s="99" t="str">
        <f t="shared" si="1068"/>
        <v/>
      </c>
      <c r="AJ1493" s="99" t="str">
        <f t="shared" si="1074"/>
        <v/>
      </c>
      <c r="AK1493" s="99" t="str">
        <f t="shared" si="1044"/>
        <v/>
      </c>
      <c r="AL1493" s="99" t="str">
        <f t="shared" si="1045"/>
        <v/>
      </c>
      <c r="AM1493" s="99" t="str">
        <f t="shared" si="1069"/>
        <v/>
      </c>
      <c r="AN1493" s="99" t="str">
        <f t="shared" si="1075"/>
        <v/>
      </c>
      <c r="AO1493" s="99" t="str">
        <f t="shared" si="1036"/>
        <v/>
      </c>
      <c r="AP1493" s="99" t="str">
        <f t="shared" si="1037"/>
        <v/>
      </c>
      <c r="AQ1493" s="99" t="str">
        <f t="shared" si="1076"/>
        <v/>
      </c>
      <c r="AR1493" s="99" t="str">
        <f t="shared" si="1077"/>
        <v/>
      </c>
      <c r="AS1493" s="99" t="str">
        <f t="shared" si="1038"/>
        <v/>
      </c>
      <c r="AT1493" s="99" t="str">
        <f t="shared" si="1039"/>
        <v/>
      </c>
      <c r="AU1493" s="99" t="str">
        <f t="shared" si="1053"/>
        <v/>
      </c>
      <c r="AV1493" s="99" t="str">
        <f t="shared" si="1054"/>
        <v/>
      </c>
      <c r="AW1493" s="99" t="str">
        <f t="shared" si="1040"/>
        <v/>
      </c>
      <c r="AX1493" s="99" t="str">
        <f t="shared" si="1041"/>
        <v/>
      </c>
      <c r="AY1493" s="99" t="str">
        <f t="shared" si="1055"/>
        <v/>
      </c>
      <c r="AZ1493" s="99" t="str">
        <f t="shared" si="1056"/>
        <v/>
      </c>
      <c r="BA1493" s="99" t="str">
        <f t="shared" si="1042"/>
        <v/>
      </c>
      <c r="BB1493" s="99" t="str">
        <f t="shared" si="1043"/>
        <v/>
      </c>
      <c r="BD1493" s="99" t="str">
        <f t="shared" si="1057"/>
        <v/>
      </c>
      <c r="BE1493" s="99" t="str">
        <f t="shared" si="1058"/>
        <v/>
      </c>
      <c r="BF1493" s="99" t="str">
        <f t="shared" si="1059"/>
        <v/>
      </c>
      <c r="BG1493" s="99" t="str">
        <f t="shared" si="1060"/>
        <v/>
      </c>
      <c r="BH1493" s="121" t="str">
        <f t="shared" si="1061"/>
        <v/>
      </c>
      <c r="BI1493" s="121" t="str">
        <f t="shared" si="1062"/>
        <v/>
      </c>
      <c r="BJ1493" s="122" t="str">
        <f t="shared" si="1063"/>
        <v/>
      </c>
      <c r="BK1493" s="122"/>
      <c r="BL1493" s="99" t="str">
        <f t="shared" si="1064"/>
        <v/>
      </c>
      <c r="BM1493" s="99" t="str">
        <f t="shared" si="1065"/>
        <v/>
      </c>
      <c r="BN1493" s="122" t="str">
        <f t="shared" si="1070"/>
        <v/>
      </c>
      <c r="BO1493" s="121" t="str">
        <f t="shared" si="1066"/>
        <v/>
      </c>
      <c r="BP1493" s="122" t="str">
        <f t="shared" si="1071"/>
        <v/>
      </c>
      <c r="BQ1493" s="122"/>
    </row>
    <row r="1494" spans="2:69" x14ac:dyDescent="0.3">
      <c r="B1494" s="89"/>
      <c r="C1494" s="98">
        <f t="shared" si="1067"/>
        <v>297</v>
      </c>
      <c r="D1494" s="120">
        <v>1484</v>
      </c>
      <c r="E1494" s="161" t="str">
        <f t="shared" si="1072"/>
        <v/>
      </c>
      <c r="F1494" s="90" t="str">
        <f t="shared" si="1048"/>
        <v/>
      </c>
      <c r="G1494" s="120">
        <v>1484</v>
      </c>
      <c r="H1494" s="161" t="str">
        <f t="shared" si="1073"/>
        <v/>
      </c>
      <c r="I1494" s="90" t="str">
        <f t="array" ref="I1494">IF(D$2=1,IF(F1494="","",ABS(F1493-F1494)),IF(D$2&lt;10,IF(AND(F1494="",F1495=""),"",MAX(IF(C$11:C$1510=G1494,B$11:B$1510))-MIN(IF(C$11:C$1510=G1494,B$11:B$1510))),IF(AND(F1494="",F1495=""),"",_xlfn.STDEV.S(IF(C$11:C$1510=G1494,B$11:B$1510)))))</f>
        <v/>
      </c>
      <c r="J1494" s="102"/>
      <c r="K1494" s="156"/>
      <c r="L1494" s="157"/>
      <c r="M1494" s="158"/>
      <c r="N1494" s="147"/>
      <c r="O1494" s="147"/>
      <c r="AA1494" s="99" t="str">
        <f t="shared" si="1049"/>
        <v/>
      </c>
      <c r="AB1494" s="99" t="str">
        <f t="shared" si="1050"/>
        <v/>
      </c>
      <c r="AC1494" s="99" t="str">
        <f t="shared" si="1078"/>
        <v/>
      </c>
      <c r="AD1494" s="99" t="str">
        <f t="shared" si="1079"/>
        <v/>
      </c>
      <c r="AE1494" s="99" t="str">
        <f t="shared" si="1051"/>
        <v/>
      </c>
      <c r="AF1494" s="99" t="str">
        <f t="shared" si="1052"/>
        <v/>
      </c>
      <c r="AG1494" s="99" t="str">
        <f t="shared" si="1046"/>
        <v/>
      </c>
      <c r="AH1494" s="99" t="str">
        <f t="shared" si="1047"/>
        <v/>
      </c>
      <c r="AI1494" s="99" t="str">
        <f t="shared" si="1068"/>
        <v/>
      </c>
      <c r="AJ1494" s="99" t="str">
        <f t="shared" si="1074"/>
        <v/>
      </c>
      <c r="AK1494" s="99" t="str">
        <f t="shared" si="1044"/>
        <v/>
      </c>
      <c r="AL1494" s="99" t="str">
        <f t="shared" si="1045"/>
        <v/>
      </c>
      <c r="AM1494" s="99" t="str">
        <f t="shared" si="1069"/>
        <v/>
      </c>
      <c r="AN1494" s="99" t="str">
        <f t="shared" si="1075"/>
        <v/>
      </c>
      <c r="AO1494" s="99" t="str">
        <f t="shared" si="1036"/>
        <v/>
      </c>
      <c r="AP1494" s="99" t="str">
        <f t="shared" si="1037"/>
        <v/>
      </c>
      <c r="AQ1494" s="99" t="str">
        <f t="shared" si="1076"/>
        <v/>
      </c>
      <c r="AR1494" s="99" t="str">
        <f t="shared" si="1077"/>
        <v/>
      </c>
      <c r="AS1494" s="99" t="str">
        <f t="shared" si="1038"/>
        <v/>
      </c>
      <c r="AT1494" s="99" t="str">
        <f t="shared" si="1039"/>
        <v/>
      </c>
      <c r="AU1494" s="99" t="str">
        <f t="shared" si="1053"/>
        <v/>
      </c>
      <c r="AV1494" s="99" t="str">
        <f t="shared" si="1054"/>
        <v/>
      </c>
      <c r="AW1494" s="99" t="str">
        <f t="shared" si="1040"/>
        <v/>
      </c>
      <c r="AX1494" s="99" t="str">
        <f t="shared" si="1041"/>
        <v/>
      </c>
      <c r="AY1494" s="99" t="str">
        <f t="shared" si="1055"/>
        <v/>
      </c>
      <c r="AZ1494" s="99" t="str">
        <f t="shared" si="1056"/>
        <v/>
      </c>
      <c r="BA1494" s="99" t="str">
        <f t="shared" si="1042"/>
        <v/>
      </c>
      <c r="BB1494" s="99" t="str">
        <f t="shared" si="1043"/>
        <v/>
      </c>
      <c r="BD1494" s="99" t="str">
        <f t="shared" si="1057"/>
        <v/>
      </c>
      <c r="BE1494" s="99" t="str">
        <f t="shared" si="1058"/>
        <v/>
      </c>
      <c r="BF1494" s="99" t="str">
        <f t="shared" si="1059"/>
        <v/>
      </c>
      <c r="BG1494" s="99" t="str">
        <f t="shared" si="1060"/>
        <v/>
      </c>
      <c r="BH1494" s="121" t="str">
        <f t="shared" si="1061"/>
        <v/>
      </c>
      <c r="BI1494" s="121" t="str">
        <f t="shared" si="1062"/>
        <v/>
      </c>
      <c r="BJ1494" s="122" t="str">
        <f t="shared" si="1063"/>
        <v/>
      </c>
      <c r="BK1494" s="122"/>
      <c r="BL1494" s="99" t="str">
        <f t="shared" si="1064"/>
        <v/>
      </c>
      <c r="BM1494" s="99" t="str">
        <f t="shared" si="1065"/>
        <v/>
      </c>
      <c r="BN1494" s="122" t="str">
        <f t="shared" si="1070"/>
        <v/>
      </c>
      <c r="BO1494" s="121" t="str">
        <f t="shared" si="1066"/>
        <v/>
      </c>
      <c r="BP1494" s="122" t="str">
        <f t="shared" si="1071"/>
        <v/>
      </c>
      <c r="BQ1494" s="122"/>
    </row>
    <row r="1495" spans="2:69" x14ac:dyDescent="0.3">
      <c r="B1495" s="89"/>
      <c r="C1495" s="98">
        <f t="shared" si="1067"/>
        <v>297</v>
      </c>
      <c r="D1495" s="120">
        <v>1485</v>
      </c>
      <c r="E1495" s="161" t="str">
        <f t="shared" si="1072"/>
        <v/>
      </c>
      <c r="F1495" s="90" t="str">
        <f t="shared" si="1048"/>
        <v/>
      </c>
      <c r="G1495" s="120">
        <v>1485</v>
      </c>
      <c r="H1495" s="161" t="str">
        <f t="shared" si="1073"/>
        <v/>
      </c>
      <c r="I1495" s="90" t="str">
        <f t="array" ref="I1495">IF(D$2=1,IF(F1495="","",ABS(F1494-F1495)),IF(D$2&lt;10,IF(AND(F1495="",F1496=""),"",MAX(IF(C$11:C$1510=G1495,B$11:B$1510))-MIN(IF(C$11:C$1510=G1495,B$11:B$1510))),IF(AND(F1495="",F1496=""),"",_xlfn.STDEV.S(IF(C$11:C$1510=G1495,B$11:B$1510)))))</f>
        <v/>
      </c>
      <c r="J1495" s="102"/>
      <c r="K1495" s="156"/>
      <c r="L1495" s="157"/>
      <c r="M1495" s="158"/>
      <c r="N1495" s="147"/>
      <c r="O1495" s="147"/>
      <c r="AA1495" s="99" t="str">
        <f t="shared" si="1049"/>
        <v/>
      </c>
      <c r="AB1495" s="99" t="str">
        <f t="shared" si="1050"/>
        <v/>
      </c>
      <c r="AC1495" s="99" t="str">
        <f t="shared" si="1078"/>
        <v/>
      </c>
      <c r="AD1495" s="99" t="str">
        <f t="shared" si="1079"/>
        <v/>
      </c>
      <c r="AE1495" s="99" t="str">
        <f t="shared" si="1051"/>
        <v/>
      </c>
      <c r="AF1495" s="99" t="str">
        <f t="shared" si="1052"/>
        <v/>
      </c>
      <c r="AG1495" s="99" t="str">
        <f t="shared" si="1046"/>
        <v/>
      </c>
      <c r="AH1495" s="99" t="str">
        <f t="shared" si="1047"/>
        <v/>
      </c>
      <c r="AI1495" s="99" t="str">
        <f t="shared" si="1068"/>
        <v/>
      </c>
      <c r="AJ1495" s="99" t="str">
        <f t="shared" si="1074"/>
        <v/>
      </c>
      <c r="AK1495" s="99" t="str">
        <f t="shared" si="1044"/>
        <v/>
      </c>
      <c r="AL1495" s="99" t="str">
        <f t="shared" si="1045"/>
        <v/>
      </c>
      <c r="AM1495" s="99" t="str">
        <f t="shared" si="1069"/>
        <v/>
      </c>
      <c r="AN1495" s="99" t="str">
        <f t="shared" si="1075"/>
        <v/>
      </c>
      <c r="AO1495" s="99" t="str">
        <f t="shared" si="1036"/>
        <v/>
      </c>
      <c r="AP1495" s="99" t="str">
        <f t="shared" si="1037"/>
        <v/>
      </c>
      <c r="AQ1495" s="99" t="str">
        <f t="shared" si="1076"/>
        <v/>
      </c>
      <c r="AR1495" s="99" t="str">
        <f t="shared" si="1077"/>
        <v/>
      </c>
      <c r="AS1495" s="99" t="str">
        <f t="shared" si="1038"/>
        <v/>
      </c>
      <c r="AT1495" s="99" t="str">
        <f t="shared" si="1039"/>
        <v/>
      </c>
      <c r="AU1495" s="99" t="str">
        <f t="shared" si="1053"/>
        <v/>
      </c>
      <c r="AV1495" s="99" t="str">
        <f t="shared" si="1054"/>
        <v/>
      </c>
      <c r="AW1495" s="99" t="str">
        <f t="shared" si="1040"/>
        <v/>
      </c>
      <c r="AX1495" s="99" t="str">
        <f t="shared" si="1041"/>
        <v/>
      </c>
      <c r="AY1495" s="99" t="str">
        <f t="shared" si="1055"/>
        <v/>
      </c>
      <c r="AZ1495" s="99" t="str">
        <f t="shared" si="1056"/>
        <v/>
      </c>
      <c r="BA1495" s="99" t="str">
        <f t="shared" si="1042"/>
        <v/>
      </c>
      <c r="BB1495" s="99" t="str">
        <f t="shared" si="1043"/>
        <v/>
      </c>
      <c r="BD1495" s="99" t="str">
        <f t="shared" si="1057"/>
        <v/>
      </c>
      <c r="BE1495" s="99" t="str">
        <f t="shared" si="1058"/>
        <v/>
      </c>
      <c r="BF1495" s="99" t="str">
        <f t="shared" si="1059"/>
        <v/>
      </c>
      <c r="BG1495" s="99" t="str">
        <f t="shared" si="1060"/>
        <v/>
      </c>
      <c r="BH1495" s="121" t="str">
        <f t="shared" si="1061"/>
        <v/>
      </c>
      <c r="BI1495" s="121" t="str">
        <f t="shared" si="1062"/>
        <v/>
      </c>
      <c r="BJ1495" s="122" t="str">
        <f t="shared" si="1063"/>
        <v/>
      </c>
      <c r="BK1495" s="122"/>
      <c r="BL1495" s="99" t="str">
        <f t="shared" si="1064"/>
        <v/>
      </c>
      <c r="BM1495" s="99" t="str">
        <f t="shared" si="1065"/>
        <v/>
      </c>
      <c r="BN1495" s="122" t="str">
        <f t="shared" si="1070"/>
        <v/>
      </c>
      <c r="BO1495" s="121" t="str">
        <f t="shared" si="1066"/>
        <v/>
      </c>
      <c r="BP1495" s="122" t="str">
        <f t="shared" si="1071"/>
        <v/>
      </c>
      <c r="BQ1495" s="122"/>
    </row>
    <row r="1496" spans="2:69" x14ac:dyDescent="0.3">
      <c r="B1496" s="89"/>
      <c r="C1496" s="98">
        <f t="shared" si="1067"/>
        <v>298</v>
      </c>
      <c r="D1496" s="120">
        <v>1486</v>
      </c>
      <c r="E1496" s="161" t="str">
        <f t="shared" si="1072"/>
        <v/>
      </c>
      <c r="F1496" s="90" t="str">
        <f t="shared" si="1048"/>
        <v/>
      </c>
      <c r="G1496" s="120">
        <v>1486</v>
      </c>
      <c r="H1496" s="161" t="str">
        <f t="shared" si="1073"/>
        <v/>
      </c>
      <c r="I1496" s="90" t="str">
        <f t="array" ref="I1496">IF(D$2=1,IF(F1496="","",ABS(F1495-F1496)),IF(D$2&lt;10,IF(AND(F1496="",F1497=""),"",MAX(IF(C$11:C$1510=G1496,B$11:B$1510))-MIN(IF(C$11:C$1510=G1496,B$11:B$1510))),IF(AND(F1496="",F1497=""),"",_xlfn.STDEV.S(IF(C$11:C$1510=G1496,B$11:B$1510)))))</f>
        <v/>
      </c>
      <c r="J1496" s="102"/>
      <c r="K1496" s="156"/>
      <c r="L1496" s="157"/>
      <c r="M1496" s="158"/>
      <c r="N1496" s="147"/>
      <c r="O1496" s="147"/>
      <c r="AA1496" s="99" t="str">
        <f t="shared" si="1049"/>
        <v/>
      </c>
      <c r="AB1496" s="99" t="str">
        <f t="shared" si="1050"/>
        <v/>
      </c>
      <c r="AC1496" s="99" t="str">
        <f t="shared" si="1078"/>
        <v/>
      </c>
      <c r="AD1496" s="99" t="str">
        <f t="shared" si="1079"/>
        <v/>
      </c>
      <c r="AE1496" s="99" t="str">
        <f t="shared" si="1051"/>
        <v/>
      </c>
      <c r="AF1496" s="99" t="str">
        <f t="shared" si="1052"/>
        <v/>
      </c>
      <c r="AG1496" s="99" t="str">
        <f t="shared" si="1046"/>
        <v/>
      </c>
      <c r="AH1496" s="99" t="str">
        <f t="shared" si="1047"/>
        <v/>
      </c>
      <c r="AI1496" s="99" t="str">
        <f t="shared" si="1068"/>
        <v/>
      </c>
      <c r="AJ1496" s="99" t="str">
        <f t="shared" si="1074"/>
        <v/>
      </c>
      <c r="AK1496" s="99" t="str">
        <f t="shared" si="1044"/>
        <v/>
      </c>
      <c r="AL1496" s="99" t="str">
        <f t="shared" si="1045"/>
        <v/>
      </c>
      <c r="AM1496" s="99" t="str">
        <f t="shared" si="1069"/>
        <v/>
      </c>
      <c r="AN1496" s="99" t="str">
        <f t="shared" si="1075"/>
        <v/>
      </c>
      <c r="AO1496" s="99" t="str">
        <f t="shared" si="1036"/>
        <v/>
      </c>
      <c r="AP1496" s="99" t="str">
        <f t="shared" si="1037"/>
        <v/>
      </c>
      <c r="AQ1496" s="99" t="str">
        <f t="shared" si="1076"/>
        <v/>
      </c>
      <c r="AR1496" s="99" t="str">
        <f t="shared" si="1077"/>
        <v/>
      </c>
      <c r="AS1496" s="99" t="str">
        <f t="shared" si="1038"/>
        <v/>
      </c>
      <c r="AT1496" s="99" t="str">
        <f t="shared" si="1039"/>
        <v/>
      </c>
      <c r="AU1496" s="99" t="str">
        <f t="shared" si="1053"/>
        <v/>
      </c>
      <c r="AV1496" s="99" t="str">
        <f t="shared" si="1054"/>
        <v/>
      </c>
      <c r="AW1496" s="99" t="str">
        <f t="shared" si="1040"/>
        <v/>
      </c>
      <c r="AX1496" s="99" t="str">
        <f t="shared" si="1041"/>
        <v/>
      </c>
      <c r="AY1496" s="99" t="str">
        <f t="shared" si="1055"/>
        <v/>
      </c>
      <c r="AZ1496" s="99" t="str">
        <f t="shared" si="1056"/>
        <v/>
      </c>
      <c r="BA1496" s="99" t="str">
        <f t="shared" si="1042"/>
        <v/>
      </c>
      <c r="BB1496" s="99" t="str">
        <f t="shared" si="1043"/>
        <v/>
      </c>
      <c r="BD1496" s="99" t="str">
        <f t="shared" si="1057"/>
        <v/>
      </c>
      <c r="BE1496" s="99" t="str">
        <f t="shared" si="1058"/>
        <v/>
      </c>
      <c r="BF1496" s="99" t="str">
        <f t="shared" si="1059"/>
        <v/>
      </c>
      <c r="BG1496" s="99" t="str">
        <f t="shared" si="1060"/>
        <v/>
      </c>
      <c r="BH1496" s="121" t="str">
        <f t="shared" si="1061"/>
        <v/>
      </c>
      <c r="BI1496" s="121" t="str">
        <f t="shared" si="1062"/>
        <v/>
      </c>
      <c r="BJ1496" s="122" t="str">
        <f t="shared" si="1063"/>
        <v/>
      </c>
      <c r="BK1496" s="122"/>
      <c r="BL1496" s="99" t="str">
        <f t="shared" si="1064"/>
        <v/>
      </c>
      <c r="BM1496" s="99" t="str">
        <f t="shared" si="1065"/>
        <v/>
      </c>
      <c r="BN1496" s="122" t="str">
        <f t="shared" si="1070"/>
        <v/>
      </c>
      <c r="BO1496" s="121" t="str">
        <f t="shared" si="1066"/>
        <v/>
      </c>
      <c r="BP1496" s="122" t="str">
        <f t="shared" si="1071"/>
        <v/>
      </c>
      <c r="BQ1496" s="122"/>
    </row>
    <row r="1497" spans="2:69" x14ac:dyDescent="0.3">
      <c r="B1497" s="89"/>
      <c r="C1497" s="98">
        <f t="shared" si="1067"/>
        <v>298</v>
      </c>
      <c r="D1497" s="120">
        <v>1487</v>
      </c>
      <c r="E1497" s="161" t="str">
        <f t="shared" si="1072"/>
        <v/>
      </c>
      <c r="F1497" s="90" t="str">
        <f t="shared" si="1048"/>
        <v/>
      </c>
      <c r="G1497" s="120">
        <v>1487</v>
      </c>
      <c r="H1497" s="161" t="str">
        <f t="shared" si="1073"/>
        <v/>
      </c>
      <c r="I1497" s="90" t="str">
        <f t="array" ref="I1497">IF(D$2=1,IF(F1497="","",ABS(F1496-F1497)),IF(D$2&lt;10,IF(AND(F1497="",F1498=""),"",MAX(IF(C$11:C$1510=G1497,B$11:B$1510))-MIN(IF(C$11:C$1510=G1497,B$11:B$1510))),IF(AND(F1497="",F1498=""),"",_xlfn.STDEV.S(IF(C$11:C$1510=G1497,B$11:B$1510)))))</f>
        <v/>
      </c>
      <c r="J1497" s="102"/>
      <c r="K1497" s="156"/>
      <c r="L1497" s="157"/>
      <c r="M1497" s="158"/>
      <c r="N1497" s="147"/>
      <c r="O1497" s="147"/>
      <c r="AA1497" s="99" t="str">
        <f t="shared" si="1049"/>
        <v/>
      </c>
      <c r="AB1497" s="99" t="str">
        <f t="shared" si="1050"/>
        <v/>
      </c>
      <c r="AC1497" s="99" t="str">
        <f t="shared" si="1078"/>
        <v/>
      </c>
      <c r="AD1497" s="99" t="str">
        <f t="shared" si="1079"/>
        <v/>
      </c>
      <c r="AE1497" s="99" t="str">
        <f t="shared" si="1051"/>
        <v/>
      </c>
      <c r="AF1497" s="99" t="str">
        <f t="shared" si="1052"/>
        <v/>
      </c>
      <c r="AG1497" s="99" t="str">
        <f t="shared" si="1046"/>
        <v/>
      </c>
      <c r="AH1497" s="99" t="str">
        <f t="shared" si="1047"/>
        <v/>
      </c>
      <c r="AI1497" s="99" t="str">
        <f t="shared" si="1068"/>
        <v/>
      </c>
      <c r="AJ1497" s="99" t="str">
        <f t="shared" si="1074"/>
        <v/>
      </c>
      <c r="AK1497" s="99" t="str">
        <f t="shared" si="1044"/>
        <v/>
      </c>
      <c r="AL1497" s="99" t="str">
        <f t="shared" si="1045"/>
        <v/>
      </c>
      <c r="AM1497" s="99" t="str">
        <f t="shared" si="1069"/>
        <v/>
      </c>
      <c r="AN1497" s="99" t="str">
        <f t="shared" si="1075"/>
        <v/>
      </c>
      <c r="AO1497" s="99" t="str">
        <f t="shared" si="1036"/>
        <v/>
      </c>
      <c r="AP1497" s="99" t="str">
        <f t="shared" si="1037"/>
        <v/>
      </c>
      <c r="AQ1497" s="99" t="str">
        <f t="shared" si="1076"/>
        <v/>
      </c>
      <c r="AR1497" s="99" t="str">
        <f t="shared" si="1077"/>
        <v/>
      </c>
      <c r="AS1497" s="99" t="str">
        <f t="shared" si="1038"/>
        <v/>
      </c>
      <c r="AT1497" s="99" t="str">
        <f t="shared" si="1039"/>
        <v/>
      </c>
      <c r="AU1497" s="99" t="str">
        <f t="shared" si="1053"/>
        <v/>
      </c>
      <c r="AV1497" s="99" t="str">
        <f t="shared" si="1054"/>
        <v/>
      </c>
      <c r="AW1497" s="99" t="str">
        <f t="shared" si="1040"/>
        <v/>
      </c>
      <c r="AX1497" s="99" t="str">
        <f t="shared" si="1041"/>
        <v/>
      </c>
      <c r="AY1497" s="99" t="str">
        <f t="shared" si="1055"/>
        <v/>
      </c>
      <c r="AZ1497" s="99" t="str">
        <f t="shared" si="1056"/>
        <v/>
      </c>
      <c r="BA1497" s="99" t="str">
        <f t="shared" si="1042"/>
        <v/>
      </c>
      <c r="BB1497" s="99" t="str">
        <f t="shared" si="1043"/>
        <v/>
      </c>
      <c r="BD1497" s="99" t="str">
        <f t="shared" si="1057"/>
        <v/>
      </c>
      <c r="BE1497" s="99" t="str">
        <f t="shared" si="1058"/>
        <v/>
      </c>
      <c r="BF1497" s="99" t="str">
        <f t="shared" si="1059"/>
        <v/>
      </c>
      <c r="BG1497" s="99" t="str">
        <f t="shared" si="1060"/>
        <v/>
      </c>
      <c r="BH1497" s="121" t="str">
        <f t="shared" si="1061"/>
        <v/>
      </c>
      <c r="BI1497" s="121" t="str">
        <f t="shared" si="1062"/>
        <v/>
      </c>
      <c r="BJ1497" s="122" t="str">
        <f t="shared" si="1063"/>
        <v/>
      </c>
      <c r="BK1497" s="122"/>
      <c r="BL1497" s="99" t="str">
        <f t="shared" si="1064"/>
        <v/>
      </c>
      <c r="BM1497" s="99" t="str">
        <f t="shared" si="1065"/>
        <v/>
      </c>
      <c r="BN1497" s="122" t="str">
        <f t="shared" si="1070"/>
        <v/>
      </c>
      <c r="BO1497" s="121" t="str">
        <f t="shared" si="1066"/>
        <v/>
      </c>
      <c r="BP1497" s="122" t="str">
        <f t="shared" si="1071"/>
        <v/>
      </c>
      <c r="BQ1497" s="122"/>
    </row>
    <row r="1498" spans="2:69" x14ac:dyDescent="0.3">
      <c r="B1498" s="89"/>
      <c r="C1498" s="98">
        <f t="shared" si="1067"/>
        <v>298</v>
      </c>
      <c r="D1498" s="120">
        <v>1488</v>
      </c>
      <c r="E1498" s="161" t="str">
        <f t="shared" si="1072"/>
        <v/>
      </c>
      <c r="F1498" s="90" t="str">
        <f t="shared" si="1048"/>
        <v/>
      </c>
      <c r="G1498" s="120">
        <v>1488</v>
      </c>
      <c r="H1498" s="161" t="str">
        <f t="shared" si="1073"/>
        <v/>
      </c>
      <c r="I1498" s="90" t="str">
        <f t="array" ref="I1498">IF(D$2=1,IF(F1498="","",ABS(F1497-F1498)),IF(D$2&lt;10,IF(AND(F1498="",F1499=""),"",MAX(IF(C$11:C$1510=G1498,B$11:B$1510))-MIN(IF(C$11:C$1510=G1498,B$11:B$1510))),IF(AND(F1498="",F1499=""),"",_xlfn.STDEV.S(IF(C$11:C$1510=G1498,B$11:B$1510)))))</f>
        <v/>
      </c>
      <c r="J1498" s="102"/>
      <c r="K1498" s="156"/>
      <c r="L1498" s="157"/>
      <c r="M1498" s="158"/>
      <c r="N1498" s="147"/>
      <c r="O1498" s="147"/>
      <c r="AA1498" s="99" t="str">
        <f t="shared" si="1049"/>
        <v/>
      </c>
      <c r="AB1498" s="99" t="str">
        <f t="shared" si="1050"/>
        <v/>
      </c>
      <c r="AC1498" s="99" t="str">
        <f t="shared" si="1078"/>
        <v/>
      </c>
      <c r="AD1498" s="99" t="str">
        <f t="shared" si="1079"/>
        <v/>
      </c>
      <c r="AE1498" s="99" t="str">
        <f t="shared" si="1051"/>
        <v/>
      </c>
      <c r="AF1498" s="99" t="str">
        <f t="shared" si="1052"/>
        <v/>
      </c>
      <c r="AG1498" s="99" t="str">
        <f t="shared" si="1046"/>
        <v/>
      </c>
      <c r="AH1498" s="99" t="str">
        <f t="shared" si="1047"/>
        <v/>
      </c>
      <c r="AI1498" s="99" t="str">
        <f t="shared" si="1068"/>
        <v/>
      </c>
      <c r="AJ1498" s="99" t="str">
        <f t="shared" si="1074"/>
        <v/>
      </c>
      <c r="AK1498" s="99" t="str">
        <f t="shared" si="1044"/>
        <v/>
      </c>
      <c r="AL1498" s="99" t="str">
        <f t="shared" si="1045"/>
        <v/>
      </c>
      <c r="AM1498" s="99" t="str">
        <f t="shared" si="1069"/>
        <v/>
      </c>
      <c r="AN1498" s="99" t="str">
        <f t="shared" si="1075"/>
        <v/>
      </c>
      <c r="AO1498" s="99" t="str">
        <f t="shared" ref="AO1498:AO1510" si="1080">IF(SUM(AM1493:AM1498)&gt;5,"x","")</f>
        <v/>
      </c>
      <c r="AP1498" s="99" t="str">
        <f t="shared" ref="AP1498:AP1510" si="1081">IF(IF(AN$12="",SUM(AN1494:AN1499),SUM(AN1493:AN1498))&gt;5,"x","")</f>
        <v/>
      </c>
      <c r="AQ1498" s="99" t="str">
        <f t="shared" si="1076"/>
        <v/>
      </c>
      <c r="AR1498" s="99" t="str">
        <f t="shared" si="1077"/>
        <v/>
      </c>
      <c r="AS1498" s="99" t="str">
        <f t="shared" ref="AS1498:AS1510" si="1082">IF(SUM(AQ1485:AQ1498)&gt;13,"x","")</f>
        <v/>
      </c>
      <c r="AT1498" s="99" t="str">
        <f t="shared" ref="AT1498:AT1510" si="1083">IF(IF(AR$12="",SUM(AR1486:AR1499),SUM(AR1485:AR1498))&gt;13,"x","")</f>
        <v/>
      </c>
      <c r="AU1498" s="99" t="str">
        <f t="shared" si="1053"/>
        <v/>
      </c>
      <c r="AV1498" s="99" t="str">
        <f t="shared" si="1054"/>
        <v/>
      </c>
      <c r="AW1498" s="99" t="str">
        <f t="shared" ref="AW1498:AW1510" si="1084">IF(SUM(AU1484:AU1498)&gt;14,"x","")</f>
        <v/>
      </c>
      <c r="AX1498" s="99" t="str">
        <f t="shared" ref="AX1498:AX1510" si="1085">IF(IF(AV$11="",SUM(AV1485:AV1499),SUM(AV1484:AV1498))&gt;14,"x","")</f>
        <v/>
      </c>
      <c r="AY1498" s="99" t="str">
        <f t="shared" si="1055"/>
        <v/>
      </c>
      <c r="AZ1498" s="99" t="str">
        <f t="shared" si="1056"/>
        <v/>
      </c>
      <c r="BA1498" s="99" t="str">
        <f t="shared" ref="BA1498:BA1510" si="1086">IF(SUM(AY1491:AY1498)&gt;7,"x","")</f>
        <v/>
      </c>
      <c r="BB1498" s="99" t="str">
        <f t="shared" ref="BB1498:BB1510" si="1087">IF(IF(AZ$11="",SUM(AZ1492:AZ1499),SUM(AZ1491:AZ1498))&gt;7,"x","")</f>
        <v/>
      </c>
      <c r="BD1498" s="99" t="str">
        <f t="shared" si="1057"/>
        <v/>
      </c>
      <c r="BE1498" s="99" t="str">
        <f t="shared" si="1058"/>
        <v/>
      </c>
      <c r="BF1498" s="99" t="str">
        <f t="shared" si="1059"/>
        <v/>
      </c>
      <c r="BG1498" s="99" t="str">
        <f t="shared" si="1060"/>
        <v/>
      </c>
      <c r="BH1498" s="121" t="str">
        <f t="shared" si="1061"/>
        <v/>
      </c>
      <c r="BI1498" s="121" t="str">
        <f t="shared" si="1062"/>
        <v/>
      </c>
      <c r="BJ1498" s="122" t="str">
        <f t="shared" si="1063"/>
        <v/>
      </c>
      <c r="BK1498" s="122"/>
      <c r="BL1498" s="99" t="str">
        <f t="shared" si="1064"/>
        <v/>
      </c>
      <c r="BM1498" s="99" t="str">
        <f t="shared" si="1065"/>
        <v/>
      </c>
      <c r="BN1498" s="122" t="str">
        <f t="shared" si="1070"/>
        <v/>
      </c>
      <c r="BO1498" s="121" t="str">
        <f t="shared" si="1066"/>
        <v/>
      </c>
      <c r="BP1498" s="122" t="str">
        <f t="shared" si="1071"/>
        <v/>
      </c>
      <c r="BQ1498" s="122"/>
    </row>
    <row r="1499" spans="2:69" x14ac:dyDescent="0.3">
      <c r="B1499" s="89"/>
      <c r="C1499" s="98">
        <f t="shared" si="1067"/>
        <v>298</v>
      </c>
      <c r="D1499" s="120">
        <v>1489</v>
      </c>
      <c r="E1499" s="161" t="str">
        <f t="shared" si="1072"/>
        <v/>
      </c>
      <c r="F1499" s="90" t="str">
        <f t="shared" si="1048"/>
        <v/>
      </c>
      <c r="G1499" s="120">
        <v>1489</v>
      </c>
      <c r="H1499" s="161" t="str">
        <f t="shared" si="1073"/>
        <v/>
      </c>
      <c r="I1499" s="90" t="str">
        <f t="array" ref="I1499">IF(D$2=1,IF(F1499="","",ABS(F1498-F1499)),IF(D$2&lt;10,IF(AND(F1499="",F1500=""),"",MAX(IF(C$11:C$1510=G1499,B$11:B$1510))-MIN(IF(C$11:C$1510=G1499,B$11:B$1510))),IF(AND(F1499="",F1500=""),"",_xlfn.STDEV.S(IF(C$11:C$1510=G1499,B$11:B$1510)))))</f>
        <v/>
      </c>
      <c r="J1499" s="102"/>
      <c r="K1499" s="156"/>
      <c r="L1499" s="157"/>
      <c r="M1499" s="158"/>
      <c r="N1499" s="147"/>
      <c r="O1499" s="147"/>
      <c r="AA1499" s="99" t="str">
        <f t="shared" si="1049"/>
        <v/>
      </c>
      <c r="AB1499" s="99" t="str">
        <f t="shared" si="1050"/>
        <v/>
      </c>
      <c r="AC1499" s="99" t="str">
        <f t="shared" si="1078"/>
        <v/>
      </c>
      <c r="AD1499" s="99" t="str">
        <f t="shared" si="1079"/>
        <v/>
      </c>
      <c r="AE1499" s="99" t="str">
        <f t="shared" si="1051"/>
        <v/>
      </c>
      <c r="AF1499" s="99" t="str">
        <f t="shared" si="1052"/>
        <v/>
      </c>
      <c r="AG1499" s="99" t="str">
        <f t="shared" si="1046"/>
        <v/>
      </c>
      <c r="AH1499" s="99" t="str">
        <f t="shared" si="1047"/>
        <v/>
      </c>
      <c r="AI1499" s="99" t="str">
        <f t="shared" si="1068"/>
        <v/>
      </c>
      <c r="AJ1499" s="99" t="str">
        <f t="shared" si="1074"/>
        <v/>
      </c>
      <c r="AK1499" s="99" t="str">
        <f t="shared" ref="AK1499:AK1510" si="1088">IF(SUM(AI1494:AI1499)&gt;5,"x","")</f>
        <v/>
      </c>
      <c r="AL1499" s="99" t="str">
        <f t="shared" ref="AL1499:AL1510" si="1089">IF(IF(AJ$12="",SUM(AJ1495:AJ1500),SUM(AJ1494:AJ1499))&gt;5,"x","")</f>
        <v/>
      </c>
      <c r="AM1499" s="99" t="str">
        <f t="shared" si="1069"/>
        <v/>
      </c>
      <c r="AN1499" s="99" t="str">
        <f t="shared" si="1075"/>
        <v/>
      </c>
      <c r="AO1499" s="99" t="str">
        <f t="shared" si="1080"/>
        <v/>
      </c>
      <c r="AP1499" s="99" t="str">
        <f t="shared" si="1081"/>
        <v/>
      </c>
      <c r="AQ1499" s="99" t="str">
        <f t="shared" si="1076"/>
        <v/>
      </c>
      <c r="AR1499" s="99" t="str">
        <f t="shared" si="1077"/>
        <v/>
      </c>
      <c r="AS1499" s="99" t="str">
        <f t="shared" si="1082"/>
        <v/>
      </c>
      <c r="AT1499" s="99" t="str">
        <f t="shared" si="1083"/>
        <v/>
      </c>
      <c r="AU1499" s="99" t="str">
        <f t="shared" si="1053"/>
        <v/>
      </c>
      <c r="AV1499" s="99" t="str">
        <f t="shared" si="1054"/>
        <v/>
      </c>
      <c r="AW1499" s="99" t="str">
        <f t="shared" si="1084"/>
        <v/>
      </c>
      <c r="AX1499" s="99" t="str">
        <f t="shared" si="1085"/>
        <v/>
      </c>
      <c r="AY1499" s="99" t="str">
        <f t="shared" si="1055"/>
        <v/>
      </c>
      <c r="AZ1499" s="99" t="str">
        <f t="shared" si="1056"/>
        <v/>
      </c>
      <c r="BA1499" s="99" t="str">
        <f t="shared" si="1086"/>
        <v/>
      </c>
      <c r="BB1499" s="99" t="str">
        <f t="shared" si="1087"/>
        <v/>
      </c>
      <c r="BD1499" s="99" t="str">
        <f t="shared" si="1057"/>
        <v/>
      </c>
      <c r="BE1499" s="99" t="str">
        <f t="shared" si="1058"/>
        <v/>
      </c>
      <c r="BF1499" s="99" t="str">
        <f t="shared" si="1059"/>
        <v/>
      </c>
      <c r="BG1499" s="99" t="str">
        <f t="shared" si="1060"/>
        <v/>
      </c>
      <c r="BH1499" s="121" t="str">
        <f t="shared" si="1061"/>
        <v/>
      </c>
      <c r="BI1499" s="121" t="str">
        <f t="shared" si="1062"/>
        <v/>
      </c>
      <c r="BJ1499" s="122" t="str">
        <f t="shared" si="1063"/>
        <v/>
      </c>
      <c r="BK1499" s="122"/>
      <c r="BL1499" s="99" t="str">
        <f t="shared" si="1064"/>
        <v/>
      </c>
      <c r="BM1499" s="99" t="str">
        <f t="shared" si="1065"/>
        <v/>
      </c>
      <c r="BN1499" s="122" t="str">
        <f t="shared" si="1070"/>
        <v/>
      </c>
      <c r="BO1499" s="121" t="str">
        <f t="shared" si="1066"/>
        <v/>
      </c>
      <c r="BP1499" s="122" t="str">
        <f t="shared" si="1071"/>
        <v/>
      </c>
      <c r="BQ1499" s="122"/>
    </row>
    <row r="1500" spans="2:69" x14ac:dyDescent="0.3">
      <c r="B1500" s="89"/>
      <c r="C1500" s="98">
        <f t="shared" si="1067"/>
        <v>298</v>
      </c>
      <c r="D1500" s="120">
        <v>1490</v>
      </c>
      <c r="E1500" s="161" t="str">
        <f t="shared" si="1072"/>
        <v/>
      </c>
      <c r="F1500" s="90" t="str">
        <f t="shared" si="1048"/>
        <v/>
      </c>
      <c r="G1500" s="120">
        <v>1490</v>
      </c>
      <c r="H1500" s="161" t="str">
        <f t="shared" si="1073"/>
        <v/>
      </c>
      <c r="I1500" s="90" t="str">
        <f t="array" ref="I1500">IF(D$2=1,IF(F1500="","",ABS(F1499-F1500)),IF(D$2&lt;10,IF(AND(F1500="",F1501=""),"",MAX(IF(C$11:C$1510=G1500,B$11:B$1510))-MIN(IF(C$11:C$1510=G1500,B$11:B$1510))),IF(AND(F1500="",F1501=""),"",_xlfn.STDEV.S(IF(C$11:C$1510=G1500,B$11:B$1510)))))</f>
        <v/>
      </c>
      <c r="J1500" s="102"/>
      <c r="K1500" s="156"/>
      <c r="L1500" s="157"/>
      <c r="M1500" s="158"/>
      <c r="N1500" s="147"/>
      <c r="O1500" s="147"/>
      <c r="AA1500" s="99" t="str">
        <f t="shared" si="1049"/>
        <v/>
      </c>
      <c r="AB1500" s="99" t="str">
        <f t="shared" si="1050"/>
        <v/>
      </c>
      <c r="AC1500" s="99" t="str">
        <f t="shared" si="1078"/>
        <v/>
      </c>
      <c r="AD1500" s="99" t="str">
        <f t="shared" si="1079"/>
        <v/>
      </c>
      <c r="AE1500" s="99" t="str">
        <f t="shared" si="1051"/>
        <v/>
      </c>
      <c r="AF1500" s="99" t="str">
        <f t="shared" si="1052"/>
        <v/>
      </c>
      <c r="AG1500" s="99" t="str">
        <f t="shared" si="1046"/>
        <v/>
      </c>
      <c r="AH1500" s="99" t="str">
        <f t="shared" si="1047"/>
        <v/>
      </c>
      <c r="AI1500" s="99" t="str">
        <f t="shared" si="1068"/>
        <v/>
      </c>
      <c r="AJ1500" s="99" t="str">
        <f t="shared" si="1074"/>
        <v/>
      </c>
      <c r="AK1500" s="99" t="str">
        <f t="shared" si="1088"/>
        <v/>
      </c>
      <c r="AL1500" s="99" t="str">
        <f t="shared" si="1089"/>
        <v/>
      </c>
      <c r="AM1500" s="99" t="str">
        <f t="shared" si="1069"/>
        <v/>
      </c>
      <c r="AN1500" s="99" t="str">
        <f t="shared" si="1075"/>
        <v/>
      </c>
      <c r="AO1500" s="99" t="str">
        <f t="shared" si="1080"/>
        <v/>
      </c>
      <c r="AP1500" s="99" t="str">
        <f t="shared" si="1081"/>
        <v/>
      </c>
      <c r="AQ1500" s="99" t="str">
        <f t="shared" si="1076"/>
        <v/>
      </c>
      <c r="AR1500" s="99" t="str">
        <f t="shared" si="1077"/>
        <v/>
      </c>
      <c r="AS1500" s="99" t="str">
        <f t="shared" si="1082"/>
        <v/>
      </c>
      <c r="AT1500" s="99" t="str">
        <f t="shared" si="1083"/>
        <v/>
      </c>
      <c r="AU1500" s="99" t="str">
        <f t="shared" si="1053"/>
        <v/>
      </c>
      <c r="AV1500" s="99" t="str">
        <f t="shared" si="1054"/>
        <v/>
      </c>
      <c r="AW1500" s="99" t="str">
        <f t="shared" si="1084"/>
        <v/>
      </c>
      <c r="AX1500" s="99" t="str">
        <f t="shared" si="1085"/>
        <v/>
      </c>
      <c r="AY1500" s="99" t="str">
        <f t="shared" si="1055"/>
        <v/>
      </c>
      <c r="AZ1500" s="99" t="str">
        <f t="shared" si="1056"/>
        <v/>
      </c>
      <c r="BA1500" s="99" t="str">
        <f t="shared" si="1086"/>
        <v/>
      </c>
      <c r="BB1500" s="99" t="str">
        <f t="shared" si="1087"/>
        <v/>
      </c>
      <c r="BD1500" s="99" t="str">
        <f t="shared" si="1057"/>
        <v/>
      </c>
      <c r="BE1500" s="99" t="str">
        <f t="shared" si="1058"/>
        <v/>
      </c>
      <c r="BF1500" s="99" t="str">
        <f t="shared" si="1059"/>
        <v/>
      </c>
      <c r="BG1500" s="99" t="str">
        <f t="shared" si="1060"/>
        <v/>
      </c>
      <c r="BH1500" s="121" t="str">
        <f t="shared" si="1061"/>
        <v/>
      </c>
      <c r="BI1500" s="121" t="str">
        <f t="shared" si="1062"/>
        <v/>
      </c>
      <c r="BJ1500" s="122" t="str">
        <f t="shared" si="1063"/>
        <v/>
      </c>
      <c r="BK1500" s="122"/>
      <c r="BL1500" s="99" t="str">
        <f t="shared" si="1064"/>
        <v/>
      </c>
      <c r="BM1500" s="99" t="str">
        <f t="shared" si="1065"/>
        <v/>
      </c>
      <c r="BN1500" s="122" t="str">
        <f t="shared" si="1070"/>
        <v/>
      </c>
      <c r="BO1500" s="121" t="str">
        <f t="shared" si="1066"/>
        <v/>
      </c>
      <c r="BP1500" s="122" t="str">
        <f t="shared" si="1071"/>
        <v/>
      </c>
      <c r="BQ1500" s="122"/>
    </row>
    <row r="1501" spans="2:69" x14ac:dyDescent="0.3">
      <c r="B1501" s="89"/>
      <c r="C1501" s="98">
        <f t="shared" si="1067"/>
        <v>299</v>
      </c>
      <c r="D1501" s="120">
        <v>1491</v>
      </c>
      <c r="E1501" s="161" t="str">
        <f t="shared" si="1072"/>
        <v/>
      </c>
      <c r="F1501" s="90" t="str">
        <f t="shared" si="1048"/>
        <v/>
      </c>
      <c r="G1501" s="120">
        <v>1491</v>
      </c>
      <c r="H1501" s="161" t="str">
        <f t="shared" si="1073"/>
        <v/>
      </c>
      <c r="I1501" s="90" t="str">
        <f t="array" ref="I1501">IF(D$2=1,IF(F1501="","",ABS(F1500-F1501)),IF(D$2&lt;10,IF(AND(F1501="",F1502=""),"",MAX(IF(C$11:C$1510=G1501,B$11:B$1510))-MIN(IF(C$11:C$1510=G1501,B$11:B$1510))),IF(AND(F1501="",F1502=""),"",_xlfn.STDEV.S(IF(C$11:C$1510=G1501,B$11:B$1510)))))</f>
        <v/>
      </c>
      <c r="J1501" s="102"/>
      <c r="K1501" s="156"/>
      <c r="L1501" s="157"/>
      <c r="M1501" s="158"/>
      <c r="N1501" s="147"/>
      <c r="O1501" s="147"/>
      <c r="AA1501" s="99" t="str">
        <f t="shared" si="1049"/>
        <v/>
      </c>
      <c r="AB1501" s="99" t="str">
        <f t="shared" si="1050"/>
        <v/>
      </c>
      <c r="AC1501" s="99" t="str">
        <f t="shared" si="1078"/>
        <v/>
      </c>
      <c r="AD1501" s="99" t="str">
        <f t="shared" si="1079"/>
        <v/>
      </c>
      <c r="AE1501" s="99" t="str">
        <f t="shared" si="1051"/>
        <v/>
      </c>
      <c r="AF1501" s="99" t="str">
        <f t="shared" si="1052"/>
        <v/>
      </c>
      <c r="AG1501" s="99" t="str">
        <f t="shared" ref="AG1501:AG1510" si="1090">IF(SUM(AE1492:AE1501)&gt;9,"x","")</f>
        <v/>
      </c>
      <c r="AH1501" s="99" t="str">
        <f t="shared" ref="AH1501:AH1510" si="1091">IF(IF(AF$11="",SUM(AF1493:AF1502),SUM(AF1492:AF1501))&gt;9,"x","")</f>
        <v/>
      </c>
      <c r="AI1501" s="99" t="str">
        <f t="shared" si="1068"/>
        <v/>
      </c>
      <c r="AJ1501" s="99" t="str">
        <f t="shared" si="1074"/>
        <v/>
      </c>
      <c r="AK1501" s="99" t="str">
        <f t="shared" si="1088"/>
        <v/>
      </c>
      <c r="AL1501" s="99" t="str">
        <f t="shared" si="1089"/>
        <v/>
      </c>
      <c r="AM1501" s="99" t="str">
        <f t="shared" si="1069"/>
        <v/>
      </c>
      <c r="AN1501" s="99" t="str">
        <f t="shared" si="1075"/>
        <v/>
      </c>
      <c r="AO1501" s="99" t="str">
        <f t="shared" si="1080"/>
        <v/>
      </c>
      <c r="AP1501" s="99" t="str">
        <f t="shared" si="1081"/>
        <v/>
      </c>
      <c r="AQ1501" s="99" t="str">
        <f t="shared" si="1076"/>
        <v/>
      </c>
      <c r="AR1501" s="99" t="str">
        <f t="shared" si="1077"/>
        <v/>
      </c>
      <c r="AS1501" s="99" t="str">
        <f t="shared" si="1082"/>
        <v/>
      </c>
      <c r="AT1501" s="99" t="str">
        <f t="shared" si="1083"/>
        <v/>
      </c>
      <c r="AU1501" s="99" t="str">
        <f t="shared" si="1053"/>
        <v/>
      </c>
      <c r="AV1501" s="99" t="str">
        <f t="shared" si="1054"/>
        <v/>
      </c>
      <c r="AW1501" s="99" t="str">
        <f t="shared" si="1084"/>
        <v/>
      </c>
      <c r="AX1501" s="99" t="str">
        <f t="shared" si="1085"/>
        <v/>
      </c>
      <c r="AY1501" s="99" t="str">
        <f t="shared" si="1055"/>
        <v/>
      </c>
      <c r="AZ1501" s="99" t="str">
        <f t="shared" si="1056"/>
        <v/>
      </c>
      <c r="BA1501" s="99" t="str">
        <f t="shared" si="1086"/>
        <v/>
      </c>
      <c r="BB1501" s="99" t="str">
        <f t="shared" si="1087"/>
        <v/>
      </c>
      <c r="BD1501" s="99" t="str">
        <f t="shared" si="1057"/>
        <v/>
      </c>
      <c r="BE1501" s="99" t="str">
        <f t="shared" si="1058"/>
        <v/>
      </c>
      <c r="BF1501" s="99" t="str">
        <f t="shared" si="1059"/>
        <v/>
      </c>
      <c r="BG1501" s="99" t="str">
        <f t="shared" si="1060"/>
        <v/>
      </c>
      <c r="BH1501" s="121" t="str">
        <f t="shared" si="1061"/>
        <v/>
      </c>
      <c r="BI1501" s="121" t="str">
        <f t="shared" si="1062"/>
        <v/>
      </c>
      <c r="BJ1501" s="122" t="str">
        <f t="shared" si="1063"/>
        <v/>
      </c>
      <c r="BK1501" s="122"/>
      <c r="BL1501" s="99" t="str">
        <f t="shared" si="1064"/>
        <v/>
      </c>
      <c r="BM1501" s="99" t="str">
        <f t="shared" si="1065"/>
        <v/>
      </c>
      <c r="BN1501" s="122" t="str">
        <f t="shared" si="1070"/>
        <v/>
      </c>
      <c r="BO1501" s="121" t="str">
        <f t="shared" si="1066"/>
        <v/>
      </c>
      <c r="BP1501" s="122" t="str">
        <f t="shared" si="1071"/>
        <v/>
      </c>
      <c r="BQ1501" s="122"/>
    </row>
    <row r="1502" spans="2:69" x14ac:dyDescent="0.3">
      <c r="B1502" s="89"/>
      <c r="C1502" s="98">
        <f t="shared" si="1067"/>
        <v>299</v>
      </c>
      <c r="D1502" s="120">
        <v>1492</v>
      </c>
      <c r="E1502" s="161" t="str">
        <f t="shared" si="1072"/>
        <v/>
      </c>
      <c r="F1502" s="90" t="str">
        <f t="shared" si="1048"/>
        <v/>
      </c>
      <c r="G1502" s="120">
        <v>1492</v>
      </c>
      <c r="H1502" s="161" t="str">
        <f t="shared" si="1073"/>
        <v/>
      </c>
      <c r="I1502" s="90" t="str">
        <f t="array" ref="I1502">IF(D$2=1,IF(F1502="","",ABS(F1501-F1502)),IF(D$2&lt;10,IF(AND(F1502="",F1503=""),"",MAX(IF(C$11:C$1510=G1502,B$11:B$1510))-MIN(IF(C$11:C$1510=G1502,B$11:B$1510))),IF(AND(F1502="",F1503=""),"",_xlfn.STDEV.S(IF(C$11:C$1510=G1502,B$11:B$1510)))))</f>
        <v/>
      </c>
      <c r="J1502" s="102"/>
      <c r="K1502" s="156"/>
      <c r="L1502" s="157"/>
      <c r="M1502" s="158"/>
      <c r="N1502" s="147"/>
      <c r="O1502" s="147"/>
      <c r="AA1502" s="99" t="str">
        <f t="shared" si="1049"/>
        <v/>
      </c>
      <c r="AB1502" s="99" t="str">
        <f t="shared" si="1050"/>
        <v/>
      </c>
      <c r="AC1502" s="99" t="str">
        <f t="shared" si="1078"/>
        <v/>
      </c>
      <c r="AD1502" s="99" t="str">
        <f t="shared" si="1079"/>
        <v/>
      </c>
      <c r="AE1502" s="99" t="str">
        <f t="shared" si="1051"/>
        <v/>
      </c>
      <c r="AF1502" s="99" t="str">
        <f t="shared" si="1052"/>
        <v/>
      </c>
      <c r="AG1502" s="99" t="str">
        <f t="shared" si="1090"/>
        <v/>
      </c>
      <c r="AH1502" s="99" t="str">
        <f t="shared" si="1091"/>
        <v/>
      </c>
      <c r="AI1502" s="99" t="str">
        <f t="shared" si="1068"/>
        <v/>
      </c>
      <c r="AJ1502" s="99" t="str">
        <f t="shared" si="1074"/>
        <v/>
      </c>
      <c r="AK1502" s="99" t="str">
        <f t="shared" si="1088"/>
        <v/>
      </c>
      <c r="AL1502" s="99" t="str">
        <f t="shared" si="1089"/>
        <v/>
      </c>
      <c r="AM1502" s="99" t="str">
        <f t="shared" si="1069"/>
        <v/>
      </c>
      <c r="AN1502" s="99" t="str">
        <f t="shared" si="1075"/>
        <v/>
      </c>
      <c r="AO1502" s="99" t="str">
        <f t="shared" si="1080"/>
        <v/>
      </c>
      <c r="AP1502" s="99" t="str">
        <f t="shared" si="1081"/>
        <v/>
      </c>
      <c r="AQ1502" s="99" t="str">
        <f t="shared" si="1076"/>
        <v/>
      </c>
      <c r="AR1502" s="99" t="str">
        <f t="shared" si="1077"/>
        <v/>
      </c>
      <c r="AS1502" s="99" t="str">
        <f t="shared" si="1082"/>
        <v/>
      </c>
      <c r="AT1502" s="99" t="str">
        <f t="shared" si="1083"/>
        <v/>
      </c>
      <c r="AU1502" s="99" t="str">
        <f t="shared" si="1053"/>
        <v/>
      </c>
      <c r="AV1502" s="99" t="str">
        <f t="shared" si="1054"/>
        <v/>
      </c>
      <c r="AW1502" s="99" t="str">
        <f t="shared" si="1084"/>
        <v/>
      </c>
      <c r="AX1502" s="99" t="str">
        <f t="shared" si="1085"/>
        <v/>
      </c>
      <c r="AY1502" s="99" t="str">
        <f t="shared" si="1055"/>
        <v/>
      </c>
      <c r="AZ1502" s="99" t="str">
        <f t="shared" si="1056"/>
        <v/>
      </c>
      <c r="BA1502" s="99" t="str">
        <f t="shared" si="1086"/>
        <v/>
      </c>
      <c r="BB1502" s="99" t="str">
        <f t="shared" si="1087"/>
        <v/>
      </c>
      <c r="BD1502" s="99" t="str">
        <f t="shared" si="1057"/>
        <v/>
      </c>
      <c r="BE1502" s="99" t="str">
        <f t="shared" si="1058"/>
        <v/>
      </c>
      <c r="BF1502" s="99" t="str">
        <f t="shared" si="1059"/>
        <v/>
      </c>
      <c r="BG1502" s="99" t="str">
        <f t="shared" si="1060"/>
        <v/>
      </c>
      <c r="BH1502" s="121" t="str">
        <f t="shared" si="1061"/>
        <v/>
      </c>
      <c r="BI1502" s="121" t="str">
        <f t="shared" si="1062"/>
        <v/>
      </c>
      <c r="BJ1502" s="122" t="str">
        <f t="shared" si="1063"/>
        <v/>
      </c>
      <c r="BK1502" s="122"/>
      <c r="BL1502" s="99" t="str">
        <f t="shared" si="1064"/>
        <v/>
      </c>
      <c r="BM1502" s="99" t="str">
        <f t="shared" si="1065"/>
        <v/>
      </c>
      <c r="BN1502" s="122" t="str">
        <f t="shared" si="1070"/>
        <v/>
      </c>
      <c r="BO1502" s="121" t="str">
        <f t="shared" si="1066"/>
        <v/>
      </c>
      <c r="BP1502" s="122" t="str">
        <f t="shared" si="1071"/>
        <v/>
      </c>
      <c r="BQ1502" s="122"/>
    </row>
    <row r="1503" spans="2:69" x14ac:dyDescent="0.3">
      <c r="B1503" s="89"/>
      <c r="C1503" s="98">
        <f t="shared" si="1067"/>
        <v>299</v>
      </c>
      <c r="D1503" s="120">
        <v>1493</v>
      </c>
      <c r="E1503" s="161" t="str">
        <f t="shared" si="1072"/>
        <v/>
      </c>
      <c r="F1503" s="90" t="str">
        <f t="shared" si="1048"/>
        <v/>
      </c>
      <c r="G1503" s="120">
        <v>1493</v>
      </c>
      <c r="H1503" s="161" t="str">
        <f t="shared" si="1073"/>
        <v/>
      </c>
      <c r="I1503" s="90" t="str">
        <f t="array" ref="I1503">IF(D$2=1,IF(F1503="","",ABS(F1502-F1503)),IF(D$2&lt;10,IF(AND(F1503="",F1504=""),"",MAX(IF(C$11:C$1510=G1503,B$11:B$1510))-MIN(IF(C$11:C$1510=G1503,B$11:B$1510))),IF(AND(F1503="",F1504=""),"",_xlfn.STDEV.S(IF(C$11:C$1510=G1503,B$11:B$1510)))))</f>
        <v/>
      </c>
      <c r="J1503" s="102"/>
      <c r="K1503" s="156"/>
      <c r="L1503" s="157"/>
      <c r="M1503" s="158"/>
      <c r="N1503" s="147"/>
      <c r="O1503" s="147"/>
      <c r="AA1503" s="99" t="str">
        <f t="shared" si="1049"/>
        <v/>
      </c>
      <c r="AB1503" s="99" t="str">
        <f t="shared" si="1050"/>
        <v/>
      </c>
      <c r="AC1503" s="99" t="str">
        <f t="shared" si="1078"/>
        <v/>
      </c>
      <c r="AD1503" s="99" t="str">
        <f t="shared" si="1079"/>
        <v/>
      </c>
      <c r="AE1503" s="99" t="str">
        <f t="shared" si="1051"/>
        <v/>
      </c>
      <c r="AF1503" s="99" t="str">
        <f t="shared" si="1052"/>
        <v/>
      </c>
      <c r="AG1503" s="99" t="str">
        <f t="shared" si="1090"/>
        <v/>
      </c>
      <c r="AH1503" s="99" t="str">
        <f t="shared" si="1091"/>
        <v/>
      </c>
      <c r="AI1503" s="99" t="str">
        <f t="shared" si="1068"/>
        <v/>
      </c>
      <c r="AJ1503" s="99" t="str">
        <f t="shared" si="1074"/>
        <v/>
      </c>
      <c r="AK1503" s="99" t="str">
        <f t="shared" si="1088"/>
        <v/>
      </c>
      <c r="AL1503" s="99" t="str">
        <f t="shared" si="1089"/>
        <v/>
      </c>
      <c r="AM1503" s="99" t="str">
        <f t="shared" si="1069"/>
        <v/>
      </c>
      <c r="AN1503" s="99" t="str">
        <f t="shared" si="1075"/>
        <v/>
      </c>
      <c r="AO1503" s="99" t="str">
        <f t="shared" si="1080"/>
        <v/>
      </c>
      <c r="AP1503" s="99" t="str">
        <f t="shared" si="1081"/>
        <v/>
      </c>
      <c r="AQ1503" s="99" t="str">
        <f t="shared" si="1076"/>
        <v/>
      </c>
      <c r="AR1503" s="99" t="str">
        <f t="shared" si="1077"/>
        <v/>
      </c>
      <c r="AS1503" s="99" t="str">
        <f t="shared" si="1082"/>
        <v/>
      </c>
      <c r="AT1503" s="99" t="str">
        <f t="shared" si="1083"/>
        <v/>
      </c>
      <c r="AU1503" s="99" t="str">
        <f t="shared" si="1053"/>
        <v/>
      </c>
      <c r="AV1503" s="99" t="str">
        <f t="shared" si="1054"/>
        <v/>
      </c>
      <c r="AW1503" s="99" t="str">
        <f t="shared" si="1084"/>
        <v/>
      </c>
      <c r="AX1503" s="99" t="str">
        <f t="shared" si="1085"/>
        <v/>
      </c>
      <c r="AY1503" s="99" t="str">
        <f t="shared" si="1055"/>
        <v/>
      </c>
      <c r="AZ1503" s="99" t="str">
        <f t="shared" si="1056"/>
        <v/>
      </c>
      <c r="BA1503" s="99" t="str">
        <f t="shared" si="1086"/>
        <v/>
      </c>
      <c r="BB1503" s="99" t="str">
        <f t="shared" si="1087"/>
        <v/>
      </c>
      <c r="BD1503" s="99" t="str">
        <f t="shared" si="1057"/>
        <v/>
      </c>
      <c r="BE1503" s="99" t="str">
        <f t="shared" si="1058"/>
        <v/>
      </c>
      <c r="BF1503" s="99" t="str">
        <f t="shared" si="1059"/>
        <v/>
      </c>
      <c r="BG1503" s="99" t="str">
        <f t="shared" si="1060"/>
        <v/>
      </c>
      <c r="BH1503" s="121" t="str">
        <f t="shared" si="1061"/>
        <v/>
      </c>
      <c r="BI1503" s="121" t="str">
        <f t="shared" si="1062"/>
        <v/>
      </c>
      <c r="BJ1503" s="122" t="str">
        <f t="shared" si="1063"/>
        <v/>
      </c>
      <c r="BK1503" s="122"/>
      <c r="BL1503" s="99" t="str">
        <f t="shared" si="1064"/>
        <v/>
      </c>
      <c r="BM1503" s="99" t="str">
        <f t="shared" si="1065"/>
        <v/>
      </c>
      <c r="BN1503" s="122" t="str">
        <f t="shared" si="1070"/>
        <v/>
      </c>
      <c r="BO1503" s="121" t="str">
        <f t="shared" si="1066"/>
        <v/>
      </c>
      <c r="BP1503" s="122" t="str">
        <f t="shared" si="1071"/>
        <v/>
      </c>
      <c r="BQ1503" s="122"/>
    </row>
    <row r="1504" spans="2:69" x14ac:dyDescent="0.3">
      <c r="B1504" s="89"/>
      <c r="C1504" s="98">
        <f t="shared" si="1067"/>
        <v>299</v>
      </c>
      <c r="D1504" s="120">
        <v>1494</v>
      </c>
      <c r="E1504" s="161" t="str">
        <f t="shared" si="1072"/>
        <v/>
      </c>
      <c r="F1504" s="90" t="str">
        <f t="shared" si="1048"/>
        <v/>
      </c>
      <c r="G1504" s="120">
        <v>1494</v>
      </c>
      <c r="H1504" s="161" t="str">
        <f t="shared" si="1073"/>
        <v/>
      </c>
      <c r="I1504" s="90" t="str">
        <f t="array" ref="I1504">IF(D$2=1,IF(F1504="","",ABS(F1503-F1504)),IF(D$2&lt;10,IF(AND(F1504="",F1505=""),"",MAX(IF(C$11:C$1510=G1504,B$11:B$1510))-MIN(IF(C$11:C$1510=G1504,B$11:B$1510))),IF(AND(F1504="",F1505=""),"",_xlfn.STDEV.S(IF(C$11:C$1510=G1504,B$11:B$1510)))))</f>
        <v/>
      </c>
      <c r="J1504" s="102"/>
      <c r="K1504" s="156"/>
      <c r="L1504" s="157"/>
      <c r="M1504" s="158"/>
      <c r="N1504" s="147"/>
      <c r="O1504" s="147"/>
      <c r="AA1504" s="99" t="str">
        <f t="shared" si="1049"/>
        <v/>
      </c>
      <c r="AB1504" s="99" t="str">
        <f t="shared" si="1050"/>
        <v/>
      </c>
      <c r="AC1504" s="99" t="str">
        <f t="shared" si="1078"/>
        <v/>
      </c>
      <c r="AD1504" s="99" t="str">
        <f t="shared" si="1079"/>
        <v/>
      </c>
      <c r="AE1504" s="99" t="str">
        <f t="shared" si="1051"/>
        <v/>
      </c>
      <c r="AF1504" s="99" t="str">
        <f t="shared" si="1052"/>
        <v/>
      </c>
      <c r="AG1504" s="99" t="str">
        <f t="shared" si="1090"/>
        <v/>
      </c>
      <c r="AH1504" s="99" t="str">
        <f t="shared" si="1091"/>
        <v/>
      </c>
      <c r="AI1504" s="99" t="str">
        <f t="shared" si="1068"/>
        <v/>
      </c>
      <c r="AJ1504" s="99" t="str">
        <f t="shared" si="1074"/>
        <v/>
      </c>
      <c r="AK1504" s="99" t="str">
        <f t="shared" si="1088"/>
        <v/>
      </c>
      <c r="AL1504" s="99" t="str">
        <f t="shared" si="1089"/>
        <v/>
      </c>
      <c r="AM1504" s="99" t="str">
        <f t="shared" si="1069"/>
        <v/>
      </c>
      <c r="AN1504" s="99" t="str">
        <f t="shared" si="1075"/>
        <v/>
      </c>
      <c r="AO1504" s="99" t="str">
        <f t="shared" si="1080"/>
        <v/>
      </c>
      <c r="AP1504" s="99" t="str">
        <f t="shared" si="1081"/>
        <v/>
      </c>
      <c r="AQ1504" s="99" t="str">
        <f t="shared" si="1076"/>
        <v/>
      </c>
      <c r="AR1504" s="99" t="str">
        <f t="shared" si="1077"/>
        <v/>
      </c>
      <c r="AS1504" s="99" t="str">
        <f t="shared" si="1082"/>
        <v/>
      </c>
      <c r="AT1504" s="99" t="str">
        <f t="shared" si="1083"/>
        <v/>
      </c>
      <c r="AU1504" s="99" t="str">
        <f t="shared" si="1053"/>
        <v/>
      </c>
      <c r="AV1504" s="99" t="str">
        <f t="shared" si="1054"/>
        <v/>
      </c>
      <c r="AW1504" s="99" t="str">
        <f t="shared" si="1084"/>
        <v/>
      </c>
      <c r="AX1504" s="99" t="str">
        <f t="shared" si="1085"/>
        <v/>
      </c>
      <c r="AY1504" s="99" t="str">
        <f t="shared" si="1055"/>
        <v/>
      </c>
      <c r="AZ1504" s="99" t="str">
        <f t="shared" si="1056"/>
        <v/>
      </c>
      <c r="BA1504" s="99" t="str">
        <f t="shared" si="1086"/>
        <v/>
      </c>
      <c r="BB1504" s="99" t="str">
        <f t="shared" si="1087"/>
        <v/>
      </c>
      <c r="BD1504" s="99" t="str">
        <f t="shared" si="1057"/>
        <v/>
      </c>
      <c r="BE1504" s="99" t="str">
        <f t="shared" si="1058"/>
        <v/>
      </c>
      <c r="BF1504" s="99" t="str">
        <f t="shared" si="1059"/>
        <v/>
      </c>
      <c r="BG1504" s="99" t="str">
        <f t="shared" si="1060"/>
        <v/>
      </c>
      <c r="BH1504" s="121" t="str">
        <f t="shared" si="1061"/>
        <v/>
      </c>
      <c r="BI1504" s="121" t="str">
        <f t="shared" si="1062"/>
        <v/>
      </c>
      <c r="BJ1504" s="122" t="str">
        <f t="shared" si="1063"/>
        <v/>
      </c>
      <c r="BK1504" s="122"/>
      <c r="BL1504" s="99" t="str">
        <f t="shared" si="1064"/>
        <v/>
      </c>
      <c r="BM1504" s="99" t="str">
        <f t="shared" si="1065"/>
        <v/>
      </c>
      <c r="BN1504" s="122" t="str">
        <f t="shared" si="1070"/>
        <v/>
      </c>
      <c r="BO1504" s="121" t="str">
        <f t="shared" si="1066"/>
        <v/>
      </c>
      <c r="BP1504" s="122" t="str">
        <f t="shared" si="1071"/>
        <v/>
      </c>
      <c r="BQ1504" s="122"/>
    </row>
    <row r="1505" spans="2:69" x14ac:dyDescent="0.3">
      <c r="B1505" s="89"/>
      <c r="C1505" s="98">
        <f t="shared" si="1067"/>
        <v>299</v>
      </c>
      <c r="D1505" s="120">
        <v>1495</v>
      </c>
      <c r="E1505" s="161" t="str">
        <f t="shared" si="1072"/>
        <v/>
      </c>
      <c r="F1505" s="90" t="str">
        <f t="shared" si="1048"/>
        <v/>
      </c>
      <c r="G1505" s="120">
        <v>1495</v>
      </c>
      <c r="H1505" s="161" t="str">
        <f t="shared" si="1073"/>
        <v/>
      </c>
      <c r="I1505" s="90" t="str">
        <f t="array" ref="I1505">IF(D$2=1,IF(F1505="","",ABS(F1504-F1505)),IF(D$2&lt;10,IF(AND(F1505="",F1506=""),"",MAX(IF(C$11:C$1510=G1505,B$11:B$1510))-MIN(IF(C$11:C$1510=G1505,B$11:B$1510))),IF(AND(F1505="",F1506=""),"",_xlfn.STDEV.S(IF(C$11:C$1510=G1505,B$11:B$1510)))))</f>
        <v/>
      </c>
      <c r="J1505" s="102"/>
      <c r="K1505" s="156"/>
      <c r="L1505" s="157"/>
      <c r="M1505" s="158"/>
      <c r="N1505" s="147"/>
      <c r="O1505" s="147"/>
      <c r="AA1505" s="99" t="str">
        <f t="shared" si="1049"/>
        <v/>
      </c>
      <c r="AB1505" s="99" t="str">
        <f t="shared" si="1050"/>
        <v/>
      </c>
      <c r="AC1505" s="99" t="str">
        <f t="shared" si="1078"/>
        <v/>
      </c>
      <c r="AD1505" s="99" t="str">
        <f t="shared" si="1079"/>
        <v/>
      </c>
      <c r="AE1505" s="99" t="str">
        <f t="shared" si="1051"/>
        <v/>
      </c>
      <c r="AF1505" s="99" t="str">
        <f t="shared" si="1052"/>
        <v/>
      </c>
      <c r="AG1505" s="99" t="str">
        <f t="shared" si="1090"/>
        <v/>
      </c>
      <c r="AH1505" s="99" t="str">
        <f t="shared" si="1091"/>
        <v/>
      </c>
      <c r="AI1505" s="99" t="str">
        <f t="shared" si="1068"/>
        <v/>
      </c>
      <c r="AJ1505" s="99" t="str">
        <f t="shared" si="1074"/>
        <v/>
      </c>
      <c r="AK1505" s="99" t="str">
        <f t="shared" si="1088"/>
        <v/>
      </c>
      <c r="AL1505" s="99" t="str">
        <f t="shared" si="1089"/>
        <v/>
      </c>
      <c r="AM1505" s="99" t="str">
        <f t="shared" si="1069"/>
        <v/>
      </c>
      <c r="AN1505" s="99" t="str">
        <f t="shared" si="1075"/>
        <v/>
      </c>
      <c r="AO1505" s="99" t="str">
        <f t="shared" si="1080"/>
        <v/>
      </c>
      <c r="AP1505" s="99" t="str">
        <f t="shared" si="1081"/>
        <v/>
      </c>
      <c r="AQ1505" s="99" t="str">
        <f t="shared" si="1076"/>
        <v/>
      </c>
      <c r="AR1505" s="99" t="str">
        <f t="shared" si="1077"/>
        <v/>
      </c>
      <c r="AS1505" s="99" t="str">
        <f t="shared" si="1082"/>
        <v/>
      </c>
      <c r="AT1505" s="99" t="str">
        <f t="shared" si="1083"/>
        <v/>
      </c>
      <c r="AU1505" s="99" t="str">
        <f t="shared" si="1053"/>
        <v/>
      </c>
      <c r="AV1505" s="99" t="str">
        <f t="shared" si="1054"/>
        <v/>
      </c>
      <c r="AW1505" s="99" t="str">
        <f t="shared" si="1084"/>
        <v/>
      </c>
      <c r="AX1505" s="99" t="str">
        <f t="shared" si="1085"/>
        <v/>
      </c>
      <c r="AY1505" s="99" t="str">
        <f t="shared" si="1055"/>
        <v/>
      </c>
      <c r="AZ1505" s="99" t="str">
        <f t="shared" si="1056"/>
        <v/>
      </c>
      <c r="BA1505" s="99" t="str">
        <f t="shared" si="1086"/>
        <v/>
      </c>
      <c r="BB1505" s="99" t="str">
        <f t="shared" si="1087"/>
        <v/>
      </c>
      <c r="BD1505" s="99" t="str">
        <f t="shared" si="1057"/>
        <v/>
      </c>
      <c r="BE1505" s="99" t="str">
        <f t="shared" si="1058"/>
        <v/>
      </c>
      <c r="BF1505" s="99" t="str">
        <f t="shared" si="1059"/>
        <v/>
      </c>
      <c r="BG1505" s="99" t="str">
        <f t="shared" si="1060"/>
        <v/>
      </c>
      <c r="BH1505" s="121" t="str">
        <f t="shared" si="1061"/>
        <v/>
      </c>
      <c r="BI1505" s="121" t="str">
        <f t="shared" si="1062"/>
        <v/>
      </c>
      <c r="BJ1505" s="122" t="str">
        <f t="shared" si="1063"/>
        <v/>
      </c>
      <c r="BK1505" s="122"/>
      <c r="BL1505" s="99" t="str">
        <f t="shared" si="1064"/>
        <v/>
      </c>
      <c r="BM1505" s="99" t="str">
        <f t="shared" si="1065"/>
        <v/>
      </c>
      <c r="BN1505" s="122" t="str">
        <f t="shared" si="1070"/>
        <v/>
      </c>
      <c r="BO1505" s="121" t="str">
        <f t="shared" si="1066"/>
        <v/>
      </c>
      <c r="BP1505" s="122" t="str">
        <f t="shared" si="1071"/>
        <v/>
      </c>
      <c r="BQ1505" s="122"/>
    </row>
    <row r="1506" spans="2:69" x14ac:dyDescent="0.3">
      <c r="B1506" s="89"/>
      <c r="C1506" s="98">
        <f t="shared" si="1067"/>
        <v>300</v>
      </c>
      <c r="D1506" s="120">
        <v>1496</v>
      </c>
      <c r="E1506" s="161" t="str">
        <f t="shared" si="1072"/>
        <v/>
      </c>
      <c r="F1506" s="90" t="str">
        <f t="shared" si="1048"/>
        <v/>
      </c>
      <c r="G1506" s="120">
        <v>1496</v>
      </c>
      <c r="H1506" s="161" t="str">
        <f t="shared" si="1073"/>
        <v/>
      </c>
      <c r="I1506" s="90" t="str">
        <f t="array" ref="I1506">IF(D$2=1,IF(F1506="","",ABS(F1505-F1506)),IF(D$2&lt;10,IF(AND(F1506="",F1507=""),"",MAX(IF(C$11:C$1510=G1506,B$11:B$1510))-MIN(IF(C$11:C$1510=G1506,B$11:B$1510))),IF(AND(F1506="",F1507=""),"",_xlfn.STDEV.S(IF(C$11:C$1510=G1506,B$11:B$1510)))))</f>
        <v/>
      </c>
      <c r="J1506" s="102"/>
      <c r="K1506" s="156"/>
      <c r="L1506" s="157"/>
      <c r="M1506" s="158"/>
      <c r="N1506" s="147"/>
      <c r="O1506" s="147"/>
      <c r="AA1506" s="99" t="str">
        <f t="shared" si="1049"/>
        <v/>
      </c>
      <c r="AB1506" s="99" t="str">
        <f t="shared" si="1050"/>
        <v/>
      </c>
      <c r="AC1506" s="99" t="str">
        <f t="shared" si="1078"/>
        <v/>
      </c>
      <c r="AD1506" s="99" t="str">
        <f t="shared" si="1079"/>
        <v/>
      </c>
      <c r="AE1506" s="99" t="str">
        <f t="shared" si="1051"/>
        <v/>
      </c>
      <c r="AF1506" s="99" t="str">
        <f t="shared" si="1052"/>
        <v/>
      </c>
      <c r="AG1506" s="99" t="str">
        <f t="shared" si="1090"/>
        <v/>
      </c>
      <c r="AH1506" s="99" t="str">
        <f t="shared" si="1091"/>
        <v/>
      </c>
      <c r="AI1506" s="99" t="str">
        <f t="shared" si="1068"/>
        <v/>
      </c>
      <c r="AJ1506" s="99" t="str">
        <f t="shared" si="1074"/>
        <v/>
      </c>
      <c r="AK1506" s="99" t="str">
        <f t="shared" si="1088"/>
        <v/>
      </c>
      <c r="AL1506" s="99" t="str">
        <f t="shared" si="1089"/>
        <v/>
      </c>
      <c r="AM1506" s="99" t="str">
        <f t="shared" si="1069"/>
        <v/>
      </c>
      <c r="AN1506" s="99" t="str">
        <f t="shared" si="1075"/>
        <v/>
      </c>
      <c r="AO1506" s="99" t="str">
        <f t="shared" si="1080"/>
        <v/>
      </c>
      <c r="AP1506" s="99" t="str">
        <f t="shared" si="1081"/>
        <v/>
      </c>
      <c r="AQ1506" s="99" t="str">
        <f t="shared" si="1076"/>
        <v/>
      </c>
      <c r="AR1506" s="99" t="str">
        <f t="shared" si="1077"/>
        <v/>
      </c>
      <c r="AS1506" s="99" t="str">
        <f t="shared" si="1082"/>
        <v/>
      </c>
      <c r="AT1506" s="99" t="str">
        <f t="shared" si="1083"/>
        <v/>
      </c>
      <c r="AU1506" s="99" t="str">
        <f t="shared" si="1053"/>
        <v/>
      </c>
      <c r="AV1506" s="99" t="str">
        <f t="shared" si="1054"/>
        <v/>
      </c>
      <c r="AW1506" s="99" t="str">
        <f t="shared" si="1084"/>
        <v/>
      </c>
      <c r="AX1506" s="99" t="str">
        <f t="shared" si="1085"/>
        <v/>
      </c>
      <c r="AY1506" s="99" t="str">
        <f t="shared" si="1055"/>
        <v/>
      </c>
      <c r="AZ1506" s="99" t="str">
        <f t="shared" si="1056"/>
        <v/>
      </c>
      <c r="BA1506" s="99" t="str">
        <f t="shared" si="1086"/>
        <v/>
      </c>
      <c r="BB1506" s="99" t="str">
        <f t="shared" si="1087"/>
        <v/>
      </c>
      <c r="BD1506" s="99" t="str">
        <f t="shared" si="1057"/>
        <v/>
      </c>
      <c r="BE1506" s="99" t="str">
        <f t="shared" si="1058"/>
        <v/>
      </c>
      <c r="BF1506" s="99" t="str">
        <f t="shared" si="1059"/>
        <v/>
      </c>
      <c r="BG1506" s="99" t="str">
        <f t="shared" si="1060"/>
        <v/>
      </c>
      <c r="BH1506" s="121" t="str">
        <f t="shared" si="1061"/>
        <v/>
      </c>
      <c r="BI1506" s="121" t="str">
        <f t="shared" si="1062"/>
        <v/>
      </c>
      <c r="BJ1506" s="122" t="str">
        <f t="shared" si="1063"/>
        <v/>
      </c>
      <c r="BK1506" s="122"/>
      <c r="BL1506" s="99" t="str">
        <f t="shared" si="1064"/>
        <v/>
      </c>
      <c r="BM1506" s="99" t="str">
        <f t="shared" si="1065"/>
        <v/>
      </c>
      <c r="BN1506" s="122" t="str">
        <f t="shared" si="1070"/>
        <v/>
      </c>
      <c r="BO1506" s="121" t="str">
        <f t="shared" si="1066"/>
        <v/>
      </c>
      <c r="BP1506" s="122" t="str">
        <f t="shared" si="1071"/>
        <v/>
      </c>
      <c r="BQ1506" s="122"/>
    </row>
    <row r="1507" spans="2:69" x14ac:dyDescent="0.3">
      <c r="B1507" s="89"/>
      <c r="C1507" s="98">
        <f t="shared" si="1067"/>
        <v>300</v>
      </c>
      <c r="D1507" s="120">
        <v>1497</v>
      </c>
      <c r="E1507" s="161" t="str">
        <f t="shared" si="1072"/>
        <v/>
      </c>
      <c r="F1507" s="90" t="str">
        <f t="shared" si="1048"/>
        <v/>
      </c>
      <c r="G1507" s="120">
        <v>1497</v>
      </c>
      <c r="H1507" s="161" t="str">
        <f t="shared" si="1073"/>
        <v/>
      </c>
      <c r="I1507" s="90" t="str">
        <f t="array" ref="I1507">IF(D$2=1,IF(F1507="","",ABS(F1506-F1507)),IF(D$2&lt;10,IF(AND(F1507="",F1508=""),"",MAX(IF(C$11:C$1510=G1507,B$11:B$1510))-MIN(IF(C$11:C$1510=G1507,B$11:B$1510))),IF(AND(F1507="",F1508=""),"",_xlfn.STDEV.S(IF(C$11:C$1510=G1507,B$11:B$1510)))))</f>
        <v/>
      </c>
      <c r="J1507" s="102"/>
      <c r="K1507" s="156"/>
      <c r="L1507" s="157"/>
      <c r="M1507" s="158"/>
      <c r="N1507" s="147"/>
      <c r="O1507" s="147"/>
      <c r="AA1507" s="99" t="str">
        <f t="shared" si="1049"/>
        <v/>
      </c>
      <c r="AB1507" s="99" t="str">
        <f t="shared" si="1050"/>
        <v/>
      </c>
      <c r="AC1507" s="99" t="str">
        <f t="shared" si="1078"/>
        <v/>
      </c>
      <c r="AD1507" s="99" t="str">
        <f t="shared" si="1079"/>
        <v/>
      </c>
      <c r="AE1507" s="99" t="str">
        <f t="shared" si="1051"/>
        <v/>
      </c>
      <c r="AF1507" s="99" t="str">
        <f t="shared" si="1052"/>
        <v/>
      </c>
      <c r="AG1507" s="99" t="str">
        <f t="shared" si="1090"/>
        <v/>
      </c>
      <c r="AH1507" s="99" t="str">
        <f t="shared" si="1091"/>
        <v/>
      </c>
      <c r="AI1507" s="99" t="str">
        <f t="shared" si="1068"/>
        <v/>
      </c>
      <c r="AJ1507" s="99" t="str">
        <f t="shared" si="1074"/>
        <v/>
      </c>
      <c r="AK1507" s="99" t="str">
        <f t="shared" si="1088"/>
        <v/>
      </c>
      <c r="AL1507" s="99" t="str">
        <f t="shared" si="1089"/>
        <v/>
      </c>
      <c r="AM1507" s="99" t="str">
        <f t="shared" si="1069"/>
        <v/>
      </c>
      <c r="AN1507" s="99" t="str">
        <f t="shared" si="1075"/>
        <v/>
      </c>
      <c r="AO1507" s="99" t="str">
        <f t="shared" si="1080"/>
        <v/>
      </c>
      <c r="AP1507" s="99" t="str">
        <f t="shared" si="1081"/>
        <v/>
      </c>
      <c r="AQ1507" s="99" t="str">
        <f t="shared" si="1076"/>
        <v/>
      </c>
      <c r="AR1507" s="99" t="str">
        <f t="shared" si="1077"/>
        <v/>
      </c>
      <c r="AS1507" s="99" t="str">
        <f t="shared" si="1082"/>
        <v/>
      </c>
      <c r="AT1507" s="99" t="str">
        <f t="shared" si="1083"/>
        <v/>
      </c>
      <c r="AU1507" s="99" t="str">
        <f t="shared" si="1053"/>
        <v/>
      </c>
      <c r="AV1507" s="99" t="str">
        <f t="shared" si="1054"/>
        <v/>
      </c>
      <c r="AW1507" s="99" t="str">
        <f t="shared" si="1084"/>
        <v/>
      </c>
      <c r="AX1507" s="99" t="str">
        <f t="shared" si="1085"/>
        <v/>
      </c>
      <c r="AY1507" s="99" t="str">
        <f t="shared" si="1055"/>
        <v/>
      </c>
      <c r="AZ1507" s="99" t="str">
        <f t="shared" si="1056"/>
        <v/>
      </c>
      <c r="BA1507" s="99" t="str">
        <f t="shared" si="1086"/>
        <v/>
      </c>
      <c r="BB1507" s="99" t="str">
        <f t="shared" si="1087"/>
        <v/>
      </c>
      <c r="BD1507" s="99" t="str">
        <f t="shared" si="1057"/>
        <v/>
      </c>
      <c r="BE1507" s="99" t="str">
        <f t="shared" si="1058"/>
        <v/>
      </c>
      <c r="BF1507" s="99" t="str">
        <f t="shared" si="1059"/>
        <v/>
      </c>
      <c r="BG1507" s="99" t="str">
        <f t="shared" si="1060"/>
        <v/>
      </c>
      <c r="BH1507" s="121" t="str">
        <f t="shared" si="1061"/>
        <v/>
      </c>
      <c r="BI1507" s="121" t="str">
        <f t="shared" si="1062"/>
        <v/>
      </c>
      <c r="BJ1507" s="122" t="str">
        <f t="shared" si="1063"/>
        <v/>
      </c>
      <c r="BK1507" s="122"/>
      <c r="BL1507" s="99" t="str">
        <f t="shared" si="1064"/>
        <v/>
      </c>
      <c r="BM1507" s="99" t="str">
        <f t="shared" si="1065"/>
        <v/>
      </c>
      <c r="BN1507" s="122" t="str">
        <f t="shared" si="1070"/>
        <v/>
      </c>
      <c r="BO1507" s="121" t="str">
        <f t="shared" si="1066"/>
        <v/>
      </c>
      <c r="BP1507" s="122" t="str">
        <f t="shared" si="1071"/>
        <v/>
      </c>
      <c r="BQ1507" s="122"/>
    </row>
    <row r="1508" spans="2:69" x14ac:dyDescent="0.3">
      <c r="B1508" s="89"/>
      <c r="C1508" s="98">
        <f t="shared" si="1067"/>
        <v>300</v>
      </c>
      <c r="D1508" s="120">
        <v>1498</v>
      </c>
      <c r="E1508" s="161" t="str">
        <f t="shared" si="1072"/>
        <v/>
      </c>
      <c r="F1508" s="90" t="str">
        <f t="shared" si="1048"/>
        <v/>
      </c>
      <c r="G1508" s="120">
        <v>1498</v>
      </c>
      <c r="H1508" s="161" t="str">
        <f t="shared" si="1073"/>
        <v/>
      </c>
      <c r="I1508" s="90" t="str">
        <f t="array" ref="I1508">IF(D$2=1,IF(F1508="","",ABS(F1507-F1508)),IF(D$2&lt;10,IF(AND(F1508="",F1509=""),"",MAX(IF(C$11:C$1510=G1508,B$11:B$1510))-MIN(IF(C$11:C$1510=G1508,B$11:B$1510))),IF(AND(F1508="",F1509=""),"",_xlfn.STDEV.S(IF(C$11:C$1510=G1508,B$11:B$1510)))))</f>
        <v/>
      </c>
      <c r="J1508" s="102"/>
      <c r="K1508" s="156"/>
      <c r="L1508" s="157"/>
      <c r="M1508" s="158"/>
      <c r="N1508" s="147"/>
      <c r="O1508" s="147"/>
      <c r="AA1508" s="99" t="str">
        <f t="shared" si="1049"/>
        <v/>
      </c>
      <c r="AB1508" s="99" t="str">
        <f t="shared" si="1050"/>
        <v/>
      </c>
      <c r="AC1508" s="99" t="str">
        <f t="shared" si="1078"/>
        <v/>
      </c>
      <c r="AD1508" s="99" t="str">
        <f t="shared" si="1079"/>
        <v/>
      </c>
      <c r="AE1508" s="99" t="str">
        <f t="shared" si="1051"/>
        <v/>
      </c>
      <c r="AF1508" s="99" t="str">
        <f t="shared" si="1052"/>
        <v/>
      </c>
      <c r="AG1508" s="99" t="str">
        <f t="shared" si="1090"/>
        <v/>
      </c>
      <c r="AH1508" s="99" t="str">
        <f t="shared" si="1091"/>
        <v/>
      </c>
      <c r="AI1508" s="99" t="str">
        <f t="shared" si="1068"/>
        <v/>
      </c>
      <c r="AJ1508" s="99" t="str">
        <f t="shared" si="1074"/>
        <v/>
      </c>
      <c r="AK1508" s="99" t="str">
        <f t="shared" si="1088"/>
        <v/>
      </c>
      <c r="AL1508" s="99" t="str">
        <f t="shared" si="1089"/>
        <v/>
      </c>
      <c r="AM1508" s="99" t="str">
        <f t="shared" si="1069"/>
        <v/>
      </c>
      <c r="AN1508" s="99" t="str">
        <f t="shared" si="1075"/>
        <v/>
      </c>
      <c r="AO1508" s="99" t="str">
        <f t="shared" si="1080"/>
        <v/>
      </c>
      <c r="AP1508" s="99" t="str">
        <f t="shared" si="1081"/>
        <v/>
      </c>
      <c r="AQ1508" s="99" t="str">
        <f t="shared" si="1076"/>
        <v/>
      </c>
      <c r="AR1508" s="99" t="str">
        <f t="shared" si="1077"/>
        <v/>
      </c>
      <c r="AS1508" s="99" t="str">
        <f t="shared" si="1082"/>
        <v/>
      </c>
      <c r="AT1508" s="99" t="str">
        <f t="shared" si="1083"/>
        <v/>
      </c>
      <c r="AU1508" s="99" t="str">
        <f t="shared" si="1053"/>
        <v/>
      </c>
      <c r="AV1508" s="99" t="str">
        <f t="shared" si="1054"/>
        <v/>
      </c>
      <c r="AW1508" s="99" t="str">
        <f t="shared" si="1084"/>
        <v/>
      </c>
      <c r="AX1508" s="99" t="str">
        <f t="shared" si="1085"/>
        <v/>
      </c>
      <c r="AY1508" s="99" t="str">
        <f t="shared" si="1055"/>
        <v/>
      </c>
      <c r="AZ1508" s="99" t="str">
        <f t="shared" si="1056"/>
        <v/>
      </c>
      <c r="BA1508" s="99" t="str">
        <f t="shared" si="1086"/>
        <v/>
      </c>
      <c r="BB1508" s="99" t="str">
        <f t="shared" si="1087"/>
        <v/>
      </c>
      <c r="BD1508" s="99" t="str">
        <f t="shared" si="1057"/>
        <v/>
      </c>
      <c r="BE1508" s="99" t="str">
        <f t="shared" si="1058"/>
        <v/>
      </c>
      <c r="BF1508" s="99" t="str">
        <f t="shared" si="1059"/>
        <v/>
      </c>
      <c r="BG1508" s="99" t="str">
        <f t="shared" si="1060"/>
        <v/>
      </c>
      <c r="BH1508" s="121" t="str">
        <f t="shared" si="1061"/>
        <v/>
      </c>
      <c r="BI1508" s="121" t="str">
        <f t="shared" si="1062"/>
        <v/>
      </c>
      <c r="BJ1508" s="122" t="str">
        <f t="shared" si="1063"/>
        <v/>
      </c>
      <c r="BK1508" s="122"/>
      <c r="BL1508" s="99" t="str">
        <f t="shared" si="1064"/>
        <v/>
      </c>
      <c r="BM1508" s="99" t="str">
        <f t="shared" si="1065"/>
        <v/>
      </c>
      <c r="BN1508" s="122" t="str">
        <f t="shared" si="1070"/>
        <v/>
      </c>
      <c r="BO1508" s="121" t="str">
        <f t="shared" si="1066"/>
        <v/>
      </c>
      <c r="BP1508" s="122" t="str">
        <f t="shared" si="1071"/>
        <v/>
      </c>
      <c r="BQ1508" s="122"/>
    </row>
    <row r="1509" spans="2:69" x14ac:dyDescent="0.3">
      <c r="B1509" s="89"/>
      <c r="C1509" s="98">
        <f t="shared" si="1067"/>
        <v>300</v>
      </c>
      <c r="D1509" s="120">
        <v>1499</v>
      </c>
      <c r="E1509" s="161" t="str">
        <f t="shared" si="1072"/>
        <v/>
      </c>
      <c r="F1509" s="90" t="str">
        <f t="shared" si="1048"/>
        <v/>
      </c>
      <c r="G1509" s="120">
        <v>1499</v>
      </c>
      <c r="H1509" s="161" t="str">
        <f t="shared" si="1073"/>
        <v/>
      </c>
      <c r="I1509" s="90" t="str">
        <f t="array" ref="I1509">IF(D$2=1,IF(F1509="","",ABS(F1508-F1509)),IF(D$2&lt;10,IF(AND(F1509="",F1510=""),"",MAX(IF(C$11:C$1510=G1509,B$11:B$1510))-MIN(IF(C$11:C$1510=G1509,B$11:B$1510))),IF(AND(F1509="",F1510=""),"",_xlfn.STDEV.S(IF(C$11:C$1510=G1509,B$11:B$1510)))))</f>
        <v/>
      </c>
      <c r="J1509" s="102"/>
      <c r="K1509" s="156"/>
      <c r="L1509" s="157"/>
      <c r="M1509" s="158"/>
      <c r="N1509" s="147"/>
      <c r="O1509" s="147"/>
      <c r="AA1509" s="99" t="str">
        <f t="shared" si="1049"/>
        <v/>
      </c>
      <c r="AB1509" s="99" t="str">
        <f t="shared" si="1050"/>
        <v/>
      </c>
      <c r="AC1509" s="99" t="str">
        <f t="shared" si="1078"/>
        <v/>
      </c>
      <c r="AD1509" s="99" t="str">
        <f t="shared" si="1079"/>
        <v/>
      </c>
      <c r="AE1509" s="99" t="str">
        <f t="shared" si="1051"/>
        <v/>
      </c>
      <c r="AF1509" s="99" t="str">
        <f t="shared" si="1052"/>
        <v/>
      </c>
      <c r="AG1509" s="99" t="str">
        <f t="shared" si="1090"/>
        <v/>
      </c>
      <c r="AH1509" s="99" t="str">
        <f t="shared" si="1091"/>
        <v/>
      </c>
      <c r="AI1509" s="99" t="str">
        <f t="shared" si="1068"/>
        <v/>
      </c>
      <c r="AJ1509" s="99" t="str">
        <f t="shared" si="1074"/>
        <v/>
      </c>
      <c r="AK1509" s="99" t="str">
        <f t="shared" si="1088"/>
        <v/>
      </c>
      <c r="AL1509" s="99" t="str">
        <f t="shared" si="1089"/>
        <v/>
      </c>
      <c r="AM1509" s="99" t="str">
        <f t="shared" si="1069"/>
        <v/>
      </c>
      <c r="AN1509" s="99" t="str">
        <f t="shared" si="1075"/>
        <v/>
      </c>
      <c r="AO1509" s="99" t="str">
        <f t="shared" si="1080"/>
        <v/>
      </c>
      <c r="AP1509" s="99" t="str">
        <f t="shared" si="1081"/>
        <v/>
      </c>
      <c r="AQ1509" s="99" t="str">
        <f t="shared" si="1076"/>
        <v/>
      </c>
      <c r="AR1509" s="99" t="str">
        <f t="shared" si="1077"/>
        <v/>
      </c>
      <c r="AS1509" s="99" t="str">
        <f t="shared" si="1082"/>
        <v/>
      </c>
      <c r="AT1509" s="99" t="str">
        <f t="shared" si="1083"/>
        <v/>
      </c>
      <c r="AU1509" s="99" t="str">
        <f t="shared" si="1053"/>
        <v/>
      </c>
      <c r="AV1509" s="99" t="str">
        <f t="shared" si="1054"/>
        <v/>
      </c>
      <c r="AW1509" s="99" t="str">
        <f t="shared" si="1084"/>
        <v/>
      </c>
      <c r="AX1509" s="99" t="str">
        <f t="shared" si="1085"/>
        <v/>
      </c>
      <c r="AY1509" s="99" t="str">
        <f t="shared" si="1055"/>
        <v/>
      </c>
      <c r="AZ1509" s="99" t="str">
        <f t="shared" si="1056"/>
        <v/>
      </c>
      <c r="BA1509" s="99" t="str">
        <f t="shared" si="1086"/>
        <v/>
      </c>
      <c r="BB1509" s="99" t="str">
        <f t="shared" si="1087"/>
        <v/>
      </c>
      <c r="BD1509" s="99" t="str">
        <f t="shared" si="1057"/>
        <v/>
      </c>
      <c r="BE1509" s="99" t="str">
        <f t="shared" si="1058"/>
        <v/>
      </c>
      <c r="BF1509" s="99" t="str">
        <f t="shared" si="1059"/>
        <v/>
      </c>
      <c r="BG1509" s="99" t="str">
        <f t="shared" si="1060"/>
        <v/>
      </c>
      <c r="BH1509" s="121" t="str">
        <f t="shared" si="1061"/>
        <v/>
      </c>
      <c r="BI1509" s="121" t="str">
        <f t="shared" si="1062"/>
        <v/>
      </c>
      <c r="BJ1509" s="122" t="str">
        <f t="shared" si="1063"/>
        <v/>
      </c>
      <c r="BK1509" s="122"/>
      <c r="BL1509" s="99" t="str">
        <f t="shared" si="1064"/>
        <v/>
      </c>
      <c r="BM1509" s="99" t="str">
        <f t="shared" si="1065"/>
        <v/>
      </c>
      <c r="BN1509" s="122" t="str">
        <f t="shared" si="1070"/>
        <v/>
      </c>
      <c r="BO1509" s="121" t="str">
        <f t="shared" si="1066"/>
        <v/>
      </c>
      <c r="BP1509" s="122" t="str">
        <f t="shared" si="1071"/>
        <v/>
      </c>
      <c r="BQ1509" s="122"/>
    </row>
    <row r="1510" spans="2:69" x14ac:dyDescent="0.3">
      <c r="B1510" s="89"/>
      <c r="C1510" s="98">
        <f t="shared" si="1067"/>
        <v>300</v>
      </c>
      <c r="D1510" s="120">
        <v>1500</v>
      </c>
      <c r="E1510" s="161" t="str">
        <f t="shared" si="1072"/>
        <v/>
      </c>
      <c r="F1510" s="90" t="str">
        <f t="shared" si="1048"/>
        <v/>
      </c>
      <c r="G1510" s="120">
        <v>1500</v>
      </c>
      <c r="H1510" s="161" t="str">
        <f t="shared" si="1073"/>
        <v/>
      </c>
      <c r="I1510" s="90" t="str">
        <f t="array" ref="I1510">IF(D$2=1,IF(F1510="","",ABS(F1509-F1510)),IF(D$2&lt;10,IF(AND(F1510="",F1511=""),"",MAX(IF(C$11:C$1510=G1510,B$11:B$1510))-MIN(IF(C$11:C$1510=G1510,B$11:B$1510))),IF(AND(F1510="",F1511=""),"",_xlfn.STDEV.S(IF(C$11:C$1510=G1510,B$11:B$1510)))))</f>
        <v/>
      </c>
      <c r="J1510" s="102"/>
      <c r="K1510" s="156"/>
      <c r="L1510" s="157"/>
      <c r="M1510" s="158"/>
      <c r="N1510" s="147"/>
      <c r="O1510" s="147"/>
      <c r="AA1510" s="99" t="str">
        <f t="shared" si="1049"/>
        <v/>
      </c>
      <c r="AB1510" s="99" t="str">
        <f t="shared" si="1050"/>
        <v/>
      </c>
      <c r="AC1510" s="99" t="str">
        <f t="shared" si="1078"/>
        <v/>
      </c>
      <c r="AD1510" s="99" t="str">
        <f t="shared" si="1079"/>
        <v/>
      </c>
      <c r="AE1510" s="99" t="str">
        <f t="shared" si="1051"/>
        <v/>
      </c>
      <c r="AF1510" s="99" t="str">
        <f t="shared" si="1052"/>
        <v/>
      </c>
      <c r="AG1510" s="99" t="str">
        <f t="shared" si="1090"/>
        <v/>
      </c>
      <c r="AH1510" s="99" t="str">
        <f t="shared" si="1091"/>
        <v/>
      </c>
      <c r="AI1510" s="99" t="str">
        <f t="shared" si="1068"/>
        <v/>
      </c>
      <c r="AJ1510" s="99" t="str">
        <f t="shared" si="1074"/>
        <v/>
      </c>
      <c r="AK1510" s="99" t="str">
        <f t="shared" si="1088"/>
        <v/>
      </c>
      <c r="AL1510" s="99" t="str">
        <f t="shared" si="1089"/>
        <v/>
      </c>
      <c r="AM1510" s="99" t="str">
        <f t="shared" si="1069"/>
        <v/>
      </c>
      <c r="AN1510" s="99" t="str">
        <f t="shared" si="1075"/>
        <v/>
      </c>
      <c r="AO1510" s="99" t="str">
        <f t="shared" si="1080"/>
        <v/>
      </c>
      <c r="AP1510" s="99" t="str">
        <f t="shared" si="1081"/>
        <v/>
      </c>
      <c r="AQ1510" s="99" t="str">
        <f t="shared" si="1076"/>
        <v/>
      </c>
      <c r="AR1510" s="99" t="str">
        <f t="shared" si="1077"/>
        <v/>
      </c>
      <c r="AS1510" s="99" t="str">
        <f t="shared" si="1082"/>
        <v/>
      </c>
      <c r="AT1510" s="99" t="str">
        <f t="shared" si="1083"/>
        <v/>
      </c>
      <c r="AU1510" s="99" t="str">
        <f t="shared" si="1053"/>
        <v/>
      </c>
      <c r="AV1510" s="99" t="str">
        <f t="shared" si="1054"/>
        <v/>
      </c>
      <c r="AW1510" s="99" t="str">
        <f t="shared" si="1084"/>
        <v/>
      </c>
      <c r="AX1510" s="99" t="str">
        <f t="shared" si="1085"/>
        <v/>
      </c>
      <c r="AY1510" s="99" t="str">
        <f t="shared" si="1055"/>
        <v/>
      </c>
      <c r="AZ1510" s="99" t="str">
        <f t="shared" si="1056"/>
        <v/>
      </c>
      <c r="BA1510" s="99" t="str">
        <f t="shared" si="1086"/>
        <v/>
      </c>
      <c r="BB1510" s="99" t="str">
        <f t="shared" si="1087"/>
        <v/>
      </c>
      <c r="BD1510" s="99" t="str">
        <f t="shared" si="1057"/>
        <v/>
      </c>
      <c r="BE1510" s="99" t="str">
        <f t="shared" si="1058"/>
        <v/>
      </c>
      <c r="BF1510" s="99" t="str">
        <f t="shared" si="1059"/>
        <v/>
      </c>
      <c r="BG1510" s="99" t="str">
        <f t="shared" si="1060"/>
        <v/>
      </c>
      <c r="BH1510" s="121" t="str">
        <f t="shared" si="1061"/>
        <v/>
      </c>
      <c r="BI1510" s="121" t="str">
        <f t="shared" si="1062"/>
        <v/>
      </c>
      <c r="BJ1510" s="122" t="str">
        <f t="shared" si="1063"/>
        <v/>
      </c>
      <c r="BK1510" s="122"/>
      <c r="BL1510" s="99" t="str">
        <f t="shared" si="1064"/>
        <v/>
      </c>
      <c r="BM1510" s="99" t="str">
        <f t="shared" si="1065"/>
        <v/>
      </c>
      <c r="BN1510" s="122" t="str">
        <f t="shared" si="1070"/>
        <v/>
      </c>
      <c r="BO1510" s="121" t="str">
        <f t="shared" si="1066"/>
        <v/>
      </c>
      <c r="BP1510" s="122" t="str">
        <f t="shared" si="1071"/>
        <v/>
      </c>
      <c r="BQ1510" s="122"/>
    </row>
    <row r="1511" spans="2:69" x14ac:dyDescent="0.3">
      <c r="B1511" s="102"/>
      <c r="C1511" s="103"/>
      <c r="D1511" s="102"/>
      <c r="E1511" s="102"/>
      <c r="F1511" s="102"/>
      <c r="G1511" s="103"/>
      <c r="H1511" s="102"/>
      <c r="I1511" s="102"/>
      <c r="J1511" s="102"/>
      <c r="K1511" s="156"/>
      <c r="L1511" s="157"/>
      <c r="M1511" s="158"/>
      <c r="N1511" s="147"/>
      <c r="O1511" s="147"/>
    </row>
    <row r="1512" spans="2:69" x14ac:dyDescent="0.3">
      <c r="K1512" s="156"/>
      <c r="L1512" s="157"/>
      <c r="M1512" s="158"/>
      <c r="N1512" s="147"/>
      <c r="O1512" s="147"/>
    </row>
    <row r="1513" spans="2:69" x14ac:dyDescent="0.3">
      <c r="K1513" s="156"/>
      <c r="L1513" s="157"/>
      <c r="M1513" s="158"/>
      <c r="N1513" s="147"/>
      <c r="O1513" s="147"/>
    </row>
    <row r="1514" spans="2:69" x14ac:dyDescent="0.3">
      <c r="K1514" s="156"/>
      <c r="L1514" s="157"/>
      <c r="M1514" s="158"/>
      <c r="N1514" s="147"/>
      <c r="O1514" s="147"/>
    </row>
    <row r="1515" spans="2:69" x14ac:dyDescent="0.3">
      <c r="K1515" s="156"/>
      <c r="L1515" s="157"/>
      <c r="M1515" s="158"/>
      <c r="N1515" s="147"/>
      <c r="O1515" s="147"/>
    </row>
    <row r="1516" spans="2:69" x14ac:dyDescent="0.3">
      <c r="K1516" s="156"/>
      <c r="L1516" s="157"/>
      <c r="M1516" s="158"/>
      <c r="N1516" s="147"/>
      <c r="O1516" s="147"/>
    </row>
    <row r="1517" spans="2:69" x14ac:dyDescent="0.3">
      <c r="K1517" s="156"/>
      <c r="L1517" s="157"/>
      <c r="M1517" s="158"/>
      <c r="N1517" s="147"/>
      <c r="O1517" s="147"/>
    </row>
    <row r="1518" spans="2:69" x14ac:dyDescent="0.3">
      <c r="K1518" s="156"/>
      <c r="L1518" s="157"/>
      <c r="M1518" s="158"/>
      <c r="N1518" s="147"/>
      <c r="O1518" s="147"/>
    </row>
    <row r="1519" spans="2:69" x14ac:dyDescent="0.3">
      <c r="K1519" s="156"/>
      <c r="L1519" s="157"/>
      <c r="M1519" s="158"/>
      <c r="N1519" s="147"/>
      <c r="O1519" s="147"/>
    </row>
    <row r="1520" spans="2:69" x14ac:dyDescent="0.3">
      <c r="K1520" s="156"/>
      <c r="L1520" s="157"/>
      <c r="M1520" s="158"/>
      <c r="N1520" s="147"/>
      <c r="O1520" s="147"/>
    </row>
    <row r="1521" spans="11:15" x14ac:dyDescent="0.3">
      <c r="K1521" s="156"/>
      <c r="L1521" s="157"/>
      <c r="M1521" s="158"/>
      <c r="N1521" s="147"/>
      <c r="O1521" s="147"/>
    </row>
    <row r="1522" spans="11:15" x14ac:dyDescent="0.3">
      <c r="K1522" s="156"/>
      <c r="L1522" s="157"/>
      <c r="M1522" s="158"/>
      <c r="N1522" s="147"/>
      <c r="O1522" s="147"/>
    </row>
    <row r="1523" spans="11:15" x14ac:dyDescent="0.3">
      <c r="K1523" s="156"/>
      <c r="L1523" s="157"/>
      <c r="M1523" s="158"/>
      <c r="N1523" s="147"/>
      <c r="O1523" s="147"/>
    </row>
    <row r="1524" spans="11:15" x14ac:dyDescent="0.3">
      <c r="K1524" s="156"/>
      <c r="L1524" s="157"/>
      <c r="M1524" s="158"/>
      <c r="N1524" s="147"/>
      <c r="O1524" s="147"/>
    </row>
    <row r="1525" spans="11:15" x14ac:dyDescent="0.3">
      <c r="K1525" s="156"/>
      <c r="L1525" s="157"/>
      <c r="M1525" s="158"/>
      <c r="N1525" s="147"/>
      <c r="O1525" s="147"/>
    </row>
    <row r="1526" spans="11:15" x14ac:dyDescent="0.3">
      <c r="K1526" s="156"/>
      <c r="L1526" s="157"/>
      <c r="M1526" s="158"/>
      <c r="N1526" s="147"/>
      <c r="O1526" s="147"/>
    </row>
    <row r="1527" spans="11:15" x14ac:dyDescent="0.3">
      <c r="K1527" s="156"/>
      <c r="L1527" s="157"/>
      <c r="M1527" s="158"/>
      <c r="N1527" s="147"/>
      <c r="O1527" s="147"/>
    </row>
    <row r="1528" spans="11:15" x14ac:dyDescent="0.3">
      <c r="K1528" s="156"/>
      <c r="L1528" s="157"/>
      <c r="M1528" s="158"/>
      <c r="N1528" s="147"/>
      <c r="O1528" s="147"/>
    </row>
    <row r="1529" spans="11:15" x14ac:dyDescent="0.3">
      <c r="K1529" s="156"/>
      <c r="L1529" s="157"/>
      <c r="M1529" s="158"/>
      <c r="N1529" s="147"/>
      <c r="O1529" s="147"/>
    </row>
    <row r="1530" spans="11:15" x14ac:dyDescent="0.3">
      <c r="K1530" s="156"/>
      <c r="L1530" s="157"/>
      <c r="M1530" s="158"/>
      <c r="N1530" s="147"/>
      <c r="O1530" s="147"/>
    </row>
    <row r="1531" spans="11:15" x14ac:dyDescent="0.3">
      <c r="K1531" s="156"/>
      <c r="L1531" s="157"/>
      <c r="M1531" s="158"/>
      <c r="N1531" s="147"/>
      <c r="O1531" s="147"/>
    </row>
    <row r="1532" spans="11:15" x14ac:dyDescent="0.3">
      <c r="K1532" s="156"/>
      <c r="L1532" s="157"/>
      <c r="M1532" s="158"/>
      <c r="N1532" s="147"/>
      <c r="O1532" s="147"/>
    </row>
    <row r="1533" spans="11:15" x14ac:dyDescent="0.3">
      <c r="K1533" s="156"/>
      <c r="L1533" s="157"/>
      <c r="M1533" s="158"/>
      <c r="N1533" s="147"/>
      <c r="O1533" s="147"/>
    </row>
    <row r="1534" spans="11:15" x14ac:dyDescent="0.3">
      <c r="K1534" s="156"/>
      <c r="L1534" s="157"/>
      <c r="M1534" s="158"/>
      <c r="N1534" s="147"/>
      <c r="O1534" s="147"/>
    </row>
    <row r="1535" spans="11:15" x14ac:dyDescent="0.3">
      <c r="K1535" s="156"/>
      <c r="L1535" s="157"/>
      <c r="M1535" s="158"/>
      <c r="N1535" s="147"/>
      <c r="O1535" s="147"/>
    </row>
    <row r="1536" spans="11:15" x14ac:dyDescent="0.3">
      <c r="K1536" s="156"/>
      <c r="L1536" s="157"/>
      <c r="M1536" s="158"/>
      <c r="N1536" s="147"/>
      <c r="O1536" s="147"/>
    </row>
    <row r="1537" spans="11:15" x14ac:dyDescent="0.3">
      <c r="K1537" s="156"/>
      <c r="L1537" s="157"/>
      <c r="M1537" s="158"/>
      <c r="N1537" s="147"/>
      <c r="O1537" s="147"/>
    </row>
    <row r="1538" spans="11:15" x14ac:dyDescent="0.3">
      <c r="K1538" s="156"/>
      <c r="L1538" s="157"/>
      <c r="M1538" s="158"/>
      <c r="N1538" s="147"/>
      <c r="O1538" s="147"/>
    </row>
    <row r="1539" spans="11:15" x14ac:dyDescent="0.3">
      <c r="K1539" s="156"/>
      <c r="L1539" s="157"/>
      <c r="M1539" s="158"/>
      <c r="N1539" s="147"/>
      <c r="O1539" s="147"/>
    </row>
    <row r="1540" spans="11:15" x14ac:dyDescent="0.3">
      <c r="K1540" s="156"/>
      <c r="L1540" s="157"/>
      <c r="M1540" s="158"/>
      <c r="N1540" s="147"/>
      <c r="O1540" s="147"/>
    </row>
    <row r="1541" spans="11:15" x14ac:dyDescent="0.3">
      <c r="K1541" s="156"/>
      <c r="L1541" s="157"/>
      <c r="M1541" s="158"/>
      <c r="N1541" s="147"/>
      <c r="O1541" s="147"/>
    </row>
    <row r="1542" spans="11:15" x14ac:dyDescent="0.3">
      <c r="K1542" s="156"/>
      <c r="L1542" s="157"/>
      <c r="M1542" s="158"/>
      <c r="N1542" s="147"/>
      <c r="O1542" s="147"/>
    </row>
    <row r="1543" spans="11:15" x14ac:dyDescent="0.3">
      <c r="K1543" s="156"/>
      <c r="L1543" s="157"/>
      <c r="M1543" s="158"/>
      <c r="N1543" s="147"/>
      <c r="O1543" s="147"/>
    </row>
    <row r="1544" spans="11:15" x14ac:dyDescent="0.3">
      <c r="K1544" s="156"/>
      <c r="L1544" s="157"/>
      <c r="M1544" s="158"/>
      <c r="N1544" s="147"/>
      <c r="O1544" s="147"/>
    </row>
    <row r="1545" spans="11:15" x14ac:dyDescent="0.3">
      <c r="K1545" s="156"/>
      <c r="L1545" s="157"/>
      <c r="M1545" s="158"/>
      <c r="N1545" s="147"/>
      <c r="O1545" s="147"/>
    </row>
    <row r="1546" spans="11:15" x14ac:dyDescent="0.3">
      <c r="K1546" s="156"/>
      <c r="L1546" s="157"/>
      <c r="M1546" s="158"/>
      <c r="N1546" s="147"/>
      <c r="O1546" s="147"/>
    </row>
    <row r="1547" spans="11:15" x14ac:dyDescent="0.3">
      <c r="K1547" s="156"/>
      <c r="L1547" s="157"/>
      <c r="M1547" s="158"/>
      <c r="N1547" s="147"/>
      <c r="O1547" s="147"/>
    </row>
    <row r="1548" spans="11:15" x14ac:dyDescent="0.3">
      <c r="K1548" s="156"/>
      <c r="L1548" s="157"/>
      <c r="M1548" s="158"/>
      <c r="N1548" s="147"/>
      <c r="O1548" s="147"/>
    </row>
    <row r="1549" spans="11:15" x14ac:dyDescent="0.3">
      <c r="K1549" s="156"/>
      <c r="L1549" s="157"/>
      <c r="M1549" s="158"/>
      <c r="N1549" s="147"/>
      <c r="O1549" s="147"/>
    </row>
    <row r="1550" spans="11:15" x14ac:dyDescent="0.3">
      <c r="K1550" s="156"/>
      <c r="L1550" s="157"/>
      <c r="M1550" s="158"/>
      <c r="N1550" s="147"/>
      <c r="O1550" s="147"/>
    </row>
    <row r="1551" spans="11:15" x14ac:dyDescent="0.3">
      <c r="K1551" s="156"/>
      <c r="L1551" s="157"/>
      <c r="M1551" s="158"/>
      <c r="N1551" s="147"/>
      <c r="O1551" s="147"/>
    </row>
    <row r="1552" spans="11:15" x14ac:dyDescent="0.3">
      <c r="K1552" s="156"/>
      <c r="L1552" s="157"/>
      <c r="M1552" s="158"/>
      <c r="N1552" s="147"/>
      <c r="O1552" s="147"/>
    </row>
    <row r="1553" spans="11:15" x14ac:dyDescent="0.3">
      <c r="K1553" s="156"/>
      <c r="L1553" s="157"/>
      <c r="M1553" s="158"/>
      <c r="N1553" s="147"/>
      <c r="O1553" s="147"/>
    </row>
    <row r="1554" spans="11:15" x14ac:dyDescent="0.3">
      <c r="K1554" s="156"/>
      <c r="L1554" s="157"/>
      <c r="M1554" s="158"/>
      <c r="N1554" s="147"/>
      <c r="O1554" s="147"/>
    </row>
    <row r="1555" spans="11:15" x14ac:dyDescent="0.3">
      <c r="K1555" s="156"/>
      <c r="L1555" s="157"/>
      <c r="M1555" s="158"/>
      <c r="N1555" s="147"/>
      <c r="O1555" s="147"/>
    </row>
    <row r="1556" spans="11:15" x14ac:dyDescent="0.3">
      <c r="K1556" s="156"/>
      <c r="L1556" s="157"/>
      <c r="M1556" s="158"/>
      <c r="N1556" s="147"/>
      <c r="O1556" s="147"/>
    </row>
    <row r="1557" spans="11:15" x14ac:dyDescent="0.3">
      <c r="K1557" s="156"/>
      <c r="L1557" s="157"/>
      <c r="M1557" s="158"/>
      <c r="N1557" s="147"/>
      <c r="O1557" s="147"/>
    </row>
    <row r="1558" spans="11:15" x14ac:dyDescent="0.3">
      <c r="K1558" s="156"/>
      <c r="L1558" s="157"/>
      <c r="M1558" s="158"/>
      <c r="N1558" s="147"/>
      <c r="O1558" s="147"/>
    </row>
    <row r="1559" spans="11:15" x14ac:dyDescent="0.3">
      <c r="K1559" s="156"/>
      <c r="L1559" s="157"/>
      <c r="M1559" s="158"/>
      <c r="N1559" s="147"/>
      <c r="O1559" s="147"/>
    </row>
    <row r="1560" spans="11:15" x14ac:dyDescent="0.3">
      <c r="K1560" s="156"/>
      <c r="L1560" s="157"/>
      <c r="M1560" s="158"/>
      <c r="N1560" s="147"/>
      <c r="O1560" s="147"/>
    </row>
    <row r="1561" spans="11:15" x14ac:dyDescent="0.3">
      <c r="K1561" s="156"/>
      <c r="L1561" s="157"/>
      <c r="M1561" s="158"/>
      <c r="N1561" s="147"/>
      <c r="O1561" s="147"/>
    </row>
    <row r="1562" spans="11:15" x14ac:dyDescent="0.3">
      <c r="K1562" s="156"/>
      <c r="L1562" s="157"/>
      <c r="M1562" s="158"/>
      <c r="N1562" s="147"/>
      <c r="O1562" s="147"/>
    </row>
    <row r="1563" spans="11:15" x14ac:dyDescent="0.3">
      <c r="K1563" s="156"/>
      <c r="L1563" s="157"/>
      <c r="M1563" s="158"/>
      <c r="N1563" s="147"/>
      <c r="O1563" s="147"/>
    </row>
    <row r="1564" spans="11:15" x14ac:dyDescent="0.3">
      <c r="K1564" s="156"/>
      <c r="L1564" s="157"/>
      <c r="M1564" s="158"/>
      <c r="N1564" s="147"/>
      <c r="O1564" s="147"/>
    </row>
    <row r="1565" spans="11:15" x14ac:dyDescent="0.3">
      <c r="K1565" s="156"/>
      <c r="L1565" s="157"/>
      <c r="M1565" s="158"/>
      <c r="N1565" s="147"/>
      <c r="O1565" s="147"/>
    </row>
    <row r="1566" spans="11:15" x14ac:dyDescent="0.3">
      <c r="K1566" s="156"/>
      <c r="L1566" s="157"/>
      <c r="M1566" s="158"/>
      <c r="N1566" s="147"/>
      <c r="O1566" s="147"/>
    </row>
    <row r="1567" spans="11:15" x14ac:dyDescent="0.3">
      <c r="K1567" s="156"/>
      <c r="L1567" s="157"/>
      <c r="M1567" s="158"/>
      <c r="N1567" s="147"/>
      <c r="O1567" s="147"/>
    </row>
    <row r="1568" spans="11:15" x14ac:dyDescent="0.3">
      <c r="K1568" s="156"/>
      <c r="L1568" s="157"/>
      <c r="M1568" s="158"/>
      <c r="N1568" s="147"/>
      <c r="O1568" s="147"/>
    </row>
    <row r="1569" spans="11:15" x14ac:dyDescent="0.3">
      <c r="K1569" s="156"/>
      <c r="L1569" s="157"/>
      <c r="M1569" s="158"/>
      <c r="N1569" s="147"/>
      <c r="O1569" s="147"/>
    </row>
    <row r="1570" spans="11:15" x14ac:dyDescent="0.3">
      <c r="K1570" s="156"/>
      <c r="L1570" s="157"/>
      <c r="M1570" s="158"/>
      <c r="N1570" s="147"/>
      <c r="O1570" s="147"/>
    </row>
    <row r="1571" spans="11:15" x14ac:dyDescent="0.3">
      <c r="K1571" s="156"/>
      <c r="L1571" s="157"/>
      <c r="M1571" s="158"/>
      <c r="N1571" s="147"/>
      <c r="O1571" s="147"/>
    </row>
    <row r="1572" spans="11:15" x14ac:dyDescent="0.3">
      <c r="K1572" s="156"/>
      <c r="L1572" s="157"/>
      <c r="M1572" s="158"/>
      <c r="N1572" s="147"/>
      <c r="O1572" s="147"/>
    </row>
    <row r="1573" spans="11:15" x14ac:dyDescent="0.3">
      <c r="K1573" s="156"/>
      <c r="L1573" s="157"/>
      <c r="M1573" s="158"/>
      <c r="N1573" s="147"/>
      <c r="O1573" s="147"/>
    </row>
    <row r="1574" spans="11:15" x14ac:dyDescent="0.3">
      <c r="K1574" s="156"/>
      <c r="L1574" s="157"/>
      <c r="M1574" s="158"/>
      <c r="N1574" s="147"/>
      <c r="O1574" s="147"/>
    </row>
    <row r="1575" spans="11:15" x14ac:dyDescent="0.3">
      <c r="K1575" s="156"/>
      <c r="L1575" s="157"/>
      <c r="M1575" s="158"/>
      <c r="N1575" s="147"/>
      <c r="O1575" s="147"/>
    </row>
    <row r="1576" spans="11:15" x14ac:dyDescent="0.3">
      <c r="K1576" s="156"/>
      <c r="L1576" s="157"/>
      <c r="M1576" s="158"/>
      <c r="N1576" s="147"/>
      <c r="O1576" s="147"/>
    </row>
    <row r="1577" spans="11:15" x14ac:dyDescent="0.3">
      <c r="K1577" s="156"/>
      <c r="L1577" s="157"/>
      <c r="M1577" s="158"/>
      <c r="N1577" s="147"/>
      <c r="O1577" s="147"/>
    </row>
    <row r="1578" spans="11:15" x14ac:dyDescent="0.3">
      <c r="K1578" s="156"/>
      <c r="L1578" s="157"/>
      <c r="M1578" s="158"/>
      <c r="N1578" s="147"/>
      <c r="O1578" s="147"/>
    </row>
    <row r="1579" spans="11:15" x14ac:dyDescent="0.3">
      <c r="K1579" s="156"/>
      <c r="L1579" s="157"/>
      <c r="M1579" s="158"/>
      <c r="N1579" s="147"/>
      <c r="O1579" s="147"/>
    </row>
    <row r="1580" spans="11:15" x14ac:dyDescent="0.3">
      <c r="K1580" s="156"/>
      <c r="L1580" s="157"/>
      <c r="M1580" s="158"/>
      <c r="N1580" s="147"/>
      <c r="O1580" s="147"/>
    </row>
    <row r="1581" spans="11:15" x14ac:dyDescent="0.3">
      <c r="K1581" s="156"/>
      <c r="L1581" s="157"/>
      <c r="M1581" s="158"/>
      <c r="N1581" s="147"/>
      <c r="O1581" s="147"/>
    </row>
    <row r="1582" spans="11:15" x14ac:dyDescent="0.3">
      <c r="K1582" s="156"/>
      <c r="L1582" s="157"/>
      <c r="M1582" s="158"/>
      <c r="N1582" s="147"/>
      <c r="O1582" s="147"/>
    </row>
    <row r="1583" spans="11:15" x14ac:dyDescent="0.3">
      <c r="K1583" s="156"/>
      <c r="L1583" s="157"/>
      <c r="M1583" s="158"/>
      <c r="N1583" s="147"/>
      <c r="O1583" s="147"/>
    </row>
    <row r="1584" spans="11:15" x14ac:dyDescent="0.3">
      <c r="K1584" s="156"/>
      <c r="L1584" s="157"/>
      <c r="M1584" s="158"/>
      <c r="N1584" s="147"/>
      <c r="O1584" s="147"/>
    </row>
    <row r="1585" spans="11:15" x14ac:dyDescent="0.3">
      <c r="K1585" s="156"/>
      <c r="L1585" s="157"/>
      <c r="M1585" s="158"/>
      <c r="N1585" s="147"/>
      <c r="O1585" s="147"/>
    </row>
    <row r="1586" spans="11:15" x14ac:dyDescent="0.3">
      <c r="K1586" s="156"/>
      <c r="L1586" s="157"/>
      <c r="M1586" s="158"/>
      <c r="N1586" s="147"/>
      <c r="O1586" s="147"/>
    </row>
    <row r="1587" spans="11:15" x14ac:dyDescent="0.3">
      <c r="K1587" s="156"/>
      <c r="L1587" s="157"/>
      <c r="M1587" s="158"/>
      <c r="N1587" s="147"/>
      <c r="O1587" s="147"/>
    </row>
    <row r="1588" spans="11:15" x14ac:dyDescent="0.3">
      <c r="K1588" s="156"/>
      <c r="L1588" s="157"/>
      <c r="M1588" s="158"/>
      <c r="N1588" s="147"/>
      <c r="O1588" s="147"/>
    </row>
  </sheetData>
  <autoFilter ref="K88:O1588" xr:uid="{00000000-0009-0000-0000-000000000000}"/>
  <mergeCells count="37">
    <mergeCell ref="BZ8:CB9"/>
    <mergeCell ref="K69:Y69"/>
    <mergeCell ref="J2:Y2"/>
    <mergeCell ref="K59:O59"/>
    <mergeCell ref="S44:U44"/>
    <mergeCell ref="W44:Y44"/>
    <mergeCell ref="W51:Y51"/>
    <mergeCell ref="M6:O7"/>
    <mergeCell ref="U6:W7"/>
    <mergeCell ref="BS8:BU9"/>
    <mergeCell ref="AY8:BB9"/>
    <mergeCell ref="AA9:AD9"/>
    <mergeCell ref="AE9:AH9"/>
    <mergeCell ref="AA8:AH8"/>
    <mergeCell ref="AI9:AL9"/>
    <mergeCell ref="AM9:AP9"/>
    <mergeCell ref="BL8:BP9"/>
    <mergeCell ref="B2:C2"/>
    <mergeCell ref="D2:E2"/>
    <mergeCell ref="G2:I2"/>
    <mergeCell ref="B3:C3"/>
    <mergeCell ref="D3:E3"/>
    <mergeCell ref="B4:C4"/>
    <mergeCell ref="D4:E4"/>
    <mergeCell ref="B9:B10"/>
    <mergeCell ref="C9:C10"/>
    <mergeCell ref="K87:N87"/>
    <mergeCell ref="W88:X88"/>
    <mergeCell ref="S87:X87"/>
    <mergeCell ref="K86:X86"/>
    <mergeCell ref="BD8:BJ9"/>
    <mergeCell ref="AI8:AP8"/>
    <mergeCell ref="AQ8:AT9"/>
    <mergeCell ref="AU8:AX9"/>
    <mergeCell ref="S65:U65"/>
    <mergeCell ref="W59:Y59"/>
    <mergeCell ref="W65:Y65"/>
  </mergeCells>
  <conditionalFormatting sqref="P60:Q65 P67:Q67">
    <cfRule type="containsText" dxfId="3" priority="6" operator="containsText" text="False">
      <formula>NOT(ISERROR(SEARCH("False",P60)))</formula>
    </cfRule>
    <cfRule type="containsText" dxfId="2" priority="7" operator="containsText" text="True">
      <formula>NOT(ISERROR(SEARCH("True",P60)))</formula>
    </cfRule>
  </conditionalFormatting>
  <conditionalFormatting sqref="P66:Q66">
    <cfRule type="containsText" dxfId="1" priority="4" operator="containsText" text="False">
      <formula>NOT(ISERROR(SEARCH("False",P66)))</formula>
    </cfRule>
    <cfRule type="containsText" dxfId="0" priority="5" operator="containsText" text="True">
      <formula>NOT(ISERROR(SEARCH("True",P66)))</formula>
    </cfRule>
  </conditionalFormatting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4"/>
  <sheetViews>
    <sheetView zoomScaleNormal="100" workbookViewId="0">
      <selection sqref="A1:A2"/>
    </sheetView>
  </sheetViews>
  <sheetFormatPr defaultRowHeight="14.4" customHeight="1" x14ac:dyDescent="0.3"/>
  <cols>
    <col min="30" max="30" width="12" bestFit="1" customWidth="1"/>
    <col min="33" max="33" width="10.5546875" bestFit="1" customWidth="1"/>
  </cols>
  <sheetData>
    <row r="1" spans="1:37" ht="14.4" customHeight="1" x14ac:dyDescent="0.3">
      <c r="A1" s="191" t="s">
        <v>114</v>
      </c>
      <c r="B1" s="193" t="s">
        <v>115</v>
      </c>
    </row>
    <row r="2" spans="1:37" ht="14.4" customHeight="1" thickBot="1" x14ac:dyDescent="0.35">
      <c r="A2" s="192"/>
      <c r="B2" s="194"/>
    </row>
    <row r="3" spans="1:37" ht="14.4" customHeight="1" x14ac:dyDescent="0.3">
      <c r="C3" s="195" t="s">
        <v>116</v>
      </c>
      <c r="D3" s="196" t="s">
        <v>41</v>
      </c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96"/>
      <c r="W3" s="196"/>
      <c r="Y3" s="196" t="s">
        <v>62</v>
      </c>
      <c r="Z3" s="196"/>
      <c r="AA3" s="196"/>
      <c r="AB3" s="196"/>
      <c r="AC3" s="196"/>
      <c r="AD3" s="196"/>
      <c r="AE3" s="20"/>
      <c r="AF3" s="196" t="s">
        <v>63</v>
      </c>
      <c r="AG3" s="196"/>
      <c r="AH3" s="196"/>
      <c r="AI3" s="196"/>
      <c r="AJ3" s="196"/>
      <c r="AK3" s="196"/>
    </row>
    <row r="4" spans="1:37" ht="14.4" customHeight="1" x14ac:dyDescent="0.3">
      <c r="C4" s="195"/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Y4" s="196"/>
      <c r="Z4" s="196"/>
      <c r="AA4" s="196"/>
      <c r="AB4" s="196"/>
      <c r="AC4" s="196"/>
      <c r="AD4" s="196"/>
      <c r="AE4" s="20"/>
      <c r="AF4" s="196"/>
      <c r="AG4" s="196"/>
      <c r="AH4" s="196"/>
      <c r="AI4" s="196"/>
      <c r="AJ4" s="196"/>
      <c r="AK4" s="196"/>
    </row>
    <row r="5" spans="1:37" ht="14.4" customHeight="1" x14ac:dyDescent="0.3">
      <c r="C5" s="195"/>
      <c r="D5" s="1" t="s">
        <v>42</v>
      </c>
      <c r="E5" s="1" t="s">
        <v>43</v>
      </c>
      <c r="F5" s="2" t="s">
        <v>44</v>
      </c>
      <c r="G5" s="1" t="s">
        <v>45</v>
      </c>
      <c r="H5" s="1" t="s">
        <v>46</v>
      </c>
      <c r="I5" s="1" t="s">
        <v>47</v>
      </c>
      <c r="J5" s="1" t="s">
        <v>48</v>
      </c>
      <c r="K5" s="1" t="s">
        <v>49</v>
      </c>
      <c r="L5" s="1" t="s">
        <v>50</v>
      </c>
      <c r="M5" s="1" t="s">
        <v>51</v>
      </c>
      <c r="N5" s="2" t="s">
        <v>52</v>
      </c>
      <c r="O5" s="2" t="s">
        <v>53</v>
      </c>
      <c r="P5" s="2" t="s">
        <v>54</v>
      </c>
      <c r="Q5" s="2" t="s">
        <v>55</v>
      </c>
      <c r="R5" s="2" t="s">
        <v>56</v>
      </c>
      <c r="S5" s="2" t="s">
        <v>57</v>
      </c>
      <c r="T5" s="2" t="s">
        <v>58</v>
      </c>
      <c r="U5" s="2" t="s">
        <v>59</v>
      </c>
      <c r="V5" s="2" t="s">
        <v>60</v>
      </c>
      <c r="W5" s="1" t="s">
        <v>61</v>
      </c>
      <c r="Y5" s="197" t="s">
        <v>64</v>
      </c>
      <c r="Z5" s="197"/>
      <c r="AA5" s="197" t="s">
        <v>65</v>
      </c>
      <c r="AB5" s="197"/>
      <c r="AC5" s="197" t="s">
        <v>66</v>
      </c>
      <c r="AD5" s="197"/>
      <c r="AF5" s="198" t="s">
        <v>64</v>
      </c>
      <c r="AG5" s="198"/>
      <c r="AH5" s="198" t="s">
        <v>65</v>
      </c>
      <c r="AI5" s="198"/>
      <c r="AJ5" s="198" t="s">
        <v>66</v>
      </c>
      <c r="AK5" s="198"/>
    </row>
    <row r="6" spans="1:37" ht="14.4" customHeight="1" x14ac:dyDescent="0.3">
      <c r="C6" s="3">
        <v>2</v>
      </c>
      <c r="D6" s="4">
        <f>3/SQRT(C6)</f>
        <v>2.1213203435596424</v>
      </c>
      <c r="E6" s="5">
        <f t="shared" ref="E6:E13" si="0">3/(N6*SQRT(C6))</f>
        <v>1.1967956804285713</v>
      </c>
      <c r="F6" s="5">
        <v>1.88</v>
      </c>
      <c r="G6" s="5">
        <v>2.6589999999999998</v>
      </c>
      <c r="H6" s="5">
        <v>0</v>
      </c>
      <c r="I6" s="5">
        <v>3.2669999999999999</v>
      </c>
      <c r="J6" s="5">
        <f t="shared" ref="J6:J69" si="1">MAX(0,L6-(3*SQRT(1-(L6^2))))</f>
        <v>0</v>
      </c>
      <c r="K6" s="5">
        <f t="shared" ref="K6:K69" si="2">L6+(3*SQRT(1-(L6^2)))</f>
        <v>2.606269516995904</v>
      </c>
      <c r="L6" s="5">
        <v>0.79790000000000005</v>
      </c>
      <c r="M6" s="5">
        <f>SQRT(1-(L6^2))</f>
        <v>0.6027898389986347</v>
      </c>
      <c r="N6" s="5">
        <v>1.7725</v>
      </c>
      <c r="O6" s="5">
        <v>1.1279999999999999</v>
      </c>
      <c r="P6" s="5">
        <v>0.85250000000000004</v>
      </c>
      <c r="Q6" s="5">
        <v>0.95399999999999996</v>
      </c>
      <c r="R6" s="5">
        <v>0</v>
      </c>
      <c r="S6" s="5">
        <v>3.6859999999999999</v>
      </c>
      <c r="T6" s="5">
        <v>0</v>
      </c>
      <c r="U6" s="5">
        <v>3.2669999999999999</v>
      </c>
      <c r="V6" s="5">
        <f t="shared" ref="V6:V54" si="3">3/O6</f>
        <v>2.6595744680851068</v>
      </c>
      <c r="W6" s="6">
        <f t="shared" ref="W6:W69" si="4">3/L6</f>
        <v>3.7598696578518607</v>
      </c>
      <c r="Y6" s="22">
        <v>25</v>
      </c>
      <c r="Z6" s="21"/>
      <c r="AA6" s="24">
        <f>-AD6</f>
        <v>-0.9797958971132712</v>
      </c>
      <c r="AB6" s="24">
        <f>-AC6</f>
        <v>-0.4898979485566356</v>
      </c>
      <c r="AC6" s="24">
        <f>SQRT(6/Y6)</f>
        <v>0.4898979485566356</v>
      </c>
      <c r="AD6" s="25">
        <f>AC6*2</f>
        <v>0.9797958971132712</v>
      </c>
      <c r="AF6" s="22">
        <v>25</v>
      </c>
      <c r="AG6" s="21"/>
      <c r="AH6" s="24">
        <f>-AK6</f>
        <v>-1.9595917942265424</v>
      </c>
      <c r="AI6" s="24">
        <f>-AJ6</f>
        <v>-0.9797958971132712</v>
      </c>
      <c r="AJ6" s="24">
        <f>SQRT(24/AF6)</f>
        <v>0.9797958971132712</v>
      </c>
      <c r="AK6" s="25">
        <f>AJ6*2</f>
        <v>1.9595917942265424</v>
      </c>
    </row>
    <row r="7" spans="1:37" ht="14.4" customHeight="1" x14ac:dyDescent="0.3">
      <c r="C7" s="7">
        <v>3</v>
      </c>
      <c r="D7" s="8">
        <f t="shared" ref="D7:D28" si="5">3/SQRT(C7)</f>
        <v>1.7320508075688774</v>
      </c>
      <c r="E7" s="9">
        <f t="shared" si="0"/>
        <v>1.2532929143045424</v>
      </c>
      <c r="F7" s="9">
        <v>1.0229999999999999</v>
      </c>
      <c r="G7" s="9">
        <v>1.954</v>
      </c>
      <c r="H7" s="9">
        <v>0</v>
      </c>
      <c r="I7" s="9">
        <v>2.5680000000000001</v>
      </c>
      <c r="J7" s="9">
        <f t="shared" si="1"/>
        <v>0</v>
      </c>
      <c r="K7" s="9">
        <f t="shared" si="2"/>
        <v>2.2761086444799172</v>
      </c>
      <c r="L7" s="9">
        <v>0.88619999999999999</v>
      </c>
      <c r="M7" s="9">
        <f t="shared" ref="M7:M28" si="6">SQRT(1-(L7^2))</f>
        <v>0.46330288149330567</v>
      </c>
      <c r="N7" s="9">
        <v>1.3819999999999999</v>
      </c>
      <c r="O7" s="9">
        <v>1.6930000000000001</v>
      </c>
      <c r="P7" s="9">
        <v>0.88839999999999997</v>
      </c>
      <c r="Q7" s="9">
        <v>1.5880000000000001</v>
      </c>
      <c r="R7" s="9">
        <v>0</v>
      </c>
      <c r="S7" s="9">
        <v>4.3579999999999997</v>
      </c>
      <c r="T7" s="9">
        <v>0</v>
      </c>
      <c r="U7" s="9">
        <v>2.5739999999999998</v>
      </c>
      <c r="V7" s="9">
        <f t="shared" si="3"/>
        <v>1.7720023626698169</v>
      </c>
      <c r="W7" s="10">
        <f t="shared" si="4"/>
        <v>3.3852403520649967</v>
      </c>
      <c r="Y7" s="18">
        <v>50</v>
      </c>
      <c r="Z7" s="19"/>
      <c r="AA7" s="26">
        <f>-AD7</f>
        <v>-0.69282032302755092</v>
      </c>
      <c r="AB7" s="26">
        <f>-AC7</f>
        <v>-0.34641016151377546</v>
      </c>
      <c r="AC7" s="26">
        <f>SQRT(6/Y7)</f>
        <v>0.34641016151377546</v>
      </c>
      <c r="AD7" s="27">
        <f>AC7*2</f>
        <v>0.69282032302755092</v>
      </c>
      <c r="AF7" s="18">
        <v>50</v>
      </c>
      <c r="AG7" s="19"/>
      <c r="AH7" s="26">
        <f>-AK7</f>
        <v>-1.3856406460551018</v>
      </c>
      <c r="AI7" s="26">
        <f>-AJ7</f>
        <v>-0.69282032302755092</v>
      </c>
      <c r="AJ7" s="26">
        <f>SQRT(24/AF7)</f>
        <v>0.69282032302755092</v>
      </c>
      <c r="AK7" s="27">
        <f>AJ7*2</f>
        <v>1.3856406460551018</v>
      </c>
    </row>
    <row r="8" spans="1:37" ht="14.4" customHeight="1" x14ac:dyDescent="0.3">
      <c r="C8" s="7">
        <v>4</v>
      </c>
      <c r="D8" s="8">
        <f t="shared" si="5"/>
        <v>1.5</v>
      </c>
      <c r="E8" s="9">
        <f t="shared" si="0"/>
        <v>1.1968403414984441</v>
      </c>
      <c r="F8" s="9">
        <v>0.72899999999999998</v>
      </c>
      <c r="G8" s="9">
        <v>1.6279999999999999</v>
      </c>
      <c r="H8" s="9">
        <v>0</v>
      </c>
      <c r="I8" s="9">
        <v>2.266</v>
      </c>
      <c r="J8" s="9">
        <f t="shared" si="1"/>
        <v>0</v>
      </c>
      <c r="K8" s="9">
        <f t="shared" si="2"/>
        <v>2.0878576668129183</v>
      </c>
      <c r="L8" s="9">
        <v>0.92130000000000001</v>
      </c>
      <c r="M8" s="9">
        <f t="shared" si="6"/>
        <v>0.38885255560430609</v>
      </c>
      <c r="N8" s="9">
        <v>1.2533000000000001</v>
      </c>
      <c r="O8" s="9">
        <v>2.0590000000000002</v>
      </c>
      <c r="P8" s="9">
        <v>0.87980000000000003</v>
      </c>
      <c r="Q8" s="9">
        <v>1.978</v>
      </c>
      <c r="R8" s="9">
        <v>0</v>
      </c>
      <c r="S8" s="9">
        <v>4.6980000000000004</v>
      </c>
      <c r="T8" s="9">
        <v>0</v>
      </c>
      <c r="U8" s="9">
        <v>2.282</v>
      </c>
      <c r="V8" s="9">
        <f t="shared" si="3"/>
        <v>1.4570179698882952</v>
      </c>
      <c r="W8" s="10">
        <f t="shared" si="4"/>
        <v>3.2562683165092805</v>
      </c>
      <c r="Y8" s="17"/>
      <c r="Z8" s="17"/>
      <c r="AA8" s="17"/>
      <c r="AB8" s="17"/>
      <c r="AC8" s="17"/>
      <c r="AD8" s="17"/>
      <c r="AF8" s="17"/>
      <c r="AG8" s="23"/>
      <c r="AH8" s="17"/>
      <c r="AI8" s="17"/>
      <c r="AJ8" s="17"/>
      <c r="AK8" s="17"/>
    </row>
    <row r="9" spans="1:37" ht="14.4" customHeight="1" x14ac:dyDescent="0.3">
      <c r="C9" s="7">
        <v>5</v>
      </c>
      <c r="D9" s="8">
        <f t="shared" si="5"/>
        <v>1.3416407864998738</v>
      </c>
      <c r="E9" s="9">
        <f t="shared" si="0"/>
        <v>1.1279979708255201</v>
      </c>
      <c r="F9" s="9">
        <v>0.57699999999999996</v>
      </c>
      <c r="G9" s="9">
        <v>1.427</v>
      </c>
      <c r="H9" s="9">
        <v>0</v>
      </c>
      <c r="I9" s="9">
        <v>2.089</v>
      </c>
      <c r="J9" s="9">
        <f t="shared" si="1"/>
        <v>0</v>
      </c>
      <c r="K9" s="9">
        <f t="shared" si="2"/>
        <v>1.9635233265539191</v>
      </c>
      <c r="L9" s="9">
        <v>0.94</v>
      </c>
      <c r="M9" s="9">
        <f t="shared" si="6"/>
        <v>0.34117444218463971</v>
      </c>
      <c r="N9" s="9">
        <v>1.1894</v>
      </c>
      <c r="O9" s="9">
        <v>2.3260000000000001</v>
      </c>
      <c r="P9" s="9">
        <v>0.87980000000000003</v>
      </c>
      <c r="Q9" s="9">
        <v>2.2570000000000001</v>
      </c>
      <c r="R9" s="9">
        <v>0</v>
      </c>
      <c r="S9" s="9">
        <v>4.9180000000000001</v>
      </c>
      <c r="T9" s="9">
        <v>0</v>
      </c>
      <c r="U9" s="9">
        <v>2.1139999999999999</v>
      </c>
      <c r="V9" s="9">
        <f t="shared" si="3"/>
        <v>1.2897678417884781</v>
      </c>
      <c r="W9" s="10">
        <f t="shared" si="4"/>
        <v>3.191489361702128</v>
      </c>
      <c r="Y9" s="84"/>
      <c r="Z9" s="84"/>
      <c r="AA9" s="84"/>
      <c r="AB9" s="84"/>
      <c r="AC9" s="84"/>
      <c r="AD9" s="84"/>
      <c r="AE9" s="84"/>
      <c r="AF9" s="17"/>
      <c r="AG9" s="23"/>
      <c r="AH9" s="17"/>
      <c r="AI9" s="17"/>
      <c r="AJ9" s="17"/>
      <c r="AK9" s="17"/>
    </row>
    <row r="10" spans="1:37" ht="14.4" customHeight="1" x14ac:dyDescent="0.3">
      <c r="C10" s="7">
        <v>6</v>
      </c>
      <c r="D10" s="8">
        <f t="shared" si="5"/>
        <v>1.2247448713915892</v>
      </c>
      <c r="E10" s="9">
        <f t="shared" si="0"/>
        <v>1.0638853990545423</v>
      </c>
      <c r="F10" s="9">
        <v>0.48299999999999998</v>
      </c>
      <c r="G10" s="9">
        <v>1.2869999999999999</v>
      </c>
      <c r="H10" s="9">
        <v>0.03</v>
      </c>
      <c r="I10" s="9">
        <v>1.97</v>
      </c>
      <c r="J10" s="9">
        <f t="shared" si="1"/>
        <v>2.8553766463072616E-2</v>
      </c>
      <c r="K10" s="9">
        <f t="shared" si="2"/>
        <v>1.8744462335369274</v>
      </c>
      <c r="L10" s="9">
        <v>0.95150000000000001</v>
      </c>
      <c r="M10" s="9">
        <f t="shared" si="6"/>
        <v>0.30764874451230911</v>
      </c>
      <c r="N10" s="9">
        <v>1.1512</v>
      </c>
      <c r="O10" s="9">
        <v>2.5339999999999998</v>
      </c>
      <c r="P10" s="9">
        <v>0.84799999999999998</v>
      </c>
      <c r="Q10" s="9">
        <v>2.472</v>
      </c>
      <c r="R10" s="9">
        <v>0</v>
      </c>
      <c r="S10" s="9">
        <v>5.0780000000000003</v>
      </c>
      <c r="T10" s="9">
        <v>0</v>
      </c>
      <c r="U10" s="9">
        <v>2.004</v>
      </c>
      <c r="V10" s="9">
        <f t="shared" si="3"/>
        <v>1.1838989739542227</v>
      </c>
      <c r="W10" s="10">
        <f t="shared" si="4"/>
        <v>3.1529164477141354</v>
      </c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</row>
    <row r="11" spans="1:37" ht="14.4" customHeight="1" x14ac:dyDescent="0.3">
      <c r="C11" s="7">
        <v>7</v>
      </c>
      <c r="D11" s="8">
        <f t="shared" si="5"/>
        <v>1.1338934190276817</v>
      </c>
      <c r="E11" s="9">
        <f t="shared" si="0"/>
        <v>1.0070995816925852</v>
      </c>
      <c r="F11" s="9">
        <v>0.41899999999999998</v>
      </c>
      <c r="G11" s="9">
        <v>1.1819999999999999</v>
      </c>
      <c r="H11" s="9">
        <v>0.11799999999999999</v>
      </c>
      <c r="I11" s="9">
        <v>1.8819999999999999</v>
      </c>
      <c r="J11" s="9">
        <f t="shared" si="1"/>
        <v>0.11325299149615886</v>
      </c>
      <c r="K11" s="9">
        <f t="shared" si="2"/>
        <v>1.8055470085038412</v>
      </c>
      <c r="L11" s="9">
        <v>0.95940000000000003</v>
      </c>
      <c r="M11" s="9">
        <f t="shared" si="6"/>
        <v>0.2820490028346137</v>
      </c>
      <c r="N11" s="9">
        <v>1.1258999999999999</v>
      </c>
      <c r="O11" s="9">
        <v>2.7040000000000002</v>
      </c>
      <c r="P11" s="9">
        <v>0.83320000000000005</v>
      </c>
      <c r="Q11" s="9">
        <v>2.645</v>
      </c>
      <c r="R11" s="9">
        <v>0.20399999999999999</v>
      </c>
      <c r="S11" s="9">
        <v>5.2039999999999997</v>
      </c>
      <c r="T11" s="9">
        <v>7.5999999999999998E-2</v>
      </c>
      <c r="U11" s="9">
        <v>1.9239999999999999</v>
      </c>
      <c r="V11" s="9">
        <f t="shared" si="3"/>
        <v>1.1094674556213018</v>
      </c>
      <c r="W11" s="10">
        <f t="shared" si="4"/>
        <v>3.1269543464665417</v>
      </c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</row>
    <row r="12" spans="1:37" ht="14.4" customHeight="1" x14ac:dyDescent="0.3">
      <c r="C12" s="7">
        <v>8</v>
      </c>
      <c r="D12" s="8">
        <f t="shared" si="5"/>
        <v>1.0606601717798212</v>
      </c>
      <c r="E12" s="9">
        <f t="shared" si="0"/>
        <v>0.95744734769797912</v>
      </c>
      <c r="F12" s="9">
        <v>0.373</v>
      </c>
      <c r="G12" s="9">
        <v>1.099</v>
      </c>
      <c r="H12" s="9">
        <v>0.185</v>
      </c>
      <c r="I12" s="9">
        <v>1.8149999999999999</v>
      </c>
      <c r="J12" s="9">
        <f t="shared" si="1"/>
        <v>0.17825035748339835</v>
      </c>
      <c r="K12" s="9">
        <f t="shared" si="2"/>
        <v>1.7517496425166015</v>
      </c>
      <c r="L12" s="9">
        <v>0.96499999999999997</v>
      </c>
      <c r="M12" s="9">
        <f t="shared" si="6"/>
        <v>0.26224988083886719</v>
      </c>
      <c r="N12" s="9">
        <v>1.1077999999999999</v>
      </c>
      <c r="O12" s="9">
        <v>2.847</v>
      </c>
      <c r="P12" s="9">
        <v>0.81979999999999997</v>
      </c>
      <c r="Q12" s="9">
        <v>2.7909999999999999</v>
      </c>
      <c r="R12" s="9">
        <v>0.38800000000000001</v>
      </c>
      <c r="S12" s="9">
        <v>5.306</v>
      </c>
      <c r="T12" s="9">
        <v>0.13600000000000001</v>
      </c>
      <c r="U12" s="9">
        <v>1.8640000000000001</v>
      </c>
      <c r="V12" s="9">
        <f t="shared" si="3"/>
        <v>1.053740779768177</v>
      </c>
      <c r="W12" s="10">
        <f t="shared" si="4"/>
        <v>3.1088082901554404</v>
      </c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</row>
    <row r="13" spans="1:37" ht="14.4" customHeight="1" x14ac:dyDescent="0.3">
      <c r="C13" s="7">
        <v>9</v>
      </c>
      <c r="D13" s="8">
        <f t="shared" si="5"/>
        <v>1</v>
      </c>
      <c r="E13" s="9">
        <f t="shared" si="0"/>
        <v>0.91390970572107466</v>
      </c>
      <c r="F13" s="9">
        <v>0.33700000000000002</v>
      </c>
      <c r="G13" s="9">
        <v>1.032</v>
      </c>
      <c r="H13" s="9">
        <v>0.23899999999999999</v>
      </c>
      <c r="I13" s="9">
        <v>1.7609999999999999</v>
      </c>
      <c r="J13" s="9">
        <f t="shared" si="1"/>
        <v>0.23165673255970209</v>
      </c>
      <c r="K13" s="9">
        <f t="shared" si="2"/>
        <v>1.706943267440298</v>
      </c>
      <c r="L13" s="9">
        <v>0.96930000000000005</v>
      </c>
      <c r="M13" s="9">
        <f t="shared" si="6"/>
        <v>0.24588108914676599</v>
      </c>
      <c r="N13" s="9">
        <v>1.0942000000000001</v>
      </c>
      <c r="O13" s="9">
        <v>2.97</v>
      </c>
      <c r="P13" s="9">
        <v>0.80779999999999996</v>
      </c>
      <c r="Q13" s="9">
        <v>2.915</v>
      </c>
      <c r="R13" s="9">
        <v>0.54700000000000004</v>
      </c>
      <c r="S13" s="9">
        <v>5.3929999999999998</v>
      </c>
      <c r="T13" s="9">
        <v>0.184</v>
      </c>
      <c r="U13" s="9">
        <v>1.8160000000000001</v>
      </c>
      <c r="V13" s="9">
        <f t="shared" si="3"/>
        <v>1.0101010101010099</v>
      </c>
      <c r="W13" s="10">
        <f t="shared" si="4"/>
        <v>3.0950170225936242</v>
      </c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</row>
    <row r="14" spans="1:37" ht="14.4" customHeight="1" x14ac:dyDescent="0.3">
      <c r="C14" s="7">
        <v>10</v>
      </c>
      <c r="D14" s="8">
        <f t="shared" si="5"/>
        <v>0.94868329805051377</v>
      </c>
      <c r="E14" s="9"/>
      <c r="F14" s="9">
        <v>0.308</v>
      </c>
      <c r="G14" s="9">
        <v>0.97499999999999998</v>
      </c>
      <c r="H14" s="9">
        <v>0.28399999999999997</v>
      </c>
      <c r="I14" s="9">
        <v>1.716</v>
      </c>
      <c r="J14" s="9">
        <f t="shared" si="1"/>
        <v>0.27650147227963795</v>
      </c>
      <c r="K14" s="9">
        <f t="shared" si="2"/>
        <v>1.6688985277203621</v>
      </c>
      <c r="L14" s="9">
        <v>0.97270000000000001</v>
      </c>
      <c r="M14" s="9">
        <f t="shared" si="6"/>
        <v>0.23206617590678735</v>
      </c>
      <c r="N14" s="9"/>
      <c r="O14" s="9">
        <v>3.0779999999999998</v>
      </c>
      <c r="P14" s="9">
        <v>0.79710000000000003</v>
      </c>
      <c r="Q14" s="9">
        <v>3.024</v>
      </c>
      <c r="R14" s="9">
        <v>0.68700000000000006</v>
      </c>
      <c r="S14" s="9">
        <v>5.4690000000000003</v>
      </c>
      <c r="T14" s="9">
        <v>0.223</v>
      </c>
      <c r="U14" s="9">
        <v>1.7769999999999999</v>
      </c>
      <c r="V14" s="9">
        <f t="shared" si="3"/>
        <v>0.97465886939571156</v>
      </c>
      <c r="W14" s="10">
        <f t="shared" si="4"/>
        <v>3.0841986223912818</v>
      </c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</row>
    <row r="15" spans="1:37" ht="14.4" customHeight="1" x14ac:dyDescent="0.3">
      <c r="C15" s="7">
        <v>11</v>
      </c>
      <c r="D15" s="8">
        <f t="shared" si="5"/>
        <v>0.90453403373329089</v>
      </c>
      <c r="E15" s="9"/>
      <c r="F15" s="9">
        <v>0.28499999999999998</v>
      </c>
      <c r="G15" s="9">
        <v>0.92700000000000005</v>
      </c>
      <c r="H15" s="9">
        <v>0.32100000000000001</v>
      </c>
      <c r="I15" s="9">
        <v>1.679</v>
      </c>
      <c r="J15" s="9">
        <f t="shared" si="1"/>
        <v>0.31407287973348685</v>
      </c>
      <c r="K15" s="9">
        <f t="shared" si="2"/>
        <v>1.6367271202665132</v>
      </c>
      <c r="L15" s="9">
        <v>0.97540000000000004</v>
      </c>
      <c r="M15" s="9">
        <f t="shared" si="6"/>
        <v>0.22044237342217107</v>
      </c>
      <c r="N15" s="9"/>
      <c r="O15" s="9">
        <v>3.173</v>
      </c>
      <c r="P15" s="9">
        <v>0.7873</v>
      </c>
      <c r="Q15" s="9">
        <v>3.121</v>
      </c>
      <c r="R15" s="9">
        <v>0.81100000000000005</v>
      </c>
      <c r="S15" s="9">
        <v>5.5350000000000001</v>
      </c>
      <c r="T15" s="9">
        <v>0.25600000000000001</v>
      </c>
      <c r="U15" s="9">
        <v>1.744</v>
      </c>
      <c r="V15" s="9">
        <f t="shared" si="3"/>
        <v>0.94547746612039074</v>
      </c>
      <c r="W15" s="10">
        <f t="shared" si="4"/>
        <v>3.0756612671724421</v>
      </c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</row>
    <row r="16" spans="1:37" ht="14.4" customHeight="1" x14ac:dyDescent="0.3">
      <c r="C16" s="7">
        <v>12</v>
      </c>
      <c r="D16" s="8">
        <f t="shared" si="5"/>
        <v>0.86602540378443871</v>
      </c>
      <c r="E16" s="9"/>
      <c r="F16" s="9">
        <v>0.26600000000000001</v>
      </c>
      <c r="G16" s="9">
        <v>0.88600000000000001</v>
      </c>
      <c r="H16" s="9">
        <v>0.35399999999999998</v>
      </c>
      <c r="I16" s="9">
        <v>1.6459999999999999</v>
      </c>
      <c r="J16" s="9">
        <f t="shared" si="1"/>
        <v>0.34618558774763519</v>
      </c>
      <c r="K16" s="9">
        <f t="shared" si="2"/>
        <v>1.6090144122523649</v>
      </c>
      <c r="L16" s="9">
        <v>0.97760000000000002</v>
      </c>
      <c r="M16" s="9">
        <f t="shared" si="6"/>
        <v>0.21047147075078829</v>
      </c>
      <c r="N16" s="9"/>
      <c r="O16" s="9">
        <v>3.258</v>
      </c>
      <c r="P16" s="9">
        <v>0.77849999999999997</v>
      </c>
      <c r="Q16" s="9">
        <v>3.2069999999999999</v>
      </c>
      <c r="R16" s="9">
        <v>0.92200000000000004</v>
      </c>
      <c r="S16" s="9">
        <v>5.5940000000000003</v>
      </c>
      <c r="T16" s="9">
        <v>0.28299999999999997</v>
      </c>
      <c r="U16" s="9">
        <v>1.7170000000000001</v>
      </c>
      <c r="V16" s="9">
        <f t="shared" si="3"/>
        <v>0.92081031307550643</v>
      </c>
      <c r="W16" s="10">
        <f t="shared" si="4"/>
        <v>3.0687397708674302</v>
      </c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</row>
    <row r="17" spans="3:37" ht="14.4" customHeight="1" x14ac:dyDescent="0.3">
      <c r="C17" s="7">
        <v>13</v>
      </c>
      <c r="D17" s="8">
        <f t="shared" si="5"/>
        <v>0.83205029433784372</v>
      </c>
      <c r="E17" s="9"/>
      <c r="F17" s="9">
        <v>0.249</v>
      </c>
      <c r="G17" s="9">
        <v>0.85</v>
      </c>
      <c r="H17" s="9">
        <v>0.38200000000000001</v>
      </c>
      <c r="I17" s="9">
        <v>1.6180000000000001</v>
      </c>
      <c r="J17" s="9">
        <f t="shared" si="1"/>
        <v>0.37361063066442068</v>
      </c>
      <c r="K17" s="9">
        <f t="shared" si="2"/>
        <v>1.5851893693355794</v>
      </c>
      <c r="L17" s="9">
        <v>0.97940000000000005</v>
      </c>
      <c r="M17" s="9">
        <f t="shared" si="6"/>
        <v>0.20192978977852646</v>
      </c>
      <c r="N17" s="9"/>
      <c r="O17" s="9">
        <v>3.3359999999999999</v>
      </c>
      <c r="P17" s="9">
        <v>0.77039999999999997</v>
      </c>
      <c r="Q17" s="9">
        <v>3.2850000000000001</v>
      </c>
      <c r="R17" s="9">
        <v>1.0249999999999999</v>
      </c>
      <c r="S17" s="9">
        <v>5.6470000000000002</v>
      </c>
      <c r="T17" s="9">
        <v>0.307</v>
      </c>
      <c r="U17" s="9">
        <v>1.6930000000000001</v>
      </c>
      <c r="V17" s="9">
        <f t="shared" si="3"/>
        <v>0.89928057553956842</v>
      </c>
      <c r="W17" s="10">
        <f t="shared" si="4"/>
        <v>3.0630998570553398</v>
      </c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</row>
    <row r="18" spans="3:37" ht="14.4" customHeight="1" x14ac:dyDescent="0.3">
      <c r="C18" s="7">
        <v>14</v>
      </c>
      <c r="D18" s="8">
        <f t="shared" si="5"/>
        <v>0.80178372573727319</v>
      </c>
      <c r="E18" s="9"/>
      <c r="F18" s="9">
        <v>0.23499999999999999</v>
      </c>
      <c r="G18" s="9">
        <v>0.81699999999999995</v>
      </c>
      <c r="H18" s="9">
        <v>0.40600000000000003</v>
      </c>
      <c r="I18" s="9">
        <v>1.5940000000000001</v>
      </c>
      <c r="J18" s="9">
        <f t="shared" si="1"/>
        <v>0.39897680458593421</v>
      </c>
      <c r="K18" s="9">
        <f t="shared" si="2"/>
        <v>1.5630231954140656</v>
      </c>
      <c r="L18" s="9">
        <v>0.98099999999999998</v>
      </c>
      <c r="M18" s="9">
        <f t="shared" si="6"/>
        <v>0.19400773180468858</v>
      </c>
      <c r="N18" s="9"/>
      <c r="O18" s="9">
        <v>3.407</v>
      </c>
      <c r="P18" s="9">
        <v>0.76300000000000001</v>
      </c>
      <c r="Q18" s="9">
        <v>3.3559999999999999</v>
      </c>
      <c r="R18" s="9">
        <v>1.1180000000000001</v>
      </c>
      <c r="S18" s="9">
        <v>5.6959999999999997</v>
      </c>
      <c r="T18" s="9">
        <v>0.32800000000000001</v>
      </c>
      <c r="U18" s="9">
        <v>1.6719999999999999</v>
      </c>
      <c r="V18" s="9">
        <f t="shared" si="3"/>
        <v>0.8805400645729381</v>
      </c>
      <c r="W18" s="10">
        <f t="shared" si="4"/>
        <v>3.0581039755351682</v>
      </c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</row>
    <row r="19" spans="3:37" ht="14.4" customHeight="1" x14ac:dyDescent="0.3">
      <c r="C19" s="7">
        <v>15</v>
      </c>
      <c r="D19" s="8">
        <f t="shared" si="5"/>
        <v>0.7745966692414834</v>
      </c>
      <c r="E19" s="9"/>
      <c r="F19" s="9">
        <v>0.223</v>
      </c>
      <c r="G19" s="9">
        <v>0.78900000000000003</v>
      </c>
      <c r="H19" s="9">
        <v>0.42799999999999999</v>
      </c>
      <c r="I19" s="9">
        <v>1.5720000000000001</v>
      </c>
      <c r="J19" s="9">
        <f t="shared" si="1"/>
        <v>0.42035659537636638</v>
      </c>
      <c r="K19" s="9">
        <f t="shared" si="2"/>
        <v>1.5442434046236335</v>
      </c>
      <c r="L19" s="9">
        <v>0.98229999999999995</v>
      </c>
      <c r="M19" s="9">
        <f t="shared" si="6"/>
        <v>0.18731446820787784</v>
      </c>
      <c r="N19" s="9"/>
      <c r="O19" s="9">
        <v>3.472</v>
      </c>
      <c r="P19" s="9">
        <v>0.75619999999999998</v>
      </c>
      <c r="Q19" s="9">
        <v>3.4220000000000002</v>
      </c>
      <c r="R19" s="9">
        <v>1.2030000000000001</v>
      </c>
      <c r="S19" s="9">
        <v>5.7409999999999997</v>
      </c>
      <c r="T19" s="9">
        <v>0.34699999999999998</v>
      </c>
      <c r="U19" s="9">
        <v>1.653</v>
      </c>
      <c r="V19" s="9">
        <f t="shared" si="3"/>
        <v>0.86405529953917048</v>
      </c>
      <c r="W19" s="10">
        <f t="shared" si="4"/>
        <v>3.0540568054565815</v>
      </c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</row>
    <row r="20" spans="3:37" ht="14.4" customHeight="1" x14ac:dyDescent="0.3">
      <c r="C20" s="7">
        <v>16</v>
      </c>
      <c r="D20" s="8">
        <f t="shared" si="5"/>
        <v>0.75</v>
      </c>
      <c r="E20" s="9"/>
      <c r="F20" s="9">
        <v>0.21199999999999999</v>
      </c>
      <c r="G20" s="9">
        <v>0.76300000000000001</v>
      </c>
      <c r="H20" s="9">
        <v>0.44800000000000001</v>
      </c>
      <c r="I20" s="9">
        <v>1.552</v>
      </c>
      <c r="J20" s="9">
        <f t="shared" si="1"/>
        <v>0.44077562243805601</v>
      </c>
      <c r="K20" s="9">
        <f t="shared" si="2"/>
        <v>1.526224377561944</v>
      </c>
      <c r="L20" s="9">
        <v>0.98350000000000004</v>
      </c>
      <c r="M20" s="9">
        <f t="shared" si="6"/>
        <v>0.18090812585398133</v>
      </c>
      <c r="N20" s="9"/>
      <c r="O20" s="9">
        <v>3.532</v>
      </c>
      <c r="P20" s="9">
        <v>0.74990000000000001</v>
      </c>
      <c r="Q20" s="9">
        <v>3.4820000000000002</v>
      </c>
      <c r="R20" s="9">
        <v>1.282</v>
      </c>
      <c r="S20" s="9">
        <v>5.782</v>
      </c>
      <c r="T20" s="9">
        <v>0.36299999999999999</v>
      </c>
      <c r="U20" s="9">
        <v>1.637</v>
      </c>
      <c r="V20" s="9">
        <f t="shared" si="3"/>
        <v>0.84937712344280858</v>
      </c>
      <c r="W20" s="10">
        <f t="shared" si="4"/>
        <v>3.0503304524656838</v>
      </c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</row>
    <row r="21" spans="3:37" ht="14.4" customHeight="1" x14ac:dyDescent="0.3">
      <c r="C21" s="7">
        <v>17</v>
      </c>
      <c r="D21" s="8">
        <f t="shared" si="5"/>
        <v>0.72760687510899891</v>
      </c>
      <c r="E21" s="9"/>
      <c r="F21" s="9">
        <v>0.20300000000000001</v>
      </c>
      <c r="G21" s="9">
        <v>0.73899999999999999</v>
      </c>
      <c r="H21" s="9">
        <v>0.46600000000000003</v>
      </c>
      <c r="I21" s="9">
        <v>1.534</v>
      </c>
      <c r="J21" s="9">
        <f>MAX(0,L21-(I203*SQRT(1-(L21^2))))</f>
        <v>0.98450000000000004</v>
      </c>
      <c r="K21" s="9">
        <f t="shared" si="2"/>
        <v>1.510653732287436</v>
      </c>
      <c r="L21" s="9">
        <v>0.98450000000000004</v>
      </c>
      <c r="M21" s="9">
        <f t="shared" si="6"/>
        <v>0.17538457742914529</v>
      </c>
      <c r="N21" s="9"/>
      <c r="O21" s="9">
        <v>3.5880000000000001</v>
      </c>
      <c r="P21" s="9">
        <v>0.74409999999999998</v>
      </c>
      <c r="Q21" s="9">
        <v>3.5379999999999998</v>
      </c>
      <c r="R21" s="9">
        <v>1.3560000000000001</v>
      </c>
      <c r="S21" s="9">
        <v>5.82</v>
      </c>
      <c r="T21" s="9">
        <v>0.378</v>
      </c>
      <c r="U21" s="9">
        <v>1.6220000000000001</v>
      </c>
      <c r="V21" s="9">
        <f t="shared" si="3"/>
        <v>0.83612040133779264</v>
      </c>
      <c r="W21" s="10">
        <f t="shared" si="4"/>
        <v>3.0472320975114271</v>
      </c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</row>
    <row r="22" spans="3:37" ht="14.4" customHeight="1" x14ac:dyDescent="0.3">
      <c r="C22" s="7">
        <v>18</v>
      </c>
      <c r="D22" s="8">
        <f t="shared" si="5"/>
        <v>0.70710678118654757</v>
      </c>
      <c r="E22" s="9"/>
      <c r="F22" s="9">
        <v>0.19400000000000001</v>
      </c>
      <c r="G22" s="9">
        <v>0.71799999999999997</v>
      </c>
      <c r="H22" s="9">
        <v>0.48199999999999998</v>
      </c>
      <c r="I22" s="9">
        <v>1.518</v>
      </c>
      <c r="J22" s="9">
        <f t="shared" si="1"/>
        <v>0.47463433944714084</v>
      </c>
      <c r="K22" s="9">
        <f t="shared" si="2"/>
        <v>1.4961656605528593</v>
      </c>
      <c r="L22" s="9">
        <v>0.98540000000000005</v>
      </c>
      <c r="M22" s="9">
        <f t="shared" si="6"/>
        <v>0.1702552201842864</v>
      </c>
      <c r="N22" s="9"/>
      <c r="O22" s="9">
        <v>3.64</v>
      </c>
      <c r="P22" s="9">
        <v>0.73860000000000003</v>
      </c>
      <c r="Q22" s="9">
        <v>3.5910000000000002</v>
      </c>
      <c r="R22" s="9">
        <v>1.4239999999999999</v>
      </c>
      <c r="S22" s="9">
        <v>5.8559999999999999</v>
      </c>
      <c r="T22" s="9">
        <v>0.39100000000000001</v>
      </c>
      <c r="U22" s="9">
        <v>1.6080000000000001</v>
      </c>
      <c r="V22" s="9">
        <f t="shared" si="3"/>
        <v>0.82417582417582413</v>
      </c>
      <c r="W22" s="10">
        <f t="shared" si="4"/>
        <v>3.0444489547391922</v>
      </c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</row>
    <row r="23" spans="3:37" ht="14.4" customHeight="1" x14ac:dyDescent="0.3">
      <c r="C23" s="7">
        <v>19</v>
      </c>
      <c r="D23" s="8">
        <f t="shared" si="5"/>
        <v>0.68824720161168518</v>
      </c>
      <c r="E23" s="9"/>
      <c r="F23" s="9">
        <v>0.187</v>
      </c>
      <c r="G23" s="9">
        <v>0.69799999999999995</v>
      </c>
      <c r="H23" s="9">
        <v>0.497</v>
      </c>
      <c r="I23" s="9">
        <v>1.5029999999999999</v>
      </c>
      <c r="J23" s="9">
        <f t="shared" si="1"/>
        <v>0.48952501572960161</v>
      </c>
      <c r="K23" s="9">
        <f t="shared" si="2"/>
        <v>1.4828749842703983</v>
      </c>
      <c r="L23" s="9">
        <v>0.98619999999999997</v>
      </c>
      <c r="M23" s="9">
        <f t="shared" si="6"/>
        <v>0.16555832809013279</v>
      </c>
      <c r="N23" s="9"/>
      <c r="O23" s="9">
        <v>3.6890000000000001</v>
      </c>
      <c r="P23" s="9">
        <v>0.73350000000000004</v>
      </c>
      <c r="Q23" s="9">
        <v>3.64</v>
      </c>
      <c r="R23" s="9">
        <v>1.4870000000000001</v>
      </c>
      <c r="S23" s="9">
        <v>5.891</v>
      </c>
      <c r="T23" s="9">
        <v>0.40300000000000002</v>
      </c>
      <c r="U23" s="9">
        <v>1.597</v>
      </c>
      <c r="V23" s="9">
        <f t="shared" si="3"/>
        <v>0.81322851721333689</v>
      </c>
      <c r="W23" s="10">
        <f t="shared" si="4"/>
        <v>3.0419793145406611</v>
      </c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</row>
    <row r="24" spans="3:37" ht="14.4" customHeight="1" x14ac:dyDescent="0.3">
      <c r="C24" s="7">
        <v>20</v>
      </c>
      <c r="D24" s="8">
        <f t="shared" si="5"/>
        <v>0.67082039324993692</v>
      </c>
      <c r="E24" s="9"/>
      <c r="F24" s="9">
        <v>0.18</v>
      </c>
      <c r="G24" s="9">
        <v>0.68</v>
      </c>
      <c r="H24" s="9">
        <v>0.51</v>
      </c>
      <c r="I24" s="9">
        <v>1.49</v>
      </c>
      <c r="J24" s="9">
        <f t="shared" si="1"/>
        <v>0.50290050619861171</v>
      </c>
      <c r="K24" s="9">
        <f t="shared" si="2"/>
        <v>1.4708994938013884</v>
      </c>
      <c r="L24" s="9">
        <v>0.9869</v>
      </c>
      <c r="M24" s="9">
        <f t="shared" si="6"/>
        <v>0.16133316460046276</v>
      </c>
      <c r="N24" s="9"/>
      <c r="O24" s="9">
        <v>3.7349999999999999</v>
      </c>
      <c r="P24" s="9">
        <v>0.72870000000000001</v>
      </c>
      <c r="Q24" s="9">
        <v>3.6859999999999999</v>
      </c>
      <c r="R24" s="9">
        <v>1.5489999999999999</v>
      </c>
      <c r="S24" s="9">
        <v>5.9210000000000003</v>
      </c>
      <c r="T24" s="9">
        <v>0.41499999999999998</v>
      </c>
      <c r="U24" s="9">
        <v>1.585</v>
      </c>
      <c r="V24" s="9">
        <f t="shared" si="3"/>
        <v>0.80321285140562249</v>
      </c>
      <c r="W24" s="10">
        <f t="shared" si="4"/>
        <v>3.039821663795724</v>
      </c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</row>
    <row r="25" spans="3:37" ht="14.4" customHeight="1" x14ac:dyDescent="0.3">
      <c r="C25" s="7">
        <v>21</v>
      </c>
      <c r="D25" s="8">
        <f t="shared" si="5"/>
        <v>0.6546536707079772</v>
      </c>
      <c r="E25" s="9"/>
      <c r="F25" s="9">
        <v>0.17299999999999999</v>
      </c>
      <c r="G25" s="9">
        <v>0.66300000000000003</v>
      </c>
      <c r="H25" s="9">
        <v>0.52300000000000002</v>
      </c>
      <c r="I25" s="9">
        <v>1.4770000000000001</v>
      </c>
      <c r="J25" s="9">
        <f t="shared" si="1"/>
        <v>0.5166263701649535</v>
      </c>
      <c r="K25" s="9">
        <f t="shared" si="2"/>
        <v>1.4585736298350467</v>
      </c>
      <c r="L25" s="9">
        <v>0.98760000000000003</v>
      </c>
      <c r="M25" s="9">
        <f t="shared" si="6"/>
        <v>0.1569912099450155</v>
      </c>
      <c r="N25" s="9"/>
      <c r="O25" s="9">
        <v>3.778</v>
      </c>
      <c r="P25" s="9">
        <v>0.72719999999999996</v>
      </c>
      <c r="Q25" s="9">
        <v>3.73</v>
      </c>
      <c r="R25" s="9">
        <v>1.605</v>
      </c>
      <c r="S25" s="9">
        <v>5.9509999999999996</v>
      </c>
      <c r="T25" s="9">
        <v>0.42499999999999999</v>
      </c>
      <c r="U25" s="9">
        <v>1.575</v>
      </c>
      <c r="V25" s="9">
        <f t="shared" si="3"/>
        <v>0.79407093700370568</v>
      </c>
      <c r="W25" s="10">
        <f t="shared" si="4"/>
        <v>3.0376670716889427</v>
      </c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</row>
    <row r="26" spans="3:37" ht="14.4" customHeight="1" x14ac:dyDescent="0.3">
      <c r="C26" s="7">
        <v>22</v>
      </c>
      <c r="D26" s="8">
        <f t="shared" si="5"/>
        <v>0.63960214906683133</v>
      </c>
      <c r="E26" s="9"/>
      <c r="F26" s="9">
        <v>0.16700000000000001</v>
      </c>
      <c r="G26" s="9">
        <v>0.64700000000000002</v>
      </c>
      <c r="H26" s="9">
        <v>0.53400000000000003</v>
      </c>
      <c r="I26" s="9">
        <v>1.466</v>
      </c>
      <c r="J26" s="9">
        <f t="shared" si="1"/>
        <v>0.52869282921808414</v>
      </c>
      <c r="K26" s="9">
        <f t="shared" si="2"/>
        <v>1.4477071707819158</v>
      </c>
      <c r="L26" s="9">
        <v>0.98819999999999997</v>
      </c>
      <c r="M26" s="9">
        <f t="shared" si="6"/>
        <v>0.15316905692730526</v>
      </c>
      <c r="N26" s="9"/>
      <c r="O26" s="9">
        <v>3.819</v>
      </c>
      <c r="P26" s="9">
        <v>0.71989999999999998</v>
      </c>
      <c r="Q26" s="9">
        <v>3.7709999999999999</v>
      </c>
      <c r="R26" s="9">
        <v>1.659</v>
      </c>
      <c r="S26" s="9">
        <v>5.9790000000000001</v>
      </c>
      <c r="T26" s="9">
        <v>0.434</v>
      </c>
      <c r="U26" s="9">
        <v>1.5660000000000001</v>
      </c>
      <c r="V26" s="9">
        <f t="shared" si="3"/>
        <v>0.78554595443833464</v>
      </c>
      <c r="W26" s="10">
        <f t="shared" si="4"/>
        <v>3.0358227079538556</v>
      </c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</row>
    <row r="27" spans="3:37" ht="14.4" customHeight="1" x14ac:dyDescent="0.3">
      <c r="C27" s="7">
        <v>23</v>
      </c>
      <c r="D27" s="8">
        <f t="shared" si="5"/>
        <v>0.62554324217122437</v>
      </c>
      <c r="E27" s="9"/>
      <c r="F27" s="9">
        <v>0.16200000000000001</v>
      </c>
      <c r="G27" s="9">
        <v>0.63300000000000001</v>
      </c>
      <c r="H27" s="9">
        <v>0.54500000000000004</v>
      </c>
      <c r="I27" s="9">
        <v>1.4550000000000001</v>
      </c>
      <c r="J27" s="9">
        <f t="shared" si="1"/>
        <v>0.53897698524536297</v>
      </c>
      <c r="K27" s="9">
        <f t="shared" si="2"/>
        <v>1.4384230147546371</v>
      </c>
      <c r="L27" s="9">
        <v>0.98870000000000002</v>
      </c>
      <c r="M27" s="9">
        <f t="shared" si="6"/>
        <v>0.149907671584879</v>
      </c>
      <c r="N27" s="9"/>
      <c r="O27" s="9">
        <v>3.8580000000000001</v>
      </c>
      <c r="P27" s="9">
        <v>0.71589999999999998</v>
      </c>
      <c r="Q27" s="9">
        <v>3.8109999999999999</v>
      </c>
      <c r="R27" s="9">
        <v>1.71</v>
      </c>
      <c r="S27" s="9">
        <v>6.0060000000000002</v>
      </c>
      <c r="T27" s="9">
        <v>0.443</v>
      </c>
      <c r="U27" s="9">
        <v>1.5569999999999999</v>
      </c>
      <c r="V27" s="9">
        <f t="shared" si="3"/>
        <v>0.77760497667185069</v>
      </c>
      <c r="W27" s="10">
        <f t="shared" si="4"/>
        <v>3.0342874481642559</v>
      </c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</row>
    <row r="28" spans="3:37" ht="14.4" customHeight="1" x14ac:dyDescent="0.3">
      <c r="C28" s="7">
        <v>24</v>
      </c>
      <c r="D28" s="8">
        <f t="shared" si="5"/>
        <v>0.61237243569579458</v>
      </c>
      <c r="E28" s="9"/>
      <c r="F28" s="9">
        <v>0.157</v>
      </c>
      <c r="G28" s="9">
        <v>0.61899999999999999</v>
      </c>
      <c r="H28" s="9">
        <v>0.55500000000000005</v>
      </c>
      <c r="I28" s="9">
        <v>1.4450000000000001</v>
      </c>
      <c r="J28" s="9">
        <f t="shared" si="1"/>
        <v>0.5494839097781381</v>
      </c>
      <c r="K28" s="9">
        <f t="shared" si="2"/>
        <v>1.4289160902218618</v>
      </c>
      <c r="L28" s="9">
        <v>0.98919999999999997</v>
      </c>
      <c r="M28" s="9">
        <f t="shared" si="6"/>
        <v>0.14657203007395395</v>
      </c>
      <c r="N28" s="9"/>
      <c r="O28" s="9">
        <v>3.895</v>
      </c>
      <c r="P28" s="9">
        <v>0.71209999999999996</v>
      </c>
      <c r="Q28" s="9">
        <v>3.847</v>
      </c>
      <c r="R28" s="9">
        <v>1.7589999999999999</v>
      </c>
      <c r="S28" s="9">
        <v>6.0309999999999997</v>
      </c>
      <c r="T28" s="9">
        <v>0.45100000000000001</v>
      </c>
      <c r="U28" s="9">
        <v>1.548</v>
      </c>
      <c r="V28" s="9">
        <f t="shared" si="3"/>
        <v>0.77021822849807442</v>
      </c>
      <c r="W28" s="10">
        <f t="shared" si="4"/>
        <v>3.0327537403962799</v>
      </c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</row>
    <row r="29" spans="3:37" ht="14.4" customHeight="1" x14ac:dyDescent="0.3">
      <c r="C29" s="7">
        <v>25</v>
      </c>
      <c r="D29" s="8">
        <f>3/SQRT(C29)</f>
        <v>0.6</v>
      </c>
      <c r="E29" s="9"/>
      <c r="F29" s="9">
        <f>3/(O29*SQRT(C29))</f>
        <v>0.15263291783261257</v>
      </c>
      <c r="G29" s="9">
        <f t="shared" ref="G29:G92" si="7">3/(L29*SQRT(C29))</f>
        <v>0.60624999999999996</v>
      </c>
      <c r="H29" s="9">
        <f t="shared" ref="H29:H92" si="8">MAX(0,1-((3/L29)*SQRT(1-(L29^2))))</f>
        <v>0.5658611253296939</v>
      </c>
      <c r="I29" s="9">
        <f t="shared" ref="I29:I92" si="9">1+((3/L29)*SQRT(1-(L29^2)))</f>
        <v>1.4341388746703061</v>
      </c>
      <c r="J29" s="9">
        <f t="shared" si="1"/>
        <v>0.56002750548093427</v>
      </c>
      <c r="K29" s="9">
        <f t="shared" si="2"/>
        <v>1.4193539378180349</v>
      </c>
      <c r="L29" s="9">
        <f t="shared" ref="L29:L92" si="10">(4*(C29-1))/((4*C29)-3)</f>
        <v>0.98969072164948457</v>
      </c>
      <c r="M29" s="9">
        <f>SQRT(1-(L29^2))</f>
        <v>0.14322107205618345</v>
      </c>
      <c r="N29" s="9"/>
      <c r="O29" s="9">
        <v>3.931</v>
      </c>
      <c r="P29" s="9">
        <v>0.70840000000000003</v>
      </c>
      <c r="Q29" s="9">
        <v>3.883</v>
      </c>
      <c r="R29" s="9">
        <f t="shared" ref="R29:R54" si="11">MAX(0,O29-(3*P29))</f>
        <v>1.8058000000000001</v>
      </c>
      <c r="S29" s="9">
        <f t="shared" ref="S29:S54" si="12">O29+(3*P29)</f>
        <v>6.0562000000000005</v>
      </c>
      <c r="T29" s="9">
        <f t="shared" ref="T29:T54" si="13">MAX(0,1-(3*(P29/O29)))</f>
        <v>0.45937420503688631</v>
      </c>
      <c r="U29" s="9">
        <f t="shared" ref="U29:U54" si="14">1+(3*(P29/O29))</f>
        <v>1.5406257949631137</v>
      </c>
      <c r="V29" s="9">
        <f t="shared" si="3"/>
        <v>0.76316458916306285</v>
      </c>
      <c r="W29" s="10">
        <f t="shared" si="4"/>
        <v>3.03125</v>
      </c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</row>
    <row r="30" spans="3:37" ht="14.4" customHeight="1" x14ac:dyDescent="0.3">
      <c r="C30" s="7">
        <v>26</v>
      </c>
      <c r="D30" s="8">
        <f t="shared" ref="D30:D93" si="15">3/SQRT(C30)</f>
        <v>0.58834840541455213</v>
      </c>
      <c r="E30" s="9"/>
      <c r="F30" s="11">
        <f>3/(O30*SQRT(C30))</f>
        <v>0.14838547425335488</v>
      </c>
      <c r="G30" s="9">
        <f t="shared" si="7"/>
        <v>0.59423188946869765</v>
      </c>
      <c r="H30" s="9">
        <f t="shared" si="8"/>
        <v>0.57467659363726464</v>
      </c>
      <c r="I30" s="9">
        <f t="shared" si="9"/>
        <v>1.4253234063627354</v>
      </c>
      <c r="J30" s="9">
        <f t="shared" si="1"/>
        <v>0.56898672637352932</v>
      </c>
      <c r="K30" s="9">
        <f t="shared" si="2"/>
        <v>1.4112112934284509</v>
      </c>
      <c r="L30" s="9">
        <f t="shared" si="10"/>
        <v>0.99009900990099009</v>
      </c>
      <c r="M30" s="9">
        <f t="shared" ref="M30:M93" si="16">SQRT(1-(L30^2))</f>
        <v>0.14037076117582026</v>
      </c>
      <c r="N30" s="9"/>
      <c r="O30" s="11">
        <v>3.9649999999999999</v>
      </c>
      <c r="P30" s="11">
        <f>0.80818 - (0.0051871*C30) + (0.00005098*(C30^2)) - (0.00000019*C30^2)</f>
        <v>0.70764943999999996</v>
      </c>
      <c r="Q30" s="11">
        <f>2.88606 + (0.051313*C30) - (0.00049243*(C30^2)) + (0.00000188*(C30^3))</f>
        <v>3.9203581999999999</v>
      </c>
      <c r="R30" s="11">
        <f t="shared" si="11"/>
        <v>1.84205168</v>
      </c>
      <c r="S30" s="11">
        <f t="shared" si="12"/>
        <v>6.0879483199999997</v>
      </c>
      <c r="T30" s="11">
        <f t="shared" si="13"/>
        <v>0.46457797730138717</v>
      </c>
      <c r="U30" s="11">
        <f t="shared" si="14"/>
        <v>1.5354220226986128</v>
      </c>
      <c r="V30" s="11">
        <f t="shared" si="3"/>
        <v>0.75662042875157631</v>
      </c>
      <c r="W30" s="10">
        <f t="shared" si="4"/>
        <v>3.0300000000000002</v>
      </c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</row>
    <row r="31" spans="3:37" ht="14.4" customHeight="1" x14ac:dyDescent="0.3">
      <c r="C31" s="7">
        <v>27</v>
      </c>
      <c r="D31" s="8">
        <f t="shared" si="15"/>
        <v>0.57735026918962573</v>
      </c>
      <c r="E31" s="9"/>
      <c r="F31" s="11">
        <f t="shared" ref="F31:F54" si="17">3/(O31*SQRT(C31))</f>
        <v>0.1444459017236992</v>
      </c>
      <c r="G31" s="9">
        <f t="shared" si="7"/>
        <v>0.58290171408567992</v>
      </c>
      <c r="H31" s="9">
        <f t="shared" si="8"/>
        <v>0.58297599149612744</v>
      </c>
      <c r="I31" s="9">
        <f t="shared" si="9"/>
        <v>1.4170240085038726</v>
      </c>
      <c r="J31" s="9">
        <f t="shared" si="1"/>
        <v>0.57742383919616436</v>
      </c>
      <c r="K31" s="9">
        <f t="shared" si="2"/>
        <v>1.4035285417562167</v>
      </c>
      <c r="L31" s="9">
        <f t="shared" si="10"/>
        <v>0.99047619047619051</v>
      </c>
      <c r="M31" s="9">
        <f t="shared" si="16"/>
        <v>0.13768411709334205</v>
      </c>
      <c r="N31" s="9"/>
      <c r="O31" s="11">
        <v>3.9969999999999999</v>
      </c>
      <c r="P31" s="11">
        <f t="shared" ref="P31:P54" si="18">0.80818 - (0.0051871*C31) + (0.00005098*(C31^2)) - (0.00000019*C31^2)</f>
        <v>0.70515421</v>
      </c>
      <c r="Q31" s="11">
        <f t="shared" ref="Q31:Q54" si="19">2.88606 + (0.051313*C31) - (0.00049243*(C31^2)) + (0.00000188*(C31^3))</f>
        <v>3.9495335700000003</v>
      </c>
      <c r="R31" s="11">
        <f t="shared" si="11"/>
        <v>1.8815373699999998</v>
      </c>
      <c r="S31" s="11">
        <f t="shared" si="12"/>
        <v>6.1124626299999996</v>
      </c>
      <c r="T31" s="11">
        <f t="shared" si="13"/>
        <v>0.47073739554665994</v>
      </c>
      <c r="U31" s="11">
        <f t="shared" si="14"/>
        <v>1.5292626044533399</v>
      </c>
      <c r="V31" s="11">
        <f t="shared" si="3"/>
        <v>0.75056292219164378</v>
      </c>
      <c r="W31" s="10">
        <f t="shared" si="4"/>
        <v>3.0288461538461537</v>
      </c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</row>
    <row r="32" spans="3:37" ht="14.4" customHeight="1" x14ac:dyDescent="0.3">
      <c r="C32" s="7">
        <v>28</v>
      </c>
      <c r="D32" s="8">
        <f t="shared" si="15"/>
        <v>0.56694670951384085</v>
      </c>
      <c r="E32" s="9"/>
      <c r="F32" s="11">
        <f t="shared" si="17"/>
        <v>0.14075141745626635</v>
      </c>
      <c r="G32" s="9">
        <f t="shared" si="7"/>
        <v>0.57219621608341342</v>
      </c>
      <c r="H32" s="9">
        <f t="shared" si="8"/>
        <v>0.59080778159288339</v>
      </c>
      <c r="I32" s="9">
        <f t="shared" si="9"/>
        <v>1.4091922184071166</v>
      </c>
      <c r="J32" s="9">
        <f t="shared" si="1"/>
        <v>0.58538752671588457</v>
      </c>
      <c r="K32" s="9">
        <f t="shared" si="2"/>
        <v>1.3962638494309045</v>
      </c>
      <c r="L32" s="9">
        <f t="shared" si="10"/>
        <v>0.99082568807339455</v>
      </c>
      <c r="M32" s="9">
        <f t="shared" si="16"/>
        <v>0.13514605378583666</v>
      </c>
      <c r="N32" s="9"/>
      <c r="O32" s="11">
        <v>4.0279999999999996</v>
      </c>
      <c r="P32" s="11">
        <f t="shared" si="18"/>
        <v>0.70276055999999998</v>
      </c>
      <c r="Q32" s="11">
        <f t="shared" si="19"/>
        <v>3.9780286399999998</v>
      </c>
      <c r="R32" s="11">
        <f t="shared" si="11"/>
        <v>1.9197183199999994</v>
      </c>
      <c r="S32" s="11">
        <f t="shared" si="12"/>
        <v>6.1362816799999997</v>
      </c>
      <c r="T32" s="11">
        <f t="shared" si="13"/>
        <v>0.4765934260178748</v>
      </c>
      <c r="U32" s="11">
        <f t="shared" si="14"/>
        <v>1.5234065739821252</v>
      </c>
      <c r="V32" s="11">
        <f t="shared" si="3"/>
        <v>0.74478649453823242</v>
      </c>
      <c r="W32" s="10">
        <f t="shared" si="4"/>
        <v>3.0277777777777777</v>
      </c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</row>
    <row r="33" spans="3:37" ht="14.4" customHeight="1" x14ac:dyDescent="0.3">
      <c r="C33" s="7">
        <v>29</v>
      </c>
      <c r="D33" s="8">
        <f t="shared" si="15"/>
        <v>0.55708601453115558</v>
      </c>
      <c r="E33" s="9"/>
      <c r="F33" s="11">
        <f t="shared" si="17"/>
        <v>0.13728093014567661</v>
      </c>
      <c r="G33" s="9">
        <f t="shared" si="7"/>
        <v>0.56205999680375529</v>
      </c>
      <c r="H33" s="9">
        <f t="shared" si="8"/>
        <v>0.59821428571428581</v>
      </c>
      <c r="I33" s="9">
        <f t="shared" si="9"/>
        <v>1.4017857142857142</v>
      </c>
      <c r="J33" s="9">
        <f t="shared" si="1"/>
        <v>0.59292035398230092</v>
      </c>
      <c r="K33" s="9">
        <f t="shared" si="2"/>
        <v>1.3893805309734513</v>
      </c>
      <c r="L33" s="9">
        <f t="shared" si="10"/>
        <v>0.99115044247787609</v>
      </c>
      <c r="M33" s="9">
        <f t="shared" si="16"/>
        <v>0.13274336283185839</v>
      </c>
      <c r="N33" s="9"/>
      <c r="O33" s="11">
        <v>4.0579999999999998</v>
      </c>
      <c r="P33" s="11">
        <f t="shared" si="18"/>
        <v>0.70046849</v>
      </c>
      <c r="Q33" s="11">
        <f t="shared" si="19"/>
        <v>4.0058546900000005</v>
      </c>
      <c r="R33" s="11">
        <f t="shared" si="11"/>
        <v>1.9565945299999998</v>
      </c>
      <c r="S33" s="11">
        <f t="shared" si="12"/>
        <v>6.1594054699999994</v>
      </c>
      <c r="T33" s="11">
        <f t="shared" si="13"/>
        <v>0.48215735091177914</v>
      </c>
      <c r="U33" s="11">
        <f t="shared" si="14"/>
        <v>1.5178426490882209</v>
      </c>
      <c r="V33" s="11">
        <f t="shared" si="3"/>
        <v>0.73928043371118779</v>
      </c>
      <c r="W33" s="10">
        <f t="shared" si="4"/>
        <v>3.0267857142857144</v>
      </c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</row>
    <row r="34" spans="3:37" ht="14.4" customHeight="1" x14ac:dyDescent="0.3">
      <c r="C34" s="7">
        <v>30</v>
      </c>
      <c r="D34" s="8">
        <f t="shared" si="15"/>
        <v>0.54772255750516607</v>
      </c>
      <c r="E34" s="9"/>
      <c r="F34" s="11">
        <f t="shared" si="17"/>
        <v>0.13404859459255164</v>
      </c>
      <c r="G34" s="9">
        <f t="shared" si="7"/>
        <v>0.55244430369055553</v>
      </c>
      <c r="H34" s="9">
        <f t="shared" si="8"/>
        <v>0.6052326502808516</v>
      </c>
      <c r="I34" s="9">
        <f t="shared" si="9"/>
        <v>1.3947673497191484</v>
      </c>
      <c r="J34" s="9">
        <f t="shared" si="1"/>
        <v>0.60005972164597265</v>
      </c>
      <c r="K34" s="9">
        <f t="shared" si="2"/>
        <v>1.3828462612600103</v>
      </c>
      <c r="L34" s="9">
        <f t="shared" si="10"/>
        <v>0.99145299145299148</v>
      </c>
      <c r="M34" s="9">
        <f t="shared" si="16"/>
        <v>0.13046442326900629</v>
      </c>
      <c r="N34" s="9"/>
      <c r="O34" s="11">
        <v>4.0860000000000003</v>
      </c>
      <c r="P34" s="11">
        <f t="shared" si="18"/>
        <v>0.69827799999999995</v>
      </c>
      <c r="Q34" s="11">
        <f t="shared" si="19"/>
        <v>4.033023</v>
      </c>
      <c r="R34" s="11">
        <f t="shared" si="11"/>
        <v>1.9911660000000007</v>
      </c>
      <c r="S34" s="11">
        <f t="shared" si="12"/>
        <v>6.1808339999999999</v>
      </c>
      <c r="T34" s="11">
        <f t="shared" si="13"/>
        <v>0.48731424375917776</v>
      </c>
      <c r="U34" s="11">
        <f t="shared" si="14"/>
        <v>1.5126857562408222</v>
      </c>
      <c r="V34" s="11">
        <f t="shared" si="3"/>
        <v>0.73421439060205573</v>
      </c>
      <c r="W34" s="10">
        <f t="shared" si="4"/>
        <v>3.0258620689655173</v>
      </c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</row>
    <row r="35" spans="3:37" ht="14.4" customHeight="1" x14ac:dyDescent="0.3">
      <c r="C35" s="7">
        <v>31</v>
      </c>
      <c r="D35" s="8">
        <f t="shared" si="15"/>
        <v>0.5388159060803247</v>
      </c>
      <c r="E35" s="9"/>
      <c r="F35" s="11">
        <f t="shared" si="17"/>
        <v>0.13100313787510934</v>
      </c>
      <c r="G35" s="9">
        <f t="shared" si="7"/>
        <v>0.54330603863099414</v>
      </c>
      <c r="H35" s="9">
        <f t="shared" si="8"/>
        <v>0.61189563259349966</v>
      </c>
      <c r="I35" s="9">
        <f t="shared" si="9"/>
        <v>1.3881043674065003</v>
      </c>
      <c r="J35" s="9">
        <f t="shared" si="1"/>
        <v>0.60683864389437991</v>
      </c>
      <c r="K35" s="9">
        <f t="shared" si="2"/>
        <v>1.3766324304857855</v>
      </c>
      <c r="L35" s="9">
        <f t="shared" si="10"/>
        <v>0.99173553719008267</v>
      </c>
      <c r="M35" s="9">
        <f t="shared" si="16"/>
        <v>0.12829896443190092</v>
      </c>
      <c r="N35" s="9"/>
      <c r="O35" s="11">
        <v>4.1130000000000004</v>
      </c>
      <c r="P35" s="11">
        <f t="shared" si="18"/>
        <v>0.69618909000000007</v>
      </c>
      <c r="Q35" s="11">
        <f t="shared" si="19"/>
        <v>4.05954485</v>
      </c>
      <c r="R35" s="11">
        <f t="shared" si="11"/>
        <v>2.02443273</v>
      </c>
      <c r="S35" s="11">
        <f t="shared" si="12"/>
        <v>6.2015672700000009</v>
      </c>
      <c r="T35" s="11">
        <f t="shared" si="13"/>
        <v>0.4922034354485777</v>
      </c>
      <c r="U35" s="11">
        <f t="shared" si="14"/>
        <v>1.5077965645514224</v>
      </c>
      <c r="V35" s="11">
        <f t="shared" si="3"/>
        <v>0.72939460247994159</v>
      </c>
      <c r="W35" s="10">
        <f t="shared" si="4"/>
        <v>3.0249999999999999</v>
      </c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</row>
    <row r="36" spans="3:37" ht="14.4" customHeight="1" x14ac:dyDescent="0.3">
      <c r="C36" s="7">
        <v>32</v>
      </c>
      <c r="D36" s="8">
        <f t="shared" si="15"/>
        <v>0.5303300858899106</v>
      </c>
      <c r="E36" s="9"/>
      <c r="F36" s="11">
        <f t="shared" si="17"/>
        <v>0.12813000383906997</v>
      </c>
      <c r="G36" s="9">
        <f t="shared" si="7"/>
        <v>0.53460694142128085</v>
      </c>
      <c r="H36" s="9">
        <f t="shared" si="8"/>
        <v>0.61823224585339842</v>
      </c>
      <c r="I36" s="9">
        <f t="shared" si="9"/>
        <v>1.3817677541466016</v>
      </c>
      <c r="J36" s="9">
        <f t="shared" si="1"/>
        <v>0.6132863878865713</v>
      </c>
      <c r="K36" s="9">
        <f t="shared" si="2"/>
        <v>1.3707136121134287</v>
      </c>
      <c r="L36" s="9">
        <f t="shared" si="10"/>
        <v>0.99199999999999999</v>
      </c>
      <c r="M36" s="9">
        <f t="shared" si="16"/>
        <v>0.12623787070447623</v>
      </c>
      <c r="N36" s="9"/>
      <c r="O36" s="11">
        <v>4.1390000000000002</v>
      </c>
      <c r="P36" s="11">
        <f t="shared" si="18"/>
        <v>0.69420176000000011</v>
      </c>
      <c r="Q36" s="11">
        <f t="shared" si="19"/>
        <v>4.0854315200000002</v>
      </c>
      <c r="R36" s="11">
        <f t="shared" si="11"/>
        <v>2.0563947200000001</v>
      </c>
      <c r="S36" s="11">
        <f t="shared" si="12"/>
        <v>6.2216052800000003</v>
      </c>
      <c r="T36" s="11">
        <f t="shared" si="13"/>
        <v>0.49683370862527176</v>
      </c>
      <c r="U36" s="11">
        <f t="shared" si="14"/>
        <v>1.5031662913747281</v>
      </c>
      <c r="V36" s="11">
        <f t="shared" si="3"/>
        <v>0.72481275670451795</v>
      </c>
      <c r="W36" s="10">
        <f t="shared" si="4"/>
        <v>3.024193548387097</v>
      </c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</row>
    <row r="37" spans="3:37" ht="14.4" customHeight="1" x14ac:dyDescent="0.3">
      <c r="C37" s="7">
        <v>33</v>
      </c>
      <c r="D37" s="8">
        <f t="shared" si="15"/>
        <v>0.5222329678670935</v>
      </c>
      <c r="E37" s="9"/>
      <c r="F37" s="11">
        <f t="shared" si="17"/>
        <v>0.1254161786424336</v>
      </c>
      <c r="G37" s="9">
        <f t="shared" si="7"/>
        <v>0.5263129129285552</v>
      </c>
      <c r="H37" s="9">
        <f t="shared" si="8"/>
        <v>0.62426829198715461</v>
      </c>
      <c r="I37" s="9">
        <f t="shared" si="9"/>
        <v>1.3757317080128453</v>
      </c>
      <c r="J37" s="9">
        <f t="shared" si="1"/>
        <v>0.61942900290198288</v>
      </c>
      <c r="K37" s="9">
        <f t="shared" si="2"/>
        <v>1.3650671211290248</v>
      </c>
      <c r="L37" s="9">
        <f t="shared" si="10"/>
        <v>0.99224806201550386</v>
      </c>
      <c r="M37" s="9">
        <f t="shared" si="16"/>
        <v>0.12427301970450701</v>
      </c>
      <c r="N37" s="9"/>
      <c r="O37" s="11">
        <v>4.1639999999999997</v>
      </c>
      <c r="P37" s="11">
        <f t="shared" si="18"/>
        <v>0.69231601000000009</v>
      </c>
      <c r="Q37" s="11">
        <f t="shared" si="19"/>
        <v>4.1106942899999996</v>
      </c>
      <c r="R37" s="11">
        <f t="shared" si="11"/>
        <v>2.0870519699999992</v>
      </c>
      <c r="S37" s="11">
        <f t="shared" si="12"/>
        <v>6.2409480300000002</v>
      </c>
      <c r="T37" s="11">
        <f t="shared" si="13"/>
        <v>0.50121324927953881</v>
      </c>
      <c r="U37" s="11">
        <f t="shared" si="14"/>
        <v>1.4987867507204613</v>
      </c>
      <c r="V37" s="11">
        <f t="shared" si="3"/>
        <v>0.72046109510086465</v>
      </c>
      <c r="W37" s="10">
        <f t="shared" si="4"/>
        <v>3.0234375</v>
      </c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</row>
    <row r="38" spans="3:37" ht="14.4" customHeight="1" x14ac:dyDescent="0.3">
      <c r="C38" s="7">
        <v>34</v>
      </c>
      <c r="D38" s="8">
        <f t="shared" si="15"/>
        <v>0.51449575542752646</v>
      </c>
      <c r="E38" s="9"/>
      <c r="F38" s="11">
        <f t="shared" si="17"/>
        <v>0.12282066255133123</v>
      </c>
      <c r="G38" s="9">
        <f t="shared" si="7"/>
        <v>0.51839345054440167</v>
      </c>
      <c r="H38" s="9">
        <f t="shared" si="8"/>
        <v>0.63002680463409588</v>
      </c>
      <c r="I38" s="9">
        <f t="shared" si="9"/>
        <v>1.3699731953659042</v>
      </c>
      <c r="J38" s="9">
        <f t="shared" si="1"/>
        <v>0.62528976099023048</v>
      </c>
      <c r="K38" s="9">
        <f t="shared" si="2"/>
        <v>1.3596726450248071</v>
      </c>
      <c r="L38" s="9">
        <f t="shared" si="10"/>
        <v>0.99248120300751874</v>
      </c>
      <c r="M38" s="9">
        <f t="shared" si="16"/>
        <v>0.1223971473390961</v>
      </c>
      <c r="N38" s="9"/>
      <c r="O38" s="11">
        <v>4.1890000000000001</v>
      </c>
      <c r="P38" s="11">
        <f t="shared" si="18"/>
        <v>0.69053184000000001</v>
      </c>
      <c r="Q38" s="11">
        <f t="shared" si="19"/>
        <v>4.1353444399999999</v>
      </c>
      <c r="R38" s="11">
        <f t="shared" si="11"/>
        <v>2.1174044800000003</v>
      </c>
      <c r="S38" s="11">
        <f t="shared" si="12"/>
        <v>6.2605955199999999</v>
      </c>
      <c r="T38" s="11">
        <f t="shared" si="13"/>
        <v>0.50546776796371451</v>
      </c>
      <c r="U38" s="11">
        <f t="shared" si="14"/>
        <v>1.4945322320362855</v>
      </c>
      <c r="V38" s="11">
        <f t="shared" si="3"/>
        <v>0.71616137502984001</v>
      </c>
      <c r="W38" s="10">
        <f t="shared" si="4"/>
        <v>3.0227272727272729</v>
      </c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</row>
    <row r="39" spans="3:37" ht="14.4" customHeight="1" x14ac:dyDescent="0.3">
      <c r="C39" s="7">
        <v>35</v>
      </c>
      <c r="D39" s="8">
        <f t="shared" si="15"/>
        <v>0.50709255283710997</v>
      </c>
      <c r="E39" s="9"/>
      <c r="F39" s="11">
        <f t="shared" si="17"/>
        <v>0.12036376758535722</v>
      </c>
      <c r="G39" s="9">
        <f t="shared" si="7"/>
        <v>0.51082117454914744</v>
      </c>
      <c r="H39" s="9">
        <f t="shared" si="8"/>
        <v>0.63552841966489004</v>
      </c>
      <c r="I39" s="9">
        <f t="shared" si="9"/>
        <v>1.36447158033511</v>
      </c>
      <c r="J39" s="9">
        <f t="shared" si="1"/>
        <v>0.63088952609069371</v>
      </c>
      <c r="K39" s="9">
        <f t="shared" si="2"/>
        <v>1.3545119337633209</v>
      </c>
      <c r="L39" s="9">
        <f t="shared" si="10"/>
        <v>0.99270072992700731</v>
      </c>
      <c r="M39" s="9">
        <f t="shared" si="16"/>
        <v>0.12060373461210452</v>
      </c>
      <c r="N39" s="9"/>
      <c r="O39" s="11">
        <v>4.2130000000000001</v>
      </c>
      <c r="P39" s="11">
        <f t="shared" si="18"/>
        <v>0.68884924999999997</v>
      </c>
      <c r="Q39" s="11">
        <f t="shared" si="19"/>
        <v>4.1593932499999999</v>
      </c>
      <c r="R39" s="11">
        <f t="shared" si="11"/>
        <v>2.1464522500000003</v>
      </c>
      <c r="S39" s="11">
        <f t="shared" si="12"/>
        <v>6.2795477499999999</v>
      </c>
      <c r="T39" s="11">
        <f t="shared" si="13"/>
        <v>0.50948308806076437</v>
      </c>
      <c r="U39" s="11">
        <f t="shared" si="14"/>
        <v>1.4905169119392356</v>
      </c>
      <c r="V39" s="11">
        <f t="shared" si="3"/>
        <v>0.71208165202943274</v>
      </c>
      <c r="W39" s="10">
        <f t="shared" si="4"/>
        <v>3.0220588235294117</v>
      </c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</row>
    <row r="40" spans="3:37" ht="14.4" customHeight="1" x14ac:dyDescent="0.3">
      <c r="C40" s="7">
        <v>36</v>
      </c>
      <c r="D40" s="8">
        <f t="shared" si="15"/>
        <v>0.5</v>
      </c>
      <c r="E40" s="9"/>
      <c r="F40" s="11">
        <f t="shared" si="17"/>
        <v>0.11803588290840417</v>
      </c>
      <c r="G40" s="9">
        <f t="shared" si="7"/>
        <v>0.50357142857142856</v>
      </c>
      <c r="H40" s="9">
        <f t="shared" si="8"/>
        <v>0.64079168683770993</v>
      </c>
      <c r="I40" s="9">
        <f t="shared" si="9"/>
        <v>1.3592083131622901</v>
      </c>
      <c r="J40" s="9">
        <f t="shared" si="1"/>
        <v>0.63624706494524386</v>
      </c>
      <c r="K40" s="9">
        <f t="shared" si="2"/>
        <v>1.3495685378916356</v>
      </c>
      <c r="L40" s="9">
        <f t="shared" si="10"/>
        <v>0.99290780141843971</v>
      </c>
      <c r="M40" s="9">
        <f t="shared" si="16"/>
        <v>0.11888691215773196</v>
      </c>
      <c r="N40" s="9"/>
      <c r="O40" s="11">
        <v>4.2359999999999998</v>
      </c>
      <c r="P40" s="11">
        <f t="shared" si="18"/>
        <v>0.68726824000000009</v>
      </c>
      <c r="Q40" s="11">
        <f t="shared" si="19"/>
        <v>4.1828520000000005</v>
      </c>
      <c r="R40" s="11">
        <f t="shared" si="11"/>
        <v>2.1741952799999993</v>
      </c>
      <c r="S40" s="11">
        <f t="shared" si="12"/>
        <v>6.2978047200000002</v>
      </c>
      <c r="T40" s="11">
        <f t="shared" si="13"/>
        <v>0.51326611898016983</v>
      </c>
      <c r="U40" s="11">
        <f t="shared" si="14"/>
        <v>1.4867338810198301</v>
      </c>
      <c r="V40" s="11">
        <f t="shared" si="3"/>
        <v>0.708215297450425</v>
      </c>
      <c r="W40" s="10">
        <f t="shared" si="4"/>
        <v>3.0214285714285714</v>
      </c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</row>
    <row r="41" spans="3:37" ht="14.4" customHeight="1" x14ac:dyDescent="0.3">
      <c r="C41" s="7">
        <v>37</v>
      </c>
      <c r="D41" s="8">
        <f t="shared" si="15"/>
        <v>0.49319696191607187</v>
      </c>
      <c r="E41" s="9"/>
      <c r="F41" s="11">
        <f t="shared" si="17"/>
        <v>0.11582831421232313</v>
      </c>
      <c r="G41" s="9">
        <f t="shared" si="7"/>
        <v>0.49662194081826683</v>
      </c>
      <c r="H41" s="9">
        <f t="shared" si="8"/>
        <v>0.64583333333333304</v>
      </c>
      <c r="I41" s="9">
        <f t="shared" si="9"/>
        <v>1.354166666666667</v>
      </c>
      <c r="J41" s="9">
        <f t="shared" si="1"/>
        <v>0.64137931034482731</v>
      </c>
      <c r="K41" s="9">
        <f t="shared" si="2"/>
        <v>1.3448275862068968</v>
      </c>
      <c r="L41" s="9">
        <f t="shared" si="10"/>
        <v>0.99310344827586206</v>
      </c>
      <c r="M41" s="9">
        <f t="shared" si="16"/>
        <v>0.11724137931034494</v>
      </c>
      <c r="N41" s="9"/>
      <c r="O41" s="11">
        <v>4.258</v>
      </c>
      <c r="P41" s="11">
        <f t="shared" si="18"/>
        <v>0.68578880999999992</v>
      </c>
      <c r="Q41" s="11">
        <f t="shared" si="19"/>
        <v>4.2057319699999995</v>
      </c>
      <c r="R41" s="11">
        <f t="shared" si="11"/>
        <v>2.2006335700000004</v>
      </c>
      <c r="S41" s="11">
        <f t="shared" si="12"/>
        <v>6.3153664299999992</v>
      </c>
      <c r="T41" s="11">
        <f t="shared" si="13"/>
        <v>0.51682329027712548</v>
      </c>
      <c r="U41" s="11">
        <f t="shared" si="14"/>
        <v>1.4831767097228745</v>
      </c>
      <c r="V41" s="11">
        <f t="shared" si="3"/>
        <v>0.70455612963832781</v>
      </c>
      <c r="W41" s="10">
        <f t="shared" si="4"/>
        <v>3.0208333333333335</v>
      </c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</row>
    <row r="42" spans="3:37" ht="14.4" customHeight="1" x14ac:dyDescent="0.3">
      <c r="C42" s="7">
        <v>38</v>
      </c>
      <c r="D42" s="8">
        <f t="shared" si="15"/>
        <v>0.48666426339228763</v>
      </c>
      <c r="E42" s="9"/>
      <c r="F42" s="11">
        <f t="shared" si="17"/>
        <v>0.11370660359632888</v>
      </c>
      <c r="G42" s="9">
        <f t="shared" si="7"/>
        <v>0.48995253544223555</v>
      </c>
      <c r="H42" s="9">
        <f t="shared" si="8"/>
        <v>0.6506684877105251</v>
      </c>
      <c r="I42" s="9">
        <f t="shared" si="9"/>
        <v>1.3493315122894749</v>
      </c>
      <c r="J42" s="9">
        <f t="shared" si="1"/>
        <v>0.64630158510844105</v>
      </c>
      <c r="K42" s="9">
        <f t="shared" si="2"/>
        <v>1.3402755960996127</v>
      </c>
      <c r="L42" s="9">
        <f t="shared" si="10"/>
        <v>0.99328859060402686</v>
      </c>
      <c r="M42" s="9">
        <f t="shared" si="16"/>
        <v>0.11566233516519525</v>
      </c>
      <c r="N42" s="9"/>
      <c r="O42" s="11">
        <v>4.28</v>
      </c>
      <c r="P42" s="11">
        <f t="shared" si="18"/>
        <v>0.68441096000000001</v>
      </c>
      <c r="Q42" s="11">
        <f t="shared" si="19"/>
        <v>4.2280444400000006</v>
      </c>
      <c r="R42" s="11">
        <f t="shared" si="11"/>
        <v>2.2267671200000003</v>
      </c>
      <c r="S42" s="11">
        <f t="shared" si="12"/>
        <v>6.3332328800000006</v>
      </c>
      <c r="T42" s="11">
        <f t="shared" si="13"/>
        <v>0.52027269158878497</v>
      </c>
      <c r="U42" s="11">
        <f t="shared" si="14"/>
        <v>1.479727308411215</v>
      </c>
      <c r="V42" s="11">
        <f t="shared" si="3"/>
        <v>0.7009345794392523</v>
      </c>
      <c r="W42" s="10">
        <f t="shared" si="4"/>
        <v>3.0202702702702702</v>
      </c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</row>
    <row r="43" spans="3:37" ht="14.4" customHeight="1" x14ac:dyDescent="0.3">
      <c r="C43" s="7">
        <v>39</v>
      </c>
      <c r="D43" s="8">
        <f t="shared" si="15"/>
        <v>0.48038446141526137</v>
      </c>
      <c r="E43" s="9"/>
      <c r="F43" s="11">
        <f t="shared" si="17"/>
        <v>0.11169134187753113</v>
      </c>
      <c r="G43" s="9">
        <f t="shared" si="7"/>
        <v>0.48354488550351971</v>
      </c>
      <c r="H43" s="9">
        <f t="shared" si="8"/>
        <v>0.65531087112027109</v>
      </c>
      <c r="I43" s="9">
        <f t="shared" si="9"/>
        <v>1.3446891288797289</v>
      </c>
      <c r="J43" s="9">
        <f t="shared" si="1"/>
        <v>0.65102779353124973</v>
      </c>
      <c r="K43" s="9">
        <f t="shared" si="2"/>
        <v>1.3359003110439138</v>
      </c>
      <c r="L43" s="9">
        <f t="shared" si="10"/>
        <v>0.99346405228758172</v>
      </c>
      <c r="M43" s="9">
        <f t="shared" si="16"/>
        <v>0.114145419585444</v>
      </c>
      <c r="N43" s="9"/>
      <c r="O43" s="11">
        <v>4.3010000000000002</v>
      </c>
      <c r="P43" s="11">
        <f t="shared" si="18"/>
        <v>0.68313468999999993</v>
      </c>
      <c r="Q43" s="11">
        <f t="shared" si="19"/>
        <v>4.2498006899999998</v>
      </c>
      <c r="R43" s="11">
        <f t="shared" si="11"/>
        <v>2.2515959300000006</v>
      </c>
      <c r="S43" s="11">
        <f t="shared" si="12"/>
        <v>6.3504040699999997</v>
      </c>
      <c r="T43" s="11">
        <f t="shared" si="13"/>
        <v>0.52350521506626368</v>
      </c>
      <c r="U43" s="11">
        <f t="shared" si="14"/>
        <v>1.4764947849337364</v>
      </c>
      <c r="V43" s="11">
        <f t="shared" si="3"/>
        <v>0.69751220646361312</v>
      </c>
      <c r="W43" s="10">
        <f t="shared" si="4"/>
        <v>3.0197368421052633</v>
      </c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</row>
    <row r="44" spans="3:37" ht="14.4" customHeight="1" x14ac:dyDescent="0.3">
      <c r="C44" s="7">
        <v>40</v>
      </c>
      <c r="D44" s="8">
        <f t="shared" si="15"/>
        <v>0.47434164902525688</v>
      </c>
      <c r="E44" s="9"/>
      <c r="F44" s="11">
        <f t="shared" si="17"/>
        <v>0.10975049722935142</v>
      </c>
      <c r="G44" s="9">
        <f t="shared" si="7"/>
        <v>0.47738230062157266</v>
      </c>
      <c r="H44" s="9">
        <f t="shared" si="8"/>
        <v>0.65977296128934415</v>
      </c>
      <c r="I44" s="9">
        <f t="shared" si="9"/>
        <v>1.3402270387106558</v>
      </c>
      <c r="J44" s="9">
        <f t="shared" si="1"/>
        <v>0.65557058573973048</v>
      </c>
      <c r="K44" s="9">
        <f t="shared" si="2"/>
        <v>1.3316905607570848</v>
      </c>
      <c r="L44" s="9">
        <f t="shared" si="10"/>
        <v>0.99363057324840764</v>
      </c>
      <c r="M44" s="9">
        <f t="shared" si="16"/>
        <v>0.1126866625028924</v>
      </c>
      <c r="N44" s="9"/>
      <c r="O44" s="11">
        <v>4.3220000000000001</v>
      </c>
      <c r="P44" s="11">
        <f t="shared" si="18"/>
        <v>0.68196000000000001</v>
      </c>
      <c r="Q44" s="11">
        <f t="shared" si="19"/>
        <v>4.2710120000000007</v>
      </c>
      <c r="R44" s="11">
        <f t="shared" si="11"/>
        <v>2.2761200000000001</v>
      </c>
      <c r="S44" s="11">
        <f t="shared" si="12"/>
        <v>6.3678799999999995</v>
      </c>
      <c r="T44" s="11">
        <f t="shared" si="13"/>
        <v>0.52663581675150395</v>
      </c>
      <c r="U44" s="11">
        <f t="shared" si="14"/>
        <v>1.4733641832484961</v>
      </c>
      <c r="V44" s="11">
        <f t="shared" si="3"/>
        <v>0.69412309116149928</v>
      </c>
      <c r="W44" s="10">
        <f t="shared" si="4"/>
        <v>3.0192307692307692</v>
      </c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</row>
    <row r="45" spans="3:37" ht="14.4" customHeight="1" x14ac:dyDescent="0.3">
      <c r="C45" s="7">
        <v>41</v>
      </c>
      <c r="D45" s="8">
        <f t="shared" si="15"/>
        <v>0.46852128566581819</v>
      </c>
      <c r="E45" s="9"/>
      <c r="F45" s="11">
        <f t="shared" si="17"/>
        <v>0.10790448771667856</v>
      </c>
      <c r="G45" s="9">
        <f t="shared" si="7"/>
        <v>0.4714495437012296</v>
      </c>
      <c r="H45" s="9">
        <f t="shared" si="8"/>
        <v>0.66406613374058221</v>
      </c>
      <c r="I45" s="9">
        <f t="shared" si="9"/>
        <v>1.3359338662594178</v>
      </c>
      <c r="J45" s="9">
        <f t="shared" si="1"/>
        <v>0.65994149936952262</v>
      </c>
      <c r="K45" s="9">
        <f t="shared" si="2"/>
        <v>1.32763614038203</v>
      </c>
      <c r="L45" s="9">
        <f t="shared" si="10"/>
        <v>0.99378881987577639</v>
      </c>
      <c r="M45" s="9">
        <f t="shared" si="16"/>
        <v>0.11128244016875126</v>
      </c>
      <c r="N45" s="9"/>
      <c r="O45" s="11">
        <v>4.3419999999999996</v>
      </c>
      <c r="P45" s="11">
        <f t="shared" si="18"/>
        <v>0.68088689000000002</v>
      </c>
      <c r="Q45" s="11">
        <f t="shared" si="19"/>
        <v>4.2916896500000004</v>
      </c>
      <c r="R45" s="11">
        <f t="shared" si="11"/>
        <v>2.2993393299999996</v>
      </c>
      <c r="S45" s="11">
        <f t="shared" si="12"/>
        <v>6.3846606699999997</v>
      </c>
      <c r="T45" s="11">
        <f t="shared" si="13"/>
        <v>0.52955765315522796</v>
      </c>
      <c r="U45" s="11">
        <f t="shared" si="14"/>
        <v>1.470442346844772</v>
      </c>
      <c r="V45" s="11">
        <f t="shared" si="3"/>
        <v>0.69092584062643947</v>
      </c>
      <c r="W45" s="10">
        <f t="shared" si="4"/>
        <v>3.0187499999999998</v>
      </c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</row>
    <row r="46" spans="3:37" ht="14.4" customHeight="1" x14ac:dyDescent="0.3">
      <c r="C46" s="7">
        <v>42</v>
      </c>
      <c r="D46" s="8">
        <f t="shared" si="15"/>
        <v>0.46291004988627571</v>
      </c>
      <c r="E46" s="9"/>
      <c r="F46" s="11">
        <f t="shared" si="17"/>
        <v>0.10614768399134963</v>
      </c>
      <c r="G46" s="9">
        <f t="shared" si="7"/>
        <v>0.46573267214167985</v>
      </c>
      <c r="H46" s="9">
        <f t="shared" si="8"/>
        <v>0.66820078389237048</v>
      </c>
      <c r="I46" s="9">
        <f t="shared" si="9"/>
        <v>1.3317992161076295</v>
      </c>
      <c r="J46" s="9">
        <f t="shared" si="1"/>
        <v>0.66415108217181074</v>
      </c>
      <c r="K46" s="9">
        <f t="shared" si="2"/>
        <v>1.3237277057069772</v>
      </c>
      <c r="L46" s="9">
        <f t="shared" si="10"/>
        <v>0.9939393939393939</v>
      </c>
      <c r="M46" s="9">
        <f t="shared" si="16"/>
        <v>0.10992943725586106</v>
      </c>
      <c r="N46" s="9"/>
      <c r="O46" s="11">
        <v>4.3609999999999998</v>
      </c>
      <c r="P46" s="11">
        <f t="shared" si="18"/>
        <v>0.67991535999999997</v>
      </c>
      <c r="Q46" s="11">
        <f t="shared" si="19"/>
        <v>4.3118449200000004</v>
      </c>
      <c r="R46" s="11">
        <f t="shared" si="11"/>
        <v>2.3212539199999997</v>
      </c>
      <c r="S46" s="11">
        <f t="shared" si="12"/>
        <v>6.4007460799999993</v>
      </c>
      <c r="T46" s="11">
        <f t="shared" si="13"/>
        <v>0.5322756065122678</v>
      </c>
      <c r="U46" s="11">
        <f t="shared" si="14"/>
        <v>1.4677243934877322</v>
      </c>
      <c r="V46" s="11">
        <f t="shared" si="3"/>
        <v>0.68791561568447612</v>
      </c>
      <c r="W46" s="10">
        <f t="shared" si="4"/>
        <v>3.0182926829268295</v>
      </c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</row>
    <row r="47" spans="3:37" ht="14.4" customHeight="1" x14ac:dyDescent="0.3">
      <c r="C47" s="7">
        <v>43</v>
      </c>
      <c r="D47" s="8">
        <f t="shared" si="15"/>
        <v>0.457495710997814</v>
      </c>
      <c r="E47" s="9"/>
      <c r="F47" s="11">
        <f t="shared" si="17"/>
        <v>0.10445107557027718</v>
      </c>
      <c r="G47" s="9">
        <f t="shared" si="7"/>
        <v>0.46021889975375341</v>
      </c>
      <c r="H47" s="9">
        <f t="shared" si="8"/>
        <v>0.67218643302346637</v>
      </c>
      <c r="I47" s="9">
        <f t="shared" si="9"/>
        <v>1.3278135669765336</v>
      </c>
      <c r="J47" s="9">
        <f t="shared" si="1"/>
        <v>0.66820899850853466</v>
      </c>
      <c r="K47" s="9">
        <f t="shared" si="2"/>
        <v>1.3199566819648381</v>
      </c>
      <c r="L47" s="9">
        <f t="shared" si="10"/>
        <v>0.99408284023668636</v>
      </c>
      <c r="M47" s="9">
        <f t="shared" si="16"/>
        <v>0.10862461390938392</v>
      </c>
      <c r="N47" s="9"/>
      <c r="O47" s="11">
        <v>4.38</v>
      </c>
      <c r="P47" s="11">
        <f t="shared" si="18"/>
        <v>0.67904540999999996</v>
      </c>
      <c r="Q47" s="11">
        <f t="shared" si="19"/>
        <v>4.3314890899999998</v>
      </c>
      <c r="R47" s="11">
        <f t="shared" si="11"/>
        <v>2.3428637700000001</v>
      </c>
      <c r="S47" s="11">
        <f t="shared" si="12"/>
        <v>6.4171362299999997</v>
      </c>
      <c r="T47" s="11">
        <f t="shared" si="13"/>
        <v>0.53490040410958906</v>
      </c>
      <c r="U47" s="11">
        <f t="shared" si="14"/>
        <v>1.4650995958904109</v>
      </c>
      <c r="V47" s="11">
        <f t="shared" si="3"/>
        <v>0.68493150684931503</v>
      </c>
      <c r="W47" s="10">
        <f t="shared" si="4"/>
        <v>3.0178571428571428</v>
      </c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</row>
    <row r="48" spans="3:37" ht="14.4" customHeight="1" x14ac:dyDescent="0.3">
      <c r="C48" s="7">
        <v>44</v>
      </c>
      <c r="D48" s="8">
        <f t="shared" si="15"/>
        <v>0.45226701686664544</v>
      </c>
      <c r="E48" s="9"/>
      <c r="F48" s="11">
        <f t="shared" si="17"/>
        <v>0.10283470142488528</v>
      </c>
      <c r="G48" s="9">
        <f t="shared" si="7"/>
        <v>0.45489647626703295</v>
      </c>
      <c r="H48" s="9">
        <f t="shared" si="8"/>
        <v>0.67603182056383482</v>
      </c>
      <c r="I48" s="9">
        <f t="shared" si="9"/>
        <v>1.3239681794361653</v>
      </c>
      <c r="J48" s="9">
        <f t="shared" si="1"/>
        <v>0.67212412217907269</v>
      </c>
      <c r="K48" s="9">
        <f t="shared" si="2"/>
        <v>1.3163151841793086</v>
      </c>
      <c r="L48" s="9">
        <f t="shared" si="10"/>
        <v>0.9942196531791907</v>
      </c>
      <c r="M48" s="9">
        <f t="shared" si="16"/>
        <v>0.10736517700003934</v>
      </c>
      <c r="N48" s="9"/>
      <c r="O48" s="11">
        <v>4.3979999999999997</v>
      </c>
      <c r="P48" s="11">
        <f t="shared" si="18"/>
        <v>0.67827704</v>
      </c>
      <c r="Q48" s="11">
        <f t="shared" si="19"/>
        <v>4.3506334399999993</v>
      </c>
      <c r="R48" s="11">
        <f t="shared" si="11"/>
        <v>2.3631688799999999</v>
      </c>
      <c r="S48" s="11">
        <f t="shared" si="12"/>
        <v>6.4328311199999995</v>
      </c>
      <c r="T48" s="11">
        <f t="shared" si="13"/>
        <v>0.53732807639836289</v>
      </c>
      <c r="U48" s="11">
        <f t="shared" si="14"/>
        <v>1.4626719236016372</v>
      </c>
      <c r="V48" s="11">
        <f t="shared" si="3"/>
        <v>0.68212824010914053</v>
      </c>
      <c r="W48" s="10">
        <f t="shared" si="4"/>
        <v>3.0174418604651163</v>
      </c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</row>
    <row r="49" spans="3:37" ht="14.4" customHeight="1" x14ac:dyDescent="0.3">
      <c r="C49" s="7">
        <v>45</v>
      </c>
      <c r="D49" s="8">
        <f t="shared" si="15"/>
        <v>0.44721359549995793</v>
      </c>
      <c r="E49" s="9"/>
      <c r="F49" s="11">
        <f t="shared" si="17"/>
        <v>0.10129413261607201</v>
      </c>
      <c r="G49" s="9">
        <f t="shared" si="7"/>
        <v>0.44975458183802586</v>
      </c>
      <c r="H49" s="9">
        <f t="shared" si="8"/>
        <v>0.67974498474904799</v>
      </c>
      <c r="I49" s="9">
        <f t="shared" si="9"/>
        <v>1.320255015250952</v>
      </c>
      <c r="J49" s="9">
        <f t="shared" si="1"/>
        <v>0.67590461760357323</v>
      </c>
      <c r="K49" s="9">
        <f t="shared" si="2"/>
        <v>1.3127959473681783</v>
      </c>
      <c r="L49" s="9">
        <f t="shared" si="10"/>
        <v>0.99435028248587576</v>
      </c>
      <c r="M49" s="9">
        <f t="shared" si="16"/>
        <v>0.10614855496076751</v>
      </c>
      <c r="N49" s="9"/>
      <c r="O49" s="11">
        <v>4.415</v>
      </c>
      <c r="P49" s="11">
        <f t="shared" si="18"/>
        <v>0.67761024999999997</v>
      </c>
      <c r="Q49" s="11">
        <f t="shared" si="19"/>
        <v>4.3692892499999996</v>
      </c>
      <c r="R49" s="11">
        <f t="shared" si="11"/>
        <v>2.38216925</v>
      </c>
      <c r="S49" s="11">
        <f t="shared" si="12"/>
        <v>6.4478307499999996</v>
      </c>
      <c r="T49" s="11">
        <f t="shared" si="13"/>
        <v>0.53956268403171015</v>
      </c>
      <c r="U49" s="11">
        <f t="shared" si="14"/>
        <v>1.46043731596829</v>
      </c>
      <c r="V49" s="11">
        <f t="shared" si="3"/>
        <v>0.67950169875424693</v>
      </c>
      <c r="W49" s="10">
        <f t="shared" si="4"/>
        <v>3.0170454545454546</v>
      </c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</row>
    <row r="50" spans="3:37" ht="14.4" customHeight="1" x14ac:dyDescent="0.3">
      <c r="C50" s="7">
        <v>46</v>
      </c>
      <c r="D50" s="8">
        <f t="shared" si="15"/>
        <v>0.44232586846469141</v>
      </c>
      <c r="E50" s="9"/>
      <c r="F50" s="11">
        <f t="shared" si="17"/>
        <v>9.9802768155390645E-2</v>
      </c>
      <c r="G50" s="9">
        <f t="shared" si="7"/>
        <v>0.44478323440060635</v>
      </c>
      <c r="H50" s="9">
        <f t="shared" si="8"/>
        <v>0.68333333333333424</v>
      </c>
      <c r="I50" s="9">
        <f t="shared" si="9"/>
        <v>1.3166666666666658</v>
      </c>
      <c r="J50" s="9">
        <f t="shared" si="1"/>
        <v>0.67955801104972469</v>
      </c>
      <c r="K50" s="9">
        <f t="shared" si="2"/>
        <v>1.3093922651933694</v>
      </c>
      <c r="L50" s="9">
        <f t="shared" si="10"/>
        <v>0.99447513812154698</v>
      </c>
      <c r="M50" s="9">
        <f t="shared" si="16"/>
        <v>0.10497237569060743</v>
      </c>
      <c r="N50" s="9"/>
      <c r="O50" s="11">
        <v>4.4320000000000004</v>
      </c>
      <c r="P50" s="11">
        <f t="shared" si="18"/>
        <v>0.67704503999999999</v>
      </c>
      <c r="Q50" s="11">
        <f t="shared" si="19"/>
        <v>4.3874678000000005</v>
      </c>
      <c r="R50" s="11">
        <f t="shared" si="11"/>
        <v>2.4008648800000003</v>
      </c>
      <c r="S50" s="11">
        <f t="shared" si="12"/>
        <v>6.4631351200000005</v>
      </c>
      <c r="T50" s="11">
        <f t="shared" si="13"/>
        <v>0.54171138989169676</v>
      </c>
      <c r="U50" s="11">
        <f t="shared" si="14"/>
        <v>1.4582886101083032</v>
      </c>
      <c r="V50" s="11">
        <f t="shared" si="3"/>
        <v>0.67689530685920574</v>
      </c>
      <c r="W50" s="10">
        <f t="shared" si="4"/>
        <v>3.0166666666666666</v>
      </c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</row>
    <row r="51" spans="3:37" ht="14.4" customHeight="1" x14ac:dyDescent="0.3">
      <c r="C51" s="7">
        <v>47</v>
      </c>
      <c r="D51" s="8">
        <f t="shared" si="15"/>
        <v>0.43759497449368367</v>
      </c>
      <c r="E51" s="9"/>
      <c r="F51" s="11">
        <f t="shared" si="17"/>
        <v>9.8358052257514886E-2</v>
      </c>
      <c r="G51" s="9">
        <f t="shared" si="7"/>
        <v>0.43997320805071455</v>
      </c>
      <c r="H51" s="9">
        <f t="shared" si="8"/>
        <v>0.68680370577774186</v>
      </c>
      <c r="I51" s="9">
        <f t="shared" si="9"/>
        <v>1.3131962942222581</v>
      </c>
      <c r="J51" s="9">
        <f t="shared" si="1"/>
        <v>0.68309125331407849</v>
      </c>
      <c r="K51" s="9">
        <f t="shared" si="2"/>
        <v>1.3060979358751108</v>
      </c>
      <c r="L51" s="9">
        <f t="shared" si="10"/>
        <v>0.99459459459459465</v>
      </c>
      <c r="M51" s="9">
        <f t="shared" si="16"/>
        <v>0.10383444709350538</v>
      </c>
      <c r="N51" s="9"/>
      <c r="O51" s="11">
        <v>4.4489999999999998</v>
      </c>
      <c r="P51" s="11">
        <f t="shared" si="18"/>
        <v>0.67658141000000005</v>
      </c>
      <c r="Q51" s="11">
        <f t="shared" si="19"/>
        <v>4.4051803700000001</v>
      </c>
      <c r="R51" s="11">
        <f t="shared" si="11"/>
        <v>2.4192557699999995</v>
      </c>
      <c r="S51" s="11">
        <f t="shared" si="12"/>
        <v>6.4787442300000002</v>
      </c>
      <c r="T51" s="11">
        <f t="shared" si="13"/>
        <v>0.54377517869184078</v>
      </c>
      <c r="U51" s="11">
        <f t="shared" si="14"/>
        <v>1.4562248213081592</v>
      </c>
      <c r="V51" s="11">
        <f t="shared" si="3"/>
        <v>0.67430883344571813</v>
      </c>
      <c r="W51" s="10">
        <f t="shared" si="4"/>
        <v>3.0163043478260869</v>
      </c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</row>
    <row r="52" spans="3:37" ht="14.4" customHeight="1" x14ac:dyDescent="0.3">
      <c r="C52" s="7">
        <v>48</v>
      </c>
      <c r="D52" s="8">
        <f t="shared" si="15"/>
        <v>0.43301270189221935</v>
      </c>
      <c r="E52" s="9"/>
      <c r="F52" s="11">
        <f t="shared" si="17"/>
        <v>9.6957613500273029E-2</v>
      </c>
      <c r="G52" s="9">
        <f t="shared" si="7"/>
        <v>0.43531596094483754</v>
      </c>
      <c r="H52" s="9">
        <f t="shared" si="8"/>
        <v>0.69016242810189832</v>
      </c>
      <c r="I52" s="9">
        <f t="shared" si="9"/>
        <v>1.3098375718981017</v>
      </c>
      <c r="J52" s="9">
        <f t="shared" si="1"/>
        <v>0.68651077504315816</v>
      </c>
      <c r="K52" s="9">
        <f t="shared" si="2"/>
        <v>1.302907214374831</v>
      </c>
      <c r="L52" s="9">
        <f t="shared" si="10"/>
        <v>0.99470899470899465</v>
      </c>
      <c r="M52" s="9">
        <f t="shared" si="16"/>
        <v>0.10273273988861217</v>
      </c>
      <c r="N52" s="9"/>
      <c r="O52" s="11">
        <v>4.4660000000000002</v>
      </c>
      <c r="P52" s="11">
        <f t="shared" si="18"/>
        <v>0.67621936000000005</v>
      </c>
      <c r="Q52" s="11">
        <f t="shared" si="19"/>
        <v>4.4224382399999991</v>
      </c>
      <c r="R52" s="11">
        <f t="shared" si="11"/>
        <v>2.4373419200000002</v>
      </c>
      <c r="S52" s="11">
        <f t="shared" si="12"/>
        <v>6.4946580800000007</v>
      </c>
      <c r="T52" s="11">
        <f t="shared" si="13"/>
        <v>0.54575502015226152</v>
      </c>
      <c r="U52" s="11">
        <f t="shared" si="14"/>
        <v>1.4542449798477386</v>
      </c>
      <c r="V52" s="11">
        <f t="shared" si="3"/>
        <v>0.67174205105239582</v>
      </c>
      <c r="W52" s="10">
        <f t="shared" si="4"/>
        <v>3.0159574468085109</v>
      </c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</row>
    <row r="53" spans="3:37" ht="14.4" customHeight="1" x14ac:dyDescent="0.3">
      <c r="C53" s="7">
        <v>49</v>
      </c>
      <c r="D53" s="8">
        <f t="shared" si="15"/>
        <v>0.42857142857142855</v>
      </c>
      <c r="E53" s="9"/>
      <c r="F53" s="11">
        <f t="shared" si="17"/>
        <v>9.5620577548288385E-2</v>
      </c>
      <c r="G53" s="9">
        <f t="shared" si="7"/>
        <v>0.43080357142857145</v>
      </c>
      <c r="H53" s="9">
        <f t="shared" si="8"/>
        <v>0.6934153614008034</v>
      </c>
      <c r="I53" s="9">
        <f t="shared" si="9"/>
        <v>1.3065846385991966</v>
      </c>
      <c r="J53" s="9">
        <f t="shared" si="1"/>
        <v>0.68982253569406349</v>
      </c>
      <c r="K53" s="9">
        <f t="shared" si="2"/>
        <v>1.2998147700054183</v>
      </c>
      <c r="L53" s="9">
        <f t="shared" si="10"/>
        <v>0.99481865284974091</v>
      </c>
      <c r="M53" s="9">
        <f t="shared" si="16"/>
        <v>0.10166537238522583</v>
      </c>
      <c r="N53" s="9"/>
      <c r="O53" s="11">
        <v>4.4820000000000002</v>
      </c>
      <c r="P53" s="11">
        <f t="shared" si="18"/>
        <v>0.67595889000000009</v>
      </c>
      <c r="Q53" s="11">
        <f t="shared" si="19"/>
        <v>4.43925269</v>
      </c>
      <c r="R53" s="11">
        <f t="shared" si="11"/>
        <v>2.4541233299999998</v>
      </c>
      <c r="S53" s="11">
        <f t="shared" si="12"/>
        <v>6.5098766700000006</v>
      </c>
      <c r="T53" s="11">
        <f t="shared" si="13"/>
        <v>0.54755094377510038</v>
      </c>
      <c r="U53" s="11">
        <f t="shared" si="14"/>
        <v>1.4524490562248995</v>
      </c>
      <c r="V53" s="11">
        <f t="shared" si="3"/>
        <v>0.66934404283801874</v>
      </c>
      <c r="W53" s="10">
        <f t="shared" si="4"/>
        <v>3.015625</v>
      </c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</row>
    <row r="54" spans="3:37" ht="14.4" customHeight="1" x14ac:dyDescent="0.3">
      <c r="C54" s="7">
        <v>50</v>
      </c>
      <c r="D54" s="8">
        <f t="shared" si="15"/>
        <v>0.42426406871192851</v>
      </c>
      <c r="E54" s="9"/>
      <c r="F54" s="11">
        <f t="shared" si="17"/>
        <v>9.4322825413945863E-2</v>
      </c>
      <c r="G54" s="9">
        <f t="shared" si="7"/>
        <v>0.42642868130739753</v>
      </c>
      <c r="H54" s="9">
        <f t="shared" si="8"/>
        <v>0.69656794487348461</v>
      </c>
      <c r="I54" s="9">
        <f t="shared" si="9"/>
        <v>1.3034320551265153</v>
      </c>
      <c r="J54" s="9">
        <f t="shared" si="1"/>
        <v>0.69303206698072573</v>
      </c>
      <c r="K54" s="9">
        <f t="shared" si="2"/>
        <v>1.2968156487553149</v>
      </c>
      <c r="L54" s="9">
        <f t="shared" si="10"/>
        <v>0.99492385786802029</v>
      </c>
      <c r="M54" s="9">
        <f t="shared" si="16"/>
        <v>0.1006305969624315</v>
      </c>
      <c r="N54" s="9"/>
      <c r="O54" s="11">
        <v>4.4980000000000002</v>
      </c>
      <c r="P54" s="11">
        <f t="shared" si="18"/>
        <v>0.67579999999999996</v>
      </c>
      <c r="Q54" s="11">
        <f t="shared" si="19"/>
        <v>4.4556350000000009</v>
      </c>
      <c r="R54" s="11">
        <f t="shared" si="11"/>
        <v>2.4706000000000001</v>
      </c>
      <c r="S54" s="11">
        <f t="shared" si="12"/>
        <v>6.5254000000000003</v>
      </c>
      <c r="T54" s="11">
        <f t="shared" si="13"/>
        <v>0.54926634059582036</v>
      </c>
      <c r="U54" s="11">
        <f t="shared" si="14"/>
        <v>1.4507336594041798</v>
      </c>
      <c r="V54" s="11">
        <f t="shared" si="3"/>
        <v>0.66696309470875936</v>
      </c>
      <c r="W54" s="10">
        <f t="shared" si="4"/>
        <v>3.0153061224489797</v>
      </c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</row>
    <row r="55" spans="3:37" ht="14.4" customHeight="1" x14ac:dyDescent="0.3">
      <c r="C55" s="7">
        <v>51</v>
      </c>
      <c r="D55" s="8">
        <f t="shared" si="15"/>
        <v>0.42008402520840293</v>
      </c>
      <c r="E55" s="9"/>
      <c r="F55" s="9"/>
      <c r="G55" s="9">
        <f t="shared" si="7"/>
        <v>0.42218444533444494</v>
      </c>
      <c r="H55" s="9">
        <f t="shared" si="8"/>
        <v>0.699625234082489</v>
      </c>
      <c r="I55" s="9">
        <f t="shared" si="9"/>
        <v>1.3003747659175109</v>
      </c>
      <c r="J55" s="9">
        <f t="shared" si="1"/>
        <v>0.69614451152486467</v>
      </c>
      <c r="K55" s="9">
        <f t="shared" si="2"/>
        <v>1.2939052397189164</v>
      </c>
      <c r="L55" s="9">
        <f t="shared" si="10"/>
        <v>0.99502487562189057</v>
      </c>
      <c r="M55" s="9">
        <f t="shared" si="16"/>
        <v>9.9626788032341956E-2</v>
      </c>
      <c r="N55" s="9"/>
      <c r="O55" s="9"/>
      <c r="P55" s="9"/>
      <c r="Q55" s="11"/>
      <c r="R55" s="9"/>
      <c r="S55" s="9"/>
      <c r="T55" s="9"/>
      <c r="U55" s="9"/>
      <c r="V55" s="9"/>
      <c r="W55" s="10">
        <f t="shared" si="4"/>
        <v>3.0150000000000001</v>
      </c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</row>
    <row r="56" spans="3:37" ht="14.4" customHeight="1" x14ac:dyDescent="0.3">
      <c r="C56" s="7">
        <v>52</v>
      </c>
      <c r="D56" s="8">
        <f t="shared" si="15"/>
        <v>0.41602514716892186</v>
      </c>
      <c r="E56" s="9"/>
      <c r="F56" s="9"/>
      <c r="G56" s="9">
        <f t="shared" si="7"/>
        <v>0.4180644861256323</v>
      </c>
      <c r="H56" s="9">
        <f t="shared" si="8"/>
        <v>0.70259193505651929</v>
      </c>
      <c r="I56" s="9">
        <f t="shared" si="9"/>
        <v>1.2974080649434807</v>
      </c>
      <c r="J56" s="9">
        <f t="shared" si="1"/>
        <v>0.69916465732453625</v>
      </c>
      <c r="K56" s="9">
        <f t="shared" si="2"/>
        <v>1.2910792451144881</v>
      </c>
      <c r="L56" s="9">
        <f t="shared" si="10"/>
        <v>0.99512195121951219</v>
      </c>
      <c r="M56" s="9">
        <f t="shared" si="16"/>
        <v>9.8652431298325322E-2</v>
      </c>
      <c r="N56" s="9"/>
      <c r="O56" s="9"/>
      <c r="P56" s="9"/>
      <c r="Q56" s="11"/>
      <c r="R56" s="9"/>
      <c r="S56" s="9"/>
      <c r="T56" s="9"/>
      <c r="U56" s="9"/>
      <c r="V56" s="9"/>
      <c r="W56" s="10">
        <f t="shared" si="4"/>
        <v>3.0147058823529411</v>
      </c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</row>
    <row r="57" spans="3:37" ht="14.4" customHeight="1" x14ac:dyDescent="0.3">
      <c r="C57" s="7">
        <v>53</v>
      </c>
      <c r="D57" s="8">
        <f t="shared" si="15"/>
        <v>0.41208169184606708</v>
      </c>
      <c r="E57" s="9"/>
      <c r="F57" s="9"/>
      <c r="G57" s="9">
        <f t="shared" si="7"/>
        <v>0.41406285382609626</v>
      </c>
      <c r="H57" s="9">
        <f t="shared" si="8"/>
        <v>0.70547243475967947</v>
      </c>
      <c r="I57" s="9">
        <f t="shared" si="9"/>
        <v>1.2945275652403205</v>
      </c>
      <c r="J57" s="9">
        <f t="shared" si="1"/>
        <v>0.70209696856465709</v>
      </c>
      <c r="K57" s="9">
        <f t="shared" si="2"/>
        <v>1.2883336534449121</v>
      </c>
      <c r="L57" s="9">
        <f t="shared" si="10"/>
        <v>0.99521531100478466</v>
      </c>
      <c r="M57" s="9">
        <f t="shared" si="16"/>
        <v>9.7706114146709183E-2</v>
      </c>
      <c r="N57" s="9"/>
      <c r="O57" s="9"/>
      <c r="P57" s="9"/>
      <c r="Q57" s="11"/>
      <c r="R57" s="9"/>
      <c r="S57" s="9"/>
      <c r="T57" s="9"/>
      <c r="U57" s="9"/>
      <c r="V57" s="9"/>
      <c r="W57" s="10">
        <f t="shared" si="4"/>
        <v>3.0144230769230771</v>
      </c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</row>
    <row r="58" spans="3:37" ht="14.4" customHeight="1" x14ac:dyDescent="0.3">
      <c r="C58" s="7">
        <v>54</v>
      </c>
      <c r="D58" s="8">
        <f t="shared" si="15"/>
        <v>0.40824829046386302</v>
      </c>
      <c r="E58" s="9"/>
      <c r="F58" s="9"/>
      <c r="G58" s="9">
        <f t="shared" si="7"/>
        <v>0.41017398994718313</v>
      </c>
      <c r="H58" s="9">
        <f t="shared" si="8"/>
        <v>0.70827082837611099</v>
      </c>
      <c r="I58" s="9">
        <f t="shared" si="9"/>
        <v>1.291729171623889</v>
      </c>
      <c r="J58" s="9">
        <f t="shared" si="1"/>
        <v>0.70494561321941562</v>
      </c>
      <c r="K58" s="9">
        <f t="shared" si="2"/>
        <v>1.2856647154190821</v>
      </c>
      <c r="L58" s="9">
        <f t="shared" si="10"/>
        <v>0.99530516431924887</v>
      </c>
      <c r="M58" s="9">
        <f t="shared" si="16"/>
        <v>9.678651703327773E-2</v>
      </c>
      <c r="N58" s="9"/>
      <c r="O58" s="9"/>
      <c r="P58" s="9"/>
      <c r="Q58" s="11"/>
      <c r="R58" s="9"/>
      <c r="S58" s="9"/>
      <c r="T58" s="9"/>
      <c r="U58" s="9"/>
      <c r="V58" s="9"/>
      <c r="W58" s="10">
        <f t="shared" si="4"/>
        <v>3.0141509433962264</v>
      </c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</row>
    <row r="59" spans="3:37" ht="14.4" customHeight="1" x14ac:dyDescent="0.3">
      <c r="C59" s="7">
        <v>55</v>
      </c>
      <c r="D59" s="8">
        <f t="shared" si="15"/>
        <v>0.40451991747794525</v>
      </c>
      <c r="E59" s="9"/>
      <c r="F59" s="9"/>
      <c r="G59" s="9">
        <f t="shared" si="7"/>
        <v>0.40639269487367646</v>
      </c>
      <c r="H59" s="9">
        <f t="shared" si="8"/>
        <v>0.71099094379604422</v>
      </c>
      <c r="I59" s="9">
        <f t="shared" si="9"/>
        <v>1.2890090562039558</v>
      </c>
      <c r="J59" s="9">
        <f t="shared" si="1"/>
        <v>0.70771448783385038</v>
      </c>
      <c r="K59" s="9">
        <f t="shared" si="2"/>
        <v>1.2830689223043985</v>
      </c>
      <c r="L59" s="9">
        <f t="shared" si="10"/>
        <v>0.99539170506912444</v>
      </c>
      <c r="M59" s="9">
        <f t="shared" si="16"/>
        <v>9.5892405745091336E-2</v>
      </c>
      <c r="N59" s="9"/>
      <c r="O59" s="9"/>
      <c r="P59" s="9"/>
      <c r="Q59" s="11"/>
      <c r="R59" s="9"/>
      <c r="S59" s="9"/>
      <c r="T59" s="9"/>
      <c r="U59" s="9"/>
      <c r="V59" s="9"/>
      <c r="W59" s="10">
        <f t="shared" si="4"/>
        <v>3.0138888888888888</v>
      </c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</row>
    <row r="60" spans="3:37" ht="14.4" customHeight="1" x14ac:dyDescent="0.3">
      <c r="C60" s="7">
        <v>56</v>
      </c>
      <c r="D60" s="8">
        <f t="shared" si="15"/>
        <v>0.40089186286863659</v>
      </c>
      <c r="E60" s="9"/>
      <c r="F60" s="9"/>
      <c r="G60" s="9">
        <f t="shared" si="7"/>
        <v>0.40271409860894858</v>
      </c>
      <c r="H60" s="9">
        <f t="shared" si="8"/>
        <v>0.7136363636363634</v>
      </c>
      <c r="I60" s="9">
        <f t="shared" si="9"/>
        <v>1.2863636363636366</v>
      </c>
      <c r="J60" s="9">
        <f t="shared" si="1"/>
        <v>0.71040723981900433</v>
      </c>
      <c r="K60" s="9">
        <f t="shared" si="2"/>
        <v>1.2805429864253397</v>
      </c>
      <c r="L60" s="9">
        <f t="shared" si="10"/>
        <v>0.99547511312217196</v>
      </c>
      <c r="M60" s="9">
        <f t="shared" si="16"/>
        <v>9.5022624434389219E-2</v>
      </c>
      <c r="N60" s="9"/>
      <c r="O60" s="9"/>
      <c r="P60" s="9"/>
      <c r="Q60" s="11"/>
      <c r="R60" s="9"/>
      <c r="S60" s="9"/>
      <c r="T60" s="9"/>
      <c r="U60" s="9"/>
      <c r="V60" s="9"/>
      <c r="W60" s="10">
        <f t="shared" si="4"/>
        <v>3.0136363636363637</v>
      </c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</row>
    <row r="61" spans="3:37" ht="14.4" customHeight="1" x14ac:dyDescent="0.3">
      <c r="C61" s="7">
        <v>57</v>
      </c>
      <c r="D61" s="8">
        <f t="shared" si="15"/>
        <v>0.39735970711951313</v>
      </c>
      <c r="E61" s="9"/>
      <c r="F61" s="9"/>
      <c r="G61" s="9">
        <f t="shared" si="7"/>
        <v>0.39913363438343952</v>
      </c>
      <c r="H61" s="9">
        <f t="shared" si="8"/>
        <v>0.71621044508369902</v>
      </c>
      <c r="I61" s="9">
        <f t="shared" si="9"/>
        <v>1.283789554916301</v>
      </c>
      <c r="J61" s="9">
        <f t="shared" si="1"/>
        <v>0.71302728754999367</v>
      </c>
      <c r="K61" s="9">
        <f t="shared" si="2"/>
        <v>1.2780838235611174</v>
      </c>
      <c r="L61" s="9">
        <f t="shared" si="10"/>
        <v>0.99555555555555553</v>
      </c>
      <c r="M61" s="9">
        <f t="shared" si="16"/>
        <v>9.4176089335187271E-2</v>
      </c>
      <c r="N61" s="9"/>
      <c r="O61" s="9"/>
      <c r="P61" s="9"/>
      <c r="Q61" s="11"/>
      <c r="R61" s="9"/>
      <c r="S61" s="9"/>
      <c r="T61" s="9"/>
      <c r="U61" s="9"/>
      <c r="V61" s="9"/>
      <c r="W61" s="10">
        <f t="shared" si="4"/>
        <v>3.0133928571428572</v>
      </c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</row>
    <row r="62" spans="3:37" ht="14.4" customHeight="1" x14ac:dyDescent="0.3">
      <c r="C62" s="7">
        <v>58</v>
      </c>
      <c r="D62" s="8">
        <f t="shared" si="15"/>
        <v>0.39391929857916763</v>
      </c>
      <c r="E62" s="9"/>
      <c r="F62" s="9"/>
      <c r="G62" s="9">
        <f t="shared" si="7"/>
        <v>0.39564701480100611</v>
      </c>
      <c r="H62" s="9">
        <f t="shared" si="8"/>
        <v>0.71871633781010491</v>
      </c>
      <c r="I62" s="9">
        <f t="shared" si="9"/>
        <v>1.2812836621898951</v>
      </c>
      <c r="J62" s="9">
        <f t="shared" si="1"/>
        <v>0.71557783851835777</v>
      </c>
      <c r="K62" s="9">
        <f t="shared" si="2"/>
        <v>1.2756885370274937</v>
      </c>
      <c r="L62" s="9">
        <f t="shared" si="10"/>
        <v>0.99563318777292575</v>
      </c>
      <c r="M62" s="9">
        <f t="shared" si="16"/>
        <v>9.3351783084855991E-2</v>
      </c>
      <c r="N62" s="9"/>
      <c r="O62" s="9"/>
      <c r="P62" s="9"/>
      <c r="Q62" s="11"/>
      <c r="R62" s="9"/>
      <c r="S62" s="9"/>
      <c r="T62" s="9"/>
      <c r="U62" s="9"/>
      <c r="V62" s="9"/>
      <c r="W62" s="10">
        <f t="shared" si="4"/>
        <v>3.013157894736842</v>
      </c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</row>
    <row r="63" spans="3:37" ht="14.4" customHeight="1" x14ac:dyDescent="0.3">
      <c r="C63" s="7">
        <v>59</v>
      </c>
      <c r="D63" s="8">
        <f t="shared" si="15"/>
        <v>0.39056673294247163</v>
      </c>
      <c r="E63" s="9"/>
      <c r="F63" s="9"/>
      <c r="G63" s="9">
        <f t="shared" si="7"/>
        <v>0.39225021023963741</v>
      </c>
      <c r="H63" s="9">
        <f t="shared" si="8"/>
        <v>0.72115700017869344</v>
      </c>
      <c r="I63" s="9">
        <f t="shared" si="9"/>
        <v>1.2788429998213067</v>
      </c>
      <c r="J63" s="9">
        <f t="shared" si="1"/>
        <v>0.71806190575732565</v>
      </c>
      <c r="K63" s="9">
        <f t="shared" si="2"/>
        <v>1.2733544032555499</v>
      </c>
      <c r="L63" s="9">
        <f t="shared" si="10"/>
        <v>0.99570815450643779</v>
      </c>
      <c r="M63" s="9">
        <f t="shared" si="16"/>
        <v>9.2548749583037368E-2</v>
      </c>
      <c r="N63" s="9"/>
      <c r="O63" s="9"/>
      <c r="P63" s="9"/>
      <c r="Q63" s="11"/>
      <c r="R63" s="9"/>
      <c r="S63" s="9"/>
      <c r="T63" s="9"/>
      <c r="U63" s="9"/>
      <c r="V63" s="9"/>
      <c r="W63" s="10">
        <f t="shared" si="4"/>
        <v>3.0129310344827585</v>
      </c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</row>
    <row r="64" spans="3:37" ht="14.4" customHeight="1" x14ac:dyDescent="0.3">
      <c r="C64" s="7">
        <v>60</v>
      </c>
      <c r="D64" s="8">
        <f t="shared" si="15"/>
        <v>0.3872983346207417</v>
      </c>
      <c r="E64" s="9"/>
      <c r="F64" s="9"/>
      <c r="G64" s="9">
        <f t="shared" si="7"/>
        <v>0.38893942925896513</v>
      </c>
      <c r="H64" s="9">
        <f t="shared" si="8"/>
        <v>0.72353521392883779</v>
      </c>
      <c r="I64" s="9">
        <f t="shared" si="9"/>
        <v>1.2764647860711622</v>
      </c>
      <c r="J64" s="9">
        <f t="shared" si="1"/>
        <v>0.72048232273082591</v>
      </c>
      <c r="K64" s="9">
        <f t="shared" si="2"/>
        <v>1.2710788587037734</v>
      </c>
      <c r="L64" s="9">
        <f t="shared" si="10"/>
        <v>0.99578059071729963</v>
      </c>
      <c r="M64" s="9">
        <f t="shared" si="16"/>
        <v>9.1766089328824588E-2</v>
      </c>
      <c r="N64" s="9"/>
      <c r="O64" s="9"/>
      <c r="P64" s="9"/>
      <c r="Q64" s="11"/>
      <c r="R64" s="9"/>
      <c r="S64" s="9"/>
      <c r="T64" s="9"/>
      <c r="U64" s="9"/>
      <c r="V64" s="9"/>
      <c r="W64" s="10">
        <f t="shared" si="4"/>
        <v>3.0127118644067794</v>
      </c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</row>
    <row r="65" spans="3:37" ht="14.4" customHeight="1" x14ac:dyDescent="0.3">
      <c r="C65" s="7">
        <v>61</v>
      </c>
      <c r="D65" s="8">
        <f t="shared" si="15"/>
        <v>0.38411063979868793</v>
      </c>
      <c r="E65" s="9"/>
      <c r="F65" s="9"/>
      <c r="G65" s="9">
        <f t="shared" si="7"/>
        <v>0.38571110079784915</v>
      </c>
      <c r="H65" s="9">
        <f t="shared" si="8"/>
        <v>0.72585359750673417</v>
      </c>
      <c r="I65" s="9">
        <f t="shared" si="9"/>
        <v>1.2741464024932658</v>
      </c>
      <c r="J65" s="9">
        <f t="shared" si="1"/>
        <v>0.72284175685317931</v>
      </c>
      <c r="K65" s="9">
        <f t="shared" si="2"/>
        <v>1.2688594879600987</v>
      </c>
      <c r="L65" s="9">
        <f t="shared" si="10"/>
        <v>0.99585062240663902</v>
      </c>
      <c r="M65" s="9">
        <f t="shared" si="16"/>
        <v>9.1002955184486575E-2</v>
      </c>
      <c r="N65" s="9"/>
      <c r="O65" s="9"/>
      <c r="P65" s="9"/>
      <c r="Q65" s="11"/>
      <c r="R65" s="9"/>
      <c r="S65" s="9"/>
      <c r="T65" s="9"/>
      <c r="U65" s="9"/>
      <c r="V65" s="9"/>
      <c r="W65" s="10">
        <f t="shared" si="4"/>
        <v>3.0124999999999997</v>
      </c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</row>
    <row r="66" spans="3:37" ht="14.4" customHeight="1" x14ac:dyDescent="0.3">
      <c r="C66" s="7">
        <v>62</v>
      </c>
      <c r="D66" s="8">
        <f t="shared" si="15"/>
        <v>0.38100038100057149</v>
      </c>
      <c r="E66" s="9"/>
      <c r="F66" s="9"/>
      <c r="G66" s="9">
        <f t="shared" si="7"/>
        <v>0.38256185797188536</v>
      </c>
      <c r="H66" s="9">
        <f t="shared" si="8"/>
        <v>0.72811461818652345</v>
      </c>
      <c r="I66" s="9">
        <f t="shared" si="9"/>
        <v>1.2718853818134765</v>
      </c>
      <c r="J66" s="9">
        <f t="shared" si="1"/>
        <v>0.72514272178576211</v>
      </c>
      <c r="K66" s="9">
        <f t="shared" si="2"/>
        <v>1.2666940129081152</v>
      </c>
      <c r="L66" s="9">
        <f t="shared" si="10"/>
        <v>0.99591836734693873</v>
      </c>
      <c r="M66" s="9">
        <f t="shared" si="16"/>
        <v>9.0258548520392196E-2</v>
      </c>
      <c r="N66" s="9"/>
      <c r="O66" s="9"/>
      <c r="P66" s="9"/>
      <c r="Q66" s="11"/>
      <c r="R66" s="9"/>
      <c r="S66" s="9"/>
      <c r="T66" s="9"/>
      <c r="U66" s="9"/>
      <c r="V66" s="9"/>
      <c r="W66" s="10">
        <f t="shared" si="4"/>
        <v>3.0122950819672134</v>
      </c>
    </row>
    <row r="67" spans="3:37" ht="14.4" customHeight="1" x14ac:dyDescent="0.3">
      <c r="C67" s="7">
        <v>63</v>
      </c>
      <c r="D67" s="8">
        <f t="shared" si="15"/>
        <v>0.3779644730092272</v>
      </c>
      <c r="E67" s="9"/>
      <c r="F67" s="9"/>
      <c r="G67" s="9">
        <f t="shared" si="7"/>
        <v>0.37948852330361932</v>
      </c>
      <c r="H67" s="9">
        <f t="shared" si="8"/>
        <v>0.73032060310957891</v>
      </c>
      <c r="I67" s="9">
        <f t="shared" si="9"/>
        <v>1.269679396890421</v>
      </c>
      <c r="J67" s="9">
        <f t="shared" si="1"/>
        <v>0.72738758863925934</v>
      </c>
      <c r="K67" s="9">
        <f t="shared" si="2"/>
        <v>1.2645802828466843</v>
      </c>
      <c r="L67" s="9">
        <f t="shared" si="10"/>
        <v>0.99598393574297184</v>
      </c>
      <c r="M67" s="9">
        <f t="shared" si="16"/>
        <v>8.9532115701237522E-2</v>
      </c>
      <c r="N67" s="9"/>
      <c r="O67" s="9"/>
      <c r="P67" s="9"/>
      <c r="Q67" s="11"/>
      <c r="R67" s="9"/>
      <c r="S67" s="9"/>
      <c r="T67" s="9"/>
      <c r="U67" s="9"/>
      <c r="V67" s="9"/>
      <c r="W67" s="10">
        <f t="shared" si="4"/>
        <v>3.0120967741935485</v>
      </c>
    </row>
    <row r="68" spans="3:37" ht="14.4" customHeight="1" x14ac:dyDescent="0.3">
      <c r="C68" s="7">
        <v>64</v>
      </c>
      <c r="D68" s="8">
        <f t="shared" si="15"/>
        <v>0.375</v>
      </c>
      <c r="E68" s="9"/>
      <c r="F68" s="9"/>
      <c r="G68" s="9">
        <f t="shared" si="7"/>
        <v>0.37648809523809523</v>
      </c>
      <c r="H68" s="9">
        <f t="shared" si="8"/>
        <v>0.73247374935423659</v>
      </c>
      <c r="I68" s="9">
        <f t="shared" si="9"/>
        <v>1.2675262506457634</v>
      </c>
      <c r="J68" s="9">
        <f t="shared" si="1"/>
        <v>0.72957859619473364</v>
      </c>
      <c r="K68" s="9">
        <f t="shared" si="2"/>
        <v>1.2625162654653455</v>
      </c>
      <c r="L68" s="9">
        <f t="shared" si="10"/>
        <v>0.99604743083003955</v>
      </c>
      <c r="M68" s="9">
        <f t="shared" si="16"/>
        <v>8.8822944878435298E-2</v>
      </c>
      <c r="N68" s="9"/>
      <c r="O68" s="9"/>
      <c r="P68" s="9"/>
      <c r="Q68" s="11"/>
      <c r="R68" s="9"/>
      <c r="S68" s="9"/>
      <c r="T68" s="9"/>
      <c r="U68" s="9"/>
      <c r="V68" s="9"/>
      <c r="W68" s="10">
        <f t="shared" si="4"/>
        <v>3.0119047619047619</v>
      </c>
    </row>
    <row r="69" spans="3:37" ht="14.4" customHeight="1" x14ac:dyDescent="0.3">
      <c r="C69" s="7">
        <v>65</v>
      </c>
      <c r="D69" s="8">
        <f t="shared" si="15"/>
        <v>0.37210420376762537</v>
      </c>
      <c r="E69" s="9"/>
      <c r="F69" s="9"/>
      <c r="G69" s="9">
        <f t="shared" si="7"/>
        <v>0.3735577358135927</v>
      </c>
      <c r="H69" s="9">
        <f t="shared" si="8"/>
        <v>0.73457613313501269</v>
      </c>
      <c r="I69" s="9">
        <f t="shared" si="9"/>
        <v>1.2654238668649873</v>
      </c>
      <c r="J69" s="9">
        <f t="shared" si="1"/>
        <v>0.73171786024343677</v>
      </c>
      <c r="K69" s="9">
        <f t="shared" si="2"/>
        <v>1.2605000385892482</v>
      </c>
      <c r="L69" s="9">
        <f t="shared" si="10"/>
        <v>0.99610894941634243</v>
      </c>
      <c r="M69" s="9">
        <f t="shared" si="16"/>
        <v>8.8130363057635219E-2</v>
      </c>
      <c r="N69" s="9"/>
      <c r="O69" s="9"/>
      <c r="P69" s="9"/>
      <c r="Q69" s="11"/>
      <c r="R69" s="9"/>
      <c r="S69" s="9"/>
      <c r="T69" s="9"/>
      <c r="U69" s="9"/>
      <c r="V69" s="9"/>
      <c r="W69" s="10">
        <f t="shared" si="4"/>
        <v>3.01171875</v>
      </c>
    </row>
    <row r="70" spans="3:37" ht="14.4" customHeight="1" x14ac:dyDescent="0.3">
      <c r="C70" s="7">
        <v>66</v>
      </c>
      <c r="D70" s="8">
        <f t="shared" si="15"/>
        <v>0.3692744729379982</v>
      </c>
      <c r="E70" s="9"/>
      <c r="F70" s="9"/>
      <c r="G70" s="9">
        <f t="shared" si="7"/>
        <v>0.37069475937237506</v>
      </c>
      <c r="H70" s="9">
        <f t="shared" si="8"/>
        <v>0.7366297182189212</v>
      </c>
      <c r="I70" s="9">
        <f t="shared" si="9"/>
        <v>1.2633702817810788</v>
      </c>
      <c r="J70" s="9">
        <f t="shared" ref="J70:J104" si="20">MAX(0,L70-(3*SQRT(1-(L70^2))))</f>
        <v>0.73380738213379115</v>
      </c>
      <c r="K70" s="9">
        <f t="shared" ref="K70:K104" si="21">L70+(3*SQRT(1-(L70^2)))</f>
        <v>1.2585297826171666</v>
      </c>
      <c r="L70" s="9">
        <f t="shared" si="10"/>
        <v>0.99616858237547889</v>
      </c>
      <c r="M70" s="9">
        <f t="shared" si="16"/>
        <v>8.7453733413895909E-2</v>
      </c>
      <c r="N70" s="9"/>
      <c r="O70" s="9"/>
      <c r="P70" s="9"/>
      <c r="Q70" s="11"/>
      <c r="R70" s="9"/>
      <c r="S70" s="9"/>
      <c r="T70" s="9"/>
      <c r="U70" s="9"/>
      <c r="V70" s="9"/>
      <c r="W70" s="10">
        <f t="shared" ref="W70:W104" si="22">3/L70</f>
        <v>3.0115384615384615</v>
      </c>
    </row>
    <row r="71" spans="3:37" ht="14.4" customHeight="1" x14ac:dyDescent="0.3">
      <c r="C71" s="7">
        <v>67</v>
      </c>
      <c r="D71" s="8">
        <f t="shared" si="15"/>
        <v>0.36650833306891567</v>
      </c>
      <c r="E71" s="9"/>
      <c r="F71" s="9"/>
      <c r="G71" s="9">
        <f t="shared" si="7"/>
        <v>0.36789662220932823</v>
      </c>
      <c r="H71" s="9">
        <f t="shared" si="8"/>
        <v>0.73863636363636276</v>
      </c>
      <c r="I71" s="9">
        <f t="shared" si="9"/>
        <v>1.2613636363636371</v>
      </c>
      <c r="J71" s="9">
        <f t="shared" si="20"/>
        <v>0.73584905660377276</v>
      </c>
      <c r="K71" s="9">
        <f t="shared" si="21"/>
        <v>1.2566037735849065</v>
      </c>
      <c r="L71" s="9">
        <f t="shared" si="10"/>
        <v>0.99622641509433962</v>
      </c>
      <c r="M71" s="9">
        <f t="shared" si="16"/>
        <v>8.6792452830188979E-2</v>
      </c>
      <c r="N71" s="9"/>
      <c r="O71" s="9"/>
      <c r="P71" s="9"/>
      <c r="Q71" s="11"/>
      <c r="R71" s="9"/>
      <c r="S71" s="9"/>
      <c r="T71" s="9"/>
      <c r="U71" s="9"/>
      <c r="V71" s="9"/>
      <c r="W71" s="10">
        <f t="shared" si="22"/>
        <v>3.0113636363636362</v>
      </c>
    </row>
    <row r="72" spans="3:37" ht="14.4" customHeight="1" x14ac:dyDescent="0.3">
      <c r="C72" s="7">
        <v>68</v>
      </c>
      <c r="D72" s="8">
        <f t="shared" si="15"/>
        <v>0.36380343755449945</v>
      </c>
      <c r="E72" s="9"/>
      <c r="F72" s="9"/>
      <c r="G72" s="9">
        <f t="shared" si="7"/>
        <v>0.36516091306776249</v>
      </c>
      <c r="H72" s="9">
        <f t="shared" si="8"/>
        <v>0.74059783075545094</v>
      </c>
      <c r="I72" s="9">
        <f t="shared" si="9"/>
        <v>1.2594021692445492</v>
      </c>
      <c r="J72" s="9">
        <f t="shared" si="20"/>
        <v>0.73784467896825601</v>
      </c>
      <c r="K72" s="9">
        <f t="shared" si="21"/>
        <v>1.2547203767938258</v>
      </c>
      <c r="L72" s="9">
        <f t="shared" si="10"/>
        <v>0.99628252788104088</v>
      </c>
      <c r="M72" s="9">
        <f t="shared" si="16"/>
        <v>8.6145949637594976E-2</v>
      </c>
      <c r="N72" s="9"/>
      <c r="O72" s="9"/>
      <c r="P72" s="9"/>
      <c r="Q72" s="11"/>
      <c r="R72" s="9"/>
      <c r="S72" s="9"/>
      <c r="T72" s="9"/>
      <c r="U72" s="9"/>
      <c r="V72" s="9"/>
      <c r="W72" s="10">
        <f t="shared" si="22"/>
        <v>3.0111940298507465</v>
      </c>
    </row>
    <row r="73" spans="3:37" ht="14.4" customHeight="1" x14ac:dyDescent="0.3">
      <c r="C73" s="7">
        <v>69</v>
      </c>
      <c r="D73" s="8">
        <f t="shared" si="15"/>
        <v>0.36115755925730758</v>
      </c>
      <c r="E73" s="9"/>
      <c r="F73" s="9"/>
      <c r="G73" s="9">
        <f t="shared" si="7"/>
        <v>0.36248534440163599</v>
      </c>
      <c r="H73" s="9">
        <f t="shared" si="8"/>
        <v>0.74251578978098376</v>
      </c>
      <c r="I73" s="9">
        <f t="shared" si="9"/>
        <v>1.2574842102190162</v>
      </c>
      <c r="J73" s="9">
        <f t="shared" si="20"/>
        <v>0.73979595172317802</v>
      </c>
      <c r="K73" s="9">
        <f t="shared" si="21"/>
        <v>1.2528780409508147</v>
      </c>
      <c r="L73" s="9">
        <f t="shared" si="10"/>
        <v>0.99633699633699635</v>
      </c>
      <c r="M73" s="9">
        <f t="shared" si="16"/>
        <v>8.5513681537939451E-2</v>
      </c>
      <c r="N73" s="9"/>
      <c r="O73" s="9"/>
      <c r="P73" s="9"/>
      <c r="Q73" s="11"/>
      <c r="R73" s="9"/>
      <c r="S73" s="9"/>
      <c r="T73" s="9"/>
      <c r="U73" s="9"/>
      <c r="V73" s="9"/>
      <c r="W73" s="10">
        <f t="shared" si="22"/>
        <v>3.0110294117647056</v>
      </c>
    </row>
    <row r="74" spans="3:37" ht="14.4" customHeight="1" x14ac:dyDescent="0.3">
      <c r="C74" s="7">
        <v>70</v>
      </c>
      <c r="D74" s="8">
        <f t="shared" si="15"/>
        <v>0.35856858280031806</v>
      </c>
      <c r="E74" s="9"/>
      <c r="F74" s="9"/>
      <c r="G74" s="9">
        <f t="shared" si="7"/>
        <v>0.35986774433220331</v>
      </c>
      <c r="H74" s="9">
        <f t="shared" si="8"/>
        <v>0.74439182573250162</v>
      </c>
      <c r="I74" s="9">
        <f t="shared" si="9"/>
        <v>1.2556081742674983</v>
      </c>
      <c r="J74" s="9">
        <f t="shared" si="20"/>
        <v>0.74170449062155397</v>
      </c>
      <c r="K74" s="9">
        <f t="shared" si="21"/>
        <v>1.2510752927719477</v>
      </c>
      <c r="L74" s="9">
        <f t="shared" si="10"/>
        <v>0.99638989169675085</v>
      </c>
      <c r="M74" s="9">
        <f t="shared" si="16"/>
        <v>8.4895133691732308E-2</v>
      </c>
      <c r="N74" s="9"/>
      <c r="O74" s="9"/>
      <c r="P74" s="9"/>
      <c r="Q74" s="11"/>
      <c r="R74" s="9"/>
      <c r="S74" s="9"/>
      <c r="T74" s="9"/>
      <c r="U74" s="9"/>
      <c r="V74" s="9"/>
      <c r="W74" s="10">
        <f t="shared" si="22"/>
        <v>3.0108695652173916</v>
      </c>
    </row>
    <row r="75" spans="3:37" ht="14.4" customHeight="1" x14ac:dyDescent="0.3">
      <c r="C75" s="7">
        <v>71</v>
      </c>
      <c r="D75" s="8">
        <f t="shared" si="15"/>
        <v>0.35603449745815596</v>
      </c>
      <c r="E75" s="9"/>
      <c r="F75" s="9"/>
      <c r="G75" s="9">
        <f t="shared" si="7"/>
        <v>0.35730604923479226</v>
      </c>
      <c r="H75" s="9">
        <f t="shared" si="8"/>
        <v>0.74622744395013507</v>
      </c>
      <c r="I75" s="9">
        <f t="shared" si="9"/>
        <v>1.2537725560498649</v>
      </c>
      <c r="J75" s="9">
        <f t="shared" si="20"/>
        <v>0.74357183027059726</v>
      </c>
      <c r="K75" s="9">
        <f t="shared" si="21"/>
        <v>1.2493107320069829</v>
      </c>
      <c r="L75" s="9">
        <f t="shared" si="10"/>
        <v>0.99644128113879005</v>
      </c>
      <c r="M75" s="9">
        <f t="shared" si="16"/>
        <v>8.4289816956064259E-2</v>
      </c>
      <c r="N75" s="9"/>
      <c r="O75" s="9"/>
      <c r="P75" s="9"/>
      <c r="Q75" s="11"/>
      <c r="R75" s="9"/>
      <c r="S75" s="9"/>
      <c r="T75" s="9"/>
      <c r="U75" s="9"/>
      <c r="V75" s="9"/>
      <c r="W75" s="10">
        <f t="shared" si="22"/>
        <v>3.0107142857142857</v>
      </c>
    </row>
    <row r="76" spans="3:37" ht="14.4" customHeight="1" x14ac:dyDescent="0.3">
      <c r="C76" s="7">
        <v>72</v>
      </c>
      <c r="D76" s="8">
        <f t="shared" si="15"/>
        <v>0.35355339059327379</v>
      </c>
      <c r="E76" s="9"/>
      <c r="F76" s="9"/>
      <c r="G76" s="9">
        <f t="shared" si="7"/>
        <v>0.35479829689817971</v>
      </c>
      <c r="H76" s="9">
        <f t="shared" si="8"/>
        <v>0.74802407517162206</v>
      </c>
      <c r="I76" s="9">
        <f t="shared" si="9"/>
        <v>1.2519759248283779</v>
      </c>
      <c r="J76" s="9">
        <f t="shared" si="20"/>
        <v>0.74539942929382685</v>
      </c>
      <c r="K76" s="9">
        <f t="shared" si="21"/>
        <v>1.247583026846524</v>
      </c>
      <c r="L76" s="9">
        <f t="shared" si="10"/>
        <v>0.99649122807017543</v>
      </c>
      <c r="M76" s="9">
        <f t="shared" si="16"/>
        <v>8.3697266258782863E-2</v>
      </c>
      <c r="N76" s="9"/>
      <c r="O76" s="9"/>
      <c r="P76" s="9"/>
      <c r="Q76" s="11"/>
      <c r="R76" s="9"/>
      <c r="S76" s="9"/>
      <c r="T76" s="9"/>
      <c r="U76" s="9"/>
      <c r="V76" s="9"/>
      <c r="W76" s="10">
        <f t="shared" si="22"/>
        <v>3.01056338028169</v>
      </c>
    </row>
    <row r="77" spans="3:37" ht="14.4" customHeight="1" x14ac:dyDescent="0.3">
      <c r="C77" s="7">
        <v>73</v>
      </c>
      <c r="D77" s="8">
        <f t="shared" si="15"/>
        <v>0.3511234415883917</v>
      </c>
      <c r="E77" s="9"/>
      <c r="F77" s="9"/>
      <c r="G77" s="9">
        <f t="shared" si="7"/>
        <v>0.35234262020501811</v>
      </c>
      <c r="H77" s="9">
        <f t="shared" si="8"/>
        <v>0.74978308021949136</v>
      </c>
      <c r="I77" s="9">
        <f t="shared" si="9"/>
        <v>1.2502169197805086</v>
      </c>
      <c r="J77" s="9">
        <f t="shared" si="20"/>
        <v>0.74718867509762454</v>
      </c>
      <c r="K77" s="9">
        <f t="shared" si="21"/>
        <v>1.245890909677462</v>
      </c>
      <c r="L77" s="9">
        <f t="shared" si="10"/>
        <v>0.9965397923875432</v>
      </c>
      <c r="M77" s="9">
        <f t="shared" si="16"/>
        <v>8.3117039096639561E-2</v>
      </c>
      <c r="N77" s="9"/>
      <c r="O77" s="9"/>
      <c r="P77" s="9"/>
      <c r="Q77" s="11"/>
      <c r="R77" s="9"/>
      <c r="S77" s="9"/>
      <c r="T77" s="9"/>
      <c r="U77" s="9"/>
      <c r="V77" s="9"/>
      <c r="W77" s="10">
        <f t="shared" si="22"/>
        <v>3.010416666666667</v>
      </c>
    </row>
    <row r="78" spans="3:37" ht="14.4" customHeight="1" x14ac:dyDescent="0.3">
      <c r="C78" s="7">
        <v>74</v>
      </c>
      <c r="D78" s="8">
        <f t="shared" si="15"/>
        <v>0.34874291623145787</v>
      </c>
      <c r="E78" s="9"/>
      <c r="F78" s="9"/>
      <c r="G78" s="9">
        <f t="shared" si="7"/>
        <v>0.34993724128704506</v>
      </c>
      <c r="H78" s="9">
        <f t="shared" si="8"/>
        <v>0.75150575433326117</v>
      </c>
      <c r="I78" s="9">
        <f t="shared" si="9"/>
        <v>1.2484942456667389</v>
      </c>
      <c r="J78" s="9">
        <f t="shared" si="20"/>
        <v>0.74894088827751615</v>
      </c>
      <c r="K78" s="9">
        <f t="shared" si="21"/>
        <v>1.2442331731559308</v>
      </c>
      <c r="L78" s="9">
        <f t="shared" si="10"/>
        <v>0.9965870307167235</v>
      </c>
      <c r="M78" s="9">
        <f t="shared" si="16"/>
        <v>8.2548714146402427E-2</v>
      </c>
      <c r="N78" s="9"/>
      <c r="O78" s="9"/>
      <c r="P78" s="9"/>
      <c r="Q78" s="11"/>
      <c r="R78" s="9"/>
      <c r="S78" s="9"/>
      <c r="T78" s="9"/>
      <c r="U78" s="9"/>
      <c r="V78" s="9"/>
      <c r="W78" s="10">
        <f t="shared" si="22"/>
        <v>3.0102739726027399</v>
      </c>
    </row>
    <row r="79" spans="3:37" ht="14.4" customHeight="1" x14ac:dyDescent="0.3">
      <c r="C79" s="7">
        <v>75</v>
      </c>
      <c r="D79" s="8">
        <f t="shared" si="15"/>
        <v>0.34641016151377541</v>
      </c>
      <c r="E79" s="9"/>
      <c r="F79" s="9"/>
      <c r="G79" s="9">
        <f t="shared" si="7"/>
        <v>0.34758046611348409</v>
      </c>
      <c r="H79" s="9">
        <f t="shared" si="8"/>
        <v>0.7531933311779887</v>
      </c>
      <c r="I79" s="9">
        <f t="shared" si="9"/>
        <v>1.2468066688220114</v>
      </c>
      <c r="J79" s="9">
        <f t="shared" si="20"/>
        <v>0.75065732669590801</v>
      </c>
      <c r="K79" s="9">
        <f t="shared" si="21"/>
        <v>1.2426086665700853</v>
      </c>
      <c r="L79" s="9">
        <f t="shared" si="10"/>
        <v>0.99663299663299665</v>
      </c>
      <c r="M79" s="9">
        <f t="shared" si="16"/>
        <v>8.1991889979029564E-2</v>
      </c>
      <c r="N79" s="9"/>
      <c r="O79" s="9"/>
      <c r="P79" s="9"/>
      <c r="Q79" s="11"/>
      <c r="R79" s="9"/>
      <c r="S79" s="9"/>
      <c r="T79" s="9"/>
      <c r="U79" s="9"/>
      <c r="V79" s="9"/>
      <c r="W79" s="10">
        <f t="shared" si="22"/>
        <v>3.0101351351351351</v>
      </c>
    </row>
    <row r="80" spans="3:37" ht="14.4" customHeight="1" x14ac:dyDescent="0.3">
      <c r="C80" s="7">
        <v>76</v>
      </c>
      <c r="D80" s="8">
        <f t="shared" si="15"/>
        <v>0.34412360080584259</v>
      </c>
      <c r="E80" s="9"/>
      <c r="F80" s="9"/>
      <c r="G80" s="9">
        <f t="shared" si="7"/>
        <v>0.34527067947519541</v>
      </c>
      <c r="H80" s="9">
        <f t="shared" si="8"/>
        <v>0.75484698655737359</v>
      </c>
      <c r="I80" s="9">
        <f t="shared" si="9"/>
        <v>1.2451530134426263</v>
      </c>
      <c r="J80" s="9">
        <f t="shared" si="20"/>
        <v>0.75233918925984078</v>
      </c>
      <c r="K80" s="9">
        <f t="shared" si="21"/>
        <v>1.2410162924677339</v>
      </c>
      <c r="L80" s="9">
        <f t="shared" si="10"/>
        <v>0.99667774086378735</v>
      </c>
      <c r="M80" s="9">
        <f t="shared" si="16"/>
        <v>8.1446183867982178E-2</v>
      </c>
      <c r="N80" s="9"/>
      <c r="O80" s="9"/>
      <c r="P80" s="9"/>
      <c r="Q80" s="11"/>
      <c r="R80" s="9"/>
      <c r="S80" s="9"/>
      <c r="T80" s="9"/>
      <c r="U80" s="9"/>
      <c r="V80" s="9"/>
      <c r="W80" s="10">
        <f t="shared" si="22"/>
        <v>3.0100000000000002</v>
      </c>
    </row>
    <row r="81" spans="3:23" ht="14.4" customHeight="1" x14ac:dyDescent="0.3">
      <c r="C81" s="7">
        <v>77</v>
      </c>
      <c r="D81" s="8">
        <f t="shared" si="15"/>
        <v>0.34188172937891381</v>
      </c>
      <c r="E81" s="9"/>
      <c r="F81" s="9"/>
      <c r="G81" s="9">
        <f t="shared" si="7"/>
        <v>0.34300634033081812</v>
      </c>
      <c r="H81" s="9">
        <f t="shared" si="8"/>
        <v>0.75646784185684912</v>
      </c>
      <c r="I81" s="9">
        <f t="shared" si="9"/>
        <v>1.2435321581431509</v>
      </c>
      <c r="J81" s="9">
        <f t="shared" si="20"/>
        <v>0.75398761942453163</v>
      </c>
      <c r="K81" s="9">
        <f t="shared" si="21"/>
        <v>1.2394550035262881</v>
      </c>
      <c r="L81" s="9">
        <f t="shared" si="10"/>
        <v>0.99672131147540988</v>
      </c>
      <c r="M81" s="9">
        <f t="shared" si="16"/>
        <v>8.0911230683626087E-2</v>
      </c>
      <c r="N81" s="9"/>
      <c r="O81" s="9"/>
      <c r="P81" s="9"/>
      <c r="Q81" s="11"/>
      <c r="R81" s="9"/>
      <c r="S81" s="9"/>
      <c r="T81" s="9"/>
      <c r="U81" s="9"/>
      <c r="V81" s="9"/>
      <c r="W81" s="10">
        <f t="shared" si="22"/>
        <v>3.0098684210526314</v>
      </c>
    </row>
    <row r="82" spans="3:23" ht="14.4" customHeight="1" x14ac:dyDescent="0.3">
      <c r="C82" s="7">
        <v>78</v>
      </c>
      <c r="D82" s="8">
        <f t="shared" si="15"/>
        <v>0.33968311024337872</v>
      </c>
      <c r="E82" s="9"/>
      <c r="F82" s="9"/>
      <c r="G82" s="9">
        <f t="shared" si="7"/>
        <v>0.34078597748442863</v>
      </c>
      <c r="H82" s="9">
        <f t="shared" si="8"/>
        <v>0.75805696723946503</v>
      </c>
      <c r="I82" s="9">
        <f t="shared" si="9"/>
        <v>1.241943032760535</v>
      </c>
      <c r="J82" s="9">
        <f t="shared" si="20"/>
        <v>0.75560370844580993</v>
      </c>
      <c r="K82" s="9">
        <f t="shared" si="21"/>
        <v>1.2379237996448051</v>
      </c>
      <c r="L82" s="9">
        <f t="shared" si="10"/>
        <v>0.99676375404530748</v>
      </c>
      <c r="M82" s="9">
        <f t="shared" si="16"/>
        <v>8.0386681866499193E-2</v>
      </c>
      <c r="N82" s="9"/>
      <c r="O82" s="9"/>
      <c r="P82" s="9"/>
      <c r="Q82" s="11"/>
      <c r="R82" s="9"/>
      <c r="S82" s="9"/>
      <c r="T82" s="9"/>
      <c r="U82" s="9"/>
      <c r="V82" s="9"/>
      <c r="W82" s="10">
        <f t="shared" si="22"/>
        <v>3.0097402597402598</v>
      </c>
    </row>
    <row r="83" spans="3:23" ht="14.4" customHeight="1" x14ac:dyDescent="0.3">
      <c r="C83" s="7">
        <v>79</v>
      </c>
      <c r="D83" s="8">
        <f t="shared" si="15"/>
        <v>0.33752637027780719</v>
      </c>
      <c r="E83" s="9"/>
      <c r="F83" s="9"/>
      <c r="G83" s="9">
        <f t="shared" si="7"/>
        <v>0.33860818556715916</v>
      </c>
      <c r="H83" s="9">
        <f t="shared" si="8"/>
        <v>0.75961538461538258</v>
      </c>
      <c r="I83" s="9">
        <f t="shared" si="9"/>
        <v>1.2403846153846174</v>
      </c>
      <c r="J83" s="9">
        <f t="shared" si="20"/>
        <v>0.75718849840255387</v>
      </c>
      <c r="K83" s="9">
        <f t="shared" si="21"/>
        <v>1.2364217252396186</v>
      </c>
      <c r="L83" s="9">
        <f t="shared" si="10"/>
        <v>0.99680511182108622</v>
      </c>
      <c r="M83" s="9">
        <f t="shared" si="16"/>
        <v>7.9872204472844113E-2</v>
      </c>
      <c r="N83" s="9"/>
      <c r="O83" s="9"/>
      <c r="P83" s="9"/>
      <c r="Q83" s="11"/>
      <c r="R83" s="9"/>
      <c r="S83" s="9"/>
      <c r="T83" s="9"/>
      <c r="U83" s="9"/>
      <c r="V83" s="9"/>
      <c r="W83" s="10">
        <f t="shared" si="22"/>
        <v>3.0096153846153846</v>
      </c>
    </row>
    <row r="84" spans="3:23" ht="14.4" customHeight="1" x14ac:dyDescent="0.3">
      <c r="C84" s="7">
        <v>80</v>
      </c>
      <c r="D84" s="8">
        <f t="shared" si="15"/>
        <v>0.33541019662496846</v>
      </c>
      <c r="E84" s="9"/>
      <c r="F84" s="9"/>
      <c r="G84" s="9">
        <f t="shared" si="7"/>
        <v>0.33647162129783226</v>
      </c>
      <c r="H84" s="9">
        <f t="shared" si="8"/>
        <v>0.76114407040362397</v>
      </c>
      <c r="I84" s="9">
        <f t="shared" si="9"/>
        <v>1.2388559295963759</v>
      </c>
      <c r="J84" s="9">
        <f t="shared" si="20"/>
        <v>0.75874298500802895</v>
      </c>
      <c r="K84" s="9">
        <f t="shared" si="21"/>
        <v>1.2349478667269869</v>
      </c>
      <c r="L84" s="9">
        <f t="shared" si="10"/>
        <v>0.99684542586750791</v>
      </c>
      <c r="M84" s="9">
        <f t="shared" si="16"/>
        <v>7.9367480286492972E-2</v>
      </c>
      <c r="N84" s="9"/>
      <c r="O84" s="9"/>
      <c r="P84" s="9"/>
      <c r="Q84" s="11"/>
      <c r="R84" s="9"/>
      <c r="S84" s="9"/>
      <c r="T84" s="9"/>
      <c r="U84" s="9"/>
      <c r="V84" s="9"/>
      <c r="W84" s="10">
        <f t="shared" si="22"/>
        <v>3.009493670886076</v>
      </c>
    </row>
    <row r="85" spans="3:23" ht="14.4" customHeight="1" x14ac:dyDescent="0.3">
      <c r="C85" s="7">
        <v>81</v>
      </c>
      <c r="D85" s="8">
        <f t="shared" si="15"/>
        <v>0.33333333333333331</v>
      </c>
      <c r="E85" s="9"/>
      <c r="F85" s="9"/>
      <c r="G85" s="9">
        <f t="shared" si="7"/>
        <v>0.33437500000000003</v>
      </c>
      <c r="H85" s="9">
        <f t="shared" si="8"/>
        <v>0.7626439581030221</v>
      </c>
      <c r="I85" s="9">
        <f t="shared" si="9"/>
        <v>1.237356041896978</v>
      </c>
      <c r="J85" s="9">
        <f t="shared" si="20"/>
        <v>0.76026812022731172</v>
      </c>
      <c r="K85" s="9">
        <f t="shared" si="21"/>
        <v>1.2335013501776726</v>
      </c>
      <c r="L85" s="9">
        <f t="shared" si="10"/>
        <v>0.99688473520249221</v>
      </c>
      <c r="M85" s="9">
        <f t="shared" si="16"/>
        <v>7.8872204991726827E-2</v>
      </c>
      <c r="N85" s="9"/>
      <c r="O85" s="9"/>
      <c r="P85" s="9"/>
      <c r="Q85" s="11"/>
      <c r="R85" s="9"/>
      <c r="S85" s="9"/>
      <c r="T85" s="9"/>
      <c r="U85" s="9"/>
      <c r="V85" s="9"/>
      <c r="W85" s="10">
        <f t="shared" si="22"/>
        <v>3.0093749999999999</v>
      </c>
    </row>
    <row r="86" spans="3:23" ht="14.4" customHeight="1" x14ac:dyDescent="0.3">
      <c r="C86" s="7">
        <v>82</v>
      </c>
      <c r="D86" s="8">
        <f t="shared" si="15"/>
        <v>0.33129457822453962</v>
      </c>
      <c r="E86" s="9"/>
      <c r="F86" s="9"/>
      <c r="G86" s="9">
        <f t="shared" si="7"/>
        <v>0.33231709235486229</v>
      </c>
      <c r="H86" s="9">
        <f t="shared" si="8"/>
        <v>0.76411594068783195</v>
      </c>
      <c r="I86" s="9">
        <f t="shared" si="9"/>
        <v>1.235884059312168</v>
      </c>
      <c r="J86" s="9">
        <f t="shared" si="20"/>
        <v>0.76176481471648472</v>
      </c>
      <c r="K86" s="9">
        <f t="shared" si="21"/>
        <v>1.2320813391296692</v>
      </c>
      <c r="L86" s="9">
        <f t="shared" si="10"/>
        <v>0.99692307692307691</v>
      </c>
      <c r="M86" s="9">
        <f t="shared" si="16"/>
        <v>7.8386087402197394E-2</v>
      </c>
      <c r="N86" s="9"/>
      <c r="O86" s="9"/>
      <c r="P86" s="9"/>
      <c r="Q86" s="11"/>
      <c r="R86" s="9"/>
      <c r="S86" s="9"/>
      <c r="T86" s="9"/>
      <c r="U86" s="9"/>
      <c r="V86" s="9"/>
      <c r="W86" s="10">
        <f t="shared" si="22"/>
        <v>3.0092592592592591</v>
      </c>
    </row>
    <row r="87" spans="3:23" ht="14.4" customHeight="1" x14ac:dyDescent="0.3">
      <c r="C87" s="7">
        <v>83</v>
      </c>
      <c r="D87" s="8">
        <f t="shared" si="15"/>
        <v>0.32929277996907103</v>
      </c>
      <c r="E87" s="9"/>
      <c r="F87" s="9"/>
      <c r="G87" s="9">
        <f t="shared" si="7"/>
        <v>0.3302967213714158</v>
      </c>
      <c r="H87" s="9">
        <f t="shared" si="8"/>
        <v>0.76556087284189867</v>
      </c>
      <c r="I87" s="9">
        <f t="shared" si="9"/>
        <v>1.2344391271581012</v>
      </c>
      <c r="J87" s="9">
        <f t="shared" si="20"/>
        <v>0.7632339400976984</v>
      </c>
      <c r="K87" s="9">
        <f t="shared" si="21"/>
        <v>1.2306870325466785</v>
      </c>
      <c r="L87" s="9">
        <f t="shared" si="10"/>
        <v>0.99696048632218848</v>
      </c>
      <c r="M87" s="9">
        <f t="shared" si="16"/>
        <v>7.7908848741496686E-2</v>
      </c>
      <c r="N87" s="9"/>
      <c r="O87" s="9"/>
      <c r="P87" s="9"/>
      <c r="Q87" s="11"/>
      <c r="R87" s="9"/>
      <c r="S87" s="9"/>
      <c r="T87" s="9"/>
      <c r="U87" s="9"/>
      <c r="V87" s="9"/>
      <c r="W87" s="10">
        <f t="shared" si="22"/>
        <v>3.0091463414634148</v>
      </c>
    </row>
    <row r="88" spans="3:23" ht="14.4" customHeight="1" x14ac:dyDescent="0.3">
      <c r="C88" s="7">
        <v>84</v>
      </c>
      <c r="D88" s="8">
        <f t="shared" si="15"/>
        <v>0.3273268353539886</v>
      </c>
      <c r="E88" s="9"/>
      <c r="F88" s="9"/>
      <c r="G88" s="9">
        <f t="shared" si="7"/>
        <v>0.32831275955686207</v>
      </c>
      <c r="H88" s="9">
        <f t="shared" si="8"/>
        <v>0.76697957304407671</v>
      </c>
      <c r="I88" s="9">
        <f t="shared" si="9"/>
        <v>1.2330204269559233</v>
      </c>
      <c r="J88" s="9">
        <f t="shared" si="20"/>
        <v>0.76467633108298338</v>
      </c>
      <c r="K88" s="9">
        <f t="shared" si="21"/>
        <v>1.2293176629110105</v>
      </c>
      <c r="L88" s="9">
        <f t="shared" si="10"/>
        <v>0.99699699699699695</v>
      </c>
      <c r="M88" s="9">
        <f t="shared" si="16"/>
        <v>7.7440221971337875E-2</v>
      </c>
      <c r="N88" s="9"/>
      <c r="O88" s="9"/>
      <c r="P88" s="9"/>
      <c r="Q88" s="11"/>
      <c r="R88" s="9"/>
      <c r="S88" s="9"/>
      <c r="T88" s="9"/>
      <c r="U88" s="9"/>
      <c r="V88" s="9"/>
      <c r="W88" s="10">
        <f t="shared" si="22"/>
        <v>3.0090361445783134</v>
      </c>
    </row>
    <row r="89" spans="3:23" ht="14.4" customHeight="1" x14ac:dyDescent="0.3">
      <c r="C89" s="7">
        <v>85</v>
      </c>
      <c r="D89" s="8">
        <f t="shared" si="15"/>
        <v>0.32539568672798425</v>
      </c>
      <c r="E89" s="9"/>
      <c r="F89" s="9"/>
      <c r="G89" s="9">
        <f t="shared" si="7"/>
        <v>0.32636412627181755</v>
      </c>
      <c r="H89" s="9">
        <f t="shared" si="8"/>
        <v>0.76837282551655606</v>
      </c>
      <c r="I89" s="9">
        <f t="shared" si="9"/>
        <v>1.2316271744834439</v>
      </c>
      <c r="J89" s="9">
        <f t="shared" si="20"/>
        <v>0.76609278745864351</v>
      </c>
      <c r="K89" s="9">
        <f t="shared" si="21"/>
        <v>1.2279724944404662</v>
      </c>
      <c r="L89" s="9">
        <f t="shared" si="10"/>
        <v>0.9970326409495549</v>
      </c>
      <c r="M89" s="9">
        <f t="shared" si="16"/>
        <v>7.6979951163637136E-2</v>
      </c>
      <c r="N89" s="9"/>
      <c r="O89" s="9"/>
      <c r="P89" s="9"/>
      <c r="Q89" s="11"/>
      <c r="R89" s="9"/>
      <c r="S89" s="9"/>
      <c r="T89" s="9"/>
      <c r="U89" s="9"/>
      <c r="V89" s="9"/>
      <c r="W89" s="10">
        <f t="shared" si="22"/>
        <v>3.0089285714285716</v>
      </c>
    </row>
    <row r="90" spans="3:23" ht="14.4" customHeight="1" x14ac:dyDescent="0.3">
      <c r="C90" s="7">
        <v>86</v>
      </c>
      <c r="D90" s="8">
        <f t="shared" si="15"/>
        <v>0.32349831961031522</v>
      </c>
      <c r="E90" s="9"/>
      <c r="F90" s="9"/>
      <c r="G90" s="9">
        <f t="shared" si="7"/>
        <v>0.32444978525622797</v>
      </c>
      <c r="H90" s="9">
        <f t="shared" si="8"/>
        <v>0.76974138204647191</v>
      </c>
      <c r="I90" s="9">
        <f t="shared" si="9"/>
        <v>1.230258617953528</v>
      </c>
      <c r="J90" s="9">
        <f t="shared" si="20"/>
        <v>0.76748407594076373</v>
      </c>
      <c r="K90" s="9">
        <f t="shared" si="21"/>
        <v>1.2266508214199401</v>
      </c>
      <c r="L90" s="9">
        <f t="shared" si="10"/>
        <v>0.99706744868035191</v>
      </c>
      <c r="M90" s="9">
        <f t="shared" si="16"/>
        <v>7.6527790913196045E-2</v>
      </c>
      <c r="N90" s="9"/>
      <c r="O90" s="9"/>
      <c r="P90" s="9"/>
      <c r="Q90" s="11"/>
      <c r="R90" s="9"/>
      <c r="S90" s="9"/>
      <c r="T90" s="9"/>
      <c r="U90" s="9"/>
      <c r="V90" s="9"/>
      <c r="W90" s="10">
        <f t="shared" si="22"/>
        <v>3.0088235294117647</v>
      </c>
    </row>
    <row r="91" spans="3:23" ht="14.4" customHeight="1" x14ac:dyDescent="0.3">
      <c r="C91" s="7">
        <v>87</v>
      </c>
      <c r="D91" s="8">
        <f t="shared" si="15"/>
        <v>0.3216337604513384</v>
      </c>
      <c r="E91" s="9"/>
      <c r="F91" s="9"/>
      <c r="G91" s="9">
        <f t="shared" si="7"/>
        <v>0.32256874231311561</v>
      </c>
      <c r="H91" s="9">
        <f t="shared" si="8"/>
        <v>0.7710859636905838</v>
      </c>
      <c r="I91" s="9">
        <f t="shared" si="9"/>
        <v>1.2289140363094162</v>
      </c>
      <c r="J91" s="9">
        <f t="shared" si="20"/>
        <v>0.76885093191177067</v>
      </c>
      <c r="K91" s="9">
        <f t="shared" si="21"/>
        <v>1.2253519666389541</v>
      </c>
      <c r="L91" s="9">
        <f t="shared" si="10"/>
        <v>0.99710144927536237</v>
      </c>
      <c r="M91" s="9">
        <f t="shared" si="16"/>
        <v>7.6083505787863923E-2</v>
      </c>
      <c r="N91" s="9"/>
      <c r="O91" s="9"/>
      <c r="P91" s="9"/>
      <c r="Q91" s="11"/>
      <c r="R91" s="9"/>
      <c r="S91" s="9"/>
      <c r="T91" s="9"/>
      <c r="U91" s="9"/>
      <c r="V91" s="9"/>
      <c r="W91" s="10">
        <f t="shared" si="22"/>
        <v>3.0087209302325579</v>
      </c>
    </row>
    <row r="92" spans="3:23" ht="14.4" customHeight="1" x14ac:dyDescent="0.3">
      <c r="C92" s="7">
        <v>88</v>
      </c>
      <c r="D92" s="8">
        <f t="shared" si="15"/>
        <v>0.31980107453341566</v>
      </c>
      <c r="E92" s="9"/>
      <c r="F92" s="9"/>
      <c r="G92" s="9">
        <f t="shared" si="7"/>
        <v>0.32072004313839669</v>
      </c>
      <c r="H92" s="9">
        <f t="shared" si="8"/>
        <v>0.77240726237165469</v>
      </c>
      <c r="I92" s="9">
        <f t="shared" si="9"/>
        <v>1.2275927376283453</v>
      </c>
      <c r="J92" s="9">
        <f t="shared" si="20"/>
        <v>0.77019406104680754</v>
      </c>
      <c r="K92" s="9">
        <f t="shared" si="21"/>
        <v>1.2240752799274044</v>
      </c>
      <c r="L92" s="9">
        <f t="shared" si="10"/>
        <v>0.99713467048710602</v>
      </c>
      <c r="M92" s="9">
        <f t="shared" si="16"/>
        <v>7.5646869813432827E-2</v>
      </c>
      <c r="N92" s="9"/>
      <c r="O92" s="9"/>
      <c r="P92" s="9"/>
      <c r="Q92" s="11"/>
      <c r="R92" s="9"/>
      <c r="S92" s="9"/>
      <c r="T92" s="9"/>
      <c r="U92" s="9"/>
      <c r="V92" s="9"/>
      <c r="W92" s="10">
        <f t="shared" si="22"/>
        <v>3.0086206896551726</v>
      </c>
    </row>
    <row r="93" spans="3:23" ht="14.4" customHeight="1" x14ac:dyDescent="0.3">
      <c r="C93" s="7">
        <v>89</v>
      </c>
      <c r="D93" s="8">
        <f t="shared" si="15"/>
        <v>0.31799936400190804</v>
      </c>
      <c r="E93" s="9"/>
      <c r="F93" s="9"/>
      <c r="G93" s="9">
        <f t="shared" ref="G93:G104" si="23">3/(L93*SQRT(C93))</f>
        <v>0.31890277128600431</v>
      </c>
      <c r="H93" s="9">
        <f t="shared" ref="H93:H104" si="24">MAX(0,1-((3/L93)*SQRT(1-(L93^2))))</f>
        <v>0.77370594237468504</v>
      </c>
      <c r="I93" s="9">
        <f t="shared" ref="I93:I104" si="25">1+((3/L93)*SQRT(1-(L93^2)))</f>
        <v>1.226294057625315</v>
      </c>
      <c r="J93" s="9">
        <f t="shared" si="20"/>
        <v>0.77151414083821279</v>
      </c>
      <c r="K93" s="9">
        <f t="shared" si="21"/>
        <v>1.2228201367821838</v>
      </c>
      <c r="L93" s="9">
        <f t="shared" ref="L93:L104" si="26">(4*(C93-1))/((4*C93)-3)</f>
        <v>0.99716713881019825</v>
      </c>
      <c r="M93" s="9">
        <f t="shared" si="16"/>
        <v>7.5217665990661819E-2</v>
      </c>
      <c r="N93" s="9"/>
      <c r="O93" s="9"/>
      <c r="P93" s="9"/>
      <c r="Q93" s="11"/>
      <c r="R93" s="9"/>
      <c r="S93" s="9"/>
      <c r="T93" s="9"/>
      <c r="U93" s="9"/>
      <c r="V93" s="9"/>
      <c r="W93" s="10">
        <f t="shared" si="22"/>
        <v>3.0085227272727275</v>
      </c>
    </row>
    <row r="94" spans="3:23" ht="14.4" customHeight="1" x14ac:dyDescent="0.3">
      <c r="C94" s="7">
        <v>90</v>
      </c>
      <c r="D94" s="8">
        <f t="shared" ref="D94:D104" si="27">3/SQRT(C94)</f>
        <v>0.31622776601683794</v>
      </c>
      <c r="E94" s="9"/>
      <c r="F94" s="9"/>
      <c r="G94" s="9">
        <f t="shared" si="23"/>
        <v>0.31711604625845824</v>
      </c>
      <c r="H94" s="9">
        <f t="shared" si="24"/>
        <v>0.77498264175024745</v>
      </c>
      <c r="I94" s="9">
        <f t="shared" si="25"/>
        <v>1.2250173582497526</v>
      </c>
      <c r="J94" s="9">
        <f t="shared" si="20"/>
        <v>0.77281182202545695</v>
      </c>
      <c r="K94" s="9">
        <f t="shared" si="21"/>
        <v>1.2215859370781845</v>
      </c>
      <c r="L94" s="9">
        <f t="shared" si="26"/>
        <v>0.99719887955182074</v>
      </c>
      <c r="M94" s="9">
        <f t="shared" ref="M94:M104" si="28">SQRT(1-(L94^2))</f>
        <v>7.4795685842121276E-2</v>
      </c>
      <c r="N94" s="9"/>
      <c r="O94" s="9"/>
      <c r="P94" s="9"/>
      <c r="Q94" s="11"/>
      <c r="R94" s="9"/>
      <c r="S94" s="9"/>
      <c r="T94" s="9"/>
      <c r="U94" s="9"/>
      <c r="V94" s="9"/>
      <c r="W94" s="10">
        <f t="shared" si="22"/>
        <v>3.0084269662921348</v>
      </c>
    </row>
    <row r="95" spans="3:23" ht="14.4" customHeight="1" x14ac:dyDescent="0.3">
      <c r="C95" s="7">
        <v>91</v>
      </c>
      <c r="D95" s="8">
        <f t="shared" si="27"/>
        <v>0.31448545101657549</v>
      </c>
      <c r="E95" s="9"/>
      <c r="F95" s="9"/>
      <c r="G95" s="9">
        <f t="shared" si="23"/>
        <v>0.31535902171384378</v>
      </c>
      <c r="H95" s="9">
        <f t="shared" si="24"/>
        <v>0.77623797363170932</v>
      </c>
      <c r="I95" s="9">
        <f t="shared" si="25"/>
        <v>1.2237620263682907</v>
      </c>
      <c r="J95" s="9">
        <f t="shared" si="20"/>
        <v>0.77408772993743868</v>
      </c>
      <c r="K95" s="9">
        <f t="shared" si="21"/>
        <v>1.2203721038575752</v>
      </c>
      <c r="L95" s="9">
        <f t="shared" si="26"/>
        <v>0.99722991689750695</v>
      </c>
      <c r="M95" s="9">
        <f t="shared" si="28"/>
        <v>7.4380728986689432E-2</v>
      </c>
      <c r="N95" s="9"/>
      <c r="O95" s="9"/>
      <c r="P95" s="9"/>
      <c r="Q95" s="11"/>
      <c r="R95" s="9"/>
      <c r="S95" s="9"/>
      <c r="T95" s="9"/>
      <c r="U95" s="9"/>
      <c r="V95" s="9"/>
      <c r="W95" s="10">
        <f t="shared" si="22"/>
        <v>3.0083333333333333</v>
      </c>
    </row>
    <row r="96" spans="3:23" ht="14.4" customHeight="1" x14ac:dyDescent="0.3">
      <c r="C96" s="7">
        <v>92</v>
      </c>
      <c r="D96" s="8">
        <f t="shared" si="27"/>
        <v>0.31277162108561218</v>
      </c>
      <c r="E96" s="9"/>
      <c r="F96" s="9"/>
      <c r="G96" s="9">
        <f t="shared" si="23"/>
        <v>0.31363088378090231</v>
      </c>
      <c r="H96" s="9">
        <f t="shared" si="24"/>
        <v>0.77747252747252693</v>
      </c>
      <c r="I96" s="9">
        <f t="shared" si="25"/>
        <v>1.2225274725274731</v>
      </c>
      <c r="J96" s="9">
        <f t="shared" si="20"/>
        <v>0.77534246575342403</v>
      </c>
      <c r="K96" s="9">
        <f t="shared" si="21"/>
        <v>1.2191780821917815</v>
      </c>
      <c r="L96" s="9">
        <f t="shared" si="26"/>
        <v>0.99726027397260275</v>
      </c>
      <c r="M96" s="9">
        <f t="shared" si="28"/>
        <v>7.3972602739726223E-2</v>
      </c>
      <c r="N96" s="9"/>
      <c r="O96" s="9"/>
      <c r="P96" s="9"/>
      <c r="Q96" s="11"/>
      <c r="R96" s="9"/>
      <c r="S96" s="9"/>
      <c r="T96" s="9"/>
      <c r="U96" s="9"/>
      <c r="V96" s="9"/>
      <c r="W96" s="10">
        <f t="shared" si="22"/>
        <v>3.0082417582417582</v>
      </c>
    </row>
    <row r="97" spans="3:23" ht="14.4" customHeight="1" x14ac:dyDescent="0.3">
      <c r="C97" s="7">
        <v>93</v>
      </c>
      <c r="D97" s="8">
        <f t="shared" si="27"/>
        <v>0.31108550841912758</v>
      </c>
      <c r="E97" s="9"/>
      <c r="F97" s="9"/>
      <c r="G97" s="9">
        <f t="shared" si="23"/>
        <v>0.3119308494746143</v>
      </c>
      <c r="H97" s="9">
        <f t="shared" si="24"/>
        <v>0.7786868702092673</v>
      </c>
      <c r="I97" s="9">
        <f t="shared" si="25"/>
        <v>1.2213131297907327</v>
      </c>
      <c r="J97" s="9">
        <f t="shared" si="20"/>
        <v>0.776576607688375</v>
      </c>
      <c r="K97" s="9">
        <f t="shared" si="21"/>
        <v>1.2180033381110831</v>
      </c>
      <c r="L97" s="9">
        <f t="shared" si="26"/>
        <v>0.99728997289972898</v>
      </c>
      <c r="M97" s="9">
        <f t="shared" si="28"/>
        <v>7.3571121737117995E-2</v>
      </c>
      <c r="N97" s="9"/>
      <c r="O97" s="9"/>
      <c r="P97" s="9"/>
      <c r="Q97" s="11"/>
      <c r="R97" s="9"/>
      <c r="S97" s="9"/>
      <c r="T97" s="9"/>
      <c r="U97" s="9"/>
      <c r="V97" s="9"/>
      <c r="W97" s="10">
        <f t="shared" si="22"/>
        <v>3.0081521739130435</v>
      </c>
    </row>
    <row r="98" spans="3:23" ht="14.4" customHeight="1" x14ac:dyDescent="0.3">
      <c r="C98" s="7">
        <v>94</v>
      </c>
      <c r="D98" s="8">
        <f t="shared" si="27"/>
        <v>0.30942637387763799</v>
      </c>
      <c r="E98" s="9"/>
      <c r="F98" s="9"/>
      <c r="G98" s="9">
        <f t="shared" si="23"/>
        <v>0.31025816520526606</v>
      </c>
      <c r="H98" s="9">
        <f t="shared" si="24"/>
        <v>0.77988154735554582</v>
      </c>
      <c r="I98" s="9">
        <f t="shared" si="25"/>
        <v>1.2201184526444542</v>
      </c>
      <c r="J98" s="9">
        <f t="shared" si="20"/>
        <v>0.77779071210794393</v>
      </c>
      <c r="K98" s="9">
        <f t="shared" si="21"/>
        <v>1.2168473575971499</v>
      </c>
      <c r="L98" s="9">
        <f t="shared" si="26"/>
        <v>0.99731903485254692</v>
      </c>
      <c r="M98" s="9">
        <f t="shared" si="28"/>
        <v>7.3176107581534353E-2</v>
      </c>
      <c r="N98" s="9"/>
      <c r="O98" s="9"/>
      <c r="P98" s="9"/>
      <c r="Q98" s="11"/>
      <c r="R98" s="9"/>
      <c r="S98" s="9"/>
      <c r="T98" s="9"/>
      <c r="U98" s="9"/>
      <c r="V98" s="9"/>
      <c r="W98" s="10">
        <f t="shared" si="22"/>
        <v>3.0080645161290325</v>
      </c>
    </row>
    <row r="99" spans="3:23" ht="14.4" customHeight="1" x14ac:dyDescent="0.3">
      <c r="C99" s="7">
        <v>95</v>
      </c>
      <c r="D99" s="8">
        <f t="shared" si="27"/>
        <v>0.30779350562554625</v>
      </c>
      <c r="E99" s="9"/>
      <c r="F99" s="9"/>
      <c r="G99" s="9">
        <f t="shared" si="23"/>
        <v>0.30861210537455036</v>
      </c>
      <c r="H99" s="9">
        <f t="shared" si="24"/>
        <v>0.78105708403171725</v>
      </c>
      <c r="I99" s="9">
        <f t="shared" si="25"/>
        <v>1.2189429159682827</v>
      </c>
      <c r="J99" s="9">
        <f t="shared" si="20"/>
        <v>0.7789853145780522</v>
      </c>
      <c r="K99" s="9">
        <f t="shared" si="21"/>
        <v>1.2157096456341492</v>
      </c>
      <c r="L99" s="9">
        <f t="shared" si="26"/>
        <v>0.99734748010610075</v>
      </c>
      <c r="M99" s="9">
        <f t="shared" si="28"/>
        <v>7.2787388509349515E-2</v>
      </c>
      <c r="N99" s="9"/>
      <c r="O99" s="9"/>
      <c r="P99" s="9"/>
      <c r="Q99" s="11"/>
      <c r="R99" s="9"/>
      <c r="S99" s="9"/>
      <c r="T99" s="9"/>
      <c r="U99" s="9"/>
      <c r="V99" s="9"/>
      <c r="W99" s="10">
        <f t="shared" si="22"/>
        <v>3.0079787234042556</v>
      </c>
    </row>
    <row r="100" spans="3:23" ht="14.4" customHeight="1" x14ac:dyDescent="0.3">
      <c r="C100" s="7">
        <v>96</v>
      </c>
      <c r="D100" s="8">
        <f t="shared" si="27"/>
        <v>0.30618621784789729</v>
      </c>
      <c r="E100" s="9"/>
      <c r="F100" s="9"/>
      <c r="G100" s="9">
        <f t="shared" si="23"/>
        <v>0.30699197105276016</v>
      </c>
      <c r="H100" s="9">
        <f t="shared" si="24"/>
        <v>0.78221398593473146</v>
      </c>
      <c r="I100" s="9">
        <f t="shared" si="25"/>
        <v>1.2177860140652685</v>
      </c>
      <c r="J100" s="9">
        <f t="shared" si="20"/>
        <v>0.78016093085353799</v>
      </c>
      <c r="K100" s="9">
        <f t="shared" si="21"/>
        <v>1.2145897253144411</v>
      </c>
      <c r="L100" s="9">
        <f t="shared" si="26"/>
        <v>0.99737532808398954</v>
      </c>
      <c r="M100" s="9">
        <f t="shared" si="28"/>
        <v>7.2404799076817197E-2</v>
      </c>
      <c r="N100" s="9"/>
      <c r="O100" s="9"/>
      <c r="P100" s="9"/>
      <c r="Q100" s="11"/>
      <c r="R100" s="9"/>
      <c r="S100" s="9"/>
      <c r="T100" s="9"/>
      <c r="U100" s="9"/>
      <c r="V100" s="9"/>
      <c r="W100" s="10">
        <f t="shared" si="22"/>
        <v>3.007894736842105</v>
      </c>
    </row>
    <row r="101" spans="3:23" ht="14.4" customHeight="1" x14ac:dyDescent="0.3">
      <c r="C101" s="7">
        <v>97</v>
      </c>
      <c r="D101" s="8">
        <f t="shared" si="27"/>
        <v>0.30460384954008574</v>
      </c>
      <c r="E101" s="9"/>
      <c r="F101" s="9"/>
      <c r="G101" s="9">
        <f t="shared" si="23"/>
        <v>0.30539708873159638</v>
      </c>
      <c r="H101" s="9">
        <f t="shared" si="24"/>
        <v>0.78335274025215573</v>
      </c>
      <c r="I101" s="9">
        <f t="shared" si="25"/>
        <v>1.2166472597478442</v>
      </c>
      <c r="J101" s="9">
        <f t="shared" si="20"/>
        <v>0.78131805780994235</v>
      </c>
      <c r="K101" s="9">
        <f t="shared" si="21"/>
        <v>1.2134871369952525</v>
      </c>
      <c r="L101" s="9">
        <f t="shared" si="26"/>
        <v>0.9974025974025974</v>
      </c>
      <c r="M101" s="9">
        <f t="shared" si="28"/>
        <v>7.2028179864218347E-2</v>
      </c>
      <c r="N101" s="9"/>
      <c r="O101" s="9"/>
      <c r="P101" s="9"/>
      <c r="Q101" s="11"/>
      <c r="R101" s="9"/>
      <c r="S101" s="9"/>
      <c r="T101" s="9"/>
      <c r="U101" s="9"/>
      <c r="V101" s="9"/>
      <c r="W101" s="10">
        <f t="shared" si="22"/>
        <v>3.0078125</v>
      </c>
    </row>
    <row r="102" spans="3:23" ht="14.4" customHeight="1" x14ac:dyDescent="0.3">
      <c r="C102" s="7">
        <v>98</v>
      </c>
      <c r="D102" s="8">
        <f t="shared" si="27"/>
        <v>0.30304576336566325</v>
      </c>
      <c r="E102" s="9"/>
      <c r="F102" s="9"/>
      <c r="G102" s="9">
        <f t="shared" si="23"/>
        <v>0.30382680914753352</v>
      </c>
      <c r="H102" s="9">
        <f t="shared" si="24"/>
        <v>0.78447381652422976</v>
      </c>
      <c r="I102" s="9">
        <f t="shared" si="25"/>
        <v>1.2155261834757702</v>
      </c>
      <c r="J102" s="9">
        <f t="shared" si="20"/>
        <v>0.78245717432236805</v>
      </c>
      <c r="K102" s="9">
        <f t="shared" si="21"/>
        <v>1.2124014375028247</v>
      </c>
      <c r="L102" s="9">
        <f t="shared" si="26"/>
        <v>0.99742930591259638</v>
      </c>
      <c r="M102" s="9">
        <f t="shared" si="28"/>
        <v>7.1657377196742797E-2</v>
      </c>
      <c r="N102" s="9"/>
      <c r="O102" s="9"/>
      <c r="P102" s="9"/>
      <c r="Q102" s="11"/>
      <c r="R102" s="9"/>
      <c r="S102" s="9"/>
      <c r="T102" s="9"/>
      <c r="U102" s="9"/>
      <c r="V102" s="9"/>
      <c r="W102" s="10">
        <f t="shared" si="22"/>
        <v>3.0077319587628866</v>
      </c>
    </row>
    <row r="103" spans="3:23" ht="14.4" customHeight="1" x14ac:dyDescent="0.3">
      <c r="C103" s="7">
        <v>99</v>
      </c>
      <c r="D103" s="8">
        <f t="shared" si="27"/>
        <v>0.30151134457776363</v>
      </c>
      <c r="E103" s="9"/>
      <c r="F103" s="9"/>
      <c r="G103" s="9">
        <f t="shared" si="23"/>
        <v>0.30228050617107427</v>
      </c>
      <c r="H103" s="9">
        <f t="shared" si="24"/>
        <v>0.78557766745731872</v>
      </c>
      <c r="I103" s="9">
        <f t="shared" si="25"/>
        <v>1.2144223325426813</v>
      </c>
      <c r="J103" s="9">
        <f t="shared" si="20"/>
        <v>0.78357874209483191</v>
      </c>
      <c r="K103" s="9">
        <f t="shared" si="21"/>
        <v>1.2113321993809951</v>
      </c>
      <c r="L103" s="9">
        <f t="shared" si="26"/>
        <v>0.99745547073791352</v>
      </c>
      <c r="M103" s="9">
        <f t="shared" si="28"/>
        <v>7.1292242881027215E-2</v>
      </c>
      <c r="N103" s="9"/>
      <c r="O103" s="9"/>
      <c r="P103" s="9"/>
      <c r="Q103" s="11"/>
      <c r="R103" s="9"/>
      <c r="S103" s="9"/>
      <c r="T103" s="9"/>
      <c r="U103" s="9"/>
      <c r="V103" s="9"/>
      <c r="W103" s="10">
        <f t="shared" si="22"/>
        <v>3.0076530612244898</v>
      </c>
    </row>
    <row r="104" spans="3:23" ht="14.4" customHeight="1" x14ac:dyDescent="0.3">
      <c r="C104" s="12">
        <v>100</v>
      </c>
      <c r="D104" s="13">
        <f t="shared" si="27"/>
        <v>0.3</v>
      </c>
      <c r="E104" s="14"/>
      <c r="F104" s="14"/>
      <c r="G104" s="14">
        <f t="shared" si="23"/>
        <v>0.30075757575757578</v>
      </c>
      <c r="H104" s="14">
        <f t="shared" si="24"/>
        <v>0.78666472969198997</v>
      </c>
      <c r="I104" s="14">
        <f t="shared" si="25"/>
        <v>1.21333527030801</v>
      </c>
      <c r="J104" s="14">
        <f t="shared" si="20"/>
        <v>0.78468320644339551</v>
      </c>
      <c r="K104" s="14">
        <f t="shared" si="21"/>
        <v>1.2102790101812897</v>
      </c>
      <c r="L104" s="14">
        <f t="shared" si="26"/>
        <v>0.9974811083123426</v>
      </c>
      <c r="M104" s="14">
        <f t="shared" si="28"/>
        <v>7.0932633956315702E-2</v>
      </c>
      <c r="N104" s="14"/>
      <c r="O104" s="14"/>
      <c r="P104" s="14"/>
      <c r="Q104" s="15"/>
      <c r="R104" s="14"/>
      <c r="S104" s="14"/>
      <c r="T104" s="14"/>
      <c r="U104" s="14"/>
      <c r="V104" s="14"/>
      <c r="W104" s="16">
        <f t="shared" si="22"/>
        <v>3.0075757575757573</v>
      </c>
    </row>
  </sheetData>
  <mergeCells count="12">
    <mergeCell ref="AF3:AK4"/>
    <mergeCell ref="Y5:Z5"/>
    <mergeCell ref="AA5:AB5"/>
    <mergeCell ref="AC5:AD5"/>
    <mergeCell ref="AF5:AG5"/>
    <mergeCell ref="AH5:AI5"/>
    <mergeCell ref="AJ5:AK5"/>
    <mergeCell ref="A1:A2"/>
    <mergeCell ref="B1:B2"/>
    <mergeCell ref="C3:C5"/>
    <mergeCell ref="D3:W4"/>
    <mergeCell ref="Y3:AD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"/>
  <sheetViews>
    <sheetView workbookViewId="0">
      <selection activeCell="E11" sqref="E11"/>
    </sheetView>
  </sheetViews>
  <sheetFormatPr defaultColWidth="0" defaultRowHeight="14.4" zeroHeight="1" x14ac:dyDescent="0.3"/>
  <cols>
    <col min="1" max="1" width="3.77734375" style="69" customWidth="1"/>
    <col min="2" max="2" width="8.88671875" style="69" customWidth="1"/>
    <col min="3" max="3" width="10.44140625" style="69" bestFit="1" customWidth="1"/>
    <col min="4" max="4" width="3.77734375" style="69" customWidth="1"/>
    <col min="5" max="5" width="9" style="69" customWidth="1"/>
    <col min="6" max="6" width="3" style="69" bestFit="1" customWidth="1"/>
    <col min="7" max="7" width="8.88671875" style="69" customWidth="1"/>
    <col min="8" max="8" width="3.77734375" style="69" customWidth="1"/>
    <col min="9" max="16384" width="8.88671875" style="69" hidden="1"/>
  </cols>
  <sheetData>
    <row r="1" spans="2:7" ht="15" thickBot="1" x14ac:dyDescent="0.35"/>
    <row r="2" spans="2:7" x14ac:dyDescent="0.3">
      <c r="B2" s="70" t="s">
        <v>17</v>
      </c>
      <c r="C2" s="71" t="s">
        <v>121</v>
      </c>
      <c r="E2" s="72" t="s">
        <v>17</v>
      </c>
      <c r="F2" s="73" t="s">
        <v>129</v>
      </c>
      <c r="G2" s="74">
        <v>1.33</v>
      </c>
    </row>
    <row r="3" spans="2:7" x14ac:dyDescent="0.3">
      <c r="B3" s="75">
        <v>0.1</v>
      </c>
      <c r="C3" s="76">
        <v>0.3</v>
      </c>
      <c r="E3" s="75" t="s">
        <v>11</v>
      </c>
      <c r="F3" s="77" t="s">
        <v>129</v>
      </c>
      <c r="G3" s="76">
        <v>1.33</v>
      </c>
    </row>
    <row r="4" spans="2:7" x14ac:dyDescent="0.3">
      <c r="B4" s="75">
        <v>0.2</v>
      </c>
      <c r="C4" s="76">
        <v>0.6</v>
      </c>
      <c r="E4" s="75" t="s">
        <v>128</v>
      </c>
      <c r="F4" s="77" t="s">
        <v>129</v>
      </c>
      <c r="G4" s="76">
        <v>1.33</v>
      </c>
    </row>
    <row r="5" spans="2:7" x14ac:dyDescent="0.3">
      <c r="B5" s="75">
        <v>0.3</v>
      </c>
      <c r="C5" s="76">
        <v>0.9</v>
      </c>
      <c r="E5" s="75" t="s">
        <v>26</v>
      </c>
      <c r="F5" s="77" t="s">
        <v>129</v>
      </c>
      <c r="G5" s="76">
        <v>1.67</v>
      </c>
    </row>
    <row r="6" spans="2:7" ht="15" thickBot="1" x14ac:dyDescent="0.35">
      <c r="B6" s="75">
        <v>0.4</v>
      </c>
      <c r="C6" s="76">
        <v>1.2</v>
      </c>
      <c r="E6" s="78" t="s">
        <v>22</v>
      </c>
      <c r="F6" s="79" t="s">
        <v>129</v>
      </c>
      <c r="G6" s="80">
        <v>1.67</v>
      </c>
    </row>
    <row r="7" spans="2:7" x14ac:dyDescent="0.3">
      <c r="B7" s="75">
        <v>0.5</v>
      </c>
      <c r="C7" s="76">
        <v>1.5</v>
      </c>
    </row>
    <row r="8" spans="2:7" x14ac:dyDescent="0.3">
      <c r="B8" s="75">
        <v>0.6</v>
      </c>
      <c r="C8" s="76">
        <v>1.8</v>
      </c>
      <c r="E8" s="82" t="s">
        <v>130</v>
      </c>
    </row>
    <row r="9" spans="2:7" x14ac:dyDescent="0.3">
      <c r="B9" s="75">
        <v>0.7</v>
      </c>
      <c r="C9" s="76">
        <v>2.1</v>
      </c>
      <c r="E9" s="83" t="s">
        <v>131</v>
      </c>
    </row>
    <row r="10" spans="2:7" x14ac:dyDescent="0.3">
      <c r="B10" s="75">
        <v>0.8</v>
      </c>
      <c r="C10" s="76">
        <v>2.4</v>
      </c>
    </row>
    <row r="11" spans="2:7" x14ac:dyDescent="0.3">
      <c r="B11" s="75">
        <v>0.9</v>
      </c>
      <c r="C11" s="76">
        <v>2.7</v>
      </c>
    </row>
    <row r="12" spans="2:7" x14ac:dyDescent="0.3">
      <c r="B12" s="75">
        <v>1</v>
      </c>
      <c r="C12" s="76">
        <v>3</v>
      </c>
    </row>
    <row r="13" spans="2:7" x14ac:dyDescent="0.3">
      <c r="B13" s="75">
        <v>1.1000000000000001</v>
      </c>
      <c r="C13" s="76">
        <v>3.3</v>
      </c>
    </row>
    <row r="14" spans="2:7" x14ac:dyDescent="0.3">
      <c r="B14" s="75">
        <v>1.2</v>
      </c>
      <c r="C14" s="76">
        <v>3.6</v>
      </c>
    </row>
    <row r="15" spans="2:7" x14ac:dyDescent="0.3">
      <c r="B15" s="75">
        <v>1.3</v>
      </c>
      <c r="C15" s="76">
        <v>3.9</v>
      </c>
    </row>
    <row r="16" spans="2:7" x14ac:dyDescent="0.3">
      <c r="B16" s="75">
        <v>1.333</v>
      </c>
      <c r="C16" s="76">
        <v>3.9990000000000001</v>
      </c>
    </row>
    <row r="17" spans="2:3" x14ac:dyDescent="0.3">
      <c r="B17" s="75">
        <v>1.4</v>
      </c>
      <c r="C17" s="76">
        <v>4.2</v>
      </c>
    </row>
    <row r="18" spans="2:3" x14ac:dyDescent="0.3">
      <c r="B18" s="75">
        <v>1.5</v>
      </c>
      <c r="C18" s="76">
        <v>4.5</v>
      </c>
    </row>
    <row r="19" spans="2:3" x14ac:dyDescent="0.3">
      <c r="B19" s="75">
        <v>1.6</v>
      </c>
      <c r="C19" s="76">
        <v>4.8</v>
      </c>
    </row>
    <row r="20" spans="2:3" x14ac:dyDescent="0.3">
      <c r="B20" s="75">
        <v>1.6659999999999999</v>
      </c>
      <c r="C20" s="76">
        <v>4.9980000000000002</v>
      </c>
    </row>
    <row r="21" spans="2:3" x14ac:dyDescent="0.3">
      <c r="B21" s="75">
        <v>1.7</v>
      </c>
      <c r="C21" s="76">
        <v>5.0999999999999996</v>
      </c>
    </row>
    <row r="22" spans="2:3" x14ac:dyDescent="0.3">
      <c r="B22" s="75">
        <v>1.8</v>
      </c>
      <c r="C22" s="76">
        <v>5.4</v>
      </c>
    </row>
    <row r="23" spans="2:3" x14ac:dyDescent="0.3">
      <c r="B23" s="75">
        <v>1.9</v>
      </c>
      <c r="C23" s="76">
        <v>5.7</v>
      </c>
    </row>
    <row r="24" spans="2:3" ht="15" thickBot="1" x14ac:dyDescent="0.35">
      <c r="B24" s="78">
        <v>2</v>
      </c>
      <c r="C24" s="80">
        <v>6</v>
      </c>
    </row>
    <row r="25" spans="2:3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9037A-66F4-4EEC-ACC7-96E26A9E2EA3}">
  <dimension ref="A402:J424"/>
  <sheetViews>
    <sheetView tabSelected="1" zoomScaleNormal="100" workbookViewId="0">
      <selection activeCell="K1" sqref="K1"/>
    </sheetView>
  </sheetViews>
  <sheetFormatPr defaultRowHeight="14.4" x14ac:dyDescent="0.3"/>
  <cols>
    <col min="1" max="10" width="8.88671875" style="199"/>
  </cols>
  <sheetData>
    <row r="402" spans="1:10" s="84" customFormat="1" x14ac:dyDescent="0.3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</row>
    <row r="403" spans="1:10" s="84" customFormat="1" x14ac:dyDescent="0.3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</row>
    <row r="404" spans="1:10" s="84" customFormat="1" x14ac:dyDescent="0.3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</row>
    <row r="405" spans="1:10" s="84" customFormat="1" x14ac:dyDescent="0.3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</row>
    <row r="406" spans="1:10" s="84" customFormat="1" x14ac:dyDescent="0.3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</row>
    <row r="407" spans="1:10" s="84" customFormat="1" x14ac:dyDescent="0.3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</row>
    <row r="408" spans="1:10" s="84" customFormat="1" x14ac:dyDescent="0.3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</row>
    <row r="409" spans="1:10" s="84" customFormat="1" x14ac:dyDescent="0.3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</row>
    <row r="410" spans="1:10" s="84" customFormat="1" x14ac:dyDescent="0.3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</row>
    <row r="411" spans="1:10" s="84" customFormat="1" x14ac:dyDescent="0.3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</row>
    <row r="412" spans="1:10" s="84" customFormat="1" x14ac:dyDescent="0.3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</row>
    <row r="413" spans="1:10" s="84" customFormat="1" x14ac:dyDescent="0.3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</row>
    <row r="414" spans="1:10" s="84" customFormat="1" x14ac:dyDescent="0.3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</row>
    <row r="415" spans="1:10" s="84" customFormat="1" x14ac:dyDescent="0.3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</row>
    <row r="416" spans="1:10" s="84" customFormat="1" x14ac:dyDescent="0.3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</row>
    <row r="417" spans="1:10" s="84" customFormat="1" x14ac:dyDescent="0.3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</row>
    <row r="418" spans="1:10" s="84" customFormat="1" x14ac:dyDescent="0.3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</row>
    <row r="419" spans="1:10" s="84" customFormat="1" x14ac:dyDescent="0.3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</row>
    <row r="420" spans="1:10" s="84" customFormat="1" x14ac:dyDescent="0.3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</row>
    <row r="421" spans="1:10" s="84" customFormat="1" x14ac:dyDescent="0.3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</row>
    <row r="422" spans="1:10" s="84" customFormat="1" x14ac:dyDescent="0.3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</row>
    <row r="423" spans="1:10" s="84" customFormat="1" x14ac:dyDescent="0.3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</row>
    <row r="424" spans="1:10" s="84" customFormat="1" x14ac:dyDescent="0.3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Template</vt:lpstr>
      <vt:lpstr>Control Constants</vt:lpstr>
      <vt:lpstr>Standard Values</vt:lpstr>
      <vt:lpstr>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Morris</dc:creator>
  <cp:lastModifiedBy>Nick</cp:lastModifiedBy>
  <cp:lastPrinted>2022-03-22T19:49:33Z</cp:lastPrinted>
  <dcterms:created xsi:type="dcterms:W3CDTF">2014-09-26T19:37:01Z</dcterms:created>
  <dcterms:modified xsi:type="dcterms:W3CDTF">2022-03-22T19:55:45Z</dcterms:modified>
</cp:coreProperties>
</file>