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orris\Documents\JMA\Excel Tools\Measurement Templates\Efficiency\"/>
    </mc:Choice>
  </mc:AlternateContent>
  <bookViews>
    <workbookView xWindow="0" yWindow="0" windowWidth="17280" windowHeight="7248" tabRatio="829"/>
  </bookViews>
  <sheets>
    <sheet name="OEE" sheetId="11" r:id="rId1"/>
  </sheets>
  <calcPr calcId="152511"/>
</workbook>
</file>

<file path=xl/calcChain.xml><?xml version="1.0" encoding="utf-8"?>
<calcChain xmlns="http://schemas.openxmlformats.org/spreadsheetml/2006/main">
  <c r="D37" i="11" l="1"/>
  <c r="D36" i="11"/>
  <c r="D35" i="11"/>
  <c r="D34" i="11"/>
  <c r="D15" i="11"/>
  <c r="D22" i="11"/>
  <c r="D23" i="11"/>
  <c r="D29" i="11"/>
  <c r="D31" i="11" s="1"/>
  <c r="D46" i="11" l="1"/>
  <c r="D10" i="11"/>
  <c r="F10" i="11"/>
  <c r="F12" i="11"/>
  <c r="G10" i="11"/>
  <c r="H10" i="11"/>
  <c r="I10" i="11"/>
  <c r="I12" i="11"/>
  <c r="J10" i="11"/>
  <c r="J12" i="11"/>
  <c r="K10" i="11"/>
  <c r="L10" i="11"/>
  <c r="M10" i="11"/>
  <c r="M12" i="11"/>
  <c r="D12" i="11"/>
  <c r="D13" i="11"/>
  <c r="E12" i="11"/>
  <c r="G12" i="11"/>
  <c r="H12" i="11"/>
  <c r="K12" i="11"/>
  <c r="L12" i="11"/>
  <c r="E13" i="11"/>
  <c r="E15" i="11"/>
  <c r="F13" i="11"/>
  <c r="F15" i="11"/>
  <c r="G13" i="11"/>
  <c r="H13" i="11"/>
  <c r="I13" i="11"/>
  <c r="I15" i="11"/>
  <c r="J13" i="11"/>
  <c r="J15" i="11"/>
  <c r="K13" i="11"/>
  <c r="L13" i="11"/>
  <c r="M13" i="11"/>
  <c r="M15" i="11"/>
  <c r="G15" i="11"/>
  <c r="H15" i="11"/>
  <c r="K15" i="11"/>
  <c r="L15" i="11"/>
  <c r="D17" i="11"/>
  <c r="E17" i="11"/>
  <c r="F17" i="11"/>
  <c r="G17" i="11"/>
  <c r="H17" i="11"/>
  <c r="I17" i="11"/>
  <c r="J17" i="11"/>
  <c r="K17" i="11"/>
  <c r="L17" i="11"/>
  <c r="M17" i="11"/>
  <c r="E22" i="11"/>
  <c r="F22" i="11"/>
  <c r="G22" i="11"/>
  <c r="H22" i="11"/>
  <c r="I22" i="11"/>
  <c r="J22" i="11"/>
  <c r="K22" i="11"/>
  <c r="L22" i="11"/>
  <c r="M22" i="11"/>
  <c r="E23" i="11"/>
  <c r="F23" i="11"/>
  <c r="G23" i="11"/>
  <c r="H23" i="11"/>
  <c r="I23" i="11"/>
  <c r="J23" i="11"/>
  <c r="K23" i="11"/>
  <c r="L23" i="11"/>
  <c r="M23" i="11"/>
  <c r="D25" i="11"/>
  <c r="E25" i="11"/>
  <c r="F25" i="11"/>
  <c r="G25" i="11"/>
  <c r="H25" i="11"/>
  <c r="I25" i="11"/>
  <c r="J25" i="11"/>
  <c r="K25" i="11"/>
  <c r="L25" i="11"/>
  <c r="M25" i="11"/>
  <c r="E29" i="11"/>
  <c r="E31" i="11"/>
  <c r="F29" i="11"/>
  <c r="F31" i="11"/>
  <c r="G29" i="11"/>
  <c r="H29" i="11"/>
  <c r="I29" i="11"/>
  <c r="I31" i="11"/>
  <c r="J29" i="11"/>
  <c r="J31" i="11"/>
  <c r="K29" i="11"/>
  <c r="L29" i="11"/>
  <c r="M29" i="11"/>
  <c r="M31" i="11"/>
  <c r="G31" i="11"/>
  <c r="H31" i="11"/>
  <c r="K31" i="11"/>
  <c r="L31" i="11"/>
  <c r="D33" i="11"/>
  <c r="E33" i="11"/>
  <c r="E39" i="11"/>
  <c r="F33" i="11"/>
  <c r="F39" i="11"/>
  <c r="G33" i="11"/>
  <c r="H33" i="11"/>
  <c r="I33" i="11"/>
  <c r="I39" i="11"/>
  <c r="J33" i="11"/>
  <c r="J39" i="11"/>
  <c r="K33" i="11"/>
  <c r="L33" i="11"/>
  <c r="M33" i="11"/>
  <c r="M39" i="11"/>
  <c r="G34" i="11"/>
  <c r="H34" i="11"/>
  <c r="K34" i="11"/>
  <c r="L34" i="11"/>
  <c r="E35" i="11"/>
  <c r="F35" i="11"/>
  <c r="G35" i="11"/>
  <c r="H35" i="11"/>
  <c r="I35" i="11"/>
  <c r="J35" i="11"/>
  <c r="K35" i="11"/>
  <c r="L35" i="11"/>
  <c r="M35" i="11"/>
  <c r="E36" i="11"/>
  <c r="F36" i="11"/>
  <c r="G36" i="11"/>
  <c r="G37" i="11"/>
  <c r="H36" i="11"/>
  <c r="H37" i="11"/>
  <c r="I36" i="11"/>
  <c r="J36" i="11"/>
  <c r="K36" i="11"/>
  <c r="K37" i="11"/>
  <c r="L36" i="11"/>
  <c r="L37" i="11"/>
  <c r="M36" i="11"/>
  <c r="E37" i="11"/>
  <c r="F37" i="11"/>
  <c r="I37" i="11"/>
  <c r="J37" i="11"/>
  <c r="M37" i="11"/>
  <c r="D39" i="11"/>
  <c r="G39" i="11"/>
  <c r="H39" i="11"/>
  <c r="K39" i="11"/>
  <c r="L39" i="11"/>
  <c r="E40" i="11"/>
  <c r="F40" i="11"/>
  <c r="G40" i="11"/>
  <c r="H40" i="11"/>
  <c r="I40" i="11"/>
  <c r="J40" i="11"/>
  <c r="K40" i="11"/>
  <c r="L40" i="11"/>
  <c r="M40" i="11"/>
  <c r="D41" i="11"/>
  <c r="D47" i="11"/>
  <c r="E41" i="11"/>
  <c r="F41" i="11"/>
  <c r="G41" i="11"/>
  <c r="G47" i="11"/>
  <c r="G49" i="11"/>
  <c r="H41" i="11"/>
  <c r="H47" i="11"/>
  <c r="H49" i="11"/>
  <c r="I41" i="11"/>
  <c r="J41" i="11"/>
  <c r="K41" i="11"/>
  <c r="K47" i="11"/>
  <c r="K49" i="11"/>
  <c r="L41" i="11"/>
  <c r="L47" i="11"/>
  <c r="L49" i="11"/>
  <c r="M41" i="11"/>
  <c r="D42" i="11"/>
  <c r="E42" i="11"/>
  <c r="E43" i="11"/>
  <c r="F42" i="11"/>
  <c r="F43" i="11"/>
  <c r="G42" i="11"/>
  <c r="H42" i="11"/>
  <c r="I42" i="11"/>
  <c r="I43" i="11"/>
  <c r="J42" i="11"/>
  <c r="J43" i="11"/>
  <c r="K42" i="11"/>
  <c r="L42" i="11"/>
  <c r="M42" i="11"/>
  <c r="M43" i="11"/>
  <c r="G43" i="11"/>
  <c r="G44" i="11"/>
  <c r="G46" i="11"/>
  <c r="H43" i="11"/>
  <c r="H44" i="11"/>
  <c r="H46" i="11"/>
  <c r="K43" i="11"/>
  <c r="K44" i="11"/>
  <c r="K46" i="11"/>
  <c r="L43" i="11"/>
  <c r="L44" i="11"/>
  <c r="L46" i="11"/>
  <c r="E47" i="11"/>
  <c r="F47" i="11"/>
  <c r="I47" i="11"/>
  <c r="J47" i="11"/>
  <c r="M47" i="11"/>
  <c r="G48" i="11"/>
  <c r="H48" i="11"/>
  <c r="K48" i="11"/>
  <c r="L48" i="11"/>
  <c r="E49" i="11"/>
  <c r="F49" i="11"/>
  <c r="I49" i="11"/>
  <c r="J49" i="11"/>
  <c r="M49" i="11"/>
  <c r="J44" i="11"/>
  <c r="J46" i="11"/>
  <c r="J48" i="11"/>
  <c r="F44" i="11"/>
  <c r="F46" i="11"/>
  <c r="F48" i="11"/>
  <c r="M48" i="11"/>
  <c r="M44" i="11"/>
  <c r="M46" i="11"/>
  <c r="I48" i="11"/>
  <c r="I44" i="11"/>
  <c r="I46" i="11"/>
  <c r="E48" i="11"/>
  <c r="E44" i="11"/>
  <c r="E46" i="11"/>
  <c r="D40" i="11"/>
  <c r="D43" i="11"/>
  <c r="D44" i="11"/>
  <c r="J34" i="11"/>
  <c r="F34" i="11"/>
  <c r="M34" i="11"/>
  <c r="I34" i="11"/>
  <c r="E34" i="11"/>
  <c r="D48" i="11" l="1"/>
  <c r="D49" i="11" s="1"/>
  <c r="C51" i="11" s="1"/>
  <c r="O51" i="11" s="1"/>
</calcChain>
</file>

<file path=xl/sharedStrings.xml><?xml version="1.0" encoding="utf-8"?>
<sst xmlns="http://schemas.openxmlformats.org/spreadsheetml/2006/main" count="114" uniqueCount="114">
  <si>
    <r>
      <t>OEE Analysis</t>
    </r>
    <r>
      <rPr>
        <b/>
        <u/>
        <sz val="10"/>
        <rFont val="Arial"/>
        <family val="2"/>
      </rPr>
      <t>-</t>
    </r>
    <r>
      <rPr>
        <u/>
        <sz val="10"/>
        <rFont val="Arial"/>
        <family val="2"/>
      </rPr>
      <t xml:space="preserve"> (Uses data that can be gathered from a sample production run)</t>
    </r>
  </si>
  <si>
    <t>Please perform this analysis for all key processes.</t>
  </si>
  <si>
    <t>(Note: White cells must be filled in, Shaded cells are calculated fields)</t>
  </si>
  <si>
    <t>Constraint Process:</t>
  </si>
  <si>
    <t>Example data</t>
  </si>
  <si>
    <t>Operating pattern and machine data:</t>
  </si>
  <si>
    <t>Process 1</t>
  </si>
  <si>
    <t>Process 2</t>
  </si>
  <si>
    <t>Process 3</t>
  </si>
  <si>
    <t>Process 4</t>
  </si>
  <si>
    <t>Process 5</t>
  </si>
  <si>
    <t>Process 6</t>
  </si>
  <si>
    <t>Process 7</t>
  </si>
  <si>
    <t>Process 8</t>
  </si>
  <si>
    <t>Process 9</t>
  </si>
  <si>
    <t>Process 10</t>
  </si>
  <si>
    <t>A.</t>
  </si>
  <si>
    <t>Shifts/day</t>
  </si>
  <si>
    <t>B.</t>
  </si>
  <si>
    <t>Hours/shift</t>
  </si>
  <si>
    <t>C.</t>
  </si>
  <si>
    <t>Minutes/shift</t>
  </si>
  <si>
    <t>=B x 60</t>
  </si>
  <si>
    <t>D.</t>
  </si>
  <si>
    <t>Planned downtime: lunch,breaks (minutes/shift) Note: If tag relief is used, enter 0</t>
  </si>
  <si>
    <t>E.</t>
  </si>
  <si>
    <t>Total planned production time/shift (minutes)</t>
  </si>
  <si>
    <t>=C - D</t>
  </si>
  <si>
    <t>F.</t>
  </si>
  <si>
    <t>Total planned production time/day (minutes)</t>
  </si>
  <si>
    <t>=A x E</t>
  </si>
  <si>
    <t>G.</t>
  </si>
  <si>
    <t>Days/week</t>
  </si>
  <si>
    <t>H.</t>
  </si>
  <si>
    <t>Total planned production time/week (minutes)</t>
  </si>
  <si>
    <t>=F x G</t>
  </si>
  <si>
    <t>Sample production run data:</t>
  </si>
  <si>
    <t>I.</t>
  </si>
  <si>
    <t>Total minutes run</t>
  </si>
  <si>
    <t>J.</t>
  </si>
  <si>
    <t>Total breakdown time + time for minor setups and adjustments (minutes)</t>
  </si>
  <si>
    <t>K.</t>
  </si>
  <si>
    <t>Total number of parts made (good + bad)</t>
  </si>
  <si>
    <t>L.</t>
  </si>
  <si>
    <t>Total good parts (first time through only- do not include parts that were re-processed or reworked)</t>
  </si>
  <si>
    <t>M.</t>
  </si>
  <si>
    <t>Total bad parts</t>
  </si>
  <si>
    <t>=K - L</t>
  </si>
  <si>
    <t>N.</t>
  </si>
  <si>
    <t>Actual cycle time (sec/part)</t>
  </si>
  <si>
    <t>=((I - J)*60) / K</t>
  </si>
  <si>
    <t>Other data:</t>
  </si>
  <si>
    <t>O.</t>
  </si>
  <si>
    <t>Planned cycle time-the one used for capacity planning (seconds/part)</t>
  </si>
  <si>
    <t>P.</t>
  </si>
  <si>
    <t>Projected time per changeover (minutes)</t>
  </si>
  <si>
    <t>Q.</t>
  </si>
  <si>
    <t>Projected changeovers per shift</t>
  </si>
  <si>
    <t>R.</t>
  </si>
  <si>
    <t>Projected downtime: changeover time/shift (minutes)</t>
  </si>
  <si>
    <t>=P x Q</t>
  </si>
  <si>
    <t>S.</t>
  </si>
  <si>
    <t>Projected downtime: (breakdown time+time for minor setups and adjustments)/shift (minutes)</t>
  </si>
  <si>
    <t>This should agree with field J</t>
  </si>
  <si>
    <t>T.</t>
  </si>
  <si>
    <t>Total projected unplanned downtime/day (minutes)</t>
  </si>
  <si>
    <t>= (R + S) x A</t>
  </si>
  <si>
    <t>OEE calculation</t>
  </si>
  <si>
    <t>U.</t>
  </si>
  <si>
    <t>Equipment Availability:</t>
  </si>
  <si>
    <t>=(F-T)/F</t>
  </si>
  <si>
    <t>V.</t>
  </si>
  <si>
    <t>Performance Efficiency</t>
  </si>
  <si>
    <t>=O / N</t>
  </si>
  <si>
    <t>W.</t>
  </si>
  <si>
    <t>Quality Rate:</t>
  </si>
  <si>
    <t>=L / K</t>
  </si>
  <si>
    <t>X.</t>
  </si>
  <si>
    <t>OEE:</t>
  </si>
  <si>
    <t>=U x V x W</t>
  </si>
  <si>
    <t>Capacity analysis</t>
  </si>
  <si>
    <t>Y.</t>
  </si>
  <si>
    <t>Planned uptime (hours/day)</t>
  </si>
  <si>
    <t>= F/60</t>
  </si>
  <si>
    <t>Z.</t>
  </si>
  <si>
    <t>Planned uptime (days/week)</t>
  </si>
  <si>
    <t>= G</t>
  </si>
  <si>
    <t>AA.</t>
  </si>
  <si>
    <t>Planned rate of production (parts/minute)</t>
  </si>
  <si>
    <t>= 60/O</t>
  </si>
  <si>
    <t>AB.</t>
  </si>
  <si>
    <t>Theoritical production capacity per day</t>
  </si>
  <si>
    <t>= Y x 60 x AA</t>
  </si>
  <si>
    <t>AC.</t>
  </si>
  <si>
    <t>Theoritical production capacity per week</t>
  </si>
  <si>
    <t>= AB x Z</t>
  </si>
  <si>
    <t>AD.</t>
  </si>
  <si>
    <t>Weekly Demand</t>
  </si>
  <si>
    <t>AE.</t>
  </si>
  <si>
    <t>Weekly Parts Available for Shipment</t>
  </si>
  <si>
    <t>= AC x X</t>
  </si>
  <si>
    <t>AF.</t>
  </si>
  <si>
    <t>Daily Demand (DPV)</t>
  </si>
  <si>
    <t>= AD/Z</t>
  </si>
  <si>
    <t>AG.</t>
  </si>
  <si>
    <t>Daily Parts Available for Shipment</t>
  </si>
  <si>
    <t>= AB x X</t>
  </si>
  <si>
    <t>AH.</t>
  </si>
  <si>
    <t>Percent above/below DPV</t>
  </si>
  <si>
    <t>= (AG-AF)/AF</t>
  </si>
  <si>
    <t>Percent above/below DPV for bottleneck operation (Minimum value of AH)</t>
  </si>
  <si>
    <t xml:space="preserve">out of </t>
  </si>
  <si>
    <t>possible points</t>
  </si>
  <si>
    <t>What are the process assumptions for yield, OEE, and first-run capability?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</si>
</sst>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13"/>
      </patternFill>
    </fill>
    <fill>
      <patternFill patternType="solid">
        <fgColor indexed="22"/>
        <bgColor indexed="64"/>
      </patternFill>
    </fill>
    <fill>
      <patternFill patternType="gray0625">
        <bgColor indexed="8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0" fillId="0" borderId="1" xfId="0" applyBorder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2" fillId="2" borderId="5" xfId="0" applyFont="1" applyFill="1" applyBorder="1" applyAlignment="1" applyProtection="1">
      <alignment horizontal="center" vertical="top"/>
      <protection locked="0"/>
    </xf>
    <xf numFmtId="0" fontId="2" fillId="2" borderId="6" xfId="0" applyFont="1" applyFill="1" applyBorder="1" applyAlignment="1" applyProtection="1">
      <alignment horizontal="center" vertical="top"/>
      <protection locked="0"/>
    </xf>
    <xf numFmtId="0" fontId="2" fillId="2" borderId="7" xfId="0" applyFont="1" applyFill="1" applyBorder="1" applyAlignment="1" applyProtection="1">
      <alignment horizontal="center" vertical="top"/>
      <protection locked="0"/>
    </xf>
    <xf numFmtId="0" fontId="0" fillId="0" borderId="0" xfId="0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2" fillId="2" borderId="8" xfId="0" applyFont="1" applyFill="1" applyBorder="1" applyAlignment="1" applyProtection="1">
      <alignment horizontal="center" vertical="top"/>
      <protection locked="0"/>
    </xf>
    <xf numFmtId="0" fontId="2" fillId="2" borderId="9" xfId="0" applyFont="1" applyFill="1" applyBorder="1" applyAlignment="1" applyProtection="1">
      <alignment horizontal="center" vertical="top"/>
      <protection locked="0"/>
    </xf>
    <xf numFmtId="0" fontId="2" fillId="2" borderId="10" xfId="0" applyFont="1" applyFill="1" applyBorder="1" applyAlignment="1" applyProtection="1">
      <alignment horizontal="center" vertical="top"/>
      <protection locked="0"/>
    </xf>
    <xf numFmtId="0" fontId="0" fillId="0" borderId="0" xfId="0" quotePrefix="1" applyFill="1" applyBorder="1" applyAlignment="1">
      <alignment horizontal="left" vertical="top"/>
    </xf>
    <xf numFmtId="0" fontId="2" fillId="3" borderId="8" xfId="0" applyFont="1" applyFill="1" applyBorder="1" applyAlignment="1" applyProtection="1">
      <alignment horizontal="center" vertical="top"/>
      <protection locked="0"/>
    </xf>
    <xf numFmtId="0" fontId="2" fillId="3" borderId="9" xfId="0" applyFont="1" applyFill="1" applyBorder="1" applyAlignment="1" applyProtection="1">
      <alignment horizontal="center" vertical="top"/>
      <protection locked="0"/>
    </xf>
    <xf numFmtId="0" fontId="2" fillId="3" borderId="10" xfId="0" applyFont="1" applyFill="1" applyBorder="1" applyAlignment="1" applyProtection="1">
      <alignment horizontal="center" vertical="top"/>
      <protection locked="0"/>
    </xf>
    <xf numFmtId="0" fontId="2" fillId="4" borderId="8" xfId="0" applyFont="1" applyFill="1" applyBorder="1" applyAlignment="1" applyProtection="1">
      <alignment horizontal="center" vertical="top"/>
      <protection locked="0"/>
    </xf>
    <xf numFmtId="0" fontId="2" fillId="4" borderId="9" xfId="0" applyFont="1" applyFill="1" applyBorder="1" applyAlignment="1" applyProtection="1">
      <alignment horizontal="center" vertical="top"/>
      <protection locked="0"/>
    </xf>
    <xf numFmtId="0" fontId="2" fillId="4" borderId="10" xfId="0" applyFont="1" applyFill="1" applyBorder="1" applyAlignment="1" applyProtection="1">
      <alignment horizontal="center" vertical="top"/>
      <protection locked="0"/>
    </xf>
    <xf numFmtId="0" fontId="2" fillId="4" borderId="11" xfId="0" applyFont="1" applyFill="1" applyBorder="1" applyAlignment="1" applyProtection="1">
      <alignment horizontal="center" vertical="top"/>
      <protection locked="0"/>
    </xf>
    <xf numFmtId="0" fontId="2" fillId="4" borderId="12" xfId="0" applyFont="1" applyFill="1" applyBorder="1" applyAlignment="1" applyProtection="1">
      <alignment horizontal="center" vertical="top"/>
      <protection locked="0"/>
    </xf>
    <xf numFmtId="0" fontId="2" fillId="4" borderId="13" xfId="0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 applyProtection="1">
      <alignment horizontal="center" vertical="top"/>
      <protection locked="0"/>
    </xf>
    <xf numFmtId="0" fontId="6" fillId="0" borderId="14" xfId="0" applyFont="1" applyFill="1" applyBorder="1" applyAlignment="1" applyProtection="1">
      <alignment horizontal="center" vertical="top"/>
      <protection locked="0"/>
    </xf>
    <xf numFmtId="0" fontId="6" fillId="0" borderId="15" xfId="0" applyFont="1" applyFill="1" applyBorder="1" applyAlignment="1" applyProtection="1">
      <alignment horizontal="center" vertical="top"/>
      <protection locked="0"/>
    </xf>
    <xf numFmtId="0" fontId="2" fillId="2" borderId="16" xfId="0" applyFont="1" applyFill="1" applyBorder="1" applyAlignment="1" applyProtection="1">
      <alignment horizontal="center" vertical="top"/>
      <protection locked="0"/>
    </xf>
    <xf numFmtId="0" fontId="2" fillId="2" borderId="17" xfId="0" applyFont="1" applyFill="1" applyBorder="1" applyAlignment="1" applyProtection="1">
      <alignment horizontal="center" vertical="top"/>
      <protection locked="0"/>
    </xf>
    <xf numFmtId="0" fontId="2" fillId="2" borderId="18" xfId="0" applyFont="1" applyFill="1" applyBorder="1" applyAlignment="1" applyProtection="1">
      <alignment horizontal="center" vertical="top"/>
      <protection locked="0"/>
    </xf>
    <xf numFmtId="0" fontId="2" fillId="0" borderId="16" xfId="0" applyFont="1" applyFill="1" applyBorder="1" applyAlignment="1" applyProtection="1">
      <alignment horizontal="center" vertical="top"/>
      <protection locked="0"/>
    </xf>
    <xf numFmtId="0" fontId="2" fillId="0" borderId="17" xfId="0" applyFont="1" applyFill="1" applyBorder="1" applyAlignment="1" applyProtection="1">
      <alignment horizontal="center" vertical="top"/>
      <protection locked="0"/>
    </xf>
    <xf numFmtId="0" fontId="2" fillId="0" borderId="18" xfId="0" applyFont="1" applyFill="1" applyBorder="1" applyAlignment="1" applyProtection="1">
      <alignment horizontal="center" vertical="top"/>
      <protection locked="0"/>
    </xf>
    <xf numFmtId="0" fontId="2" fillId="0" borderId="8" xfId="0" applyFont="1" applyFill="1" applyBorder="1" applyAlignment="1" applyProtection="1">
      <alignment horizontal="center" vertical="top"/>
      <protection locked="0"/>
    </xf>
    <xf numFmtId="0" fontId="2" fillId="0" borderId="9" xfId="0" applyFont="1" applyFill="1" applyBorder="1" applyAlignment="1" applyProtection="1">
      <alignment horizontal="center" vertical="top"/>
      <protection locked="0"/>
    </xf>
    <xf numFmtId="0" fontId="2" fillId="0" borderId="10" xfId="0" applyFont="1" applyFill="1" applyBorder="1" applyAlignment="1" applyProtection="1">
      <alignment horizontal="center" vertical="top"/>
      <protection locked="0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164" fontId="8" fillId="4" borderId="5" xfId="1" applyNumberFormat="1" applyFont="1" applyFill="1" applyBorder="1" applyAlignment="1">
      <alignment horizontal="center" vertical="top"/>
    </xf>
    <xf numFmtId="164" fontId="8" fillId="4" borderId="6" xfId="1" applyNumberFormat="1" applyFont="1" applyFill="1" applyBorder="1" applyAlignment="1">
      <alignment horizontal="center" vertical="top"/>
    </xf>
    <xf numFmtId="164" fontId="8" fillId="4" borderId="7" xfId="1" applyNumberFormat="1" applyFont="1" applyFill="1" applyBorder="1" applyAlignment="1">
      <alignment horizontal="center" vertical="top"/>
    </xf>
    <xf numFmtId="164" fontId="8" fillId="4" borderId="8" xfId="1" applyNumberFormat="1" applyFont="1" applyFill="1" applyBorder="1" applyAlignment="1">
      <alignment horizontal="center" vertical="top"/>
    </xf>
    <xf numFmtId="164" fontId="8" fillId="4" borderId="9" xfId="1" applyNumberFormat="1" applyFont="1" applyFill="1" applyBorder="1" applyAlignment="1">
      <alignment horizontal="center" vertical="top"/>
    </xf>
    <xf numFmtId="164" fontId="8" fillId="4" borderId="10" xfId="1" applyNumberFormat="1" applyFont="1" applyFill="1" applyBorder="1" applyAlignment="1">
      <alignment horizontal="center" vertical="top"/>
    </xf>
    <xf numFmtId="164" fontId="8" fillId="4" borderId="11" xfId="1" applyNumberFormat="1" applyFont="1" applyFill="1" applyBorder="1" applyAlignment="1">
      <alignment horizontal="center" vertical="top"/>
    </xf>
    <xf numFmtId="164" fontId="8" fillId="4" borderId="12" xfId="1" applyNumberFormat="1" applyFont="1" applyFill="1" applyBorder="1" applyAlignment="1">
      <alignment horizontal="center" vertical="top"/>
    </xf>
    <xf numFmtId="164" fontId="8" fillId="4" borderId="13" xfId="1" applyNumberFormat="1" applyFont="1" applyFill="1" applyBorder="1" applyAlignment="1">
      <alignment horizontal="center" vertical="top"/>
    </xf>
    <xf numFmtId="164" fontId="8" fillId="0" borderId="0" xfId="1" applyNumberFormat="1" applyFont="1" applyFill="1" applyBorder="1" applyAlignment="1">
      <alignment horizontal="center" vertical="top"/>
    </xf>
    <xf numFmtId="0" fontId="0" fillId="0" borderId="0" xfId="0" applyFill="1" applyBorder="1"/>
    <xf numFmtId="0" fontId="0" fillId="4" borderId="16" xfId="0" applyFill="1" applyBorder="1" applyAlignment="1">
      <alignment horizontal="center" vertical="top"/>
    </xf>
    <xf numFmtId="0" fontId="0" fillId="4" borderId="17" xfId="0" applyFill="1" applyBorder="1" applyAlignment="1">
      <alignment horizontal="center" vertical="top"/>
    </xf>
    <xf numFmtId="0" fontId="0" fillId="4" borderId="18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10" fontId="2" fillId="4" borderId="11" xfId="1" applyNumberFormat="1" applyFont="1" applyFill="1" applyBorder="1" applyAlignment="1">
      <alignment horizontal="center" vertical="top"/>
    </xf>
    <xf numFmtId="10" fontId="2" fillId="4" borderId="12" xfId="1" applyNumberFormat="1" applyFill="1" applyBorder="1" applyAlignment="1">
      <alignment horizontal="center" vertical="top"/>
    </xf>
    <xf numFmtId="10" fontId="2" fillId="4" borderId="13" xfId="1" applyNumberFormat="1" applyFill="1" applyBorder="1" applyAlignment="1">
      <alignment horizontal="center" vertical="top"/>
    </xf>
    <xf numFmtId="10" fontId="2" fillId="0" borderId="0" xfId="1" applyNumberFormat="1" applyFill="1" applyBorder="1" applyAlignment="1">
      <alignment horizontal="left" vertical="top"/>
    </xf>
    <xf numFmtId="10" fontId="2" fillId="4" borderId="19" xfId="1" quotePrefix="1" applyNumberFormat="1" applyFill="1" applyBorder="1" applyAlignment="1">
      <alignment horizontal="left" vertical="top"/>
    </xf>
    <xf numFmtId="2" fontId="7" fillId="5" borderId="9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6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 applyFill="1" applyBorder="1" applyAlignment="1">
      <alignment horizontal="right" vertical="top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 applyProtection="1">
      <alignment horizontal="center" vertical="top"/>
      <protection locked="0"/>
    </xf>
    <xf numFmtId="9" fontId="9" fillId="0" borderId="0" xfId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9" fontId="9" fillId="0" borderId="0" xfId="1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1" fontId="9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6"/>
  <sheetViews>
    <sheetView tabSelected="1" zoomScale="75" workbookViewId="0">
      <selection activeCell="D38" sqref="D38"/>
    </sheetView>
  </sheetViews>
  <sheetFormatPr defaultColWidth="9.109375" defaultRowHeight="13.2" x14ac:dyDescent="0.25"/>
  <cols>
    <col min="1" max="1" width="4.5546875" style="5" customWidth="1"/>
    <col min="2" max="2" width="80.88671875" style="1" customWidth="1"/>
    <col min="3" max="3" width="24.6640625" style="1" customWidth="1"/>
    <col min="4" max="4" width="12" style="1" customWidth="1"/>
    <col min="5" max="12" width="11.44140625" style="1" customWidth="1"/>
    <col min="13" max="13" width="12.5546875" style="1" customWidth="1"/>
    <col min="14" max="14" width="9.109375" style="1"/>
    <col min="15" max="18" width="9.109375" style="1" hidden="1" customWidth="1"/>
    <col min="19" max="16384" width="9.109375" style="1"/>
  </cols>
  <sheetData>
    <row r="1" spans="1:19" ht="15.6" x14ac:dyDescent="0.3">
      <c r="A1" s="3" t="s">
        <v>0</v>
      </c>
    </row>
    <row r="2" spans="1:19" x14ac:dyDescent="0.25">
      <c r="A2" s="4" t="s">
        <v>1</v>
      </c>
    </row>
    <row r="3" spans="1:19" x14ac:dyDescent="0.25">
      <c r="A3" s="5" t="s">
        <v>2</v>
      </c>
      <c r="D3"/>
      <c r="E3"/>
      <c r="F3"/>
      <c r="G3"/>
      <c r="H3"/>
      <c r="I3"/>
      <c r="J3"/>
      <c r="K3"/>
      <c r="L3"/>
      <c r="M3"/>
    </row>
    <row r="4" spans="1:19" x14ac:dyDescent="0.25">
      <c r="D4"/>
      <c r="E4"/>
      <c r="F4"/>
      <c r="G4"/>
      <c r="H4"/>
      <c r="I4"/>
      <c r="J4"/>
      <c r="K4"/>
      <c r="L4"/>
      <c r="M4"/>
    </row>
    <row r="5" spans="1:19" customFormat="1" x14ac:dyDescent="0.25">
      <c r="A5" s="5"/>
      <c r="C5" s="6" t="s">
        <v>3</v>
      </c>
      <c r="D5" s="2" t="s">
        <v>4</v>
      </c>
      <c r="E5" s="2"/>
      <c r="F5" s="2"/>
    </row>
    <row r="6" spans="1:19" ht="13.8" thickBot="1" x14ac:dyDescent="0.3">
      <c r="A6"/>
    </row>
    <row r="7" spans="1:19" ht="13.8" thickBot="1" x14ac:dyDescent="0.3">
      <c r="A7" s="7" t="s">
        <v>5</v>
      </c>
      <c r="D7" s="8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  <c r="M7" s="10" t="s">
        <v>15</v>
      </c>
    </row>
    <row r="8" spans="1:19" s="15" customFormat="1" x14ac:dyDescent="0.25">
      <c r="A8" s="11" t="s">
        <v>16</v>
      </c>
      <c r="B8" s="11" t="s">
        <v>17</v>
      </c>
      <c r="C8" s="11"/>
      <c r="D8" s="12">
        <v>1</v>
      </c>
      <c r="E8" s="13"/>
      <c r="F8" s="13"/>
      <c r="G8" s="13"/>
      <c r="H8" s="13"/>
      <c r="I8" s="13"/>
      <c r="J8" s="13"/>
      <c r="K8" s="13"/>
      <c r="L8" s="13"/>
      <c r="M8" s="14"/>
      <c r="Q8" s="16"/>
      <c r="S8" s="16"/>
    </row>
    <row r="9" spans="1:19" s="15" customFormat="1" x14ac:dyDescent="0.25">
      <c r="A9" s="11" t="s">
        <v>18</v>
      </c>
      <c r="B9" s="11" t="s">
        <v>19</v>
      </c>
      <c r="C9" s="11"/>
      <c r="D9" s="17">
        <v>9</v>
      </c>
      <c r="E9" s="18"/>
      <c r="F9" s="18"/>
      <c r="G9" s="18"/>
      <c r="H9" s="18"/>
      <c r="I9" s="18"/>
      <c r="J9" s="18"/>
      <c r="K9" s="18"/>
      <c r="L9" s="18"/>
      <c r="M9" s="19"/>
      <c r="Q9" s="16"/>
      <c r="S9" s="16"/>
    </row>
    <row r="10" spans="1:19" s="15" customFormat="1" x14ac:dyDescent="0.25">
      <c r="A10" s="11" t="s">
        <v>20</v>
      </c>
      <c r="B10" s="11" t="s">
        <v>21</v>
      </c>
      <c r="C10" s="20" t="s">
        <v>22</v>
      </c>
      <c r="D10" s="21">
        <f>IF(D9="","",D9*60)</f>
        <v>540</v>
      </c>
      <c r="E10" s="22">
        <v>120</v>
      </c>
      <c r="F10" s="22" t="str">
        <f t="shared" ref="F10:M10" si="0">IF(F9="","",F9*60)</f>
        <v/>
      </c>
      <c r="G10" s="22" t="str">
        <f t="shared" si="0"/>
        <v/>
      </c>
      <c r="H10" s="22" t="str">
        <f t="shared" si="0"/>
        <v/>
      </c>
      <c r="I10" s="22" t="str">
        <f t="shared" si="0"/>
        <v/>
      </c>
      <c r="J10" s="22" t="str">
        <f t="shared" si="0"/>
        <v/>
      </c>
      <c r="K10" s="22" t="str">
        <f t="shared" si="0"/>
        <v/>
      </c>
      <c r="L10" s="22" t="str">
        <f t="shared" si="0"/>
        <v/>
      </c>
      <c r="M10" s="23" t="str">
        <f t="shared" si="0"/>
        <v/>
      </c>
      <c r="Q10" s="16"/>
      <c r="S10" s="16"/>
    </row>
    <row r="11" spans="1:19" s="15" customFormat="1" x14ac:dyDescent="0.25">
      <c r="A11" s="11" t="s">
        <v>23</v>
      </c>
      <c r="B11" s="11" t="s">
        <v>24</v>
      </c>
      <c r="C11" s="11"/>
      <c r="D11" s="17">
        <v>40</v>
      </c>
      <c r="E11" s="18"/>
      <c r="F11" s="18"/>
      <c r="G11" s="18"/>
      <c r="H11" s="18"/>
      <c r="I11" s="18"/>
      <c r="J11" s="18"/>
      <c r="K11" s="18"/>
      <c r="L11" s="18"/>
      <c r="M11" s="19"/>
      <c r="Q11" s="16"/>
      <c r="S11" s="16"/>
    </row>
    <row r="12" spans="1:19" s="15" customFormat="1" x14ac:dyDescent="0.25">
      <c r="A12" s="11" t="s">
        <v>25</v>
      </c>
      <c r="B12" s="11" t="s">
        <v>26</v>
      </c>
      <c r="C12" s="20" t="s">
        <v>27</v>
      </c>
      <c r="D12" s="24">
        <f>IF(D10="","",D10-D11)</f>
        <v>500</v>
      </c>
      <c r="E12" s="25">
        <f t="shared" ref="E12:M12" si="1">IF(E10="","",E10-E11)</f>
        <v>120</v>
      </c>
      <c r="F12" s="25" t="str">
        <f t="shared" si="1"/>
        <v/>
      </c>
      <c r="G12" s="25" t="str">
        <f t="shared" si="1"/>
        <v/>
      </c>
      <c r="H12" s="25" t="str">
        <f t="shared" si="1"/>
        <v/>
      </c>
      <c r="I12" s="25" t="str">
        <f t="shared" si="1"/>
        <v/>
      </c>
      <c r="J12" s="25" t="str">
        <f t="shared" si="1"/>
        <v/>
      </c>
      <c r="K12" s="25" t="str">
        <f t="shared" si="1"/>
        <v/>
      </c>
      <c r="L12" s="25" t="str">
        <f t="shared" si="1"/>
        <v/>
      </c>
      <c r="M12" s="26" t="str">
        <f t="shared" si="1"/>
        <v/>
      </c>
      <c r="Q12" s="16"/>
      <c r="S12" s="16"/>
    </row>
    <row r="13" spans="1:19" s="15" customFormat="1" x14ac:dyDescent="0.25">
      <c r="A13" s="11" t="s">
        <v>28</v>
      </c>
      <c r="B13" s="11" t="s">
        <v>29</v>
      </c>
      <c r="C13" s="20" t="s">
        <v>30</v>
      </c>
      <c r="D13" s="24">
        <f>IF(D8=0,"",D8*D12)</f>
        <v>500</v>
      </c>
      <c r="E13" s="25" t="str">
        <f t="shared" ref="E13:M13" si="2">IF(E8=0,"",E8*E12)</f>
        <v/>
      </c>
      <c r="F13" s="25" t="str">
        <f t="shared" si="2"/>
        <v/>
      </c>
      <c r="G13" s="25" t="str">
        <f t="shared" si="2"/>
        <v/>
      </c>
      <c r="H13" s="25" t="str">
        <f t="shared" si="2"/>
        <v/>
      </c>
      <c r="I13" s="25" t="str">
        <f t="shared" si="2"/>
        <v/>
      </c>
      <c r="J13" s="25" t="str">
        <f t="shared" si="2"/>
        <v/>
      </c>
      <c r="K13" s="25" t="str">
        <f t="shared" si="2"/>
        <v/>
      </c>
      <c r="L13" s="25" t="str">
        <f t="shared" si="2"/>
        <v/>
      </c>
      <c r="M13" s="26" t="str">
        <f t="shared" si="2"/>
        <v/>
      </c>
      <c r="Q13" s="16"/>
      <c r="S13" s="16"/>
    </row>
    <row r="14" spans="1:19" s="15" customFormat="1" x14ac:dyDescent="0.25">
      <c r="A14" s="11" t="s">
        <v>31</v>
      </c>
      <c r="B14" s="11" t="s">
        <v>32</v>
      </c>
      <c r="C14" s="11"/>
      <c r="D14" s="17">
        <v>5</v>
      </c>
      <c r="E14" s="18"/>
      <c r="F14" s="18"/>
      <c r="G14" s="18"/>
      <c r="H14" s="18"/>
      <c r="I14" s="18"/>
      <c r="J14" s="18"/>
      <c r="K14" s="18"/>
      <c r="L14" s="18"/>
      <c r="M14" s="19"/>
      <c r="Q14" s="16"/>
      <c r="S14" s="16"/>
    </row>
    <row r="15" spans="1:19" s="15" customFormat="1" ht="13.8" thickBot="1" x14ac:dyDescent="0.3">
      <c r="A15" s="11" t="s">
        <v>33</v>
      </c>
      <c r="B15" s="11" t="s">
        <v>34</v>
      </c>
      <c r="C15" s="20" t="s">
        <v>35</v>
      </c>
      <c r="D15" s="27">
        <f>IF(D13="","",D13*D14)</f>
        <v>2500</v>
      </c>
      <c r="E15" s="28" t="str">
        <f t="shared" ref="E15:M15" si="3">IF(E13="","",E13*E14)</f>
        <v/>
      </c>
      <c r="F15" s="28" t="str">
        <f t="shared" si="3"/>
        <v/>
      </c>
      <c r="G15" s="28" t="str">
        <f t="shared" si="3"/>
        <v/>
      </c>
      <c r="H15" s="28" t="str">
        <f t="shared" si="3"/>
        <v/>
      </c>
      <c r="I15" s="28" t="str">
        <f t="shared" si="3"/>
        <v/>
      </c>
      <c r="J15" s="28" t="str">
        <f t="shared" si="3"/>
        <v/>
      </c>
      <c r="K15" s="28" t="str">
        <f t="shared" si="3"/>
        <v/>
      </c>
      <c r="L15" s="28" t="str">
        <f t="shared" si="3"/>
        <v/>
      </c>
      <c r="M15" s="29" t="str">
        <f t="shared" si="3"/>
        <v/>
      </c>
      <c r="Q15" s="16"/>
      <c r="S15" s="16"/>
    </row>
    <row r="16" spans="1:19" s="15" customFormat="1" ht="13.8" thickBot="1" x14ac:dyDescent="0.3">
      <c r="A16" s="11"/>
      <c r="B16" s="11"/>
      <c r="C16" s="20"/>
      <c r="D16" s="30"/>
      <c r="E16" s="30"/>
      <c r="F16" s="30"/>
      <c r="G16" s="30"/>
      <c r="H16" s="30"/>
      <c r="I16" s="30"/>
      <c r="J16" s="30"/>
      <c r="K16" s="30"/>
      <c r="L16" s="30"/>
      <c r="M16" s="30"/>
      <c r="Q16" s="16"/>
      <c r="S16" s="16"/>
    </row>
    <row r="17" spans="1:19" s="15" customFormat="1" ht="13.8" thickBot="1" x14ac:dyDescent="0.3">
      <c r="A17" s="31" t="s">
        <v>36</v>
      </c>
      <c r="B17" s="11"/>
      <c r="C17" s="20"/>
      <c r="D17" s="32" t="str">
        <f>D7</f>
        <v>Process 1</v>
      </c>
      <c r="E17" s="33" t="str">
        <f t="shared" ref="E17:M17" si="4">E7</f>
        <v>Process 2</v>
      </c>
      <c r="F17" s="33" t="str">
        <f t="shared" si="4"/>
        <v>Process 3</v>
      </c>
      <c r="G17" s="33" t="str">
        <f t="shared" si="4"/>
        <v>Process 4</v>
      </c>
      <c r="H17" s="33" t="str">
        <f t="shared" si="4"/>
        <v>Process 5</v>
      </c>
      <c r="I17" s="33" t="str">
        <f t="shared" si="4"/>
        <v>Process 6</v>
      </c>
      <c r="J17" s="33" t="str">
        <f t="shared" si="4"/>
        <v>Process 7</v>
      </c>
      <c r="K17" s="33" t="str">
        <f t="shared" si="4"/>
        <v>Process 8</v>
      </c>
      <c r="L17" s="33" t="str">
        <f t="shared" si="4"/>
        <v>Process 9</v>
      </c>
      <c r="M17" s="34" t="str">
        <f t="shared" si="4"/>
        <v>Process 10</v>
      </c>
      <c r="Q17" s="16"/>
      <c r="S17" s="16"/>
    </row>
    <row r="18" spans="1:19" s="15" customFormat="1" x14ac:dyDescent="0.25">
      <c r="A18" s="11" t="s">
        <v>37</v>
      </c>
      <c r="B18" s="11" t="s">
        <v>38</v>
      </c>
      <c r="C18" s="20"/>
      <c r="D18" s="35">
        <v>440</v>
      </c>
      <c r="E18" s="36"/>
      <c r="F18" s="36"/>
      <c r="G18" s="36"/>
      <c r="H18" s="36"/>
      <c r="I18" s="36"/>
      <c r="J18" s="36"/>
      <c r="K18" s="36"/>
      <c r="L18" s="36"/>
      <c r="M18" s="37"/>
      <c r="Q18" s="16"/>
      <c r="S18" s="16"/>
    </row>
    <row r="19" spans="1:19" s="15" customFormat="1" x14ac:dyDescent="0.25">
      <c r="A19" s="11" t="s">
        <v>39</v>
      </c>
      <c r="B19" s="11" t="s">
        <v>40</v>
      </c>
      <c r="C19" s="20"/>
      <c r="D19" s="35">
        <v>10</v>
      </c>
      <c r="E19" s="36"/>
      <c r="F19" s="36"/>
      <c r="G19" s="36"/>
      <c r="H19" s="36"/>
      <c r="I19" s="36"/>
      <c r="J19" s="36"/>
      <c r="K19" s="36"/>
      <c r="L19" s="36"/>
      <c r="M19" s="37"/>
      <c r="Q19" s="16"/>
      <c r="S19" s="16"/>
    </row>
    <row r="20" spans="1:19" s="15" customFormat="1" x14ac:dyDescent="0.25">
      <c r="A20" s="11" t="s">
        <v>41</v>
      </c>
      <c r="B20" s="11" t="s">
        <v>42</v>
      </c>
      <c r="C20" s="20"/>
      <c r="D20" s="17">
        <v>60</v>
      </c>
      <c r="E20" s="18"/>
      <c r="F20" s="18"/>
      <c r="G20" s="18"/>
      <c r="H20" s="18"/>
      <c r="I20" s="18"/>
      <c r="J20" s="18"/>
      <c r="K20" s="18"/>
      <c r="L20" s="18"/>
      <c r="M20" s="19"/>
      <c r="Q20" s="16"/>
      <c r="S20" s="16"/>
    </row>
    <row r="21" spans="1:19" s="15" customFormat="1" x14ac:dyDescent="0.25">
      <c r="A21" s="11" t="s">
        <v>43</v>
      </c>
      <c r="B21" s="11" t="s">
        <v>44</v>
      </c>
      <c r="C21" s="20"/>
      <c r="D21" s="17">
        <v>59</v>
      </c>
      <c r="E21" s="18"/>
      <c r="F21" s="18"/>
      <c r="G21" s="18"/>
      <c r="H21" s="18"/>
      <c r="I21" s="18"/>
      <c r="J21" s="18"/>
      <c r="K21" s="18"/>
      <c r="L21" s="18"/>
      <c r="M21" s="19"/>
      <c r="Q21" s="16"/>
      <c r="S21" s="16"/>
    </row>
    <row r="22" spans="1:19" s="15" customFormat="1" x14ac:dyDescent="0.25">
      <c r="A22" s="11" t="s">
        <v>45</v>
      </c>
      <c r="B22" s="11" t="s">
        <v>46</v>
      </c>
      <c r="C22" s="20" t="s">
        <v>47</v>
      </c>
      <c r="D22" s="24">
        <f>IF(D20="","",D20-D21)</f>
        <v>1</v>
      </c>
      <c r="E22" s="25" t="str">
        <f t="shared" ref="E22:M22" si="5">IF(E20="","",E20-E21)</f>
        <v/>
      </c>
      <c r="F22" s="25" t="str">
        <f t="shared" si="5"/>
        <v/>
      </c>
      <c r="G22" s="25" t="str">
        <f t="shared" si="5"/>
        <v/>
      </c>
      <c r="H22" s="25" t="str">
        <f t="shared" si="5"/>
        <v/>
      </c>
      <c r="I22" s="25" t="str">
        <f t="shared" si="5"/>
        <v/>
      </c>
      <c r="J22" s="25" t="str">
        <f t="shared" si="5"/>
        <v/>
      </c>
      <c r="K22" s="25" t="str">
        <f t="shared" si="5"/>
        <v/>
      </c>
      <c r="L22" s="25" t="str">
        <f t="shared" si="5"/>
        <v/>
      </c>
      <c r="M22" s="26" t="str">
        <f t="shared" si="5"/>
        <v/>
      </c>
      <c r="Q22" s="16"/>
      <c r="S22" s="16"/>
    </row>
    <row r="23" spans="1:19" s="15" customFormat="1" ht="13.8" thickBot="1" x14ac:dyDescent="0.3">
      <c r="A23" s="11" t="s">
        <v>48</v>
      </c>
      <c r="B23" s="11" t="s">
        <v>49</v>
      </c>
      <c r="C23" s="20" t="s">
        <v>50</v>
      </c>
      <c r="D23" s="27">
        <f>IF(D20="","",(((D18-D19)*60)/D20))</f>
        <v>430</v>
      </c>
      <c r="E23" s="28" t="str">
        <f t="shared" ref="E23:M23" si="6">IF(E20="","",(((E18-E19)*60)/E20))</f>
        <v/>
      </c>
      <c r="F23" s="28" t="str">
        <f t="shared" si="6"/>
        <v/>
      </c>
      <c r="G23" s="28" t="str">
        <f t="shared" si="6"/>
        <v/>
      </c>
      <c r="H23" s="28" t="str">
        <f t="shared" si="6"/>
        <v/>
      </c>
      <c r="I23" s="28" t="str">
        <f t="shared" si="6"/>
        <v/>
      </c>
      <c r="J23" s="28" t="str">
        <f t="shared" si="6"/>
        <v/>
      </c>
      <c r="K23" s="28" t="str">
        <f t="shared" si="6"/>
        <v/>
      </c>
      <c r="L23" s="28" t="str">
        <f t="shared" si="6"/>
        <v/>
      </c>
      <c r="M23" s="29" t="str">
        <f t="shared" si="6"/>
        <v/>
      </c>
      <c r="Q23" s="16"/>
      <c r="S23" s="16"/>
    </row>
    <row r="24" spans="1:19" s="15" customFormat="1" ht="13.8" thickBot="1" x14ac:dyDescent="0.3">
      <c r="A24" s="11"/>
      <c r="B24" s="11"/>
      <c r="C24" s="20"/>
      <c r="D24" s="30"/>
      <c r="E24" s="30"/>
      <c r="F24" s="30"/>
      <c r="G24" s="30"/>
      <c r="H24" s="30"/>
      <c r="I24" s="30"/>
      <c r="J24" s="30"/>
      <c r="K24" s="30"/>
      <c r="L24" s="30"/>
      <c r="M24" s="30"/>
      <c r="Q24" s="16"/>
      <c r="S24" s="16"/>
    </row>
    <row r="25" spans="1:19" s="15" customFormat="1" ht="13.8" thickBot="1" x14ac:dyDescent="0.3">
      <c r="A25" s="31" t="s">
        <v>51</v>
      </c>
      <c r="B25" s="11"/>
      <c r="C25" s="20"/>
      <c r="D25" s="32" t="str">
        <f>D7</f>
        <v>Process 1</v>
      </c>
      <c r="E25" s="33" t="str">
        <f t="shared" ref="E25:M25" si="7">E7</f>
        <v>Process 2</v>
      </c>
      <c r="F25" s="33" t="str">
        <f t="shared" si="7"/>
        <v>Process 3</v>
      </c>
      <c r="G25" s="33" t="str">
        <f t="shared" si="7"/>
        <v>Process 4</v>
      </c>
      <c r="H25" s="33" t="str">
        <f t="shared" si="7"/>
        <v>Process 5</v>
      </c>
      <c r="I25" s="33" t="str">
        <f t="shared" si="7"/>
        <v>Process 6</v>
      </c>
      <c r="J25" s="33" t="str">
        <f t="shared" si="7"/>
        <v>Process 7</v>
      </c>
      <c r="K25" s="33" t="str">
        <f t="shared" si="7"/>
        <v>Process 8</v>
      </c>
      <c r="L25" s="33" t="str">
        <f t="shared" si="7"/>
        <v>Process 9</v>
      </c>
      <c r="M25" s="34" t="str">
        <f t="shared" si="7"/>
        <v>Process 10</v>
      </c>
      <c r="Q25" s="16"/>
      <c r="S25" s="16"/>
    </row>
    <row r="26" spans="1:19" s="15" customFormat="1" x14ac:dyDescent="0.25">
      <c r="A26" s="11" t="s">
        <v>52</v>
      </c>
      <c r="B26" s="11" t="s">
        <v>53</v>
      </c>
      <c r="C26" s="20"/>
      <c r="D26" s="38">
        <v>135</v>
      </c>
      <c r="E26" s="39"/>
      <c r="F26" s="39"/>
      <c r="G26" s="39"/>
      <c r="H26" s="39"/>
      <c r="I26" s="39"/>
      <c r="J26" s="39"/>
      <c r="K26" s="39"/>
      <c r="L26" s="39"/>
      <c r="M26" s="40"/>
      <c r="Q26" s="16"/>
      <c r="S26" s="16"/>
    </row>
    <row r="27" spans="1:19" s="15" customFormat="1" x14ac:dyDescent="0.25">
      <c r="A27" s="11" t="s">
        <v>54</v>
      </c>
      <c r="B27" s="11" t="s">
        <v>55</v>
      </c>
      <c r="C27" s="20"/>
      <c r="D27" s="41">
        <v>0</v>
      </c>
      <c r="E27" s="42"/>
      <c r="F27" s="42"/>
      <c r="G27" s="42"/>
      <c r="H27" s="42"/>
      <c r="I27" s="42"/>
      <c r="J27" s="42"/>
      <c r="K27" s="42"/>
      <c r="L27" s="42"/>
      <c r="M27" s="43"/>
      <c r="Q27" s="16"/>
      <c r="S27" s="16"/>
    </row>
    <row r="28" spans="1:19" s="15" customFormat="1" x14ac:dyDescent="0.25">
      <c r="A28" s="11" t="s">
        <v>56</v>
      </c>
      <c r="B28" s="11" t="s">
        <v>57</v>
      </c>
      <c r="C28" s="20"/>
      <c r="D28" s="41">
        <v>0</v>
      </c>
      <c r="E28" s="42"/>
      <c r="F28" s="42"/>
      <c r="G28" s="42"/>
      <c r="H28" s="42"/>
      <c r="I28" s="42"/>
      <c r="J28" s="42"/>
      <c r="K28" s="42"/>
      <c r="L28" s="42"/>
      <c r="M28" s="43"/>
      <c r="Q28" s="16"/>
      <c r="S28" s="16"/>
    </row>
    <row r="29" spans="1:19" s="15" customFormat="1" x14ac:dyDescent="0.25">
      <c r="A29" s="11" t="s">
        <v>58</v>
      </c>
      <c r="B29" s="11" t="s">
        <v>59</v>
      </c>
      <c r="C29" s="20" t="s">
        <v>60</v>
      </c>
      <c r="D29" s="24">
        <f>IF(D27="","",D27*D28)</f>
        <v>0</v>
      </c>
      <c r="E29" s="25" t="str">
        <f t="shared" ref="E29:M29" si="8">IF(E27="","",E27*E28)</f>
        <v/>
      </c>
      <c r="F29" s="25" t="str">
        <f t="shared" si="8"/>
        <v/>
      </c>
      <c r="G29" s="25" t="str">
        <f t="shared" si="8"/>
        <v/>
      </c>
      <c r="H29" s="25" t="str">
        <f t="shared" si="8"/>
        <v/>
      </c>
      <c r="I29" s="25" t="str">
        <f t="shared" si="8"/>
        <v/>
      </c>
      <c r="J29" s="25" t="str">
        <f t="shared" si="8"/>
        <v/>
      </c>
      <c r="K29" s="25" t="str">
        <f t="shared" si="8"/>
        <v/>
      </c>
      <c r="L29" s="25" t="str">
        <f t="shared" si="8"/>
        <v/>
      </c>
      <c r="M29" s="26" t="str">
        <f t="shared" si="8"/>
        <v/>
      </c>
      <c r="Q29" s="16"/>
      <c r="S29" s="16"/>
    </row>
    <row r="30" spans="1:19" s="15" customFormat="1" x14ac:dyDescent="0.25">
      <c r="A30" s="11" t="s">
        <v>61</v>
      </c>
      <c r="B30" s="11" t="s">
        <v>62</v>
      </c>
      <c r="C30" s="11" t="s">
        <v>63</v>
      </c>
      <c r="D30" s="41">
        <v>10</v>
      </c>
      <c r="E30" s="42"/>
      <c r="F30" s="42"/>
      <c r="G30" s="42"/>
      <c r="H30" s="42"/>
      <c r="I30" s="42"/>
      <c r="J30" s="42"/>
      <c r="K30" s="42"/>
      <c r="L30" s="42"/>
      <c r="M30" s="43"/>
      <c r="Q30" s="16"/>
      <c r="S30" s="16"/>
    </row>
    <row r="31" spans="1:19" s="15" customFormat="1" ht="13.8" thickBot="1" x14ac:dyDescent="0.3">
      <c r="A31" s="11" t="s">
        <v>64</v>
      </c>
      <c r="B31" s="11" t="s">
        <v>65</v>
      </c>
      <c r="C31" s="20" t="s">
        <v>66</v>
      </c>
      <c r="D31" s="27">
        <f>IF(D29="","",(D29+D30)*D8)</f>
        <v>10</v>
      </c>
      <c r="E31" s="28" t="str">
        <f t="shared" ref="E31:M31" si="9">IF(E29="","",(E29+E30)*E8)</f>
        <v/>
      </c>
      <c r="F31" s="28" t="str">
        <f t="shared" si="9"/>
        <v/>
      </c>
      <c r="G31" s="28" t="str">
        <f t="shared" si="9"/>
        <v/>
      </c>
      <c r="H31" s="28" t="str">
        <f t="shared" si="9"/>
        <v/>
      </c>
      <c r="I31" s="28" t="str">
        <f t="shared" si="9"/>
        <v/>
      </c>
      <c r="J31" s="28" t="str">
        <f t="shared" si="9"/>
        <v/>
      </c>
      <c r="K31" s="28" t="str">
        <f t="shared" si="9"/>
        <v/>
      </c>
      <c r="L31" s="28" t="str">
        <f t="shared" si="9"/>
        <v/>
      </c>
      <c r="M31" s="29" t="str">
        <f t="shared" si="9"/>
        <v/>
      </c>
      <c r="Q31" s="16"/>
      <c r="S31" s="16"/>
    </row>
    <row r="32" spans="1:19" s="15" customFormat="1" ht="13.8" thickBot="1" x14ac:dyDescent="0.3">
      <c r="A32" s="11"/>
      <c r="B32" s="11"/>
      <c r="C32" s="20"/>
      <c r="D32" s="30"/>
      <c r="E32" s="30"/>
      <c r="F32" s="30"/>
      <c r="G32" s="30"/>
      <c r="H32" s="30"/>
      <c r="I32" s="30"/>
      <c r="J32" s="30"/>
      <c r="K32" s="30"/>
      <c r="L32" s="30"/>
      <c r="M32" s="30"/>
      <c r="Q32" s="16"/>
      <c r="S32" s="16"/>
    </row>
    <row r="33" spans="1:19" s="15" customFormat="1" ht="13.8" thickBot="1" x14ac:dyDescent="0.3">
      <c r="A33" s="44" t="s">
        <v>67</v>
      </c>
      <c r="B33" s="45"/>
      <c r="C33" s="11"/>
      <c r="D33" s="46" t="str">
        <f>D7</f>
        <v>Process 1</v>
      </c>
      <c r="E33" s="47" t="str">
        <f t="shared" ref="E33:M33" si="10">E7</f>
        <v>Process 2</v>
      </c>
      <c r="F33" s="47" t="str">
        <f t="shared" si="10"/>
        <v>Process 3</v>
      </c>
      <c r="G33" s="47" t="str">
        <f t="shared" si="10"/>
        <v>Process 4</v>
      </c>
      <c r="H33" s="47" t="str">
        <f t="shared" si="10"/>
        <v>Process 5</v>
      </c>
      <c r="I33" s="47" t="str">
        <f t="shared" si="10"/>
        <v>Process 6</v>
      </c>
      <c r="J33" s="47" t="str">
        <f t="shared" si="10"/>
        <v>Process 7</v>
      </c>
      <c r="K33" s="47" t="str">
        <f t="shared" si="10"/>
        <v>Process 8</v>
      </c>
      <c r="L33" s="47" t="str">
        <f t="shared" si="10"/>
        <v>Process 9</v>
      </c>
      <c r="M33" s="48" t="str">
        <f t="shared" si="10"/>
        <v>Process 10</v>
      </c>
      <c r="Q33" s="16"/>
      <c r="S33" s="16"/>
    </row>
    <row r="34" spans="1:19" s="15" customFormat="1" x14ac:dyDescent="0.25">
      <c r="A34" s="49" t="s">
        <v>68</v>
      </c>
      <c r="B34" s="11" t="s">
        <v>69</v>
      </c>
      <c r="C34" s="20" t="s">
        <v>70</v>
      </c>
      <c r="D34" s="50">
        <f>IF(D13="","",(D13-D31)/D13)</f>
        <v>0.98</v>
      </c>
      <c r="E34" s="51" t="str">
        <f t="shared" ref="E34:M34" si="11">IF(E13="","",(E13-E31)/E13)</f>
        <v/>
      </c>
      <c r="F34" s="51" t="str">
        <f t="shared" si="11"/>
        <v/>
      </c>
      <c r="G34" s="51" t="str">
        <f t="shared" si="11"/>
        <v/>
      </c>
      <c r="H34" s="51" t="str">
        <f t="shared" si="11"/>
        <v/>
      </c>
      <c r="I34" s="51" t="str">
        <f t="shared" si="11"/>
        <v/>
      </c>
      <c r="J34" s="51" t="str">
        <f t="shared" si="11"/>
        <v/>
      </c>
      <c r="K34" s="51" t="str">
        <f t="shared" si="11"/>
        <v/>
      </c>
      <c r="L34" s="51" t="str">
        <f t="shared" si="11"/>
        <v/>
      </c>
      <c r="M34" s="52" t="str">
        <f t="shared" si="11"/>
        <v/>
      </c>
      <c r="Q34" s="16"/>
      <c r="S34" s="16"/>
    </row>
    <row r="35" spans="1:19" s="15" customFormat="1" x14ac:dyDescent="0.25">
      <c r="A35" s="49" t="s">
        <v>71</v>
      </c>
      <c r="B35" s="11" t="s">
        <v>72</v>
      </c>
      <c r="C35" s="20" t="s">
        <v>73</v>
      </c>
      <c r="D35" s="53">
        <f>IF(D23="","",D26/D23)</f>
        <v>0.31395348837209303</v>
      </c>
      <c r="E35" s="54" t="str">
        <f t="shared" ref="E35:M35" si="12">IF(E23="","",E26/E23)</f>
        <v/>
      </c>
      <c r="F35" s="54" t="str">
        <f t="shared" si="12"/>
        <v/>
      </c>
      <c r="G35" s="54" t="str">
        <f t="shared" si="12"/>
        <v/>
      </c>
      <c r="H35" s="54" t="str">
        <f t="shared" si="12"/>
        <v/>
      </c>
      <c r="I35" s="54" t="str">
        <f t="shared" si="12"/>
        <v/>
      </c>
      <c r="J35" s="54" t="str">
        <f t="shared" si="12"/>
        <v/>
      </c>
      <c r="K35" s="54" t="str">
        <f t="shared" si="12"/>
        <v/>
      </c>
      <c r="L35" s="54" t="str">
        <f t="shared" si="12"/>
        <v/>
      </c>
      <c r="M35" s="55" t="str">
        <f t="shared" si="12"/>
        <v/>
      </c>
      <c r="Q35" s="16"/>
      <c r="S35" s="16"/>
    </row>
    <row r="36" spans="1:19" s="15" customFormat="1" x14ac:dyDescent="0.25">
      <c r="A36" s="49" t="s">
        <v>74</v>
      </c>
      <c r="B36" s="11" t="s">
        <v>75</v>
      </c>
      <c r="C36" s="20" t="s">
        <v>76</v>
      </c>
      <c r="D36" s="53">
        <f>IF(D20="","",D21/D20)</f>
        <v>0.98333333333333328</v>
      </c>
      <c r="E36" s="54" t="str">
        <f t="shared" ref="E36:M36" si="13">IF(E20="","",E21/E20)</f>
        <v/>
      </c>
      <c r="F36" s="54" t="str">
        <f t="shared" si="13"/>
        <v/>
      </c>
      <c r="G36" s="54" t="str">
        <f t="shared" si="13"/>
        <v/>
      </c>
      <c r="H36" s="54" t="str">
        <f t="shared" si="13"/>
        <v/>
      </c>
      <c r="I36" s="54" t="str">
        <f t="shared" si="13"/>
        <v/>
      </c>
      <c r="J36" s="54" t="str">
        <f t="shared" si="13"/>
        <v/>
      </c>
      <c r="K36" s="54" t="str">
        <f t="shared" si="13"/>
        <v/>
      </c>
      <c r="L36" s="54" t="str">
        <f t="shared" si="13"/>
        <v/>
      </c>
      <c r="M36" s="55" t="str">
        <f t="shared" si="13"/>
        <v/>
      </c>
      <c r="Q36" s="16"/>
      <c r="S36" s="16"/>
    </row>
    <row r="37" spans="1:19" s="15" customFormat="1" ht="13.8" thickBot="1" x14ac:dyDescent="0.3">
      <c r="A37" s="11" t="s">
        <v>77</v>
      </c>
      <c r="B37" s="11" t="s">
        <v>78</v>
      </c>
      <c r="C37" s="20" t="s">
        <v>79</v>
      </c>
      <c r="D37" s="56">
        <f>IF(D36="","",D34*D35*D36)</f>
        <v>0.30254651162790697</v>
      </c>
      <c r="E37" s="57" t="str">
        <f t="shared" ref="E37:M37" si="14">IF(E36="","",E34*E35*E36)</f>
        <v/>
      </c>
      <c r="F37" s="57" t="str">
        <f t="shared" si="14"/>
        <v/>
      </c>
      <c r="G37" s="57" t="str">
        <f t="shared" si="14"/>
        <v/>
      </c>
      <c r="H37" s="57" t="str">
        <f t="shared" si="14"/>
        <v/>
      </c>
      <c r="I37" s="57" t="str">
        <f t="shared" si="14"/>
        <v/>
      </c>
      <c r="J37" s="57" t="str">
        <f t="shared" si="14"/>
        <v/>
      </c>
      <c r="K37" s="57" t="str">
        <f t="shared" si="14"/>
        <v/>
      </c>
      <c r="L37" s="57" t="str">
        <f t="shared" si="14"/>
        <v/>
      </c>
      <c r="M37" s="58" t="str">
        <f t="shared" si="14"/>
        <v/>
      </c>
      <c r="Q37" s="16"/>
      <c r="S37" s="16"/>
    </row>
    <row r="38" spans="1:19" s="15" customFormat="1" ht="13.8" thickBot="1" x14ac:dyDescent="0.3">
      <c r="A38" s="11"/>
      <c r="B38" s="11"/>
      <c r="C38" s="20"/>
      <c r="D38" s="59"/>
      <c r="E38" s="59"/>
      <c r="F38" s="59"/>
      <c r="G38" s="59"/>
      <c r="H38" s="59"/>
      <c r="I38" s="59"/>
      <c r="J38" s="59"/>
      <c r="K38" s="59"/>
      <c r="L38" s="59"/>
      <c r="M38" s="59"/>
      <c r="Q38" s="16"/>
      <c r="S38" s="16"/>
    </row>
    <row r="39" spans="1:19" s="15" customFormat="1" ht="13.8" thickBot="1" x14ac:dyDescent="0.3">
      <c r="A39" s="4" t="s">
        <v>80</v>
      </c>
      <c r="B39" s="60"/>
      <c r="C39" s="11"/>
      <c r="D39" s="46" t="str">
        <f t="shared" ref="D39:M39" si="15">D33</f>
        <v>Process 1</v>
      </c>
      <c r="E39" s="47" t="str">
        <f t="shared" si="15"/>
        <v>Process 2</v>
      </c>
      <c r="F39" s="47" t="str">
        <f t="shared" si="15"/>
        <v>Process 3</v>
      </c>
      <c r="G39" s="47" t="str">
        <f t="shared" si="15"/>
        <v>Process 4</v>
      </c>
      <c r="H39" s="47" t="str">
        <f t="shared" si="15"/>
        <v>Process 5</v>
      </c>
      <c r="I39" s="47" t="str">
        <f t="shared" si="15"/>
        <v>Process 6</v>
      </c>
      <c r="J39" s="47" t="str">
        <f t="shared" si="15"/>
        <v>Process 7</v>
      </c>
      <c r="K39" s="47" t="str">
        <f t="shared" si="15"/>
        <v>Process 8</v>
      </c>
      <c r="L39" s="47" t="str">
        <f t="shared" si="15"/>
        <v>Process 9</v>
      </c>
      <c r="M39" s="48" t="str">
        <f t="shared" si="15"/>
        <v>Process 10</v>
      </c>
      <c r="Q39" s="16"/>
      <c r="S39" s="16"/>
    </row>
    <row r="40" spans="1:19" s="15" customFormat="1" x14ac:dyDescent="0.25">
      <c r="A40" s="11" t="s">
        <v>81</v>
      </c>
      <c r="B40" s="11" t="s">
        <v>82</v>
      </c>
      <c r="C40" s="20" t="s">
        <v>83</v>
      </c>
      <c r="D40" s="61">
        <f>IF(D13="","",D13/60)</f>
        <v>8.3333333333333339</v>
      </c>
      <c r="E40" s="62" t="str">
        <f t="shared" ref="E40:M40" si="16">IF(E13="","",E13/60)</f>
        <v/>
      </c>
      <c r="F40" s="62" t="str">
        <f t="shared" si="16"/>
        <v/>
      </c>
      <c r="G40" s="62" t="str">
        <f t="shared" si="16"/>
        <v/>
      </c>
      <c r="H40" s="62" t="str">
        <f t="shared" si="16"/>
        <v/>
      </c>
      <c r="I40" s="62" t="str">
        <f t="shared" si="16"/>
        <v/>
      </c>
      <c r="J40" s="62" t="str">
        <f t="shared" si="16"/>
        <v/>
      </c>
      <c r="K40" s="62" t="str">
        <f t="shared" si="16"/>
        <v/>
      </c>
      <c r="L40" s="62" t="str">
        <f t="shared" si="16"/>
        <v/>
      </c>
      <c r="M40" s="63" t="str">
        <f t="shared" si="16"/>
        <v/>
      </c>
      <c r="Q40" s="16"/>
      <c r="S40" s="16"/>
    </row>
    <row r="41" spans="1:19" s="15" customFormat="1" x14ac:dyDescent="0.25">
      <c r="A41" s="11" t="s">
        <v>84</v>
      </c>
      <c r="B41" s="11" t="s">
        <v>85</v>
      </c>
      <c r="C41" s="20" t="s">
        <v>86</v>
      </c>
      <c r="D41" s="64">
        <f>IF(D14="","",D14)</f>
        <v>5</v>
      </c>
      <c r="E41" s="65" t="str">
        <f t="shared" ref="E41:M41" si="17">IF(E14="","",E14)</f>
        <v/>
      </c>
      <c r="F41" s="65" t="str">
        <f t="shared" si="17"/>
        <v/>
      </c>
      <c r="G41" s="65" t="str">
        <f t="shared" si="17"/>
        <v/>
      </c>
      <c r="H41" s="65" t="str">
        <f t="shared" si="17"/>
        <v/>
      </c>
      <c r="I41" s="65" t="str">
        <f t="shared" si="17"/>
        <v/>
      </c>
      <c r="J41" s="65" t="str">
        <f t="shared" si="17"/>
        <v/>
      </c>
      <c r="K41" s="65" t="str">
        <f t="shared" si="17"/>
        <v/>
      </c>
      <c r="L41" s="65" t="str">
        <f t="shared" si="17"/>
        <v/>
      </c>
      <c r="M41" s="66" t="str">
        <f t="shared" si="17"/>
        <v/>
      </c>
      <c r="Q41" s="16"/>
      <c r="S41" s="16"/>
    </row>
    <row r="42" spans="1:19" s="15" customFormat="1" x14ac:dyDescent="0.25">
      <c r="A42" s="11" t="s">
        <v>87</v>
      </c>
      <c r="B42" s="11" t="s">
        <v>88</v>
      </c>
      <c r="C42" s="20" t="s">
        <v>89</v>
      </c>
      <c r="D42" s="64">
        <f>IF(D26="","",60/D26)</f>
        <v>0.44444444444444442</v>
      </c>
      <c r="E42" s="65" t="str">
        <f t="shared" ref="E42:M42" si="18">IF(E26="","",60/E26)</f>
        <v/>
      </c>
      <c r="F42" s="65" t="str">
        <f t="shared" si="18"/>
        <v/>
      </c>
      <c r="G42" s="65" t="str">
        <f t="shared" si="18"/>
        <v/>
      </c>
      <c r="H42" s="65" t="str">
        <f t="shared" si="18"/>
        <v/>
      </c>
      <c r="I42" s="65" t="str">
        <f t="shared" si="18"/>
        <v/>
      </c>
      <c r="J42" s="65" t="str">
        <f t="shared" si="18"/>
        <v/>
      </c>
      <c r="K42" s="65" t="str">
        <f t="shared" si="18"/>
        <v/>
      </c>
      <c r="L42" s="65" t="str">
        <f t="shared" si="18"/>
        <v/>
      </c>
      <c r="M42" s="66" t="str">
        <f t="shared" si="18"/>
        <v/>
      </c>
      <c r="Q42" s="16"/>
      <c r="S42" s="16"/>
    </row>
    <row r="43" spans="1:19" s="15" customFormat="1" x14ac:dyDescent="0.25">
      <c r="A43" s="11" t="s">
        <v>90</v>
      </c>
      <c r="B43" s="11" t="s">
        <v>91</v>
      </c>
      <c r="C43" s="20" t="s">
        <v>92</v>
      </c>
      <c r="D43" s="64">
        <f>IF(D42="","",D40*60*D42)</f>
        <v>222.22222222222223</v>
      </c>
      <c r="E43" s="65" t="str">
        <f t="shared" ref="E43:M43" si="19">IF(E42="","",E40*60*E42)</f>
        <v/>
      </c>
      <c r="F43" s="65" t="str">
        <f t="shared" si="19"/>
        <v/>
      </c>
      <c r="G43" s="65" t="str">
        <f t="shared" si="19"/>
        <v/>
      </c>
      <c r="H43" s="65" t="str">
        <f t="shared" si="19"/>
        <v/>
      </c>
      <c r="I43" s="65" t="str">
        <f t="shared" si="19"/>
        <v/>
      </c>
      <c r="J43" s="65" t="str">
        <f t="shared" si="19"/>
        <v/>
      </c>
      <c r="K43" s="65" t="str">
        <f t="shared" si="19"/>
        <v/>
      </c>
      <c r="L43" s="65" t="str">
        <f t="shared" si="19"/>
        <v/>
      </c>
      <c r="M43" s="66" t="str">
        <f t="shared" si="19"/>
        <v/>
      </c>
      <c r="Q43" s="16"/>
      <c r="S43" s="16"/>
    </row>
    <row r="44" spans="1:19" s="15" customFormat="1" x14ac:dyDescent="0.25">
      <c r="A44" s="11" t="s">
        <v>93</v>
      </c>
      <c r="B44" s="11" t="s">
        <v>94</v>
      </c>
      <c r="C44" s="20" t="s">
        <v>95</v>
      </c>
      <c r="D44" s="64">
        <f>IF(D43="","",D43*D41)</f>
        <v>1111.1111111111111</v>
      </c>
      <c r="E44" s="65" t="str">
        <f t="shared" ref="E44:M44" si="20">IF(E43="","",E43*E41)</f>
        <v/>
      </c>
      <c r="F44" s="65" t="str">
        <f t="shared" si="20"/>
        <v/>
      </c>
      <c r="G44" s="65" t="str">
        <f t="shared" si="20"/>
        <v/>
      </c>
      <c r="H44" s="65" t="str">
        <f t="shared" si="20"/>
        <v/>
      </c>
      <c r="I44" s="65" t="str">
        <f t="shared" si="20"/>
        <v/>
      </c>
      <c r="J44" s="65" t="str">
        <f t="shared" si="20"/>
        <v/>
      </c>
      <c r="K44" s="65" t="str">
        <f t="shared" si="20"/>
        <v/>
      </c>
      <c r="L44" s="65" t="str">
        <f t="shared" si="20"/>
        <v/>
      </c>
      <c r="M44" s="66" t="str">
        <f t="shared" si="20"/>
        <v/>
      </c>
      <c r="Q44" s="16"/>
      <c r="S44" s="16"/>
    </row>
    <row r="45" spans="1:19" s="15" customFormat="1" x14ac:dyDescent="0.25">
      <c r="A45" s="11" t="s">
        <v>96</v>
      </c>
      <c r="B45" s="11" t="s">
        <v>97</v>
      </c>
      <c r="C45" s="11"/>
      <c r="D45" s="67">
        <v>300</v>
      </c>
      <c r="E45" s="68"/>
      <c r="F45" s="68"/>
      <c r="G45" s="68"/>
      <c r="H45" s="68"/>
      <c r="I45" s="68"/>
      <c r="J45" s="68"/>
      <c r="K45" s="68"/>
      <c r="L45" s="68"/>
      <c r="M45" s="69"/>
      <c r="Q45" s="16"/>
      <c r="S45" s="16"/>
    </row>
    <row r="46" spans="1:19" s="15" customFormat="1" x14ac:dyDescent="0.25">
      <c r="A46" s="11" t="s">
        <v>98</v>
      </c>
      <c r="B46" s="11" t="s">
        <v>99</v>
      </c>
      <c r="C46" s="20" t="s">
        <v>100</v>
      </c>
      <c r="D46" s="64">
        <f>IF(D44="","",D44*D37)</f>
        <v>336.16279069767438</v>
      </c>
      <c r="E46" s="65" t="str">
        <f t="shared" ref="E46:M46" si="21">IF(E44="","",E44*E37)</f>
        <v/>
      </c>
      <c r="F46" s="65" t="str">
        <f t="shared" si="21"/>
        <v/>
      </c>
      <c r="G46" s="65" t="str">
        <f t="shared" si="21"/>
        <v/>
      </c>
      <c r="H46" s="65" t="str">
        <f t="shared" si="21"/>
        <v/>
      </c>
      <c r="I46" s="65" t="str">
        <f t="shared" si="21"/>
        <v/>
      </c>
      <c r="J46" s="65" t="str">
        <f t="shared" si="21"/>
        <v/>
      </c>
      <c r="K46" s="65" t="str">
        <f t="shared" si="21"/>
        <v/>
      </c>
      <c r="L46" s="65" t="str">
        <f t="shared" si="21"/>
        <v/>
      </c>
      <c r="M46" s="66" t="str">
        <f t="shared" si="21"/>
        <v/>
      </c>
      <c r="Q46" s="16"/>
      <c r="S46" s="16"/>
    </row>
    <row r="47" spans="1:19" s="15" customFormat="1" x14ac:dyDescent="0.25">
      <c r="A47" s="11" t="s">
        <v>101</v>
      </c>
      <c r="B47" s="11" t="s">
        <v>102</v>
      </c>
      <c r="C47" s="20" t="s">
        <v>103</v>
      </c>
      <c r="D47" s="64">
        <f>IF(D41="","",D45/D41)</f>
        <v>60</v>
      </c>
      <c r="E47" s="65" t="str">
        <f t="shared" ref="E47:M47" si="22">IF(E41="","",E45/E41)</f>
        <v/>
      </c>
      <c r="F47" s="65" t="str">
        <f t="shared" si="22"/>
        <v/>
      </c>
      <c r="G47" s="65" t="str">
        <f t="shared" si="22"/>
        <v/>
      </c>
      <c r="H47" s="65" t="str">
        <f t="shared" si="22"/>
        <v/>
      </c>
      <c r="I47" s="65" t="str">
        <f t="shared" si="22"/>
        <v/>
      </c>
      <c r="J47" s="65" t="str">
        <f t="shared" si="22"/>
        <v/>
      </c>
      <c r="K47" s="65" t="str">
        <f t="shared" si="22"/>
        <v/>
      </c>
      <c r="L47" s="65" t="str">
        <f t="shared" si="22"/>
        <v/>
      </c>
      <c r="M47" s="66" t="str">
        <f t="shared" si="22"/>
        <v/>
      </c>
      <c r="Q47" s="16"/>
      <c r="S47" s="16"/>
    </row>
    <row r="48" spans="1:19" s="15" customFormat="1" x14ac:dyDescent="0.25">
      <c r="A48" s="11" t="s">
        <v>104</v>
      </c>
      <c r="B48" s="11" t="s">
        <v>105</v>
      </c>
      <c r="C48" s="20" t="s">
        <v>106</v>
      </c>
      <c r="D48" s="64">
        <f>IF(D43="","",D43*D37)</f>
        <v>67.232558139534888</v>
      </c>
      <c r="E48" s="65" t="str">
        <f t="shared" ref="E48:M48" si="23">IF(E43="","",E43*E37)</f>
        <v/>
      </c>
      <c r="F48" s="65" t="str">
        <f t="shared" si="23"/>
        <v/>
      </c>
      <c r="G48" s="65" t="str">
        <f t="shared" si="23"/>
        <v/>
      </c>
      <c r="H48" s="65" t="str">
        <f t="shared" si="23"/>
        <v/>
      </c>
      <c r="I48" s="65" t="str">
        <f t="shared" si="23"/>
        <v/>
      </c>
      <c r="J48" s="65" t="str">
        <f t="shared" si="23"/>
        <v/>
      </c>
      <c r="K48" s="65" t="str">
        <f t="shared" si="23"/>
        <v/>
      </c>
      <c r="L48" s="65" t="str">
        <f t="shared" si="23"/>
        <v/>
      </c>
      <c r="M48" s="66" t="str">
        <f t="shared" si="23"/>
        <v/>
      </c>
      <c r="Q48" s="16"/>
      <c r="S48" s="16"/>
    </row>
    <row r="49" spans="1:19" s="15" customFormat="1" ht="13.8" thickBot="1" x14ac:dyDescent="0.3">
      <c r="A49" s="11" t="s">
        <v>107</v>
      </c>
      <c r="B49" s="11" t="s">
        <v>108</v>
      </c>
      <c r="C49" s="20" t="s">
        <v>109</v>
      </c>
      <c r="D49" s="70">
        <f t="shared" ref="D49:M49" si="24">IF(D47="","",(D48-D47)/D47)</f>
        <v>0.12054263565891479</v>
      </c>
      <c r="E49" s="71" t="str">
        <f t="shared" si="24"/>
        <v/>
      </c>
      <c r="F49" s="71" t="str">
        <f t="shared" si="24"/>
        <v/>
      </c>
      <c r="G49" s="71" t="str">
        <f t="shared" si="24"/>
        <v/>
      </c>
      <c r="H49" s="71" t="str">
        <f t="shared" si="24"/>
        <v/>
      </c>
      <c r="I49" s="71" t="str">
        <f t="shared" si="24"/>
        <v/>
      </c>
      <c r="J49" s="71" t="str">
        <f t="shared" si="24"/>
        <v/>
      </c>
      <c r="K49" s="71" t="str">
        <f t="shared" si="24"/>
        <v/>
      </c>
      <c r="L49" s="71" t="str">
        <f t="shared" si="24"/>
        <v/>
      </c>
      <c r="M49" s="72" t="str">
        <f t="shared" si="24"/>
        <v/>
      </c>
      <c r="Q49" s="16"/>
      <c r="S49" s="16"/>
    </row>
    <row r="50" spans="1:19" s="15" customFormat="1" ht="13.8" thickBot="1" x14ac:dyDescent="0.3">
      <c r="A50" s="11"/>
      <c r="B50" s="11"/>
      <c r="C50" s="20"/>
      <c r="D50" s="73"/>
      <c r="E50" s="73"/>
      <c r="F50" s="73"/>
      <c r="G50" s="73"/>
      <c r="H50" s="73"/>
      <c r="I50" s="73"/>
      <c r="J50" s="73"/>
      <c r="K50" s="73"/>
      <c r="L50" s="73"/>
      <c r="M50" s="73"/>
      <c r="Q50" s="16"/>
      <c r="S50" s="16"/>
    </row>
    <row r="51" spans="1:19" s="15" customFormat="1" ht="13.8" thickBot="1" x14ac:dyDescent="0.3">
      <c r="A51" s="11"/>
      <c r="B51" s="11" t="s">
        <v>110</v>
      </c>
      <c r="C51" s="74">
        <f>IF(D49="","",MIN(D49:M49))</f>
        <v>0.12054263565891479</v>
      </c>
      <c r="D51" s="60"/>
      <c r="E51" s="60"/>
      <c r="F51" s="60"/>
      <c r="G51" s="60"/>
      <c r="H51" s="60"/>
      <c r="I51" s="60"/>
      <c r="J51" s="60"/>
      <c r="K51" s="60"/>
      <c r="O51" s="75">
        <f>IF(C51="","",IF(C51&gt;0,25,IF((25+(100*C51))&lt;0,0,(25+(100*C51*4)))))</f>
        <v>25</v>
      </c>
      <c r="P51" s="76" t="s">
        <v>111</v>
      </c>
      <c r="Q51" s="77">
        <v>25</v>
      </c>
      <c r="R51" s="76" t="s">
        <v>112</v>
      </c>
      <c r="S51" s="16"/>
    </row>
    <row r="52" spans="1:19" s="15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Q52" s="78"/>
      <c r="S52" s="16"/>
    </row>
    <row r="53" spans="1:19" s="76" customFormat="1" x14ac:dyDescent="0.25">
      <c r="A53" s="79"/>
      <c r="B53" s="80" t="s">
        <v>113</v>
      </c>
      <c r="C53" s="81"/>
      <c r="D53" s="81"/>
      <c r="E53" s="82"/>
      <c r="F53" s="83"/>
      <c r="G53" s="81"/>
      <c r="H53" s="81"/>
      <c r="I53" s="81"/>
      <c r="J53" s="84"/>
      <c r="K53" s="84"/>
      <c r="L53" s="84"/>
      <c r="M53" s="84"/>
      <c r="N53" s="85"/>
      <c r="P53" s="16"/>
      <c r="R53" s="86"/>
    </row>
    <row r="54" spans="1:19" s="15" customFormat="1" x14ac:dyDescent="0.25">
      <c r="A54" s="11"/>
      <c r="B54" s="20"/>
      <c r="C54" s="11"/>
      <c r="D54" s="11"/>
      <c r="E54" s="11"/>
      <c r="F54" s="11"/>
      <c r="G54" s="11"/>
      <c r="H54" s="11"/>
      <c r="I54" s="11"/>
      <c r="J54" s="11"/>
      <c r="Q54" s="16"/>
      <c r="S54" s="16"/>
    </row>
    <row r="55" spans="1:19" s="15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Q55" s="16"/>
      <c r="S55" s="16"/>
    </row>
    <row r="56" spans="1:19" s="15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Q56" s="16"/>
      <c r="S56" s="16"/>
    </row>
    <row r="57" spans="1:19" s="15" customFormat="1" x14ac:dyDescent="0.25">
      <c r="A57" s="11"/>
      <c r="B57" s="11"/>
      <c r="C57" s="44"/>
      <c r="D57" s="11"/>
      <c r="E57" s="11"/>
      <c r="F57" s="11"/>
      <c r="G57" s="11"/>
      <c r="H57" s="11"/>
      <c r="I57" s="11"/>
      <c r="J57" s="11"/>
      <c r="Q57" s="16"/>
      <c r="S57" s="16"/>
    </row>
    <row r="58" spans="1:19" s="15" customFormat="1" x14ac:dyDescent="0.25">
      <c r="A58" s="11"/>
      <c r="B58" s="11"/>
      <c r="C58" s="11"/>
      <c r="D58" s="11"/>
      <c r="E58" s="11"/>
      <c r="F58" s="87"/>
      <c r="G58" s="88"/>
      <c r="H58" s="11"/>
      <c r="I58" s="11"/>
      <c r="Q58" s="16"/>
      <c r="S58" s="16"/>
    </row>
    <row r="59" spans="1:19" s="15" customFormat="1" x14ac:dyDescent="0.25">
      <c r="A59" s="11"/>
      <c r="B59" s="20"/>
      <c r="C59" s="11"/>
      <c r="D59" s="11"/>
      <c r="E59" s="20"/>
      <c r="F59" s="87"/>
      <c r="G59" s="88"/>
      <c r="H59" s="11"/>
      <c r="I59" s="11"/>
      <c r="Q59" s="16"/>
      <c r="S59" s="16"/>
    </row>
    <row r="60" spans="1:19" s="15" customFormat="1" x14ac:dyDescent="0.25">
      <c r="A60" s="11"/>
      <c r="B60" s="20"/>
      <c r="C60" s="11"/>
      <c r="D60" s="11"/>
      <c r="E60" s="20"/>
      <c r="F60" s="11"/>
      <c r="G60" s="89"/>
      <c r="H60" s="11"/>
      <c r="I60" s="11"/>
      <c r="Q60" s="16"/>
      <c r="S60" s="16"/>
    </row>
    <row r="61" spans="1:19" s="15" customFormat="1" x14ac:dyDescent="0.25">
      <c r="A61" s="11"/>
      <c r="B61" s="20"/>
      <c r="C61" s="11"/>
      <c r="D61" s="90"/>
      <c r="E61" s="20"/>
      <c r="F61" s="11"/>
      <c r="G61" s="91"/>
      <c r="Q61" s="16"/>
      <c r="S61" s="16"/>
    </row>
    <row r="62" spans="1:19" s="15" customFormat="1" x14ac:dyDescent="0.25">
      <c r="A62" s="11"/>
      <c r="B62" s="20"/>
      <c r="C62" s="11"/>
      <c r="D62" s="11"/>
      <c r="E62" s="20"/>
      <c r="F62" s="11"/>
      <c r="G62" s="87"/>
      <c r="I62" s="87"/>
      <c r="L62" s="87"/>
      <c r="Q62" s="16"/>
      <c r="S62" s="16"/>
    </row>
    <row r="63" spans="1:19" s="15" customFormat="1" x14ac:dyDescent="0.25">
      <c r="A63" s="11"/>
      <c r="B63" s="20"/>
      <c r="C63" s="11"/>
      <c r="D63" s="11"/>
      <c r="E63" s="20"/>
      <c r="F63" s="11"/>
      <c r="G63" s="87"/>
      <c r="I63" s="87"/>
      <c r="L63" s="87"/>
      <c r="Q63" s="16"/>
      <c r="S63" s="16"/>
    </row>
    <row r="64" spans="1:19" s="15" customFormat="1" x14ac:dyDescent="0.25">
      <c r="A64" s="11"/>
      <c r="B64" s="20"/>
      <c r="C64" s="11"/>
      <c r="D64" s="11"/>
      <c r="E64" s="87"/>
      <c r="F64" s="20"/>
      <c r="G64" s="92"/>
      <c r="I64" s="92"/>
      <c r="J64" s="60"/>
      <c r="L64" s="87"/>
      <c r="Q64" s="16"/>
      <c r="S64" s="16"/>
    </row>
    <row r="65" spans="1:19" s="15" customFormat="1" x14ac:dyDescent="0.25">
      <c r="A65" s="11"/>
      <c r="B65" s="20"/>
      <c r="C65" s="11"/>
      <c r="D65" s="11"/>
      <c r="E65" s="87"/>
      <c r="F65" s="20"/>
      <c r="G65" s="92"/>
      <c r="I65" s="92"/>
      <c r="J65" s="60"/>
      <c r="Q65" s="16"/>
      <c r="S65" s="16"/>
    </row>
    <row r="66" spans="1:19" s="15" customFormat="1" x14ac:dyDescent="0.25">
      <c r="A66" s="11"/>
      <c r="B66" s="20"/>
      <c r="C66" s="11"/>
      <c r="D66" s="11"/>
      <c r="E66" s="87"/>
      <c r="F66" s="20"/>
      <c r="G66" s="92"/>
      <c r="I66" s="92"/>
      <c r="J66" s="60"/>
      <c r="Q66" s="16"/>
      <c r="S66" s="16"/>
    </row>
    <row r="67" spans="1:19" s="15" customFormat="1" x14ac:dyDescent="0.25">
      <c r="A67" s="11"/>
      <c r="B67" s="20"/>
      <c r="C67" s="11"/>
      <c r="D67" s="11"/>
      <c r="E67" s="87"/>
      <c r="F67" s="20"/>
      <c r="G67" s="89"/>
      <c r="H67" s="11"/>
      <c r="I67" s="11"/>
      <c r="J67" s="60"/>
      <c r="Q67" s="16"/>
      <c r="S67" s="16"/>
    </row>
    <row r="68" spans="1:19" s="15" customFormat="1" x14ac:dyDescent="0.25">
      <c r="A68" s="11"/>
      <c r="B68" s="20"/>
      <c r="C68" s="11"/>
      <c r="D68" s="11"/>
      <c r="E68" s="87"/>
      <c r="F68" s="20"/>
      <c r="G68" s="11"/>
      <c r="H68" s="11"/>
      <c r="Q68" s="16"/>
      <c r="S68" s="16"/>
    </row>
    <row r="69" spans="1:19" s="15" customFormat="1" x14ac:dyDescent="0.25">
      <c r="A69" s="11"/>
      <c r="B69" s="20"/>
      <c r="C69" s="11"/>
      <c r="D69" s="11"/>
      <c r="E69" s="87"/>
      <c r="G69" s="89"/>
      <c r="H69" s="11"/>
      <c r="I69" s="11"/>
      <c r="J69" s="60"/>
      <c r="Q69" s="16"/>
      <c r="S69" s="16"/>
    </row>
    <row r="70" spans="1:19" s="15" customFormat="1" x14ac:dyDescent="0.25">
      <c r="A70" s="11"/>
      <c r="B70" s="20"/>
      <c r="C70" s="11"/>
      <c r="D70" s="11"/>
      <c r="H70" s="11"/>
      <c r="I70" s="11"/>
      <c r="J70" s="11"/>
      <c r="Q70" s="16"/>
      <c r="S70" s="16"/>
    </row>
    <row r="71" spans="1:19" s="15" customFormat="1" x14ac:dyDescent="0.25">
      <c r="A71" s="11"/>
      <c r="B71" s="20"/>
      <c r="C71" s="11"/>
      <c r="D71" s="11"/>
      <c r="G71" s="93"/>
      <c r="H71" s="11"/>
      <c r="I71" s="11"/>
      <c r="J71" s="11"/>
      <c r="Q71" s="16"/>
      <c r="S71" s="16"/>
    </row>
    <row r="72" spans="1:19" s="15" customFormat="1" x14ac:dyDescent="0.25">
      <c r="A72" s="11"/>
      <c r="B72" s="20"/>
      <c r="C72" s="11"/>
      <c r="D72" s="11"/>
      <c r="H72" s="11"/>
      <c r="I72" s="11"/>
      <c r="J72" s="11"/>
      <c r="Q72" s="16"/>
      <c r="S72" s="16"/>
    </row>
    <row r="73" spans="1:19" s="15" customFormat="1" x14ac:dyDescent="0.25">
      <c r="A73" s="11"/>
      <c r="B73" s="20"/>
      <c r="C73" s="44"/>
      <c r="D73" s="11"/>
      <c r="H73" s="11"/>
      <c r="I73" s="11"/>
      <c r="J73" s="11"/>
      <c r="Q73" s="16"/>
      <c r="S73" s="16"/>
    </row>
    <row r="74" spans="1:19" s="15" customFormat="1" x14ac:dyDescent="0.25">
      <c r="A74" s="11"/>
      <c r="B74" s="20"/>
      <c r="C74" s="11"/>
      <c r="D74" s="11"/>
      <c r="G74" s="92"/>
      <c r="H74" s="11"/>
      <c r="I74" s="11"/>
      <c r="J74" s="11"/>
      <c r="Q74" s="16"/>
      <c r="S74" s="16"/>
    </row>
    <row r="75" spans="1:19" s="15" customFormat="1" x14ac:dyDescent="0.25">
      <c r="A75" s="11"/>
      <c r="B75" s="20"/>
      <c r="C75" s="11"/>
      <c r="D75" s="11"/>
      <c r="G75" s="92"/>
      <c r="H75" s="11"/>
      <c r="I75" s="11"/>
      <c r="J75" s="11"/>
      <c r="Q75" s="16"/>
      <c r="S75" s="16"/>
    </row>
    <row r="76" spans="1:19" s="15" customFormat="1" x14ac:dyDescent="0.25">
      <c r="A76" s="11"/>
      <c r="B76" s="20"/>
      <c r="C76" s="11"/>
      <c r="D76" s="11"/>
      <c r="G76" s="93"/>
      <c r="H76" s="11"/>
      <c r="I76" s="11"/>
      <c r="J76" s="11"/>
      <c r="Q76" s="16"/>
      <c r="S76" s="16"/>
    </row>
    <row r="77" spans="1:19" s="15" customFormat="1" x14ac:dyDescent="0.25">
      <c r="A77" s="11"/>
      <c r="B77" s="20"/>
      <c r="C77" s="11"/>
      <c r="D77" s="11"/>
      <c r="G77" s="94"/>
      <c r="H77" s="11"/>
      <c r="I77" s="11"/>
      <c r="J77" s="11"/>
      <c r="Q77" s="16"/>
      <c r="S77" s="16"/>
    </row>
    <row r="78" spans="1:19" s="15" customFormat="1" x14ac:dyDescent="0.25">
      <c r="A78" s="11"/>
      <c r="B78" s="20"/>
      <c r="C78" s="44"/>
      <c r="D78" s="11"/>
      <c r="G78" s="94"/>
      <c r="H78" s="11"/>
      <c r="I78" s="11"/>
      <c r="J78" s="11"/>
      <c r="Q78" s="16"/>
      <c r="S78" s="16"/>
    </row>
    <row r="79" spans="1:19" s="15" customFormat="1" x14ac:dyDescent="0.25">
      <c r="A79" s="11"/>
      <c r="B79" s="20"/>
      <c r="C79" s="11"/>
      <c r="D79" s="11"/>
      <c r="G79" s="92"/>
      <c r="H79" s="11"/>
      <c r="I79" s="11"/>
      <c r="J79" s="11"/>
      <c r="Q79" s="16"/>
      <c r="S79" s="16"/>
    </row>
    <row r="80" spans="1:19" s="15" customFormat="1" x14ac:dyDescent="0.25">
      <c r="A80" s="11"/>
      <c r="B80" s="20"/>
      <c r="C80" s="11"/>
      <c r="D80" s="11"/>
      <c r="G80" s="93"/>
      <c r="H80" s="11"/>
      <c r="I80" s="11"/>
      <c r="J80" s="11"/>
      <c r="Q80" s="16"/>
      <c r="S80" s="16"/>
    </row>
    <row r="81" spans="1:19" s="15" customFormat="1" x14ac:dyDescent="0.25">
      <c r="A81" s="11"/>
      <c r="B81" s="20"/>
      <c r="C81" s="11"/>
      <c r="D81" s="11"/>
      <c r="G81" s="94"/>
      <c r="H81" s="11"/>
      <c r="I81" s="11"/>
      <c r="J81" s="11"/>
      <c r="Q81" s="16"/>
      <c r="S81" s="16"/>
    </row>
    <row r="82" spans="1:19" s="15" customFormat="1" x14ac:dyDescent="0.25">
      <c r="A82" s="11"/>
      <c r="B82" s="20"/>
      <c r="C82" s="44"/>
      <c r="D82" s="11"/>
      <c r="E82" s="11"/>
      <c r="F82" s="11"/>
      <c r="G82" s="95"/>
      <c r="H82" s="11"/>
      <c r="I82" s="11"/>
      <c r="J82" s="11"/>
      <c r="Q82" s="16"/>
      <c r="S82" s="16"/>
    </row>
    <row r="83" spans="1:19" s="15" customFormat="1" x14ac:dyDescent="0.25">
      <c r="A83" s="11"/>
      <c r="B83" s="20"/>
      <c r="C83" s="44"/>
      <c r="D83" s="11"/>
      <c r="E83" s="11"/>
      <c r="F83" s="11"/>
      <c r="G83" s="94"/>
      <c r="H83" s="11"/>
      <c r="I83" s="11"/>
      <c r="J83" s="11"/>
      <c r="Q83" s="16"/>
      <c r="S83" s="16"/>
    </row>
    <row r="84" spans="1:19" s="15" customFormat="1" x14ac:dyDescent="0.25">
      <c r="A84" s="11"/>
      <c r="B84" s="20"/>
      <c r="C84" s="44"/>
      <c r="D84" s="11"/>
      <c r="E84" s="11"/>
      <c r="F84" s="11"/>
      <c r="G84" s="94"/>
      <c r="H84" s="11"/>
      <c r="I84" s="11"/>
      <c r="J84" s="11"/>
      <c r="Q84" s="16"/>
      <c r="S84" s="16"/>
    </row>
    <row r="85" spans="1:19" s="15" customFormat="1" x14ac:dyDescent="0.25">
      <c r="A85" s="11"/>
      <c r="B85" s="20"/>
      <c r="C85" s="96"/>
      <c r="D85" s="11"/>
      <c r="E85" s="11"/>
      <c r="F85" s="60"/>
      <c r="G85" s="92"/>
      <c r="H85" s="11"/>
      <c r="I85" s="11"/>
      <c r="J85" s="11"/>
      <c r="Q85" s="16"/>
      <c r="S85" s="16"/>
    </row>
    <row r="86" spans="1:19" s="15" customFormat="1" x14ac:dyDescent="0.25">
      <c r="A86" s="11"/>
      <c r="B86" s="20"/>
      <c r="C86" s="44"/>
      <c r="D86" s="11"/>
      <c r="E86" s="11"/>
      <c r="F86" s="60"/>
      <c r="G86" s="92"/>
      <c r="H86" s="11"/>
      <c r="I86" s="11"/>
      <c r="J86" s="11"/>
      <c r="Q86" s="16"/>
      <c r="S86" s="16"/>
    </row>
    <row r="87" spans="1:19" s="15" customFormat="1" x14ac:dyDescent="0.25">
      <c r="A87" s="11"/>
      <c r="B87" s="20"/>
      <c r="C87" s="44"/>
      <c r="D87" s="11"/>
      <c r="E87" s="11"/>
      <c r="F87" s="11"/>
      <c r="G87" s="89"/>
      <c r="H87" s="20"/>
      <c r="I87" s="11"/>
      <c r="J87" s="11"/>
      <c r="Q87" s="16"/>
      <c r="S87" s="16"/>
    </row>
    <row r="88" spans="1:19" s="15" customFormat="1" x14ac:dyDescent="0.25">
      <c r="A88" s="11"/>
      <c r="B88" s="20"/>
      <c r="C88" s="44"/>
      <c r="D88" s="11"/>
      <c r="E88" s="11"/>
      <c r="F88" s="11"/>
      <c r="G88" s="94"/>
      <c r="H88" s="11"/>
      <c r="I88" s="11"/>
      <c r="J88" s="11"/>
      <c r="Q88" s="16"/>
      <c r="S88" s="16"/>
    </row>
    <row r="89" spans="1:19" s="15" customFormat="1" x14ac:dyDescent="0.25">
      <c r="A89" s="11"/>
      <c r="B89" s="20"/>
      <c r="C89" s="44"/>
      <c r="D89" s="44"/>
      <c r="E89" s="11"/>
      <c r="F89" s="97"/>
      <c r="G89" s="98"/>
      <c r="H89" s="20"/>
      <c r="I89" s="11"/>
      <c r="J89" s="11"/>
      <c r="Q89" s="16"/>
      <c r="S89" s="16"/>
    </row>
    <row r="90" spans="1:19" s="15" customFormat="1" x14ac:dyDescent="0.25">
      <c r="A90" s="11"/>
      <c r="B90" s="20"/>
      <c r="C90" s="11"/>
      <c r="D90" s="11"/>
      <c r="E90" s="11"/>
      <c r="F90" s="97"/>
      <c r="G90" s="92"/>
      <c r="H90" s="11"/>
      <c r="I90" s="11"/>
      <c r="J90" s="11"/>
      <c r="Q90" s="16"/>
      <c r="S90" s="16"/>
    </row>
    <row r="91" spans="1:19" s="15" customFormat="1" x14ac:dyDescent="0.25">
      <c r="A91" s="11"/>
      <c r="B91" s="20"/>
      <c r="C91" s="11"/>
      <c r="D91" s="11"/>
      <c r="E91" s="11"/>
      <c r="F91" s="11"/>
      <c r="G91" s="44"/>
      <c r="H91" s="11"/>
      <c r="I91" s="11"/>
      <c r="J91" s="11"/>
      <c r="Q91" s="16"/>
      <c r="S91" s="16"/>
    </row>
    <row r="92" spans="1:19" s="15" customFormat="1" x14ac:dyDescent="0.25">
      <c r="A92" s="11"/>
      <c r="B92" s="20"/>
      <c r="C92" s="11"/>
      <c r="D92" s="11"/>
      <c r="E92" s="11"/>
      <c r="F92" s="87"/>
      <c r="G92" s="98"/>
      <c r="H92" s="11"/>
      <c r="I92" s="11"/>
      <c r="J92" s="11"/>
      <c r="Q92" s="99"/>
      <c r="S92" s="16"/>
    </row>
    <row r="93" spans="1:19" s="15" customFormat="1" x14ac:dyDescent="0.25">
      <c r="A93" s="11"/>
      <c r="B93" s="20"/>
      <c r="C93" s="11"/>
      <c r="D93" s="11"/>
      <c r="E93" s="11"/>
      <c r="F93" s="87"/>
      <c r="H93" s="11"/>
      <c r="I93" s="11"/>
      <c r="J93" s="11"/>
      <c r="Q93" s="16"/>
      <c r="S93" s="16"/>
    </row>
    <row r="94" spans="1:19" s="15" customFormat="1" x14ac:dyDescent="0.25">
      <c r="A94" s="11"/>
      <c r="B94" s="20"/>
      <c r="C94" s="11"/>
      <c r="D94" s="11"/>
      <c r="E94" s="11"/>
      <c r="F94" s="87"/>
      <c r="H94" s="11"/>
      <c r="I94" s="11"/>
      <c r="J94" s="11"/>
      <c r="Q94" s="16"/>
      <c r="S94" s="16"/>
    </row>
    <row r="95" spans="1:19" s="60" customFormat="1" x14ac:dyDescent="0.25">
      <c r="A95" s="90"/>
    </row>
    <row r="96" spans="1:19" s="60" customFormat="1" x14ac:dyDescent="0.25">
      <c r="A96" s="90"/>
    </row>
    <row r="97" spans="1:1" s="60" customFormat="1" x14ac:dyDescent="0.25">
      <c r="A97" s="90"/>
    </row>
    <row r="98" spans="1:1" s="60" customFormat="1" x14ac:dyDescent="0.25">
      <c r="A98" s="90"/>
    </row>
    <row r="99" spans="1:1" s="60" customFormat="1" x14ac:dyDescent="0.25">
      <c r="A99" s="90"/>
    </row>
    <row r="100" spans="1:1" s="60" customFormat="1" x14ac:dyDescent="0.25">
      <c r="A100" s="90"/>
    </row>
    <row r="101" spans="1:1" s="60" customFormat="1" x14ac:dyDescent="0.25">
      <c r="A101" s="90"/>
    </row>
    <row r="102" spans="1:1" s="60" customFormat="1" x14ac:dyDescent="0.25">
      <c r="A102" s="90"/>
    </row>
    <row r="103" spans="1:1" s="60" customFormat="1" x14ac:dyDescent="0.25">
      <c r="A103" s="90"/>
    </row>
    <row r="104" spans="1:1" s="60" customFormat="1" x14ac:dyDescent="0.25">
      <c r="A104" s="90"/>
    </row>
    <row r="105" spans="1:1" s="60" customFormat="1" x14ac:dyDescent="0.25">
      <c r="A105" s="90"/>
    </row>
    <row r="106" spans="1:1" s="60" customFormat="1" x14ac:dyDescent="0.25">
      <c r="A106" s="90"/>
    </row>
    <row r="107" spans="1:1" s="60" customFormat="1" x14ac:dyDescent="0.25">
      <c r="A107" s="90"/>
    </row>
    <row r="108" spans="1:1" s="60" customFormat="1" x14ac:dyDescent="0.25">
      <c r="A108" s="90"/>
    </row>
    <row r="109" spans="1:1" s="60" customFormat="1" x14ac:dyDescent="0.25">
      <c r="A109" s="90"/>
    </row>
    <row r="110" spans="1:1" s="60" customFormat="1" x14ac:dyDescent="0.25">
      <c r="A110" s="90"/>
    </row>
    <row r="111" spans="1:1" s="60" customFormat="1" x14ac:dyDescent="0.25">
      <c r="A111" s="90"/>
    </row>
    <row r="112" spans="1:1" s="60" customFormat="1" x14ac:dyDescent="0.25">
      <c r="A112" s="90"/>
    </row>
    <row r="113" spans="1:1" s="60" customFormat="1" x14ac:dyDescent="0.25">
      <c r="A113" s="90"/>
    </row>
    <row r="114" spans="1:1" s="60" customFormat="1" x14ac:dyDescent="0.25">
      <c r="A114" s="90"/>
    </row>
    <row r="115" spans="1:1" s="60" customFormat="1" x14ac:dyDescent="0.25">
      <c r="A115" s="90"/>
    </row>
    <row r="116" spans="1:1" s="60" customFormat="1" x14ac:dyDescent="0.25">
      <c r="A116" s="90"/>
    </row>
    <row r="117" spans="1:1" s="60" customFormat="1" x14ac:dyDescent="0.25">
      <c r="A117" s="90"/>
    </row>
    <row r="118" spans="1:1" s="60" customFormat="1" x14ac:dyDescent="0.25">
      <c r="A118" s="90"/>
    </row>
    <row r="119" spans="1:1" s="60" customFormat="1" x14ac:dyDescent="0.25">
      <c r="A119" s="90"/>
    </row>
    <row r="120" spans="1:1" s="60" customFormat="1" x14ac:dyDescent="0.25">
      <c r="A120" s="90"/>
    </row>
    <row r="121" spans="1:1" s="60" customFormat="1" x14ac:dyDescent="0.25">
      <c r="A121" s="90"/>
    </row>
    <row r="122" spans="1:1" s="60" customFormat="1" x14ac:dyDescent="0.25">
      <c r="A122" s="90"/>
    </row>
    <row r="123" spans="1:1" s="60" customFormat="1" x14ac:dyDescent="0.25">
      <c r="A123" s="90"/>
    </row>
    <row r="124" spans="1:1" s="60" customFormat="1" x14ac:dyDescent="0.25">
      <c r="A124" s="90"/>
    </row>
    <row r="125" spans="1:1" s="60" customFormat="1" x14ac:dyDescent="0.25">
      <c r="A125" s="90"/>
    </row>
    <row r="126" spans="1:1" s="60" customFormat="1" x14ac:dyDescent="0.25">
      <c r="A126" s="90"/>
    </row>
    <row r="127" spans="1:1" s="60" customFormat="1" x14ac:dyDescent="0.25">
      <c r="A127" s="90"/>
    </row>
    <row r="128" spans="1:1" s="60" customFormat="1" x14ac:dyDescent="0.25">
      <c r="A128" s="90"/>
    </row>
    <row r="129" spans="1:1" s="60" customFormat="1" x14ac:dyDescent="0.25">
      <c r="A129" s="90"/>
    </row>
    <row r="130" spans="1:1" s="60" customFormat="1" x14ac:dyDescent="0.25">
      <c r="A130" s="90"/>
    </row>
    <row r="131" spans="1:1" s="60" customFormat="1" x14ac:dyDescent="0.25">
      <c r="A131" s="90"/>
    </row>
    <row r="132" spans="1:1" s="60" customFormat="1" x14ac:dyDescent="0.25">
      <c r="A132" s="90"/>
    </row>
    <row r="133" spans="1:1" s="60" customFormat="1" x14ac:dyDescent="0.25">
      <c r="A133" s="90"/>
    </row>
    <row r="134" spans="1:1" s="60" customFormat="1" x14ac:dyDescent="0.25">
      <c r="A134" s="90"/>
    </row>
    <row r="135" spans="1:1" s="60" customFormat="1" x14ac:dyDescent="0.25">
      <c r="A135" s="90"/>
    </row>
    <row r="136" spans="1:1" s="60" customFormat="1" x14ac:dyDescent="0.25">
      <c r="A136" s="90"/>
    </row>
  </sheetData>
  <phoneticPr fontId="0" type="noConversion"/>
  <printOptions horizontalCentered="1" verticalCentered="1"/>
  <pageMargins left="0.74803149606299213" right="0.74803149606299213" top="0.19685039370078741" bottom="0.19685039370078741" header="0.19685039370078741" footer="0.11811023622047245"/>
  <pageSetup paperSize="9" scale="56" orientation="landscape" r:id="rId1"/>
  <headerFooter alignWithMargins="0">
    <oddHeader xml:space="preserve">&amp;LDate of Study: _________&amp;C&amp;"Arial,Bold"&amp;16CD132 2001 MY LRR OEE
Supplier : ______________&amp;Rrevision level : #2
revision date : 28.3.00
doc : CD132lrr.xls        </oddHeader>
    <oddFooter>&amp;CPage 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 Purchasing</dc:creator>
  <cp:lastModifiedBy>Nick Morris</cp:lastModifiedBy>
  <cp:lastPrinted>2002-06-11T12:31:28Z</cp:lastPrinted>
  <dcterms:created xsi:type="dcterms:W3CDTF">1998-04-29T15:33:30Z</dcterms:created>
  <dcterms:modified xsi:type="dcterms:W3CDTF">2014-10-08T19:51:35Z</dcterms:modified>
</cp:coreProperties>
</file>